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MiguelMaquen\Desktop\"/>
    </mc:Choice>
  </mc:AlternateContent>
  <xr:revisionPtr revIDLastSave="0" documentId="13_ncr:1_{010194BE-DA8B-4870-97C5-A83108FB158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202502 AGO MONITOREO" sheetId="1" r:id="rId1"/>
    <sheet name="202502 SET" sheetId="2" r:id="rId2"/>
    <sheet name="TRADICIONAL" sheetId="3" r:id="rId3"/>
  </sheets>
  <definedNames>
    <definedName name="_xlnm._FilterDatabase" localSheetId="0" hidden="1">'202502 AGO MONITOREO'!$A$2:$U$41</definedName>
    <definedName name="_xlnm._FilterDatabase" localSheetId="1" hidden="1">'202502 SET'!$A$2:$S$102</definedName>
    <definedName name="_xlnm._FilterDatabase" localSheetId="2" hidden="1">TRADICIONAL!$A$2:$S$102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06" i="3" l="1"/>
  <c r="P102" i="3"/>
  <c r="M102" i="3"/>
  <c r="O102" i="3"/>
  <c r="R6" i="3"/>
  <c r="N6" i="3"/>
  <c r="S6" i="3" s="1"/>
  <c r="R5" i="3"/>
  <c r="N5" i="3"/>
  <c r="S5" i="3" s="1"/>
  <c r="R4" i="3"/>
  <c r="N4" i="3"/>
  <c r="S4" i="3" s="1"/>
  <c r="R3" i="3"/>
  <c r="R102" i="3" s="1"/>
  <c r="N3" i="3"/>
  <c r="S3" i="3" s="1"/>
  <c r="E106" i="2"/>
  <c r="P102" i="2"/>
  <c r="M102" i="2"/>
  <c r="O101" i="2"/>
  <c r="R101" i="2" s="1"/>
  <c r="N101" i="2"/>
  <c r="S100" i="2"/>
  <c r="O100" i="2"/>
  <c r="R100" i="2" s="1"/>
  <c r="N100" i="2"/>
  <c r="O99" i="2"/>
  <c r="R99" i="2" s="1"/>
  <c r="N99" i="2"/>
  <c r="O98" i="2"/>
  <c r="S98" i="2" s="1"/>
  <c r="N98" i="2"/>
  <c r="O97" i="2"/>
  <c r="R97" i="2" s="1"/>
  <c r="N97" i="2"/>
  <c r="O96" i="2"/>
  <c r="N96" i="2"/>
  <c r="O95" i="2"/>
  <c r="R95" i="2" s="1"/>
  <c r="N95" i="2"/>
  <c r="O94" i="2"/>
  <c r="R94" i="2" s="1"/>
  <c r="S94" i="2" s="1"/>
  <c r="N94" i="2"/>
  <c r="O93" i="2"/>
  <c r="R93" i="2" s="1"/>
  <c r="N93" i="2"/>
  <c r="O92" i="2"/>
  <c r="R92" i="2" s="1"/>
  <c r="S92" i="2" s="1"/>
  <c r="N92" i="2"/>
  <c r="O91" i="2"/>
  <c r="R91" i="2" s="1"/>
  <c r="N91" i="2"/>
  <c r="O90" i="2"/>
  <c r="N90" i="2"/>
  <c r="O89" i="2"/>
  <c r="R89" i="2" s="1"/>
  <c r="N89" i="2"/>
  <c r="O88" i="2"/>
  <c r="N88" i="2"/>
  <c r="O87" i="2"/>
  <c r="R87" i="2" s="1"/>
  <c r="N87" i="2"/>
  <c r="O86" i="2"/>
  <c r="R86" i="2" s="1"/>
  <c r="S86" i="2" s="1"/>
  <c r="N86" i="2"/>
  <c r="O85" i="2"/>
  <c r="R85" i="2" s="1"/>
  <c r="N85" i="2"/>
  <c r="O84" i="2"/>
  <c r="R84" i="2" s="1"/>
  <c r="S84" i="2" s="1"/>
  <c r="N84" i="2"/>
  <c r="O83" i="2"/>
  <c r="R83" i="2" s="1"/>
  <c r="N83" i="2"/>
  <c r="O82" i="2"/>
  <c r="N82" i="2"/>
  <c r="O81" i="2"/>
  <c r="R81" i="2" s="1"/>
  <c r="N81" i="2"/>
  <c r="O80" i="2"/>
  <c r="N80" i="2"/>
  <c r="O79" i="2"/>
  <c r="R79" i="2" s="1"/>
  <c r="N79" i="2"/>
  <c r="O78" i="2"/>
  <c r="R78" i="2" s="1"/>
  <c r="S78" i="2" s="1"/>
  <c r="N78" i="2"/>
  <c r="O77" i="2"/>
  <c r="R77" i="2" s="1"/>
  <c r="N77" i="2"/>
  <c r="O76" i="2"/>
  <c r="R76" i="2" s="1"/>
  <c r="S76" i="2" s="1"/>
  <c r="N76" i="2"/>
  <c r="O75" i="2"/>
  <c r="R75" i="2" s="1"/>
  <c r="N75" i="2"/>
  <c r="O74" i="2"/>
  <c r="N74" i="2"/>
  <c r="O73" i="2"/>
  <c r="R73" i="2" s="1"/>
  <c r="N73" i="2"/>
  <c r="O72" i="2"/>
  <c r="R72" i="2" s="1"/>
  <c r="S72" i="2" s="1"/>
  <c r="N72" i="2"/>
  <c r="O71" i="2"/>
  <c r="R71" i="2" s="1"/>
  <c r="N71" i="2"/>
  <c r="O70" i="2"/>
  <c r="R70" i="2" s="1"/>
  <c r="S70" i="2" s="1"/>
  <c r="N70" i="2"/>
  <c r="O69" i="2"/>
  <c r="R69" i="2" s="1"/>
  <c r="N69" i="2"/>
  <c r="O68" i="2"/>
  <c r="R68" i="2" s="1"/>
  <c r="S68" i="2" s="1"/>
  <c r="N68" i="2"/>
  <c r="O67" i="2"/>
  <c r="R67" i="2" s="1"/>
  <c r="N67" i="2"/>
  <c r="O66" i="2"/>
  <c r="N66" i="2"/>
  <c r="O65" i="2"/>
  <c r="R65" i="2" s="1"/>
  <c r="N65" i="2"/>
  <c r="O64" i="2"/>
  <c r="R64" i="2" s="1"/>
  <c r="S64" i="2" s="1"/>
  <c r="N64" i="2"/>
  <c r="O63" i="2"/>
  <c r="R63" i="2" s="1"/>
  <c r="N63" i="2"/>
  <c r="O62" i="2"/>
  <c r="R62" i="2" s="1"/>
  <c r="S62" i="2" s="1"/>
  <c r="N62" i="2"/>
  <c r="O61" i="2"/>
  <c r="R61" i="2" s="1"/>
  <c r="N61" i="2"/>
  <c r="O60" i="2"/>
  <c r="R60" i="2" s="1"/>
  <c r="S60" i="2" s="1"/>
  <c r="N60" i="2"/>
  <c r="O59" i="2"/>
  <c r="R59" i="2" s="1"/>
  <c r="N59" i="2"/>
  <c r="O58" i="2"/>
  <c r="N58" i="2"/>
  <c r="O57" i="2"/>
  <c r="R57" i="2" s="1"/>
  <c r="N57" i="2"/>
  <c r="O56" i="2"/>
  <c r="R56" i="2" s="1"/>
  <c r="S56" i="2" s="1"/>
  <c r="N56" i="2"/>
  <c r="O55" i="2"/>
  <c r="R55" i="2" s="1"/>
  <c r="N55" i="2"/>
  <c r="O54" i="2"/>
  <c r="R54" i="2" s="1"/>
  <c r="S54" i="2" s="1"/>
  <c r="N54" i="2"/>
  <c r="O53" i="2"/>
  <c r="R53" i="2" s="1"/>
  <c r="N53" i="2"/>
  <c r="O52" i="2"/>
  <c r="R52" i="2" s="1"/>
  <c r="S52" i="2" s="1"/>
  <c r="N52" i="2"/>
  <c r="O51" i="2"/>
  <c r="R51" i="2" s="1"/>
  <c r="N51" i="2"/>
  <c r="O50" i="2"/>
  <c r="N50" i="2"/>
  <c r="O49" i="2"/>
  <c r="R49" i="2" s="1"/>
  <c r="N49" i="2"/>
  <c r="O48" i="2"/>
  <c r="R48" i="2" s="1"/>
  <c r="S48" i="2" s="1"/>
  <c r="N48" i="2"/>
  <c r="O47" i="2"/>
  <c r="R47" i="2" s="1"/>
  <c r="N47" i="2"/>
  <c r="O46" i="2"/>
  <c r="R46" i="2" s="1"/>
  <c r="S46" i="2" s="1"/>
  <c r="N46" i="2"/>
  <c r="O45" i="2"/>
  <c r="R45" i="2" s="1"/>
  <c r="N45" i="2"/>
  <c r="O44" i="2"/>
  <c r="R44" i="2" s="1"/>
  <c r="S44" i="2" s="1"/>
  <c r="N44" i="2"/>
  <c r="O43" i="2"/>
  <c r="R43" i="2" s="1"/>
  <c r="N43" i="2"/>
  <c r="O42" i="2"/>
  <c r="N42" i="2"/>
  <c r="O41" i="2"/>
  <c r="R41" i="2" s="1"/>
  <c r="N41" i="2"/>
  <c r="O40" i="2"/>
  <c r="R40" i="2" s="1"/>
  <c r="S40" i="2" s="1"/>
  <c r="N40" i="2"/>
  <c r="O39" i="2"/>
  <c r="R39" i="2" s="1"/>
  <c r="N39" i="2"/>
  <c r="O38" i="2"/>
  <c r="R38" i="2" s="1"/>
  <c r="S38" i="2" s="1"/>
  <c r="N38" i="2"/>
  <c r="O37" i="2"/>
  <c r="R37" i="2" s="1"/>
  <c r="N37" i="2"/>
  <c r="O36" i="2"/>
  <c r="R36" i="2" s="1"/>
  <c r="S36" i="2" s="1"/>
  <c r="N36" i="2"/>
  <c r="O35" i="2"/>
  <c r="R35" i="2" s="1"/>
  <c r="N35" i="2"/>
  <c r="O34" i="2"/>
  <c r="N34" i="2"/>
  <c r="O33" i="2"/>
  <c r="R33" i="2" s="1"/>
  <c r="N33" i="2"/>
  <c r="O32" i="2"/>
  <c r="R32" i="2" s="1"/>
  <c r="S32" i="2" s="1"/>
  <c r="N32" i="2"/>
  <c r="O31" i="2"/>
  <c r="R31" i="2" s="1"/>
  <c r="N31" i="2"/>
  <c r="O30" i="2"/>
  <c r="R30" i="2" s="1"/>
  <c r="S30" i="2" s="1"/>
  <c r="N30" i="2"/>
  <c r="O29" i="2"/>
  <c r="R29" i="2" s="1"/>
  <c r="N29" i="2"/>
  <c r="O28" i="2"/>
  <c r="R28" i="2" s="1"/>
  <c r="S28" i="2" s="1"/>
  <c r="N28" i="2"/>
  <c r="O27" i="2"/>
  <c r="R27" i="2" s="1"/>
  <c r="N27" i="2"/>
  <c r="S27" i="2" s="1"/>
  <c r="R26" i="2"/>
  <c r="O26" i="2"/>
  <c r="N26" i="2"/>
  <c r="S26" i="2" s="1"/>
  <c r="R25" i="2"/>
  <c r="O25" i="2"/>
  <c r="N25" i="2"/>
  <c r="S25" i="2" s="1"/>
  <c r="R24" i="2"/>
  <c r="O24" i="2"/>
  <c r="N24" i="2"/>
  <c r="S24" i="2" s="1"/>
  <c r="R23" i="2"/>
  <c r="O23" i="2"/>
  <c r="N23" i="2"/>
  <c r="S23" i="2" s="1"/>
  <c r="R22" i="2"/>
  <c r="O22" i="2"/>
  <c r="N22" i="2"/>
  <c r="S22" i="2" s="1"/>
  <c r="R21" i="2"/>
  <c r="O21" i="2"/>
  <c r="N21" i="2"/>
  <c r="S21" i="2" s="1"/>
  <c r="R20" i="2"/>
  <c r="O20" i="2"/>
  <c r="N20" i="2"/>
  <c r="S20" i="2" s="1"/>
  <c r="R19" i="2"/>
  <c r="O19" i="2"/>
  <c r="N19" i="2"/>
  <c r="S19" i="2" s="1"/>
  <c r="R18" i="2"/>
  <c r="O18" i="2"/>
  <c r="N18" i="2"/>
  <c r="S18" i="2" s="1"/>
  <c r="R17" i="2"/>
  <c r="O17" i="2"/>
  <c r="N17" i="2"/>
  <c r="S17" i="2" s="1"/>
  <c r="R16" i="2"/>
  <c r="O16" i="2"/>
  <c r="N16" i="2"/>
  <c r="S16" i="2" s="1"/>
  <c r="R15" i="2"/>
  <c r="O15" i="2"/>
  <c r="N15" i="2"/>
  <c r="S15" i="2" s="1"/>
  <c r="R14" i="2"/>
  <c r="O14" i="2"/>
  <c r="N14" i="2"/>
  <c r="S14" i="2" s="1"/>
  <c r="R13" i="2"/>
  <c r="O13" i="2"/>
  <c r="O102" i="2" s="1"/>
  <c r="N13" i="2"/>
  <c r="S13" i="2" s="1"/>
  <c r="R12" i="2"/>
  <c r="N12" i="2"/>
  <c r="S12" i="2" s="1"/>
  <c r="S11" i="2"/>
  <c r="R11" i="2"/>
  <c r="N11" i="2"/>
  <c r="R10" i="2"/>
  <c r="S10" i="2" s="1"/>
  <c r="N10" i="2"/>
  <c r="S9" i="2"/>
  <c r="R9" i="2"/>
  <c r="N9" i="2"/>
  <c r="R8" i="2"/>
  <c r="S8" i="2" s="1"/>
  <c r="N8" i="2"/>
  <c r="R7" i="2"/>
  <c r="N7" i="2"/>
  <c r="S7" i="2" s="1"/>
  <c r="R6" i="2"/>
  <c r="N6" i="2"/>
  <c r="S6" i="2" s="1"/>
  <c r="R5" i="2"/>
  <c r="N5" i="2"/>
  <c r="S5" i="2" s="1"/>
  <c r="R4" i="2"/>
  <c r="N4" i="2"/>
  <c r="S4" i="2" s="1"/>
  <c r="S3" i="2"/>
  <c r="R3" i="2"/>
  <c r="R102" i="2" s="1"/>
  <c r="N3" i="2"/>
  <c r="I41" i="1"/>
  <c r="H41" i="1"/>
  <c r="H44" i="1" s="1"/>
  <c r="I44" i="1" s="1"/>
  <c r="O6" i="1"/>
  <c r="N6" i="1"/>
  <c r="O5" i="1"/>
  <c r="N5" i="1"/>
  <c r="O3" i="1"/>
  <c r="N3" i="1"/>
  <c r="S102" i="2" l="1"/>
  <c r="O103" i="2" s="1"/>
  <c r="S34" i="2"/>
  <c r="S42" i="2"/>
  <c r="S35" i="2"/>
  <c r="S43" i="2"/>
  <c r="S51" i="2"/>
  <c r="S59" i="2"/>
  <c r="S67" i="2"/>
  <c r="S75" i="2"/>
  <c r="R80" i="2"/>
  <c r="S80" i="2" s="1"/>
  <c r="S83" i="2"/>
  <c r="R88" i="2"/>
  <c r="S88" i="2" s="1"/>
  <c r="S91" i="2"/>
  <c r="R96" i="2"/>
  <c r="S96" i="2" s="1"/>
  <c r="S99" i="2"/>
  <c r="M103" i="2"/>
  <c r="S102" i="3"/>
  <c r="N102" i="2"/>
  <c r="N103" i="2" s="1"/>
  <c r="S33" i="2"/>
  <c r="S41" i="2"/>
  <c r="S49" i="2"/>
  <c r="S57" i="2"/>
  <c r="S65" i="2"/>
  <c r="S73" i="2"/>
  <c r="S81" i="2"/>
  <c r="S89" i="2"/>
  <c r="S97" i="2"/>
  <c r="S31" i="2"/>
  <c r="S39" i="2"/>
  <c r="S47" i="2"/>
  <c r="S55" i="2"/>
  <c r="S63" i="2"/>
  <c r="S71" i="2"/>
  <c r="S79" i="2"/>
  <c r="S87" i="2"/>
  <c r="S95" i="2"/>
  <c r="S29" i="2"/>
  <c r="R34" i="2"/>
  <c r="S37" i="2"/>
  <c r="R42" i="2"/>
  <c r="S45" i="2"/>
  <c r="R50" i="2"/>
  <c r="S50" i="2" s="1"/>
  <c r="S53" i="2"/>
  <c r="R58" i="2"/>
  <c r="S58" i="2" s="1"/>
  <c r="S61" i="2"/>
  <c r="R66" i="2"/>
  <c r="S66" i="2" s="1"/>
  <c r="S69" i="2"/>
  <c r="R74" i="2"/>
  <c r="S74" i="2" s="1"/>
  <c r="S77" i="2"/>
  <c r="R82" i="2"/>
  <c r="S82" i="2" s="1"/>
  <c r="S85" i="2"/>
  <c r="R90" i="2"/>
  <c r="S90" i="2" s="1"/>
  <c r="S93" i="2"/>
  <c r="R98" i="2"/>
  <c r="S101" i="2"/>
  <c r="N102" i="3"/>
  <c r="M103" i="3" l="1"/>
  <c r="O103" i="3"/>
  <c r="N103" i="3"/>
</calcChain>
</file>

<file path=xl/sharedStrings.xml><?xml version="1.0" encoding="utf-8"?>
<sst xmlns="http://schemas.openxmlformats.org/spreadsheetml/2006/main" count="2405" uniqueCount="277">
  <si>
    <t>TOLERANCIA PARA INICIO DE CLASES MAXIMO</t>
  </si>
  <si>
    <t>00:10:00</t>
  </si>
  <si>
    <t>PERIODO</t>
  </si>
  <si>
    <t>CICLO</t>
  </si>
  <si>
    <t>MODELO</t>
  </si>
  <si>
    <t>MODALIDAD</t>
  </si>
  <si>
    <t>CURSO</t>
  </si>
  <si>
    <t>SECCION</t>
  </si>
  <si>
    <t>AULA USS</t>
  </si>
  <si>
    <t>SESION</t>
  </si>
  <si>
    <t>DIA</t>
  </si>
  <si>
    <t>INICIO SESION 10 MINUTOS ANTES</t>
  </si>
  <si>
    <t>TIEMPO DE ESPERA ANTES DE INICIAR LA CLASE</t>
  </si>
  <si>
    <t>FINALIZA LA CLASE (ZOOM)</t>
  </si>
  <si>
    <t>HORAS PROGRAMADAS</t>
  </si>
  <si>
    <t xml:space="preserve">TIEMPO EFECTIVO DICTADO </t>
  </si>
  <si>
    <t>EFICIENCIA</t>
  </si>
  <si>
    <t>DOCENTE</t>
  </si>
  <si>
    <t>TURNO</t>
  </si>
  <si>
    <t>DIAS</t>
  </si>
  <si>
    <t>HORA INICIO</t>
  </si>
  <si>
    <t xml:space="preserve">OBSERVACIÓN </t>
  </si>
  <si>
    <t>HORA FIN</t>
  </si>
  <si>
    <t>2025 2: AGO</t>
  </si>
  <si>
    <t>SUPER INTENSIVO</t>
  </si>
  <si>
    <t>TRADICIONAL</t>
  </si>
  <si>
    <t>VIRTUAL</t>
  </si>
  <si>
    <t>COMPUTACION 2</t>
  </si>
  <si>
    <t>PEAD-aa</t>
  </si>
  <si>
    <t>https://www.aulauss.edu.pe/course/view.php?id=69259</t>
  </si>
  <si>
    <t>NO</t>
  </si>
  <si>
    <t>MURO EFRAIN</t>
  </si>
  <si>
    <t>MAÑANA</t>
  </si>
  <si>
    <t>LUN-MIE-VIE</t>
  </si>
  <si>
    <t>7:58:00 AM</t>
  </si>
  <si>
    <t>11:01:14 AM</t>
  </si>
  <si>
    <t>7:55:00 AM</t>
  </si>
  <si>
    <t>11:00:55 AM</t>
  </si>
  <si>
    <t xml:space="preserve">7:54:00 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</si>
  <si>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</si>
  <si>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10:59:55 AM</t>
  </si>
  <si>
    <t>PEAD-ab</t>
  </si>
  <si>
    <t>https://www.aulauss.edu.pe/course/view.php?id=69260</t>
  </si>
  <si>
    <t>QUESADA JENNIE</t>
  </si>
  <si>
    <t>NOCHE</t>
  </si>
  <si>
    <t>07:00 PM</t>
  </si>
  <si>
    <t>10:00 PM</t>
  </si>
  <si>
    <t>PEAD-ac</t>
  </si>
  <si>
    <t>https://www.aulauss.edu.pe/course/view.php?id=69261</t>
  </si>
  <si>
    <t>MAR-JUE-SAB</t>
  </si>
  <si>
    <t>COMPUTACION 3</t>
  </si>
  <si>
    <t>https://www.aulauss.edu.pe/course/view.php?id=69270</t>
  </si>
  <si>
    <t>08:00 AM</t>
  </si>
  <si>
    <t>11:00 AM</t>
  </si>
  <si>
    <t>https://www.aulauss.edu.pe/user/index.php?id=69271</t>
  </si>
  <si>
    <t>TARDE</t>
  </si>
  <si>
    <t>MAR-JUE-VIE</t>
  </si>
  <si>
    <t>03:00 PM</t>
  </si>
  <si>
    <t>06:00 PM</t>
  </si>
  <si>
    <t>https://www.aulauss.edu.pe/course/view.php?id=69272</t>
  </si>
  <si>
    <t>MEJIA CARLOS</t>
  </si>
  <si>
    <t>COMPUTACION 2 SIST</t>
  </si>
  <si>
    <t>MIE-VIE-SAB</t>
  </si>
  <si>
    <t>COMPUTACION 3 SIST</t>
  </si>
  <si>
    <t>LUN-MAR-JUE</t>
  </si>
  <si>
    <t>COMPUTACION 2 CIV</t>
  </si>
  <si>
    <t>COMPUTACION 3 CIV</t>
  </si>
  <si>
    <t>https://www.aulauss.edu.pe/course/view.php?id=69268</t>
  </si>
  <si>
    <t>DIAZ CESAR</t>
  </si>
  <si>
    <t>COMPUTACION 2 ARQ</t>
  </si>
  <si>
    <t>COMPUTACION 3 ARQ</t>
  </si>
  <si>
    <t>COMPUTACION 2 MEC</t>
  </si>
  <si>
    <t xml:space="preserve">COMPUTACION 3 MEC </t>
  </si>
  <si>
    <t>PROTECH XP</t>
  </si>
  <si>
    <t>WORD 365</t>
  </si>
  <si>
    <t>https://www.aulauss.edu.pe/user/index.php?id=69257</t>
  </si>
  <si>
    <t>GUERRERO GINO</t>
  </si>
  <si>
    <t>https://www.aulauss.edu.pe/course/view.php?id=69258</t>
  </si>
  <si>
    <t>SANCHEZ DIANA</t>
  </si>
  <si>
    <t>https://www.aulauss.edu.pe/course/view.php?id=69250</t>
  </si>
  <si>
    <t>EXCEL 365</t>
  </si>
  <si>
    <t>https://www.aulauss.edu.pe/course/view.php?id=69253</t>
  </si>
  <si>
    <t>SALAZAR IVONNE</t>
  </si>
  <si>
    <t>https://www.aulauss.edu.pe/course/view.php?id=69251</t>
  </si>
  <si>
    <t>BRUNO JOSE</t>
  </si>
  <si>
    <t>https://www.aulauss.edu.pe/course/view.php?id=69252</t>
  </si>
  <si>
    <t>DISEÑO CON CANVA</t>
  </si>
  <si>
    <t>https://www.aulauss.edu.pe/course/view.php?id=69254</t>
  </si>
  <si>
    <t>SANDOVAL CARMEN</t>
  </si>
  <si>
    <t>https://www.aulauss.edu.pe/course/view.php?id=69255</t>
  </si>
  <si>
    <t>NIETO NELSON</t>
  </si>
  <si>
    <t>https://www.aulauss.edu.pe/course/view.php?id=69244</t>
  </si>
  <si>
    <t>CASTAÑEDA EDWARD</t>
  </si>
  <si>
    <t>EXCEL ASOCIADO</t>
  </si>
  <si>
    <t>https://www.aulauss.edu.pe/course/view.php?id=69246</t>
  </si>
  <si>
    <t>AUTOCAD 2D</t>
  </si>
  <si>
    <t>https://www.aulauss.edu.pe/course/view.php?id=69247</t>
  </si>
  <si>
    <t>SALAZAR JAIRO</t>
  </si>
  <si>
    <t>AUTOCAD 3D</t>
  </si>
  <si>
    <t>https://www.aulauss.edu.pe/course/view.php?id=69248</t>
  </si>
  <si>
    <t>DISEÑO WEB</t>
  </si>
  <si>
    <t>POWER BI</t>
  </si>
  <si>
    <t>https://www.aulauss.edu.pe/user/index.php?id=69249</t>
  </si>
  <si>
    <t>CISNEROS LEANDRO</t>
  </si>
  <si>
    <t>PRESENCIAL</t>
  </si>
  <si>
    <t>TALLER DE CERTIFICACIÓN</t>
  </si>
  <si>
    <t>PEAD-E</t>
  </si>
  <si>
    <t>SALAZAR DANIEL</t>
  </si>
  <si>
    <t>VIE</t>
  </si>
  <si>
    <t>09:00 AM</t>
  </si>
  <si>
    <t>PEAD-W</t>
  </si>
  <si>
    <t>MIE</t>
  </si>
  <si>
    <t>PROYECTADO</t>
  </si>
  <si>
    <t>EJECUTADO</t>
  </si>
  <si>
    <t>FALTAN</t>
  </si>
  <si>
    <t>AGOSTO</t>
  </si>
  <si>
    <t>Columna 13</t>
  </si>
  <si>
    <t>inicio</t>
  </si>
  <si>
    <t>fin</t>
  </si>
  <si>
    <t>Columna 16</t>
  </si>
  <si>
    <t>Column 19</t>
  </si>
  <si>
    <t>Columna 17</t>
  </si>
  <si>
    <t>TOTAL</t>
  </si>
  <si>
    <t>2025 2: SET</t>
  </si>
  <si>
    <t>PEAD-a</t>
  </si>
  <si>
    <t>https://www.aulauss.edu.pe/course/view.php?id=70136</t>
  </si>
  <si>
    <t>CARRASCO CHEVEZ HENRY</t>
  </si>
  <si>
    <t>LUN</t>
  </si>
  <si>
    <t>Sep 08, 2025 07:53:46 AM</t>
  </si>
  <si>
    <t>10:57:30 a. m.</t>
  </si>
  <si>
    <t>Sep 10, 2025 07:56:19 AM</t>
  </si>
  <si>
    <t>11:08:15 a. m.</t>
  </si>
  <si>
    <t>Sep 15, 2025 07:54:21 AM</t>
  </si>
  <si>
    <t>11:24:41 a. m.</t>
  </si>
  <si>
    <t>Sep 17, 2025 07:55:41 AM</t>
  </si>
  <si>
    <t>11:27:09 a. m.</t>
  </si>
  <si>
    <t>PEAD-b</t>
  </si>
  <si>
    <t>https://www.aulauss.edu.pe/course/view.php?id=70137</t>
  </si>
  <si>
    <t>MAR y JUE</t>
  </si>
  <si>
    <t>PEAD-d</t>
  </si>
  <si>
    <t>https://www.aulauss.edu.pe/course/view.php?id=70139</t>
  </si>
  <si>
    <t>PEAD-f</t>
  </si>
  <si>
    <t>https://www.aulauss.edu.pe/course/view.php?id=70141</t>
  </si>
  <si>
    <t>LARA PERLECHE LOURDES</t>
  </si>
  <si>
    <t>PEAD-g</t>
  </si>
  <si>
    <t>https://www.aulauss.edu.pe/course/view.php?id=70142</t>
  </si>
  <si>
    <t>MIE y VIE</t>
  </si>
  <si>
    <t>https://www.aulauss.edu.pe/course/view.php?id=70147</t>
  </si>
  <si>
    <t>CALLACNA SENCIO IVAN</t>
  </si>
  <si>
    <t>https://www.aulauss.edu.pe/course/view.php?id=70148</t>
  </si>
  <si>
    <t>PEAD-c</t>
  </si>
  <si>
    <t>https://www.aulauss.edu.pe/course/view.php?id=70149</t>
  </si>
  <si>
    <t>MEJIA ZELADA CARLOS</t>
  </si>
  <si>
    <t>https://www.aulauss.edu.pe/course/view.php?id=70150</t>
  </si>
  <si>
    <t>PEAD-e</t>
  </si>
  <si>
    <t>https://www.aulauss.edu.pe/course/view.php?id=70151</t>
  </si>
  <si>
    <t>MOGOLLON GALECIO POLO</t>
  </si>
  <si>
    <t>https://www.aulauss.edu.pe/course/view.php?id=70152</t>
  </si>
  <si>
    <t>https://www.aulauss.edu.pe/course/view.php?id=70236</t>
  </si>
  <si>
    <t>DIAZ ESPINO MIGUEL</t>
  </si>
  <si>
    <t>PEAD-h</t>
  </si>
  <si>
    <t>PASAR A PEAD-b</t>
  </si>
  <si>
    <t>PEAD-i</t>
  </si>
  <si>
    <t>https://www.aulauss.edu.pe/course/view.php?id=70540</t>
  </si>
  <si>
    <t>PEAD-j</t>
  </si>
  <si>
    <t>https://www.aulauss.edu.pe/course/view.php?id=70538</t>
  </si>
  <si>
    <t>GARCIA CABRERA MARTIN</t>
  </si>
  <si>
    <t>PEAD-k</t>
  </si>
  <si>
    <t>https://www.aulauss.edu.pe/course/view.php?id=70539</t>
  </si>
  <si>
    <t>https://www.aulauss.edu.pe/course/view.php?id=70143</t>
  </si>
  <si>
    <t>DIAZ MUSAYON CESAR</t>
  </si>
  <si>
    <t>MAR-JUE</t>
  </si>
  <si>
    <t>MARTES</t>
  </si>
  <si>
    <t>https://www.aulauss.edu.pe/course/view.php?id=70146</t>
  </si>
  <si>
    <t>MIE-VIE</t>
  </si>
  <si>
    <t>MIERCOLES</t>
  </si>
  <si>
    <t>COMPUTACIÓN 2 SIST</t>
  </si>
  <si>
    <t>https://www.aulauss.edu.pe/course/view.php?id=70144</t>
  </si>
  <si>
    <t>MAR-VIE</t>
  </si>
  <si>
    <t>https://www.aulauss.edu.pe/course/view.php?id=70280</t>
  </si>
  <si>
    <t>MIE y JUE</t>
  </si>
  <si>
    <t>COMPUTACIÓN 3 SIST</t>
  </si>
  <si>
    <t>https://www.aulauss.edu.pe/course/view.php?id=70145</t>
  </si>
  <si>
    <t>CASTAÑEDA BALCAZAR EDWARD</t>
  </si>
  <si>
    <t>COMPUTACIÓN 2 MEC</t>
  </si>
  <si>
    <t>https://www.aulauss.edu.pe/course/view.php?id=70133</t>
  </si>
  <si>
    <t>LUN-MIE</t>
  </si>
  <si>
    <t>COMPUTACIÓN 3 MEC</t>
  </si>
  <si>
    <t>https://www.aulauss.edu.pe/course/view.php?id=70155</t>
  </si>
  <si>
    <t>QUINTANA DAVILA TONY</t>
  </si>
  <si>
    <t>https://www.aulauss.edu.pe/course/view.php?id=70134</t>
  </si>
  <si>
    <t>SANCHEZ JAEGER CRISTHIAM</t>
  </si>
  <si>
    <t>https://www.aulauss.edu.pe/course/view.php?id=70154</t>
  </si>
  <si>
    <t>https://www.aulauss.edu.pe/course/view.php?id=70108</t>
  </si>
  <si>
    <t>TULLUME DIAZ JOSE</t>
  </si>
  <si>
    <t>LUN y MIE</t>
  </si>
  <si>
    <t>https://www.aulauss.edu.pe/course/view.php?id=70127</t>
  </si>
  <si>
    <t>https://www.aulauss.edu.pe/course/view.php?id=70128</t>
  </si>
  <si>
    <t>VIE y SAB</t>
  </si>
  <si>
    <t>https://www.aulauss.edu.pe/course/view.php?id=70129</t>
  </si>
  <si>
    <t>GUERRERO AGURTO GINO</t>
  </si>
  <si>
    <t>https://www.aulauss.edu.pe/course/view.php?id=70130</t>
  </si>
  <si>
    <t>https://www.aulauss.edu.pe/course/view.php?id=70131</t>
  </si>
  <si>
    <t>CRIOLLO VALVERDE STEPHANY</t>
  </si>
  <si>
    <t>https://www.aulauss.edu.pe/course/view.php?id=70232</t>
  </si>
  <si>
    <t>TICONA TAPIA ESTRELLA</t>
  </si>
  <si>
    <t>https://www.aulauss.edu.pe/course/view.php?id=70233</t>
  </si>
  <si>
    <t>https://www.aulauss.edu.pe/course/view.php?id=70234</t>
  </si>
  <si>
    <t>DELGADO MARIELLA</t>
  </si>
  <si>
    <t>https://www.aulauss.edu.pe/course/view.php?id=70223</t>
  </si>
  <si>
    <t>SANCHEZ PEREZ DIANA</t>
  </si>
  <si>
    <t>https://www.aulauss.edu.pe/course/view.php?id=70224</t>
  </si>
  <si>
    <t>PEAD-l</t>
  </si>
  <si>
    <t>https://www.aulauss.edu.pe/course/view.php?id=70225</t>
  </si>
  <si>
    <t>PEAD-m</t>
  </si>
  <si>
    <t>https://www.aulauss.edu.pe/course/view.php?id=70276</t>
  </si>
  <si>
    <t>QUESADA QUIROZ JENNIE</t>
  </si>
  <si>
    <t>PEAD-n</t>
  </si>
  <si>
    <t>https://www.aulauss.edu.pe/course/view.php?id=70525</t>
  </si>
  <si>
    <t>PEAD-o</t>
  </si>
  <si>
    <t>https://www.aulauss.edu.pe/course/view.php?id=70526</t>
  </si>
  <si>
    <t>PEAD-p</t>
  </si>
  <si>
    <t>PEAD-q</t>
  </si>
  <si>
    <t>https://www.aulauss.edu.pe/course/view.php?id=70528</t>
  </si>
  <si>
    <t>WORD ASOCIADO</t>
  </si>
  <si>
    <t>https://www.aulauss.edu.pe/course/view.php?id=70114</t>
  </si>
  <si>
    <t>https://www.aulauss.edu.pe/course/view.php?id=70115</t>
  </si>
  <si>
    <t>https://www.aulauss.edu.pe/course/view.php?id=70110</t>
  </si>
  <si>
    <t>BURGOS SUERO LUCIANA</t>
  </si>
  <si>
    <t>LUN-VIE</t>
  </si>
  <si>
    <t>https://www.aulauss.edu.pe/course/view.php?id=70111</t>
  </si>
  <si>
    <t>SALAZAR LLUEN IVONNE</t>
  </si>
  <si>
    <t>JUE-SAB</t>
  </si>
  <si>
    <t>https://www.aulauss.edu.pe/course/view.php?id=70112</t>
  </si>
  <si>
    <t>SANCHEZ GUEVARA OMAR</t>
  </si>
  <si>
    <t>https://www.aulauss.edu.pe/course/view.php?id=70113</t>
  </si>
  <si>
    <t>VIE-SAB</t>
  </si>
  <si>
    <t>https://www.aulauss.edu.pe/course/view.php?id=70226</t>
  </si>
  <si>
    <t>BRUNO SARMIENTO JOSE</t>
  </si>
  <si>
    <t>https://www.aulauss.edu.pe/course/view.php?id=70227</t>
  </si>
  <si>
    <t>https://www.aulauss.edu.pe/course/view.php?id=70116</t>
  </si>
  <si>
    <t>https://www.aulauss.edu.pe/course/view.php?id=70117</t>
  </si>
  <si>
    <t>GONZALES ÑIQUE PERCY</t>
  </si>
  <si>
    <t>https://www.aulauss.edu.pe/course/view.php?id=70118</t>
  </si>
  <si>
    <t>A</t>
  </si>
  <si>
    <t>https://www.aulauss.edu.pe/course/view.php?id=70132</t>
  </si>
  <si>
    <t>OLIVOS KATHERIN</t>
  </si>
  <si>
    <t>JUE</t>
  </si>
  <si>
    <t>12:00 PM</t>
  </si>
  <si>
    <t>https://www.aulauss.edu.pe/course/view.php?id=70119</t>
  </si>
  <si>
    <t>SANDOVAL HORNA CARMEN</t>
  </si>
  <si>
    <t>https://www.aulauss.edu.pe/course/view.php?id=70120</t>
  </si>
  <si>
    <t>https://www.aulauss.edu.pe/course/view.php?id=70121</t>
  </si>
  <si>
    <t>https://www.aulauss.edu.pe/course/view.php?id=70235</t>
  </si>
  <si>
    <t>https://www.aulauss.edu.pe/course/view.php?id=70228</t>
  </si>
  <si>
    <t>PASAR A PEAD-c PEAD-d</t>
  </si>
  <si>
    <t>https://www.aulauss.edu.pe/course/view.php?id=70278</t>
  </si>
  <si>
    <t>https://www.aulauss.edu.pe/course/view.php?id=70529</t>
  </si>
  <si>
    <t>https://www.aulauss.edu.pe/course/view.php?id=70122</t>
  </si>
  <si>
    <t>SALAZAR LLUEN JAIRO</t>
  </si>
  <si>
    <t>https://www.aulauss.edu.pe/course/view.php?id=70230</t>
  </si>
  <si>
    <t>https://www.aulauss.edu.pe/course/view.php?id=70530</t>
  </si>
  <si>
    <t>https://www.aulauss.edu.pe/course/view.php?id=70123</t>
  </si>
  <si>
    <t>JUEVES</t>
  </si>
  <si>
    <t>https://www.aulauss.edu.pe/course/view.php?id=70231</t>
  </si>
  <si>
    <t>VIERNES</t>
  </si>
  <si>
    <t>https://www.aulauss.edu.pe/course/view.php?id=70531</t>
  </si>
  <si>
    <t>SABADO</t>
  </si>
  <si>
    <t>https://www.aulauss.edu.pe/course/view.php?id=70124</t>
  </si>
  <si>
    <t>MECHAN FRANCISCO</t>
  </si>
  <si>
    <t>MAR y VIE</t>
  </si>
  <si>
    <t xml:space="preserve">POWER BI </t>
  </si>
  <si>
    <t>https://www.aulauss.edu.pe/course/view.php?id=70201</t>
  </si>
  <si>
    <t>TALLER WORD 2019/365</t>
  </si>
  <si>
    <t>PEAD-A</t>
  </si>
  <si>
    <t>TALLER EXCEL 2019/365</t>
  </si>
  <si>
    <t>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</si>
</sst>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\-yyyy"/>
    <numFmt numFmtId="165" formatCode="d\ mmm"/>
    <numFmt numFmtId="166" formatCode="dd\-mm"/>
    <numFmt numFmtId="167" formatCode="dd/mm"/>
    <numFmt numFmtId="168" formatCode="d/m"/>
  </numFmts>
  <fonts count="2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434343"/>
      <name val="Arial"/>
      <scheme val="minor"/>
    </font>
    <font>
      <u/>
      <sz val="10"/>
      <color rgb="FF0000FF"/>
      <name val="Roboto"/>
    </font>
    <font>
      <sz val="10"/>
      <color rgb="FFFF0000"/>
      <name val="Arial"/>
    </font>
    <font>
      <u/>
      <sz val="10"/>
      <color rgb="FF0000FF"/>
      <name val="Roboto"/>
    </font>
    <font>
      <b/>
      <sz val="10"/>
      <color theme="1"/>
      <name val="Arial"/>
    </font>
    <font>
      <u/>
      <sz val="10"/>
      <color rgb="FF0000FF"/>
      <name val="Roboto"/>
    </font>
    <font>
      <sz val="10"/>
      <color rgb="FF980000"/>
      <name val="Arial"/>
    </font>
    <font>
      <u/>
      <sz val="10"/>
      <color rgb="FF0000FF"/>
      <name val="Roboto"/>
    </font>
    <font>
      <sz val="10"/>
      <color rgb="FF000000"/>
      <name val="Arial"/>
    </font>
    <font>
      <u/>
      <sz val="10"/>
      <color rgb="FF0000FF"/>
      <name val="Roboto"/>
    </font>
    <font>
      <sz val="11"/>
      <color rgb="FF000000"/>
      <name val="Calibri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434343"/>
      <name val="Arial"/>
      <scheme val="minor"/>
    </font>
    <font>
      <u/>
      <sz val="10"/>
      <color rgb="FF434343"/>
      <name val="Roboto"/>
    </font>
    <font>
      <b/>
      <sz val="10"/>
      <color rgb="FFFF0000"/>
      <name val="Arial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Arial"/>
      <scheme val="minor"/>
    </font>
    <font>
      <u/>
      <sz val="10"/>
      <color rgb="FF434343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F3F4"/>
        <bgColor rgb="FFF1F3F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153465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53465"/>
      </right>
      <top style="thin">
        <color rgb="FF153465"/>
      </top>
      <bottom style="thin">
        <color rgb="FF153465"/>
      </bottom>
      <diagonal/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  <diagonal/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FFFFFF"/>
      </bottom>
      <diagonal/>
    </border>
    <border>
      <left style="thin">
        <color rgb="FF153465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153465"/>
      </right>
      <top style="thin">
        <color rgb="FFCFE2F3"/>
      </top>
      <bottom style="thin">
        <color rgb="FFCFE2F3"/>
      </bottom>
      <diagonal/>
    </border>
    <border>
      <left style="thin">
        <color rgb="FF153465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153465"/>
      </right>
      <top style="double">
        <color rgb="FF153465"/>
      </top>
      <bottom style="thin">
        <color rgb="FF153465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8EA9DB"/>
      </bottom>
      <diagonal/>
    </border>
    <border>
      <left style="thin">
        <color rgb="FFCFE2F3"/>
      </left>
      <right style="thin">
        <color rgb="FFCFE2F3"/>
      </right>
      <top style="thin">
        <color rgb="FF8EA9DB"/>
      </top>
      <bottom style="thin">
        <color rgb="FF8EA9DB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21" fontId="5" fillId="3" borderId="5" xfId="0" applyNumberFormat="1" applyFont="1" applyFill="1" applyBorder="1" applyAlignment="1">
      <alignment horizontal="center" vertical="center"/>
    </xf>
    <xf numFmtId="46" fontId="5" fillId="3" borderId="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165" fontId="4" fillId="3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21" fontId="5" fillId="3" borderId="10" xfId="0" applyNumberFormat="1" applyFont="1" applyFill="1" applyBorder="1" applyAlignment="1">
      <alignment horizontal="center" vertical="center"/>
    </xf>
    <xf numFmtId="46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9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9" fontId="5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6" fillId="2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46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46" fontId="4" fillId="3" borderId="5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46" fontId="10" fillId="3" borderId="5" xfId="0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46" fontId="4" fillId="4" borderId="10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3" fontId="11" fillId="2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6" fontId="5" fillId="0" borderId="1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6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46" fontId="12" fillId="0" borderId="10" xfId="0" applyNumberFormat="1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46" fontId="12" fillId="0" borderId="5" xfId="0" applyNumberFormat="1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46" fontId="4" fillId="0" borderId="10" xfId="0" applyNumberFormat="1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46" fontId="8" fillId="0" borderId="5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46" fontId="14" fillId="4" borderId="5" xfId="0" applyNumberFormat="1" applyFont="1" applyFill="1" applyBorder="1" applyAlignment="1">
      <alignment horizontal="center" vertical="center"/>
    </xf>
    <xf numFmtId="9" fontId="14" fillId="4" borderId="5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46" fontId="14" fillId="4" borderId="10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3" fontId="1" fillId="5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4" fillId="4" borderId="5" xfId="0" applyFont="1" applyFill="1" applyBorder="1" applyAlignment="1">
      <alignment horizontal="left" vertical="center"/>
    </xf>
    <xf numFmtId="2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6" fillId="6" borderId="15" xfId="0" applyFont="1" applyFill="1" applyBorder="1" applyAlignment="1"/>
    <xf numFmtId="20" fontId="2" fillId="0" borderId="5" xfId="0" applyNumberFormat="1" applyFont="1" applyBorder="1" applyAlignment="1">
      <alignment vertical="center"/>
    </xf>
    <xf numFmtId="0" fontId="16" fillId="6" borderId="15" xfId="0" applyFont="1" applyFill="1" applyBorder="1" applyAlignment="1">
      <alignment horizontal="right"/>
    </xf>
    <xf numFmtId="21" fontId="16" fillId="6" borderId="15" xfId="0" applyNumberFormat="1" applyFont="1" applyFill="1" applyBorder="1" applyAlignment="1">
      <alignment horizontal="right"/>
    </xf>
    <xf numFmtId="0" fontId="2" fillId="0" borderId="8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2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6" fillId="0" borderId="16" xfId="0" applyFont="1" applyBorder="1" applyAlignment="1"/>
    <xf numFmtId="20" fontId="2" fillId="0" borderId="10" xfId="0" applyNumberFormat="1" applyFont="1" applyBorder="1" applyAlignment="1">
      <alignment vertical="center"/>
    </xf>
    <xf numFmtId="0" fontId="16" fillId="0" borderId="16" xfId="0" applyFont="1" applyBorder="1" applyAlignment="1">
      <alignment horizontal="right"/>
    </xf>
    <xf numFmtId="21" fontId="16" fillId="0" borderId="16" xfId="0" applyNumberFormat="1" applyFont="1" applyBorder="1" applyAlignment="1">
      <alignment horizontal="right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3" fontId="2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vertical="center"/>
    </xf>
    <xf numFmtId="3" fontId="21" fillId="0" borderId="5" xfId="0" applyNumberFormat="1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left" vertical="center"/>
    </xf>
    <xf numFmtId="3" fontId="23" fillId="0" borderId="10" xfId="0" applyNumberFormat="1" applyFont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3" fontId="25" fillId="0" borderId="5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3" fontId="26" fillId="0" borderId="10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3" fontId="20" fillId="0" borderId="5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vertical="center"/>
    </xf>
    <xf numFmtId="20" fontId="1" fillId="5" borderId="13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0" fontId="1" fillId="0" borderId="0" xfId="0" applyNumberFormat="1" applyFont="1"/>
    <xf numFmtId="167" fontId="1" fillId="0" borderId="0" xfId="0" applyNumberFormat="1" applyFont="1" applyAlignment="1"/>
    <xf numFmtId="168" fontId="1" fillId="0" borderId="0" xfId="0" applyNumberFormat="1" applyFont="1" applyAlignment="1"/>
    <xf numFmtId="167" fontId="2" fillId="0" borderId="0" xfId="0" applyNumberFormat="1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153465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5" formatCode="hh:mm"/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153465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</dxfs>
  <tableStyles count="4">
    <tableStyle name="202502 AGO MONITOREO-style" pivot="0" count="4" xr9:uid="{00000000-0011-0000-FFFF-FFFF00000000}">
      <tableStyleElement type="headerRow" dxfId="36"/>
      <tableStyleElement type="totalRow" dxfId="35"/>
      <tableStyleElement type="firstRowStripe" dxfId="34"/>
      <tableStyleElement type="secondRowStripe" dxfId="33"/>
    </tableStyle>
    <tableStyle name="202502 SET-style" pivot="0" count="4" xr9:uid="{00000000-0011-0000-FFFF-FFFF01000000}">
      <tableStyleElement type="headerRow" dxfId="32"/>
      <tableStyleElement type="totalRow" dxfId="31"/>
      <tableStyleElement type="firstRowStripe" dxfId="30"/>
      <tableStyleElement type="secondRowStripe" dxfId="29"/>
    </tableStyle>
    <tableStyle name="TRADICIONAL-style" pivot="0" count="4" xr9:uid="{00000000-0011-0000-FFFF-FFFF02000000}">
      <tableStyleElement type="headerRow" dxfId="28"/>
      <tableStyleElement type="totalRow" dxfId="27"/>
      <tableStyleElement type="firstRowStripe" dxfId="26"/>
      <tableStyleElement type="secondRowStripe" dxfId="25"/>
    </tableStyle>
    <tableStyle name="Copia de 202501 JUN-style" pivot="0" count="4" xr9:uid="{00000000-0011-0000-FFFF-FFFF03000000}">
      <tableStyleElement type="headerRow" dxfId="24"/>
      <tableStyleElement type="total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OSTO" displayName="AGOSTO" ref="A2:U41" totalsRowCount="1">
  <autoFilter ref="A2:U40" xr:uid="{00000000-0009-0000-0100-000001000000}"/>
  <tableColumns count="21">
    <tableColumn id="1" xr3:uid="{00000000-0010-0000-0000-000001000000}" name="PERIODO"/>
    <tableColumn id="2" xr3:uid="{00000000-0010-0000-0000-000002000000}" name="CICLO"/>
    <tableColumn id="3" xr3:uid="{00000000-0010-0000-0000-000003000000}" name="MODELO"/>
    <tableColumn id="4" xr3:uid="{00000000-0010-0000-0000-000004000000}" name="MODALIDAD"/>
    <tableColumn id="5" xr3:uid="{00000000-0010-0000-0000-000005000000}" name="CURSO"/>
    <tableColumn id="6" xr3:uid="{00000000-0010-0000-0000-000006000000}" name="SECCION"/>
    <tableColumn id="7" xr3:uid="{00000000-0010-0000-0000-000007000000}" name="AULA USS"/>
    <tableColumn id="8" xr3:uid="{00000000-0010-0000-0000-000008000000}" name="SESION" totalsRowFunction="custom">
      <totalsRowFormula>SUM(AGOSTO[SESION])</totalsRowFormula>
    </tableColumn>
    <tableColumn id="9" xr3:uid="{00000000-0010-0000-0000-000009000000}" name="DIA" totalsRowFunction="custom">
      <totalsRowFormula>SUM(AGOSTO[DIA])</totalsRowFormula>
    </tableColumn>
    <tableColumn id="10" xr3:uid="{00000000-0010-0000-0000-00000A000000}" name="INICIO SESION 10 MINUTOS ANTES"/>
    <tableColumn id="11" xr3:uid="{00000000-0010-0000-0000-00000B000000}" name="TIEMPO DE ESPERA ANTES DE INICIAR LA CLASE"/>
    <tableColumn id="12" xr3:uid="{00000000-0010-0000-0000-00000C000000}" name="FINALIZA LA CLASE (ZOOM)"/>
    <tableColumn id="13" xr3:uid="{00000000-0010-0000-0000-00000D000000}" name="HORAS PROGRAMADAS"/>
    <tableColumn id="14" xr3:uid="{00000000-0010-0000-0000-00000E000000}" name="TIEMPO EFECTIVO DICTADO "/>
    <tableColumn id="15" xr3:uid="{00000000-0010-0000-0000-00000F000000}" name="EFICIENCIA"/>
    <tableColumn id="16" xr3:uid="{00000000-0010-0000-0000-000010000000}" name="DOCENTE"/>
    <tableColumn id="17" xr3:uid="{00000000-0010-0000-0000-000011000000}" name="TURNO"/>
    <tableColumn id="18" xr3:uid="{00000000-0010-0000-0000-000012000000}" name="DIAS"/>
    <tableColumn id="19" xr3:uid="{00000000-0010-0000-0000-000013000000}" name="HORA INICIO"/>
    <tableColumn id="20" xr3:uid="{00000000-0010-0000-0000-000014000000}" name="OBSERVACIÓN "/>
    <tableColumn id="21" xr3:uid="{00000000-0010-0000-0000-000015000000}" name="HORA FIN"/>
  </tableColumns>
  <tableStyleInfo name="202502 AGO MONITORE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TIEMBRE_9" displayName="SETIEMBRE_9" ref="A2:S102" totalsRowCount="1">
  <autoFilter ref="A2:S101" xr:uid="{00000000-0009-0000-0100-000002000000}"/>
  <tableColumns count="19">
    <tableColumn id="1" xr3:uid="{00000000-0010-0000-0100-000001000000}" name="PERIODO"/>
    <tableColumn id="2" xr3:uid="{00000000-0010-0000-0100-000002000000}" name="MODELO"/>
    <tableColumn id="3" xr3:uid="{00000000-0010-0000-0100-000003000000}" name="MODALIDAD"/>
    <tableColumn id="4" xr3:uid="{00000000-0010-0000-0100-000004000000}" name="CURSO"/>
    <tableColumn id="5" xr3:uid="{00000000-0010-0000-0100-000005000000}" name="SECCION"/>
    <tableColumn id="6" xr3:uid="{00000000-0010-0000-0100-000006000000}" name="AULA USS"/>
    <tableColumn id="7" xr3:uid="{00000000-0010-0000-0100-000007000000}" name="DOCENTE"/>
    <tableColumn id="8" xr3:uid="{00000000-0010-0000-0100-000008000000}" name="TURNO"/>
    <tableColumn id="9" xr3:uid="{00000000-0010-0000-0100-000009000000}" name="DIAS"/>
    <tableColumn id="10" xr3:uid="{00000000-0010-0000-0100-00000A000000}" name="HORA INICIO"/>
    <tableColumn id="11" xr3:uid="{00000000-0010-0000-0100-00000B000000}" name="HORA FIN"/>
    <tableColumn id="12" xr3:uid="{00000000-0010-0000-0100-00000C000000}" name="SESION"/>
    <tableColumn id="13" xr3:uid="{00000000-0010-0000-0100-00000D000000}" name="Columna 13" totalsRowFunction="custom">
      <totalsRowFormula>SUM(SETIEMBRE_9[Columna 13])</totalsRowFormula>
    </tableColumn>
    <tableColumn id="14" xr3:uid="{00000000-0010-0000-0100-00000E000000}" name="inicio" totalsRowFunction="custom">
      <totalsRowFormula>SUM(SETIEMBRE_9[inicio])</totalsRowFormula>
    </tableColumn>
    <tableColumn id="15" xr3:uid="{00000000-0010-0000-0100-00000F000000}" name="fin" totalsRowFunction="custom">
      <totalsRowFormula>SUM(SETIEMBRE_9[fin])</totalsRowFormula>
    </tableColumn>
    <tableColumn id="16" xr3:uid="{00000000-0010-0000-0100-000010000000}" name="Columna 16" totalsRowFunction="custom">
      <totalsRowFormula>SUM(SETIEMBRE_9[Columna 16])</totalsRowFormula>
    </tableColumn>
    <tableColumn id="17" xr3:uid="{00000000-0010-0000-0100-000011000000}" name="Column 19"/>
    <tableColumn id="18" xr3:uid="{00000000-0010-0000-0100-000012000000}" name="Columna 17" totalsRowFunction="custom">
      <totalsRowFormula>SUM(SETIEMBRE_9[Columna 17])</totalsRowFormula>
    </tableColumn>
    <tableColumn id="19" xr3:uid="{00000000-0010-0000-0100-000013000000}" name="TOTAL" totalsRowFunction="custom">
      <totalsRowFormula>SUM(SETIEMBRE_9[TOTAL])</totalsRowFormula>
    </tableColumn>
  </tableColumns>
  <tableStyleInfo name="202502 SE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TIEMBRE" displayName="SETIEMBRE" ref="A2:S102" totalsRowCount="1">
  <autoFilter ref="A2:S101" xr:uid="{00000000-0009-0000-0100-000003000000}"/>
  <tableColumns count="19">
    <tableColumn id="1" xr3:uid="{00000000-0010-0000-0200-000001000000}" name="PERIODO" totalsRowDxfId="18"/>
    <tableColumn id="2" xr3:uid="{00000000-0010-0000-0200-000002000000}" name="MODELO" totalsRowDxfId="17"/>
    <tableColumn id="3" xr3:uid="{00000000-0010-0000-0200-000003000000}" name="MODALIDAD" totalsRowDxfId="16"/>
    <tableColumn id="4" xr3:uid="{00000000-0010-0000-0200-000004000000}" name="CURSO" totalsRowDxfId="15"/>
    <tableColumn id="5" xr3:uid="{00000000-0010-0000-0200-000005000000}" name="SECCION" totalsRowDxfId="14"/>
    <tableColumn id="6" xr3:uid="{00000000-0010-0000-0200-000006000000}" name="AULA USS" totalsRowDxfId="13"/>
    <tableColumn id="7" xr3:uid="{00000000-0010-0000-0200-000007000000}" name="DOCENTE" totalsRowDxfId="12"/>
    <tableColumn id="8" xr3:uid="{00000000-0010-0000-0200-000008000000}" name="TURNO" totalsRowDxfId="11"/>
    <tableColumn id="9" xr3:uid="{00000000-0010-0000-0200-000009000000}" name="DIAS" totalsRowDxfId="10"/>
    <tableColumn id="10" xr3:uid="{00000000-0010-0000-0200-00000A000000}" name="HORA INICIO" totalsRowDxfId="9"/>
    <tableColumn id="11" xr3:uid="{00000000-0010-0000-0200-00000B000000}" name="HORA FIN" totalsRowDxfId="8"/>
    <tableColumn id="12" xr3:uid="{00000000-0010-0000-0200-00000C000000}" name="SESION" totalsRowDxfId="7"/>
    <tableColumn id="13" xr3:uid="{00000000-0010-0000-0200-00000D000000}" name="Columna 13" totalsRowFunction="custom" totalsRowDxfId="6">
      <totalsRowFormula>SUM(SETIEMBRE[Columna 13])</totalsRowFormula>
    </tableColumn>
    <tableColumn id="14" xr3:uid="{00000000-0010-0000-0200-00000E000000}" name="inicio" totalsRowFunction="custom" totalsRowDxfId="5">
      <totalsRowFormula>SUM(SETIEMBRE[inicio])</totalsRowFormula>
    </tableColumn>
    <tableColumn id="15" xr3:uid="{00000000-0010-0000-0200-00000F000000}" name="fin" totalsRowFunction="custom" totalsRowDxfId="4">
      <totalsRowFormula>SUM(SETIEMBRE[fin])</totalsRowFormula>
    </tableColumn>
    <tableColumn id="16" xr3:uid="{00000000-0010-0000-0200-000010000000}" name="Columna 16" totalsRowFunction="custom" totalsRowDxfId="3">
      <totalsRowFormula>SUM(SETIEMBRE[Columna 16])</totalsRowFormula>
    </tableColumn>
    <tableColumn id="17" xr3:uid="{00000000-0010-0000-0200-000011000000}" name="Column 19" totalsRowDxfId="2"/>
    <tableColumn id="18" xr3:uid="{00000000-0010-0000-0200-000012000000}" name="Columna 17" totalsRowFunction="custom" totalsRowDxfId="1">
      <totalsRowFormula>SUM(SETIEMBRE[Columna 17])</totalsRowFormula>
    </tableColumn>
    <tableColumn id="19" xr3:uid="{00000000-0010-0000-0200-000013000000}" name="TOTAL" totalsRowFunction="custom" totalsRowDxfId="0">
      <totalsRowFormula>SUM(SETIEMBRE[TOTAL])</totalsRowFormula>
    </tableColumn>
  </tableColumns>
  <tableStyleInfo name="TRADICIO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lauss.edu.pe/course/view.php?id=69261" TargetMode="External"/><Relationship Id="rId13" Type="http://schemas.openxmlformats.org/officeDocument/2006/relationships/hyperlink" Target="https://www.aulauss.edu.pe/user/index.php?id=69257" TargetMode="External"/><Relationship Id="rId18" Type="http://schemas.openxmlformats.org/officeDocument/2006/relationships/hyperlink" Target="https://www.aulauss.edu.pe/course/view.php?id=69252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aulauss.edu.pe/course/view.php?id=69259" TargetMode="External"/><Relationship Id="rId21" Type="http://schemas.openxmlformats.org/officeDocument/2006/relationships/hyperlink" Target="https://www.aulauss.edu.pe/course/view.php?id=69244" TargetMode="External"/><Relationship Id="rId7" Type="http://schemas.openxmlformats.org/officeDocument/2006/relationships/hyperlink" Target="https://www.aulauss.edu.pe/course/view.php?id=69260" TargetMode="External"/><Relationship Id="rId12" Type="http://schemas.openxmlformats.org/officeDocument/2006/relationships/hyperlink" Target="https://www.aulauss.edu.pe/course/view.php?id=69268" TargetMode="External"/><Relationship Id="rId17" Type="http://schemas.openxmlformats.org/officeDocument/2006/relationships/hyperlink" Target="https://www.aulauss.edu.pe/course/view.php?id=69251" TargetMode="External"/><Relationship Id="rId25" Type="http://schemas.openxmlformats.org/officeDocument/2006/relationships/hyperlink" Target="https://www.aulauss.edu.pe/user/index.php?id=69249" TargetMode="External"/><Relationship Id="rId2" Type="http://schemas.openxmlformats.org/officeDocument/2006/relationships/hyperlink" Target="https://www.aulauss.edu.pe/course/view.php?id=69259" TargetMode="External"/><Relationship Id="rId16" Type="http://schemas.openxmlformats.org/officeDocument/2006/relationships/hyperlink" Target="https://www.aulauss.edu.pe/course/view.php?id=69253" TargetMode="External"/><Relationship Id="rId20" Type="http://schemas.openxmlformats.org/officeDocument/2006/relationships/hyperlink" Target="https://www.aulauss.edu.pe/course/view.php?id=69255" TargetMode="External"/><Relationship Id="rId1" Type="http://schemas.openxmlformats.org/officeDocument/2006/relationships/hyperlink" Target="https://www.aulauss.edu.pe/course/view.php?id=69259" TargetMode="External"/><Relationship Id="rId6" Type="http://schemas.openxmlformats.org/officeDocument/2006/relationships/hyperlink" Target="https://www.aulauss.edu.pe/course/view.php?id=69259" TargetMode="External"/><Relationship Id="rId11" Type="http://schemas.openxmlformats.org/officeDocument/2006/relationships/hyperlink" Target="https://www.aulauss.edu.pe/course/view.php?id=69272" TargetMode="External"/><Relationship Id="rId24" Type="http://schemas.openxmlformats.org/officeDocument/2006/relationships/hyperlink" Target="https://www.aulauss.edu.pe/course/view.php?id=69248" TargetMode="External"/><Relationship Id="rId5" Type="http://schemas.openxmlformats.org/officeDocument/2006/relationships/hyperlink" Target="https://www.aulauss.edu.pe/course/view.php?id=69259" TargetMode="External"/><Relationship Id="rId15" Type="http://schemas.openxmlformats.org/officeDocument/2006/relationships/hyperlink" Target="https://www.aulauss.edu.pe/course/view.php?id=69250" TargetMode="External"/><Relationship Id="rId23" Type="http://schemas.openxmlformats.org/officeDocument/2006/relationships/hyperlink" Target="https://www.aulauss.edu.pe/course/view.php?id=69247" TargetMode="External"/><Relationship Id="rId10" Type="http://schemas.openxmlformats.org/officeDocument/2006/relationships/hyperlink" Target="https://www.aulauss.edu.pe/user/index.php?id=69271" TargetMode="External"/><Relationship Id="rId19" Type="http://schemas.openxmlformats.org/officeDocument/2006/relationships/hyperlink" Target="https://www.aulauss.edu.pe/course/view.php?id=69254" TargetMode="External"/><Relationship Id="rId4" Type="http://schemas.openxmlformats.org/officeDocument/2006/relationships/hyperlink" Target="https://www.aulauss.edu.pe/course/view.php?id=69259" TargetMode="External"/><Relationship Id="rId9" Type="http://schemas.openxmlformats.org/officeDocument/2006/relationships/hyperlink" Target="https://www.aulauss.edu.pe/course/view.php?id=69270" TargetMode="External"/><Relationship Id="rId14" Type="http://schemas.openxmlformats.org/officeDocument/2006/relationships/hyperlink" Target="https://www.aulauss.edu.pe/course/view.php?id=69258" TargetMode="External"/><Relationship Id="rId22" Type="http://schemas.openxmlformats.org/officeDocument/2006/relationships/hyperlink" Target="https://www.aulauss.edu.pe/course/view.php?id=69246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2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3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 x14ac:dyDescent="0.2"/>
  <cols>
    <col min="1" max="1" width="15.7109375" customWidth="1"/>
    <col min="2" max="2" width="19.7109375" customWidth="1"/>
    <col min="3" max="3" width="16.42578125" customWidth="1"/>
    <col min="4" max="4" width="18.28515625" customWidth="1"/>
    <col min="5" max="5" width="22.7109375" customWidth="1"/>
    <col min="6" max="6" width="12.5703125" customWidth="1"/>
    <col min="7" max="7" width="43.5703125" customWidth="1"/>
    <col min="8" max="8" width="12.28515625" customWidth="1"/>
    <col min="9" max="9" width="12.140625" customWidth="1"/>
    <col min="10" max="10" width="16.85546875" customWidth="1"/>
    <col min="11" max="12" width="19.5703125" customWidth="1"/>
    <col min="13" max="13" width="23.85546875" customWidth="1"/>
    <col min="14" max="14" width="22.85546875" customWidth="1"/>
    <col min="15" max="15" width="15.7109375" customWidth="1"/>
    <col min="16" max="16" width="20.42578125" customWidth="1"/>
    <col min="17" max="17" width="14.28515625" customWidth="1"/>
    <col min="18" max="18" width="12.85546875" customWidth="1"/>
    <col min="19" max="19" width="15.28515625" customWidth="1"/>
    <col min="20" max="20" width="14.28515625" customWidth="1"/>
    <col min="21" max="21" width="13" customWidth="1"/>
  </cols>
  <sheetData>
    <row r="1" spans="1:21" x14ac:dyDescent="0.2">
      <c r="A1" s="1"/>
      <c r="B1" s="2"/>
      <c r="C1" s="1"/>
      <c r="D1" s="3"/>
      <c r="E1" s="2"/>
      <c r="F1" s="2"/>
      <c r="G1" s="2"/>
      <c r="H1" s="2"/>
      <c r="I1" s="2"/>
      <c r="J1" s="2"/>
      <c r="K1" s="2"/>
      <c r="L1" s="2"/>
      <c r="M1" s="4" t="s">
        <v>0</v>
      </c>
      <c r="N1" s="2" t="s">
        <v>1</v>
      </c>
      <c r="O1" s="2"/>
      <c r="P1" s="2"/>
      <c r="Q1" s="2"/>
      <c r="R1" s="2"/>
      <c r="S1" s="2"/>
      <c r="T1" s="2"/>
      <c r="U1" s="2"/>
    </row>
    <row r="2" spans="1:21" x14ac:dyDescent="0.2">
      <c r="A2" s="5" t="s">
        <v>2</v>
      </c>
      <c r="B2" s="6" t="s">
        <v>3</v>
      </c>
      <c r="C2" s="7" t="s">
        <v>4</v>
      </c>
      <c r="D2" s="7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8" t="s">
        <v>11</v>
      </c>
      <c r="K2" s="8" t="s">
        <v>12</v>
      </c>
      <c r="L2" s="8" t="s">
        <v>13</v>
      </c>
      <c r="M2" s="6" t="s">
        <v>14</v>
      </c>
      <c r="N2" s="8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9" t="s">
        <v>22</v>
      </c>
    </row>
    <row r="3" spans="1:21" x14ac:dyDescent="0.2">
      <c r="A3" s="10" t="s">
        <v>23</v>
      </c>
      <c r="B3" s="11" t="s">
        <v>24</v>
      </c>
      <c r="C3" s="11" t="s">
        <v>25</v>
      </c>
      <c r="D3" s="11" t="s">
        <v>26</v>
      </c>
      <c r="E3" s="12" t="s">
        <v>27</v>
      </c>
      <c r="F3" s="12" t="s">
        <v>28</v>
      </c>
      <c r="G3" s="13" t="s">
        <v>29</v>
      </c>
      <c r="H3" s="14">
        <v>1</v>
      </c>
      <c r="I3" s="15">
        <v>45873</v>
      </c>
      <c r="J3" s="16" t="s">
        <v>30</v>
      </c>
      <c r="K3" s="17">
        <v>1.4224537037037037E-2</v>
      </c>
      <c r="L3" s="18">
        <v>8.1597222222222224E-2</v>
      </c>
      <c r="M3" s="17">
        <v>0.125</v>
      </c>
      <c r="N3" s="18">
        <f>MAX(L3-MAX(K3-$N$1,0),0)</f>
        <v>7.4317129629629636E-2</v>
      </c>
      <c r="O3" s="19">
        <f>(MAX(L3-MAX(K3-$N$1,0),0))/M3</f>
        <v>0.59453703703703709</v>
      </c>
      <c r="P3" s="20" t="s">
        <v>31</v>
      </c>
      <c r="Q3" s="16" t="s">
        <v>32</v>
      </c>
      <c r="R3" s="21" t="s">
        <v>33</v>
      </c>
      <c r="S3" s="21" t="s">
        <v>34</v>
      </c>
      <c r="T3" s="21"/>
      <c r="U3" s="22" t="s">
        <v>35</v>
      </c>
    </row>
    <row r="4" spans="1:21" x14ac:dyDescent="0.2">
      <c r="A4" s="23" t="s">
        <v>23</v>
      </c>
      <c r="B4" s="24" t="s">
        <v>24</v>
      </c>
      <c r="C4" s="24" t="s">
        <v>25</v>
      </c>
      <c r="D4" s="24" t="s">
        <v>26</v>
      </c>
      <c r="E4" s="25" t="s">
        <v>27</v>
      </c>
      <c r="F4" s="25" t="s">
        <v>28</v>
      </c>
      <c r="G4" s="13" t="s">
        <v>29</v>
      </c>
      <c r="H4" s="26">
        <v>2</v>
      </c>
      <c r="I4" s="27">
        <v>45875</v>
      </c>
      <c r="J4" s="28"/>
      <c r="K4" s="29"/>
      <c r="L4" s="30"/>
      <c r="M4" s="29"/>
      <c r="N4" s="31"/>
      <c r="O4" s="32"/>
      <c r="P4" s="31"/>
      <c r="Q4" s="28"/>
      <c r="R4" s="33"/>
      <c r="S4" s="33"/>
      <c r="T4" s="33"/>
      <c r="U4" s="34"/>
    </row>
    <row r="5" spans="1:21" x14ac:dyDescent="0.2">
      <c r="A5" s="10" t="s">
        <v>23</v>
      </c>
      <c r="B5" s="11" t="s">
        <v>24</v>
      </c>
      <c r="C5" s="11" t="s">
        <v>25</v>
      </c>
      <c r="D5" s="11" t="s">
        <v>26</v>
      </c>
      <c r="E5" s="12" t="s">
        <v>27</v>
      </c>
      <c r="F5" s="12" t="s">
        <v>28</v>
      </c>
      <c r="G5" s="13" t="s">
        <v>29</v>
      </c>
      <c r="H5" s="14">
        <v>3</v>
      </c>
      <c r="I5" s="15">
        <v>45877</v>
      </c>
      <c r="J5" s="35" t="s">
        <v>30</v>
      </c>
      <c r="K5" s="17">
        <v>1.4548611111111111E-2</v>
      </c>
      <c r="L5" s="18">
        <v>8.8703703703703701E-2</v>
      </c>
      <c r="M5" s="17">
        <v>0.125</v>
      </c>
      <c r="N5" s="18">
        <f t="shared" ref="N5:N6" si="0">MAX(L5-MAX(K5-$N$1,0),0)</f>
        <v>8.1099537037037039E-2</v>
      </c>
      <c r="O5" s="19">
        <f t="shared" ref="O5:O6" si="1">(MAX(L5-MAX(K5-$N$1,0),0))/M5</f>
        <v>0.64879629629629632</v>
      </c>
      <c r="P5" s="20" t="s">
        <v>31</v>
      </c>
      <c r="Q5" s="16" t="s">
        <v>32</v>
      </c>
      <c r="R5" s="21" t="s">
        <v>33</v>
      </c>
      <c r="S5" s="21" t="s">
        <v>36</v>
      </c>
      <c r="T5" s="21"/>
      <c r="U5" s="22" t="s">
        <v>37</v>
      </c>
    </row>
    <row r="6" spans="1:21" x14ac:dyDescent="0.2">
      <c r="A6" s="23" t="s">
        <v>23</v>
      </c>
      <c r="B6" s="24" t="s">
        <v>24</v>
      </c>
      <c r="C6" s="24" t="s">
        <v>25</v>
      </c>
      <c r="D6" s="24" t="s">
        <v>26</v>
      </c>
      <c r="E6" s="25" t="s">
        <v>27</v>
      </c>
      <c r="F6" s="25" t="s">
        <v>28</v>
      </c>
      <c r="G6" s="13" t="s">
        <v>29</v>
      </c>
      <c r="H6" s="26">
        <v>4</v>
      </c>
      <c r="I6" s="27">
        <v>45880</v>
      </c>
      <c r="J6" s="36" t="s">
        <v>30</v>
      </c>
      <c r="K6" s="29">
        <v>1.9398148148148147E-2</v>
      </c>
      <c r="L6" s="30">
        <v>8.4722222222222227E-2</v>
      </c>
      <c r="M6" s="29">
        <v>0.125</v>
      </c>
      <c r="N6" s="30">
        <f t="shared" si="0"/>
        <v>7.2268518518518524E-2</v>
      </c>
      <c r="O6" s="19">
        <f t="shared" si="1"/>
        <v>0.57814814814814819</v>
      </c>
      <c r="P6" s="31" t="s">
        <v>31</v>
      </c>
      <c r="Q6" s="37" t="s">
        <v>32</v>
      </c>
      <c r="R6" s="33" t="s">
        <v>33</v>
      </c>
      <c r="S6" s="33" t="s">
        <v>38</v>
      </c>
      <c r="T6" s="33" t="s">
        <v>39</v>
      </c>
      <c r="U6" s="34" t="s">
        <v>40</v>
      </c>
    </row>
    <row r="7" spans="1:21" x14ac:dyDescent="0.2">
      <c r="A7" s="10" t="s">
        <v>23</v>
      </c>
      <c r="B7" s="11" t="s">
        <v>24</v>
      </c>
      <c r="C7" s="11" t="s">
        <v>25</v>
      </c>
      <c r="D7" s="11" t="s">
        <v>26</v>
      </c>
      <c r="E7" s="12" t="s">
        <v>27</v>
      </c>
      <c r="F7" s="12" t="s">
        <v>28</v>
      </c>
      <c r="G7" s="13" t="s">
        <v>29</v>
      </c>
      <c r="H7" s="14">
        <v>5</v>
      </c>
      <c r="I7" s="38"/>
      <c r="J7" s="39"/>
      <c r="K7" s="20"/>
      <c r="L7" s="18"/>
      <c r="M7" s="20"/>
      <c r="N7" s="20"/>
      <c r="O7" s="40"/>
      <c r="P7" s="20"/>
      <c r="Q7" s="41"/>
      <c r="R7" s="21"/>
      <c r="S7" s="21"/>
      <c r="T7" s="21"/>
      <c r="U7" s="22"/>
    </row>
    <row r="8" spans="1:21" x14ac:dyDescent="0.2">
      <c r="A8" s="23" t="s">
        <v>23</v>
      </c>
      <c r="B8" s="24" t="s">
        <v>24</v>
      </c>
      <c r="C8" s="24" t="s">
        <v>25</v>
      </c>
      <c r="D8" s="24" t="s">
        <v>26</v>
      </c>
      <c r="E8" s="25" t="s">
        <v>27</v>
      </c>
      <c r="F8" s="25" t="s">
        <v>28</v>
      </c>
      <c r="G8" s="13" t="s">
        <v>29</v>
      </c>
      <c r="H8" s="26">
        <v>6</v>
      </c>
      <c r="I8" s="42"/>
      <c r="J8" s="43"/>
      <c r="K8" s="31"/>
      <c r="L8" s="30"/>
      <c r="M8" s="31"/>
      <c r="N8" s="31"/>
      <c r="O8" s="32"/>
      <c r="P8" s="31"/>
      <c r="Q8" s="28"/>
      <c r="R8" s="33"/>
      <c r="S8" s="33"/>
      <c r="T8" s="33"/>
      <c r="U8" s="34"/>
    </row>
    <row r="9" spans="1:21" x14ac:dyDescent="0.2">
      <c r="A9" s="44"/>
      <c r="B9" s="45"/>
      <c r="C9" s="45"/>
      <c r="D9" s="45"/>
      <c r="E9" s="12"/>
      <c r="F9" s="12"/>
      <c r="G9" s="46"/>
      <c r="H9" s="14"/>
      <c r="I9" s="38"/>
      <c r="J9" s="39"/>
      <c r="K9" s="20"/>
      <c r="L9" s="18"/>
      <c r="M9" s="20"/>
      <c r="N9" s="20"/>
      <c r="O9" s="40"/>
      <c r="P9" s="20"/>
      <c r="Q9" s="41"/>
      <c r="R9" s="21"/>
      <c r="S9" s="21"/>
      <c r="T9" s="21"/>
      <c r="U9" s="22"/>
    </row>
    <row r="10" spans="1:21" x14ac:dyDescent="0.2">
      <c r="A10" s="47"/>
      <c r="B10" s="48"/>
      <c r="C10" s="48"/>
      <c r="D10" s="48"/>
      <c r="E10" s="25"/>
      <c r="F10" s="25"/>
      <c r="G10" s="46"/>
      <c r="H10" s="26"/>
      <c r="I10" s="42"/>
      <c r="J10" s="43"/>
      <c r="K10" s="31"/>
      <c r="L10" s="30"/>
      <c r="M10" s="31"/>
      <c r="N10" s="31"/>
      <c r="O10" s="32"/>
      <c r="P10" s="31"/>
      <c r="Q10" s="28"/>
      <c r="R10" s="33"/>
      <c r="S10" s="33"/>
      <c r="T10" s="33"/>
      <c r="U10" s="34"/>
    </row>
    <row r="11" spans="1:21" x14ac:dyDescent="0.2">
      <c r="A11" s="10" t="s">
        <v>23</v>
      </c>
      <c r="B11" s="11" t="s">
        <v>24</v>
      </c>
      <c r="C11" s="11" t="s">
        <v>25</v>
      </c>
      <c r="D11" s="11" t="s">
        <v>26</v>
      </c>
      <c r="E11" s="12" t="s">
        <v>27</v>
      </c>
      <c r="F11" s="12" t="s">
        <v>41</v>
      </c>
      <c r="G11" s="13" t="s">
        <v>42</v>
      </c>
      <c r="H11" s="14">
        <v>16</v>
      </c>
      <c r="I11" s="38"/>
      <c r="J11" s="39"/>
      <c r="K11" s="20"/>
      <c r="L11" s="18"/>
      <c r="M11" s="20"/>
      <c r="N11" s="20"/>
      <c r="O11" s="40"/>
      <c r="P11" s="20" t="s">
        <v>43</v>
      </c>
      <c r="Q11" s="16" t="s">
        <v>44</v>
      </c>
      <c r="R11" s="21" t="s">
        <v>33</v>
      </c>
      <c r="S11" s="21" t="s">
        <v>45</v>
      </c>
      <c r="T11" s="21"/>
      <c r="U11" s="22" t="s">
        <v>46</v>
      </c>
    </row>
    <row r="12" spans="1:21" x14ac:dyDescent="0.2">
      <c r="A12" s="23" t="s">
        <v>23</v>
      </c>
      <c r="B12" s="24" t="s">
        <v>24</v>
      </c>
      <c r="C12" s="24" t="s">
        <v>25</v>
      </c>
      <c r="D12" s="24" t="s">
        <v>26</v>
      </c>
      <c r="E12" s="25" t="s">
        <v>27</v>
      </c>
      <c r="F12" s="25" t="s">
        <v>47</v>
      </c>
      <c r="G12" s="49" t="s">
        <v>48</v>
      </c>
      <c r="H12" s="26">
        <v>1</v>
      </c>
      <c r="I12" s="42"/>
      <c r="J12" s="50"/>
      <c r="K12" s="51"/>
      <c r="L12" s="52"/>
      <c r="M12" s="51"/>
      <c r="N12" s="51"/>
      <c r="O12" s="53"/>
      <c r="P12" s="51"/>
      <c r="Q12" s="37" t="s">
        <v>44</v>
      </c>
      <c r="R12" s="33" t="s">
        <v>49</v>
      </c>
      <c r="S12" s="33" t="s">
        <v>45</v>
      </c>
      <c r="T12" s="33"/>
      <c r="U12" s="34" t="s">
        <v>46</v>
      </c>
    </row>
    <row r="13" spans="1:21" x14ac:dyDescent="0.2">
      <c r="A13" s="10" t="s">
        <v>23</v>
      </c>
      <c r="B13" s="11" t="s">
        <v>24</v>
      </c>
      <c r="C13" s="11" t="s">
        <v>25</v>
      </c>
      <c r="D13" s="11" t="s">
        <v>26</v>
      </c>
      <c r="E13" s="12" t="s">
        <v>50</v>
      </c>
      <c r="F13" s="12" t="s">
        <v>28</v>
      </c>
      <c r="G13" s="13" t="s">
        <v>51</v>
      </c>
      <c r="H13" s="14">
        <v>34</v>
      </c>
      <c r="I13" s="38"/>
      <c r="J13" s="39"/>
      <c r="K13" s="20"/>
      <c r="L13" s="18"/>
      <c r="M13" s="20"/>
      <c r="N13" s="20"/>
      <c r="O13" s="40"/>
      <c r="P13" s="20" t="s">
        <v>31</v>
      </c>
      <c r="Q13" s="16" t="s">
        <v>32</v>
      </c>
      <c r="R13" s="21" t="s">
        <v>49</v>
      </c>
      <c r="S13" s="21" t="s">
        <v>52</v>
      </c>
      <c r="T13" s="21"/>
      <c r="U13" s="22" t="s">
        <v>53</v>
      </c>
    </row>
    <row r="14" spans="1:21" x14ac:dyDescent="0.2">
      <c r="A14" s="23" t="s">
        <v>23</v>
      </c>
      <c r="B14" s="24" t="s">
        <v>24</v>
      </c>
      <c r="C14" s="24" t="s">
        <v>25</v>
      </c>
      <c r="D14" s="24" t="s">
        <v>26</v>
      </c>
      <c r="E14" s="25" t="s">
        <v>50</v>
      </c>
      <c r="F14" s="25" t="s">
        <v>41</v>
      </c>
      <c r="G14" s="54" t="s">
        <v>54</v>
      </c>
      <c r="H14" s="26">
        <v>29</v>
      </c>
      <c r="I14" s="42"/>
      <c r="J14" s="43"/>
      <c r="K14" s="31"/>
      <c r="L14" s="30"/>
      <c r="M14" s="31"/>
      <c r="N14" s="31"/>
      <c r="O14" s="32"/>
      <c r="P14" s="31" t="s">
        <v>31</v>
      </c>
      <c r="Q14" s="37" t="s">
        <v>55</v>
      </c>
      <c r="R14" s="33" t="s">
        <v>56</v>
      </c>
      <c r="S14" s="33" t="s">
        <v>57</v>
      </c>
      <c r="T14" s="33"/>
      <c r="U14" s="34" t="s">
        <v>58</v>
      </c>
    </row>
    <row r="15" spans="1:21" x14ac:dyDescent="0.2">
      <c r="A15" s="10" t="s">
        <v>23</v>
      </c>
      <c r="B15" s="11" t="s">
        <v>24</v>
      </c>
      <c r="C15" s="11" t="s">
        <v>25</v>
      </c>
      <c r="D15" s="11" t="s">
        <v>26</v>
      </c>
      <c r="E15" s="12" t="s">
        <v>50</v>
      </c>
      <c r="F15" s="12" t="s">
        <v>47</v>
      </c>
      <c r="G15" s="13" t="s">
        <v>59</v>
      </c>
      <c r="H15" s="14">
        <v>26</v>
      </c>
      <c r="I15" s="38"/>
      <c r="J15" s="39"/>
      <c r="K15" s="20"/>
      <c r="L15" s="18"/>
      <c r="M15" s="20"/>
      <c r="N15" s="20"/>
      <c r="O15" s="40"/>
      <c r="P15" s="20" t="s">
        <v>60</v>
      </c>
      <c r="Q15" s="16" t="s">
        <v>44</v>
      </c>
      <c r="R15" s="21" t="s">
        <v>33</v>
      </c>
      <c r="S15" s="21" t="s">
        <v>45</v>
      </c>
      <c r="T15" s="21"/>
      <c r="U15" s="22" t="s">
        <v>46</v>
      </c>
    </row>
    <row r="16" spans="1:21" x14ac:dyDescent="0.2">
      <c r="A16" s="23" t="s">
        <v>23</v>
      </c>
      <c r="B16" s="24" t="s">
        <v>24</v>
      </c>
      <c r="C16" s="24" t="s">
        <v>25</v>
      </c>
      <c r="D16" s="24" t="s">
        <v>26</v>
      </c>
      <c r="E16" s="25" t="s">
        <v>61</v>
      </c>
      <c r="F16" s="25" t="s">
        <v>28</v>
      </c>
      <c r="G16" s="26"/>
      <c r="H16" s="26">
        <v>1</v>
      </c>
      <c r="I16" s="42"/>
      <c r="J16" s="28"/>
      <c r="K16" s="42"/>
      <c r="L16" s="55"/>
      <c r="M16" s="42"/>
      <c r="N16" s="42"/>
      <c r="O16" s="56"/>
      <c r="P16" s="42"/>
      <c r="Q16" s="37" t="s">
        <v>44</v>
      </c>
      <c r="R16" s="33" t="s">
        <v>62</v>
      </c>
      <c r="S16" s="33" t="s">
        <v>45</v>
      </c>
      <c r="T16" s="33"/>
      <c r="U16" s="34" t="s">
        <v>46</v>
      </c>
    </row>
    <row r="17" spans="1:21" x14ac:dyDescent="0.2">
      <c r="A17" s="10" t="s">
        <v>23</v>
      </c>
      <c r="B17" s="11" t="s">
        <v>24</v>
      </c>
      <c r="C17" s="11" t="s">
        <v>25</v>
      </c>
      <c r="D17" s="11" t="s">
        <v>26</v>
      </c>
      <c r="E17" s="12" t="s">
        <v>63</v>
      </c>
      <c r="F17" s="12" t="s">
        <v>28</v>
      </c>
      <c r="G17" s="14"/>
      <c r="H17" s="14">
        <v>4</v>
      </c>
      <c r="I17" s="38"/>
      <c r="J17" s="41"/>
      <c r="K17" s="38"/>
      <c r="L17" s="57"/>
      <c r="M17" s="38"/>
      <c r="N17" s="38"/>
      <c r="O17" s="58"/>
      <c r="P17" s="38"/>
      <c r="Q17" s="16" t="s">
        <v>44</v>
      </c>
      <c r="R17" s="21" t="s">
        <v>64</v>
      </c>
      <c r="S17" s="21" t="s">
        <v>45</v>
      </c>
      <c r="T17" s="21"/>
      <c r="U17" s="22" t="s">
        <v>46</v>
      </c>
    </row>
    <row r="18" spans="1:21" x14ac:dyDescent="0.2">
      <c r="A18" s="23" t="s">
        <v>23</v>
      </c>
      <c r="B18" s="24" t="s">
        <v>24</v>
      </c>
      <c r="C18" s="24" t="s">
        <v>25</v>
      </c>
      <c r="D18" s="24" t="s">
        <v>26</v>
      </c>
      <c r="E18" s="25" t="s">
        <v>65</v>
      </c>
      <c r="F18" s="25" t="s">
        <v>28</v>
      </c>
      <c r="G18" s="26"/>
      <c r="H18" s="26">
        <v>0</v>
      </c>
      <c r="I18" s="42"/>
      <c r="J18" s="28"/>
      <c r="K18" s="42"/>
      <c r="L18" s="55"/>
      <c r="M18" s="42"/>
      <c r="N18" s="42"/>
      <c r="O18" s="56"/>
      <c r="P18" s="42"/>
      <c r="Q18" s="37" t="s">
        <v>44</v>
      </c>
      <c r="R18" s="33" t="s">
        <v>49</v>
      </c>
      <c r="S18" s="33" t="s">
        <v>45</v>
      </c>
      <c r="T18" s="33"/>
      <c r="U18" s="34" t="s">
        <v>46</v>
      </c>
    </row>
    <row r="19" spans="1:21" x14ac:dyDescent="0.2">
      <c r="A19" s="10" t="s">
        <v>23</v>
      </c>
      <c r="B19" s="11" t="s">
        <v>24</v>
      </c>
      <c r="C19" s="11" t="s">
        <v>25</v>
      </c>
      <c r="D19" s="11" t="s">
        <v>26</v>
      </c>
      <c r="E19" s="12" t="s">
        <v>66</v>
      </c>
      <c r="F19" s="12" t="s">
        <v>28</v>
      </c>
      <c r="G19" s="13" t="s">
        <v>67</v>
      </c>
      <c r="H19" s="14">
        <v>8</v>
      </c>
      <c r="I19" s="38"/>
      <c r="J19" s="59"/>
      <c r="K19" s="60"/>
      <c r="L19" s="61"/>
      <c r="M19" s="60"/>
      <c r="N19" s="60"/>
      <c r="O19" s="62"/>
      <c r="P19" s="60" t="s">
        <v>68</v>
      </c>
      <c r="Q19" s="16" t="s">
        <v>44</v>
      </c>
      <c r="R19" s="21" t="s">
        <v>33</v>
      </c>
      <c r="S19" s="21" t="s">
        <v>45</v>
      </c>
      <c r="T19" s="21"/>
      <c r="U19" s="22" t="s">
        <v>46</v>
      </c>
    </row>
    <row r="20" spans="1:21" x14ac:dyDescent="0.2">
      <c r="A20" s="23" t="s">
        <v>23</v>
      </c>
      <c r="B20" s="24" t="s">
        <v>24</v>
      </c>
      <c r="C20" s="24" t="s">
        <v>25</v>
      </c>
      <c r="D20" s="24" t="s">
        <v>26</v>
      </c>
      <c r="E20" s="25" t="s">
        <v>69</v>
      </c>
      <c r="F20" s="25" t="s">
        <v>28</v>
      </c>
      <c r="G20" s="26"/>
      <c r="H20" s="26">
        <v>2</v>
      </c>
      <c r="I20" s="63"/>
      <c r="J20" s="64"/>
      <c r="K20" s="63"/>
      <c r="L20" s="65"/>
      <c r="M20" s="63"/>
      <c r="N20" s="63"/>
      <c r="O20" s="66"/>
      <c r="P20" s="63"/>
      <c r="Q20" s="67" t="s">
        <v>44</v>
      </c>
      <c r="R20" s="33" t="s">
        <v>49</v>
      </c>
      <c r="S20" s="33" t="s">
        <v>45</v>
      </c>
      <c r="T20" s="33"/>
      <c r="U20" s="34" t="s">
        <v>46</v>
      </c>
    </row>
    <row r="21" spans="1:21" x14ac:dyDescent="0.2">
      <c r="A21" s="10" t="s">
        <v>23</v>
      </c>
      <c r="B21" s="11" t="s">
        <v>24</v>
      </c>
      <c r="C21" s="11" t="s">
        <v>25</v>
      </c>
      <c r="D21" s="11" t="s">
        <v>26</v>
      </c>
      <c r="E21" s="12" t="s">
        <v>70</v>
      </c>
      <c r="F21" s="12" t="s">
        <v>28</v>
      </c>
      <c r="G21" s="14"/>
      <c r="H21" s="14">
        <v>3</v>
      </c>
      <c r="I21" s="38"/>
      <c r="J21" s="41"/>
      <c r="K21" s="38"/>
      <c r="L21" s="57"/>
      <c r="M21" s="38"/>
      <c r="N21" s="38"/>
      <c r="O21" s="58"/>
      <c r="P21" s="38"/>
      <c r="Q21" s="16" t="s">
        <v>44</v>
      </c>
      <c r="R21" s="21" t="s">
        <v>33</v>
      </c>
      <c r="S21" s="21" t="s">
        <v>45</v>
      </c>
      <c r="T21" s="21"/>
      <c r="U21" s="22" t="s">
        <v>46</v>
      </c>
    </row>
    <row r="22" spans="1:21" x14ac:dyDescent="0.2">
      <c r="A22" s="23" t="s">
        <v>23</v>
      </c>
      <c r="B22" s="24" t="s">
        <v>24</v>
      </c>
      <c r="C22" s="24" t="s">
        <v>25</v>
      </c>
      <c r="D22" s="24" t="s">
        <v>26</v>
      </c>
      <c r="E22" s="25" t="s">
        <v>71</v>
      </c>
      <c r="F22" s="25" t="s">
        <v>28</v>
      </c>
      <c r="G22" s="26"/>
      <c r="H22" s="26">
        <v>0</v>
      </c>
      <c r="I22" s="68"/>
      <c r="J22" s="69"/>
      <c r="K22" s="68"/>
      <c r="L22" s="70"/>
      <c r="M22" s="68"/>
      <c r="N22" s="68"/>
      <c r="O22" s="71"/>
      <c r="P22" s="68"/>
      <c r="Q22" s="37" t="s">
        <v>44</v>
      </c>
      <c r="R22" s="33" t="s">
        <v>33</v>
      </c>
      <c r="S22" s="33" t="s">
        <v>45</v>
      </c>
      <c r="T22" s="33"/>
      <c r="U22" s="34" t="s">
        <v>46</v>
      </c>
    </row>
    <row r="23" spans="1:21" x14ac:dyDescent="0.2">
      <c r="A23" s="10" t="s">
        <v>23</v>
      </c>
      <c r="B23" s="11" t="s">
        <v>24</v>
      </c>
      <c r="C23" s="11" t="s">
        <v>25</v>
      </c>
      <c r="D23" s="11" t="s">
        <v>26</v>
      </c>
      <c r="E23" s="12" t="s">
        <v>72</v>
      </c>
      <c r="F23" s="12" t="s">
        <v>28</v>
      </c>
      <c r="G23" s="14"/>
      <c r="H23" s="14">
        <v>4</v>
      </c>
      <c r="I23" s="38"/>
      <c r="J23" s="41"/>
      <c r="K23" s="38"/>
      <c r="L23" s="57"/>
      <c r="M23" s="38"/>
      <c r="N23" s="38"/>
      <c r="O23" s="58"/>
      <c r="P23" s="38"/>
      <c r="Q23" s="16" t="s">
        <v>44</v>
      </c>
      <c r="R23" s="21" t="s">
        <v>33</v>
      </c>
      <c r="S23" s="21" t="s">
        <v>45</v>
      </c>
      <c r="T23" s="21"/>
      <c r="U23" s="22" t="s">
        <v>46</v>
      </c>
    </row>
    <row r="24" spans="1:21" x14ac:dyDescent="0.2">
      <c r="A24" s="23" t="s">
        <v>23</v>
      </c>
      <c r="B24" s="24" t="s">
        <v>24</v>
      </c>
      <c r="C24" s="24" t="s">
        <v>73</v>
      </c>
      <c r="D24" s="24" t="s">
        <v>26</v>
      </c>
      <c r="E24" s="25" t="s">
        <v>74</v>
      </c>
      <c r="F24" s="25" t="s">
        <v>28</v>
      </c>
      <c r="G24" s="72" t="s">
        <v>75</v>
      </c>
      <c r="H24" s="26">
        <v>34</v>
      </c>
      <c r="I24" s="42"/>
      <c r="J24" s="73"/>
      <c r="K24" s="74"/>
      <c r="L24" s="75"/>
      <c r="M24" s="74"/>
      <c r="N24" s="74"/>
      <c r="O24" s="76"/>
      <c r="P24" s="74" t="s">
        <v>76</v>
      </c>
      <c r="Q24" s="37" t="s">
        <v>32</v>
      </c>
      <c r="R24" s="33" t="s">
        <v>33</v>
      </c>
      <c r="S24" s="33" t="s">
        <v>52</v>
      </c>
      <c r="T24" s="33"/>
      <c r="U24" s="34" t="s">
        <v>53</v>
      </c>
    </row>
    <row r="25" spans="1:21" x14ac:dyDescent="0.2">
      <c r="A25" s="10" t="s">
        <v>23</v>
      </c>
      <c r="B25" s="11" t="s">
        <v>24</v>
      </c>
      <c r="C25" s="11" t="s">
        <v>73</v>
      </c>
      <c r="D25" s="11" t="s">
        <v>26</v>
      </c>
      <c r="E25" s="12" t="s">
        <v>74</v>
      </c>
      <c r="F25" s="12" t="s">
        <v>41</v>
      </c>
      <c r="G25" s="54" t="s">
        <v>77</v>
      </c>
      <c r="H25" s="14">
        <v>30</v>
      </c>
      <c r="I25" s="38"/>
      <c r="J25" s="77"/>
      <c r="K25" s="78"/>
      <c r="L25" s="79"/>
      <c r="M25" s="78"/>
      <c r="N25" s="78"/>
      <c r="O25" s="80"/>
      <c r="P25" s="78" t="s">
        <v>78</v>
      </c>
      <c r="Q25" s="16" t="s">
        <v>44</v>
      </c>
      <c r="R25" s="21" t="s">
        <v>33</v>
      </c>
      <c r="S25" s="21" t="s">
        <v>45</v>
      </c>
      <c r="T25" s="21"/>
      <c r="U25" s="22" t="s">
        <v>46</v>
      </c>
    </row>
    <row r="26" spans="1:21" x14ac:dyDescent="0.2">
      <c r="A26" s="23" t="s">
        <v>23</v>
      </c>
      <c r="B26" s="24" t="s">
        <v>24</v>
      </c>
      <c r="C26" s="24" t="s">
        <v>73</v>
      </c>
      <c r="D26" s="24" t="s">
        <v>26</v>
      </c>
      <c r="E26" s="25" t="s">
        <v>74</v>
      </c>
      <c r="F26" s="25" t="s">
        <v>47</v>
      </c>
      <c r="G26" s="49" t="s">
        <v>79</v>
      </c>
      <c r="H26" s="26">
        <v>0</v>
      </c>
      <c r="I26" s="42"/>
      <c r="J26" s="81"/>
      <c r="K26" s="82"/>
      <c r="L26" s="83"/>
      <c r="M26" s="82"/>
      <c r="N26" s="82"/>
      <c r="O26" s="84"/>
      <c r="P26" s="82"/>
      <c r="Q26" s="37" t="s">
        <v>44</v>
      </c>
      <c r="R26" s="33" t="s">
        <v>49</v>
      </c>
      <c r="S26" s="33" t="s">
        <v>45</v>
      </c>
      <c r="T26" s="33"/>
      <c r="U26" s="34" t="s">
        <v>46</v>
      </c>
    </row>
    <row r="27" spans="1:21" x14ac:dyDescent="0.2">
      <c r="A27" s="10" t="s">
        <v>23</v>
      </c>
      <c r="B27" s="11" t="s">
        <v>24</v>
      </c>
      <c r="C27" s="11" t="s">
        <v>73</v>
      </c>
      <c r="D27" s="11" t="s">
        <v>26</v>
      </c>
      <c r="E27" s="12" t="s">
        <v>80</v>
      </c>
      <c r="F27" s="12" t="s">
        <v>28</v>
      </c>
      <c r="G27" s="72" t="s">
        <v>81</v>
      </c>
      <c r="H27" s="14">
        <v>33</v>
      </c>
      <c r="I27" s="38"/>
      <c r="J27" s="77"/>
      <c r="K27" s="78"/>
      <c r="L27" s="79"/>
      <c r="M27" s="78"/>
      <c r="N27" s="78"/>
      <c r="O27" s="80"/>
      <c r="P27" s="78" t="s">
        <v>82</v>
      </c>
      <c r="Q27" s="16" t="s">
        <v>32</v>
      </c>
      <c r="R27" s="21" t="s">
        <v>49</v>
      </c>
      <c r="S27" s="21" t="s">
        <v>52</v>
      </c>
      <c r="T27" s="21"/>
      <c r="U27" s="22" t="s">
        <v>53</v>
      </c>
    </row>
    <row r="28" spans="1:21" x14ac:dyDescent="0.2">
      <c r="A28" s="23" t="s">
        <v>23</v>
      </c>
      <c r="B28" s="24" t="s">
        <v>24</v>
      </c>
      <c r="C28" s="24" t="s">
        <v>73</v>
      </c>
      <c r="D28" s="24" t="s">
        <v>26</v>
      </c>
      <c r="E28" s="25" t="s">
        <v>80</v>
      </c>
      <c r="F28" s="25" t="s">
        <v>41</v>
      </c>
      <c r="G28" s="72" t="s">
        <v>83</v>
      </c>
      <c r="H28" s="26">
        <v>33</v>
      </c>
      <c r="I28" s="42"/>
      <c r="J28" s="73"/>
      <c r="K28" s="74"/>
      <c r="L28" s="75"/>
      <c r="M28" s="74"/>
      <c r="N28" s="74"/>
      <c r="O28" s="76"/>
      <c r="P28" s="74" t="s">
        <v>84</v>
      </c>
      <c r="Q28" s="37" t="s">
        <v>44</v>
      </c>
      <c r="R28" s="33" t="s">
        <v>33</v>
      </c>
      <c r="S28" s="33" t="s">
        <v>45</v>
      </c>
      <c r="T28" s="33"/>
      <c r="U28" s="34" t="s">
        <v>46</v>
      </c>
    </row>
    <row r="29" spans="1:21" x14ac:dyDescent="0.2">
      <c r="A29" s="10" t="s">
        <v>23</v>
      </c>
      <c r="B29" s="11" t="s">
        <v>24</v>
      </c>
      <c r="C29" s="11" t="s">
        <v>73</v>
      </c>
      <c r="D29" s="11" t="s">
        <v>26</v>
      </c>
      <c r="E29" s="12" t="s">
        <v>80</v>
      </c>
      <c r="F29" s="12" t="s">
        <v>47</v>
      </c>
      <c r="G29" s="85" t="s">
        <v>85</v>
      </c>
      <c r="H29" s="14">
        <v>0</v>
      </c>
      <c r="I29" s="38"/>
      <c r="J29" s="86"/>
      <c r="K29" s="87"/>
      <c r="L29" s="88"/>
      <c r="M29" s="87"/>
      <c r="N29" s="87"/>
      <c r="O29" s="89"/>
      <c r="P29" s="87"/>
      <c r="Q29" s="16" t="s">
        <v>44</v>
      </c>
      <c r="R29" s="21" t="s">
        <v>49</v>
      </c>
      <c r="S29" s="21" t="s">
        <v>45</v>
      </c>
      <c r="T29" s="21"/>
      <c r="U29" s="22" t="s">
        <v>46</v>
      </c>
    </row>
    <row r="30" spans="1:21" x14ac:dyDescent="0.2">
      <c r="A30" s="23" t="s">
        <v>23</v>
      </c>
      <c r="B30" s="24" t="s">
        <v>24</v>
      </c>
      <c r="C30" s="24" t="s">
        <v>73</v>
      </c>
      <c r="D30" s="24" t="s">
        <v>26</v>
      </c>
      <c r="E30" s="25" t="s">
        <v>86</v>
      </c>
      <c r="F30" s="25" t="s">
        <v>28</v>
      </c>
      <c r="G30" s="54" t="s">
        <v>87</v>
      </c>
      <c r="H30" s="26">
        <v>34</v>
      </c>
      <c r="I30" s="42"/>
      <c r="J30" s="73"/>
      <c r="K30" s="74"/>
      <c r="L30" s="75"/>
      <c r="M30" s="74"/>
      <c r="N30" s="74"/>
      <c r="O30" s="76"/>
      <c r="P30" s="74" t="s">
        <v>88</v>
      </c>
      <c r="Q30" s="37" t="s">
        <v>32</v>
      </c>
      <c r="R30" s="33" t="s">
        <v>49</v>
      </c>
      <c r="S30" s="33" t="s">
        <v>52</v>
      </c>
      <c r="T30" s="33"/>
      <c r="U30" s="34" t="s">
        <v>53</v>
      </c>
    </row>
    <row r="31" spans="1:21" x14ac:dyDescent="0.2">
      <c r="A31" s="10" t="s">
        <v>23</v>
      </c>
      <c r="B31" s="11" t="s">
        <v>24</v>
      </c>
      <c r="C31" s="11" t="s">
        <v>73</v>
      </c>
      <c r="D31" s="11" t="s">
        <v>26</v>
      </c>
      <c r="E31" s="12" t="s">
        <v>86</v>
      </c>
      <c r="F31" s="12" t="s">
        <v>41</v>
      </c>
      <c r="G31" s="72" t="s">
        <v>89</v>
      </c>
      <c r="H31" s="14">
        <v>32</v>
      </c>
      <c r="I31" s="38"/>
      <c r="J31" s="77"/>
      <c r="K31" s="78"/>
      <c r="L31" s="79"/>
      <c r="M31" s="78"/>
      <c r="N31" s="78"/>
      <c r="O31" s="80"/>
      <c r="P31" s="78" t="s">
        <v>90</v>
      </c>
      <c r="Q31" s="90" t="s">
        <v>55</v>
      </c>
      <c r="R31" s="21" t="s">
        <v>56</v>
      </c>
      <c r="S31" s="21" t="s">
        <v>57</v>
      </c>
      <c r="T31" s="21"/>
      <c r="U31" s="22" t="s">
        <v>58</v>
      </c>
    </row>
    <row r="32" spans="1:21" x14ac:dyDescent="0.2">
      <c r="A32" s="23" t="s">
        <v>23</v>
      </c>
      <c r="B32" s="24" t="s">
        <v>24</v>
      </c>
      <c r="C32" s="24" t="s">
        <v>73</v>
      </c>
      <c r="D32" s="24" t="s">
        <v>26</v>
      </c>
      <c r="E32" s="25" t="s">
        <v>86</v>
      </c>
      <c r="F32" s="25" t="s">
        <v>47</v>
      </c>
      <c r="G32" s="54" t="s">
        <v>91</v>
      </c>
      <c r="H32" s="26">
        <v>35</v>
      </c>
      <c r="I32" s="42"/>
      <c r="J32" s="73"/>
      <c r="K32" s="74"/>
      <c r="L32" s="75"/>
      <c r="M32" s="74"/>
      <c r="N32" s="74"/>
      <c r="O32" s="76"/>
      <c r="P32" s="74" t="s">
        <v>92</v>
      </c>
      <c r="Q32" s="67" t="s">
        <v>44</v>
      </c>
      <c r="R32" s="33" t="s">
        <v>56</v>
      </c>
      <c r="S32" s="33" t="s">
        <v>45</v>
      </c>
      <c r="T32" s="33"/>
      <c r="U32" s="34" t="s">
        <v>46</v>
      </c>
    </row>
    <row r="33" spans="1:21" x14ac:dyDescent="0.2">
      <c r="A33" s="10" t="s">
        <v>23</v>
      </c>
      <c r="B33" s="11" t="s">
        <v>24</v>
      </c>
      <c r="C33" s="11" t="s">
        <v>73</v>
      </c>
      <c r="D33" s="11" t="s">
        <v>26</v>
      </c>
      <c r="E33" s="12" t="s">
        <v>93</v>
      </c>
      <c r="F33" s="12" t="s">
        <v>28</v>
      </c>
      <c r="G33" s="72" t="s">
        <v>94</v>
      </c>
      <c r="H33" s="14">
        <v>22</v>
      </c>
      <c r="I33" s="91"/>
      <c r="J33" s="77"/>
      <c r="K33" s="78"/>
      <c r="L33" s="79"/>
      <c r="M33" s="78"/>
      <c r="N33" s="78"/>
      <c r="O33" s="80"/>
      <c r="P33" s="78" t="s">
        <v>43</v>
      </c>
      <c r="Q33" s="90" t="s">
        <v>32</v>
      </c>
      <c r="R33" s="21" t="s">
        <v>49</v>
      </c>
      <c r="S33" s="21" t="s">
        <v>52</v>
      </c>
      <c r="T33" s="21"/>
      <c r="U33" s="22" t="s">
        <v>53</v>
      </c>
    </row>
    <row r="34" spans="1:21" x14ac:dyDescent="0.2">
      <c r="A34" s="23" t="s">
        <v>23</v>
      </c>
      <c r="B34" s="24" t="s">
        <v>24</v>
      </c>
      <c r="C34" s="24" t="s">
        <v>73</v>
      </c>
      <c r="D34" s="24" t="s">
        <v>26</v>
      </c>
      <c r="E34" s="25" t="s">
        <v>93</v>
      </c>
      <c r="F34" s="25" t="s">
        <v>41</v>
      </c>
      <c r="G34" s="26"/>
      <c r="H34" s="26">
        <v>0</v>
      </c>
      <c r="I34" s="92"/>
      <c r="J34" s="93"/>
      <c r="K34" s="94"/>
      <c r="L34" s="95"/>
      <c r="M34" s="94"/>
      <c r="N34" s="94"/>
      <c r="O34" s="96"/>
      <c r="P34" s="94"/>
      <c r="Q34" s="67" t="s">
        <v>44</v>
      </c>
      <c r="R34" s="33" t="s">
        <v>49</v>
      </c>
      <c r="S34" s="33" t="s">
        <v>45</v>
      </c>
      <c r="T34" s="33"/>
      <c r="U34" s="34" t="s">
        <v>46</v>
      </c>
    </row>
    <row r="35" spans="1:21" x14ac:dyDescent="0.2">
      <c r="A35" s="10" t="s">
        <v>23</v>
      </c>
      <c r="B35" s="11" t="s">
        <v>24</v>
      </c>
      <c r="C35" s="11" t="s">
        <v>73</v>
      </c>
      <c r="D35" s="11" t="s">
        <v>26</v>
      </c>
      <c r="E35" s="12" t="s">
        <v>95</v>
      </c>
      <c r="F35" s="12" t="s">
        <v>28</v>
      </c>
      <c r="G35" s="54" t="s">
        <v>96</v>
      </c>
      <c r="H35" s="14">
        <v>12</v>
      </c>
      <c r="I35" s="91"/>
      <c r="J35" s="77"/>
      <c r="K35" s="78"/>
      <c r="L35" s="79"/>
      <c r="M35" s="78"/>
      <c r="N35" s="78"/>
      <c r="O35" s="80"/>
      <c r="P35" s="78" t="s">
        <v>97</v>
      </c>
      <c r="Q35" s="90" t="s">
        <v>44</v>
      </c>
      <c r="R35" s="21" t="s">
        <v>33</v>
      </c>
      <c r="S35" s="21" t="s">
        <v>45</v>
      </c>
      <c r="T35" s="21"/>
      <c r="U35" s="22" t="s">
        <v>46</v>
      </c>
    </row>
    <row r="36" spans="1:21" x14ac:dyDescent="0.2">
      <c r="A36" s="23" t="s">
        <v>23</v>
      </c>
      <c r="B36" s="24" t="s">
        <v>24</v>
      </c>
      <c r="C36" s="24" t="s">
        <v>73</v>
      </c>
      <c r="D36" s="24" t="s">
        <v>26</v>
      </c>
      <c r="E36" s="25" t="s">
        <v>98</v>
      </c>
      <c r="F36" s="25" t="s">
        <v>28</v>
      </c>
      <c r="G36" s="54" t="s">
        <v>99</v>
      </c>
      <c r="H36" s="26">
        <v>6</v>
      </c>
      <c r="I36" s="92"/>
      <c r="J36" s="73"/>
      <c r="K36" s="74"/>
      <c r="L36" s="75"/>
      <c r="M36" s="74"/>
      <c r="N36" s="74"/>
      <c r="O36" s="76"/>
      <c r="P36" s="74" t="s">
        <v>68</v>
      </c>
      <c r="Q36" s="67" t="s">
        <v>44</v>
      </c>
      <c r="R36" s="33" t="s">
        <v>49</v>
      </c>
      <c r="S36" s="33" t="s">
        <v>45</v>
      </c>
      <c r="T36" s="33"/>
      <c r="U36" s="34" t="s">
        <v>46</v>
      </c>
    </row>
    <row r="37" spans="1:21" x14ac:dyDescent="0.2">
      <c r="A37" s="10" t="s">
        <v>23</v>
      </c>
      <c r="B37" s="11" t="s">
        <v>24</v>
      </c>
      <c r="C37" s="11" t="s">
        <v>73</v>
      </c>
      <c r="D37" s="11" t="s">
        <v>26</v>
      </c>
      <c r="E37" s="12" t="s">
        <v>100</v>
      </c>
      <c r="F37" s="12" t="s">
        <v>28</v>
      </c>
      <c r="G37" s="14"/>
      <c r="H37" s="14">
        <v>0</v>
      </c>
      <c r="I37" s="91"/>
      <c r="J37" s="97"/>
      <c r="K37" s="98"/>
      <c r="L37" s="99"/>
      <c r="M37" s="98"/>
      <c r="N37" s="98"/>
      <c r="O37" s="100"/>
      <c r="P37" s="98"/>
      <c r="Q37" s="90" t="s">
        <v>44</v>
      </c>
      <c r="R37" s="21" t="s">
        <v>62</v>
      </c>
      <c r="S37" s="21" t="s">
        <v>45</v>
      </c>
      <c r="T37" s="21"/>
      <c r="U37" s="22" t="s">
        <v>46</v>
      </c>
    </row>
    <row r="38" spans="1:21" x14ac:dyDescent="0.2">
      <c r="A38" s="23" t="s">
        <v>23</v>
      </c>
      <c r="B38" s="24" t="s">
        <v>24</v>
      </c>
      <c r="C38" s="24" t="s">
        <v>73</v>
      </c>
      <c r="D38" s="24" t="s">
        <v>26</v>
      </c>
      <c r="E38" s="25" t="s">
        <v>101</v>
      </c>
      <c r="F38" s="25" t="s">
        <v>28</v>
      </c>
      <c r="G38" s="54" t="s">
        <v>102</v>
      </c>
      <c r="H38" s="26">
        <v>9</v>
      </c>
      <c r="I38" s="92"/>
      <c r="J38" s="73"/>
      <c r="K38" s="74"/>
      <c r="L38" s="75"/>
      <c r="M38" s="74"/>
      <c r="N38" s="74"/>
      <c r="O38" s="76"/>
      <c r="P38" s="74" t="s">
        <v>103</v>
      </c>
      <c r="Q38" s="67" t="s">
        <v>44</v>
      </c>
      <c r="R38" s="33" t="s">
        <v>33</v>
      </c>
      <c r="S38" s="33" t="s">
        <v>45</v>
      </c>
      <c r="T38" s="33"/>
      <c r="U38" s="34" t="s">
        <v>46</v>
      </c>
    </row>
    <row r="39" spans="1:21" x14ac:dyDescent="0.2">
      <c r="A39" s="10" t="s">
        <v>23</v>
      </c>
      <c r="B39" s="11" t="s">
        <v>24</v>
      </c>
      <c r="C39" s="11" t="s">
        <v>73</v>
      </c>
      <c r="D39" s="11" t="s">
        <v>104</v>
      </c>
      <c r="E39" s="12" t="s">
        <v>105</v>
      </c>
      <c r="F39" s="12" t="s">
        <v>106</v>
      </c>
      <c r="G39" s="14"/>
      <c r="H39" s="14">
        <v>1</v>
      </c>
      <c r="I39" s="91"/>
      <c r="J39" s="101"/>
      <c r="K39" s="102"/>
      <c r="L39" s="103"/>
      <c r="M39" s="102"/>
      <c r="N39" s="102"/>
      <c r="O39" s="104"/>
      <c r="P39" s="102" t="s">
        <v>107</v>
      </c>
      <c r="Q39" s="90" t="s">
        <v>32</v>
      </c>
      <c r="R39" s="21" t="s">
        <v>108</v>
      </c>
      <c r="S39" s="21" t="s">
        <v>109</v>
      </c>
      <c r="T39" s="21"/>
      <c r="U39" s="22" t="s">
        <v>53</v>
      </c>
    </row>
    <row r="40" spans="1:21" x14ac:dyDescent="0.2">
      <c r="A40" s="23" t="s">
        <v>23</v>
      </c>
      <c r="B40" s="24" t="s">
        <v>24</v>
      </c>
      <c r="C40" s="24" t="s">
        <v>73</v>
      </c>
      <c r="D40" s="24" t="s">
        <v>104</v>
      </c>
      <c r="E40" s="25" t="s">
        <v>105</v>
      </c>
      <c r="F40" s="25" t="s">
        <v>110</v>
      </c>
      <c r="G40" s="26"/>
      <c r="H40" s="26">
        <v>2</v>
      </c>
      <c r="I40" s="63"/>
      <c r="J40" s="105"/>
      <c r="K40" s="106"/>
      <c r="L40" s="107"/>
      <c r="M40" s="106"/>
      <c r="N40" s="106"/>
      <c r="O40" s="108"/>
      <c r="P40" s="106" t="s">
        <v>107</v>
      </c>
      <c r="Q40" s="67" t="s">
        <v>32</v>
      </c>
      <c r="R40" s="33" t="s">
        <v>111</v>
      </c>
      <c r="S40" s="33" t="s">
        <v>109</v>
      </c>
      <c r="T40" s="33"/>
      <c r="U40" s="34" t="s">
        <v>53</v>
      </c>
    </row>
    <row r="41" spans="1:21" x14ac:dyDescent="0.2">
      <c r="A41" s="109"/>
      <c r="B41" s="110"/>
      <c r="C41" s="110"/>
      <c r="D41" s="110"/>
      <c r="E41" s="111"/>
      <c r="F41" s="111"/>
      <c r="G41" s="112"/>
      <c r="H41" s="113">
        <f>SUM(AGOSTO[SESION])</f>
        <v>432</v>
      </c>
      <c r="I41" s="114">
        <f>SUM(AGOSTO[DIA])</f>
        <v>183505</v>
      </c>
      <c r="J41" s="115"/>
      <c r="K41" s="115"/>
      <c r="L41" s="115"/>
      <c r="M41" s="115"/>
      <c r="N41" s="115"/>
      <c r="O41" s="116"/>
      <c r="P41" s="115"/>
      <c r="Q41" s="115"/>
      <c r="R41" s="117"/>
      <c r="S41" s="117"/>
      <c r="T41" s="117"/>
      <c r="U41" s="118"/>
    </row>
    <row r="42" spans="1:21" x14ac:dyDescent="0.2">
      <c r="A42" s="119"/>
      <c r="B42" s="119"/>
      <c r="C42" s="119"/>
      <c r="D42" s="119"/>
      <c r="E42" s="119"/>
      <c r="F42" s="119"/>
      <c r="G42" s="120"/>
      <c r="H42" s="120"/>
      <c r="I42" s="121"/>
      <c r="O42" s="119"/>
    </row>
    <row r="43" spans="1:21" x14ac:dyDescent="0.2">
      <c r="E43" s="122" t="s">
        <v>2</v>
      </c>
      <c r="F43" s="1" t="s">
        <v>112</v>
      </c>
      <c r="G43" s="1"/>
      <c r="H43" s="1" t="s">
        <v>113</v>
      </c>
      <c r="I43" s="123" t="s">
        <v>114</v>
      </c>
      <c r="O43" s="119"/>
    </row>
    <row r="44" spans="1:21" x14ac:dyDescent="0.2">
      <c r="E44" s="122" t="s">
        <v>115</v>
      </c>
      <c r="F44" s="124">
        <v>455</v>
      </c>
      <c r="G44" s="124"/>
      <c r="H44" s="125">
        <f>AGOSTO[[#Totals],[SESION]]</f>
        <v>432</v>
      </c>
      <c r="I44" s="126">
        <f>H44-F44</f>
        <v>-23</v>
      </c>
      <c r="O44" s="119"/>
    </row>
    <row r="45" spans="1:21" x14ac:dyDescent="0.2">
      <c r="O45" s="119"/>
    </row>
    <row r="46" spans="1:21" x14ac:dyDescent="0.2">
      <c r="O46" s="119"/>
    </row>
    <row r="47" spans="1:21" x14ac:dyDescent="0.2">
      <c r="O47" s="119"/>
    </row>
    <row r="48" spans="1:21" x14ac:dyDescent="0.2">
      <c r="O48" s="119"/>
    </row>
    <row r="49" spans="15:15" x14ac:dyDescent="0.2">
      <c r="O49" s="119"/>
    </row>
    <row r="50" spans="15:15" x14ac:dyDescent="0.2">
      <c r="O50" s="119"/>
    </row>
    <row r="51" spans="15:15" x14ac:dyDescent="0.2">
      <c r="O51" s="119"/>
    </row>
    <row r="52" spans="15:15" x14ac:dyDescent="0.2">
      <c r="O52" s="119"/>
    </row>
    <row r="53" spans="15:15" x14ac:dyDescent="0.2">
      <c r="O53" s="119"/>
    </row>
    <row r="54" spans="15:15" x14ac:dyDescent="0.2">
      <c r="O54" s="119"/>
    </row>
    <row r="55" spans="15:15" x14ac:dyDescent="0.2">
      <c r="O55" s="119"/>
    </row>
    <row r="56" spans="15:15" x14ac:dyDescent="0.2">
      <c r="O56" s="119"/>
    </row>
    <row r="57" spans="15:15" x14ac:dyDescent="0.2">
      <c r="O57" s="119"/>
    </row>
    <row r="58" spans="15:15" x14ac:dyDescent="0.2">
      <c r="O58" s="119"/>
    </row>
    <row r="59" spans="15:15" x14ac:dyDescent="0.2">
      <c r="O59" s="119"/>
    </row>
    <row r="60" spans="15:15" x14ac:dyDescent="0.2">
      <c r="O60" s="119"/>
    </row>
    <row r="61" spans="15:15" x14ac:dyDescent="0.2">
      <c r="O61" s="119"/>
    </row>
    <row r="62" spans="15:15" x14ac:dyDescent="0.2">
      <c r="O62" s="119"/>
    </row>
    <row r="63" spans="15:15" x14ac:dyDescent="0.2">
      <c r="O63" s="119"/>
    </row>
    <row r="64" spans="15:15" x14ac:dyDescent="0.2">
      <c r="O64" s="119"/>
    </row>
    <row r="65" spans="15:15" x14ac:dyDescent="0.2">
      <c r="O65" s="119"/>
    </row>
    <row r="66" spans="15:15" x14ac:dyDescent="0.2">
      <c r="O66" s="119"/>
    </row>
    <row r="67" spans="15:15" x14ac:dyDescent="0.2">
      <c r="O67" s="119"/>
    </row>
    <row r="68" spans="15:15" x14ac:dyDescent="0.2">
      <c r="O68" s="119"/>
    </row>
    <row r="69" spans="15:15" x14ac:dyDescent="0.2">
      <c r="O69" s="119"/>
    </row>
    <row r="70" spans="15:15" x14ac:dyDescent="0.2">
      <c r="O70" s="119"/>
    </row>
    <row r="71" spans="15:15" x14ac:dyDescent="0.2">
      <c r="O71" s="119"/>
    </row>
    <row r="72" spans="15:15" x14ac:dyDescent="0.2">
      <c r="O72" s="119"/>
    </row>
    <row r="73" spans="15:15" x14ac:dyDescent="0.2">
      <c r="O73" s="119"/>
    </row>
    <row r="74" spans="15:15" x14ac:dyDescent="0.2">
      <c r="O74" s="119"/>
    </row>
    <row r="75" spans="15:15" x14ac:dyDescent="0.2">
      <c r="O75" s="119"/>
    </row>
    <row r="76" spans="15:15" x14ac:dyDescent="0.2">
      <c r="O76" s="119"/>
    </row>
    <row r="77" spans="15:15" x14ac:dyDescent="0.2">
      <c r="O77" s="119"/>
    </row>
    <row r="78" spans="15:15" x14ac:dyDescent="0.2">
      <c r="O78" s="119"/>
    </row>
    <row r="79" spans="15:15" x14ac:dyDescent="0.2">
      <c r="O79" s="119"/>
    </row>
    <row r="80" spans="15:15" x14ac:dyDescent="0.2">
      <c r="O80" s="119"/>
    </row>
    <row r="81" spans="15:15" x14ac:dyDescent="0.2">
      <c r="O81" s="119"/>
    </row>
    <row r="82" spans="15:15" x14ac:dyDescent="0.2">
      <c r="O82" s="119"/>
    </row>
    <row r="83" spans="15:15" x14ac:dyDescent="0.2">
      <c r="O83" s="119"/>
    </row>
    <row r="84" spans="15:15" x14ac:dyDescent="0.2">
      <c r="O84" s="119"/>
    </row>
    <row r="85" spans="15:15" x14ac:dyDescent="0.2">
      <c r="O85" s="119"/>
    </row>
    <row r="86" spans="15:15" x14ac:dyDescent="0.2">
      <c r="O86" s="119"/>
    </row>
    <row r="87" spans="15:15" x14ac:dyDescent="0.2">
      <c r="O87" s="119"/>
    </row>
    <row r="88" spans="15:15" x14ac:dyDescent="0.2">
      <c r="O88" s="119"/>
    </row>
    <row r="89" spans="15:15" x14ac:dyDescent="0.2">
      <c r="O89" s="119"/>
    </row>
    <row r="90" spans="15:15" x14ac:dyDescent="0.2">
      <c r="O90" s="119"/>
    </row>
    <row r="91" spans="15:15" x14ac:dyDescent="0.2">
      <c r="O91" s="119"/>
    </row>
    <row r="92" spans="15:15" x14ac:dyDescent="0.2">
      <c r="O92" s="119"/>
    </row>
    <row r="93" spans="15:15" x14ac:dyDescent="0.2">
      <c r="O93" s="119"/>
    </row>
    <row r="94" spans="15:15" x14ac:dyDescent="0.2">
      <c r="O94" s="119"/>
    </row>
    <row r="95" spans="15:15" x14ac:dyDescent="0.2">
      <c r="O95" s="119"/>
    </row>
    <row r="96" spans="15:15" x14ac:dyDescent="0.2">
      <c r="O96" s="119"/>
    </row>
    <row r="97" spans="15:15" x14ac:dyDescent="0.2">
      <c r="O97" s="119"/>
    </row>
    <row r="98" spans="15:15" x14ac:dyDescent="0.2">
      <c r="O98" s="119"/>
    </row>
    <row r="99" spans="15:15" x14ac:dyDescent="0.2">
      <c r="O99" s="119"/>
    </row>
    <row r="100" spans="15:15" x14ac:dyDescent="0.2">
      <c r="O100" s="119"/>
    </row>
    <row r="101" spans="15:15" x14ac:dyDescent="0.2">
      <c r="O101" s="119"/>
    </row>
    <row r="102" spans="15:15" x14ac:dyDescent="0.2">
      <c r="O102" s="119"/>
    </row>
    <row r="103" spans="15:15" x14ac:dyDescent="0.2">
      <c r="O103" s="119"/>
    </row>
    <row r="104" spans="15:15" x14ac:dyDescent="0.2">
      <c r="O104" s="119"/>
    </row>
    <row r="105" spans="15:15" x14ac:dyDescent="0.2">
      <c r="O105" s="119"/>
    </row>
    <row r="106" spans="15:15" x14ac:dyDescent="0.2">
      <c r="O106" s="119"/>
    </row>
    <row r="107" spans="15:15" x14ac:dyDescent="0.2">
      <c r="O107" s="119"/>
    </row>
    <row r="108" spans="15:15" x14ac:dyDescent="0.2">
      <c r="O108" s="119"/>
    </row>
    <row r="109" spans="15:15" x14ac:dyDescent="0.2">
      <c r="O109" s="119"/>
    </row>
    <row r="110" spans="15:15" x14ac:dyDescent="0.2">
      <c r="O110" s="119"/>
    </row>
    <row r="111" spans="15:15" x14ac:dyDescent="0.2">
      <c r="O111" s="119"/>
    </row>
    <row r="112" spans="15:15" x14ac:dyDescent="0.2">
      <c r="O112" s="119"/>
    </row>
    <row r="113" spans="15:15" x14ac:dyDescent="0.2">
      <c r="O113" s="119"/>
    </row>
    <row r="114" spans="15:15" x14ac:dyDescent="0.2">
      <c r="O114" s="119"/>
    </row>
    <row r="115" spans="15:15" x14ac:dyDescent="0.2">
      <c r="O115" s="119"/>
    </row>
    <row r="116" spans="15:15" x14ac:dyDescent="0.2">
      <c r="O116" s="119"/>
    </row>
    <row r="117" spans="15:15" x14ac:dyDescent="0.2">
      <c r="O117" s="119"/>
    </row>
    <row r="118" spans="15:15" x14ac:dyDescent="0.2">
      <c r="O118" s="119"/>
    </row>
    <row r="119" spans="15:15" x14ac:dyDescent="0.2">
      <c r="O119" s="119"/>
    </row>
    <row r="120" spans="15:15" x14ac:dyDescent="0.2">
      <c r="O120" s="119"/>
    </row>
    <row r="121" spans="15:15" x14ac:dyDescent="0.2">
      <c r="O121" s="119"/>
    </row>
    <row r="122" spans="15:15" x14ac:dyDescent="0.2">
      <c r="O122" s="119"/>
    </row>
    <row r="123" spans="15:15" x14ac:dyDescent="0.2">
      <c r="O123" s="119"/>
    </row>
    <row r="124" spans="15:15" x14ac:dyDescent="0.2">
      <c r="O124" s="119"/>
    </row>
    <row r="125" spans="15:15" x14ac:dyDescent="0.2">
      <c r="O125" s="119"/>
    </row>
    <row r="126" spans="15:15" x14ac:dyDescent="0.2">
      <c r="O126" s="119"/>
    </row>
    <row r="127" spans="15:15" x14ac:dyDescent="0.2">
      <c r="O127" s="119"/>
    </row>
    <row r="128" spans="15:15" x14ac:dyDescent="0.2">
      <c r="O128" s="119"/>
    </row>
    <row r="129" spans="15:15" x14ac:dyDescent="0.2">
      <c r="O129" s="119"/>
    </row>
    <row r="130" spans="15:15" x14ac:dyDescent="0.2">
      <c r="O130" s="119"/>
    </row>
    <row r="131" spans="15:15" x14ac:dyDescent="0.2">
      <c r="O131" s="119"/>
    </row>
    <row r="132" spans="15:15" x14ac:dyDescent="0.2">
      <c r="O132" s="119"/>
    </row>
    <row r="133" spans="15:15" x14ac:dyDescent="0.2">
      <c r="O133" s="119"/>
    </row>
    <row r="134" spans="15:15" x14ac:dyDescent="0.2">
      <c r="O134" s="119"/>
    </row>
    <row r="135" spans="15:15" x14ac:dyDescent="0.2">
      <c r="O135" s="119"/>
    </row>
    <row r="136" spans="15:15" x14ac:dyDescent="0.2">
      <c r="O136" s="119"/>
    </row>
    <row r="137" spans="15:15" x14ac:dyDescent="0.2">
      <c r="O137" s="119"/>
    </row>
    <row r="138" spans="15:15" x14ac:dyDescent="0.2">
      <c r="O138" s="119"/>
    </row>
    <row r="139" spans="15:15" x14ac:dyDescent="0.2">
      <c r="O139" s="119"/>
    </row>
    <row r="140" spans="15:15" x14ac:dyDescent="0.2">
      <c r="O140" s="119"/>
    </row>
    <row r="141" spans="15:15" x14ac:dyDescent="0.2">
      <c r="O141" s="119"/>
    </row>
    <row r="142" spans="15:15" x14ac:dyDescent="0.2">
      <c r="O142" s="119"/>
    </row>
    <row r="143" spans="15:15" x14ac:dyDescent="0.2">
      <c r="O143" s="119"/>
    </row>
    <row r="144" spans="15:15" x14ac:dyDescent="0.2">
      <c r="O144" s="119"/>
    </row>
    <row r="145" spans="15:15" x14ac:dyDescent="0.2">
      <c r="O145" s="119"/>
    </row>
    <row r="146" spans="15:15" x14ac:dyDescent="0.2">
      <c r="O146" s="119"/>
    </row>
    <row r="147" spans="15:15" x14ac:dyDescent="0.2">
      <c r="O147" s="119"/>
    </row>
    <row r="148" spans="15:15" x14ac:dyDescent="0.2">
      <c r="O148" s="119"/>
    </row>
    <row r="149" spans="15:15" x14ac:dyDescent="0.2">
      <c r="O149" s="119"/>
    </row>
    <row r="150" spans="15:15" x14ac:dyDescent="0.2">
      <c r="O150" s="119"/>
    </row>
    <row r="151" spans="15:15" x14ac:dyDescent="0.2">
      <c r="O151" s="119"/>
    </row>
    <row r="152" spans="15:15" x14ac:dyDescent="0.2">
      <c r="O152" s="119"/>
    </row>
    <row r="153" spans="15:15" x14ac:dyDescent="0.2">
      <c r="O153" s="119"/>
    </row>
    <row r="154" spans="15:15" x14ac:dyDescent="0.2">
      <c r="O154" s="119"/>
    </row>
    <row r="155" spans="15:15" x14ac:dyDescent="0.2">
      <c r="O155" s="119"/>
    </row>
    <row r="156" spans="15:15" x14ac:dyDescent="0.2">
      <c r="O156" s="119"/>
    </row>
    <row r="157" spans="15:15" x14ac:dyDescent="0.2">
      <c r="O157" s="119"/>
    </row>
    <row r="158" spans="15:15" x14ac:dyDescent="0.2">
      <c r="O158" s="119"/>
    </row>
    <row r="159" spans="15:15" x14ac:dyDescent="0.2">
      <c r="O159" s="119"/>
    </row>
    <row r="160" spans="15:15" x14ac:dyDescent="0.2">
      <c r="O160" s="119"/>
    </row>
    <row r="161" spans="15:15" x14ac:dyDescent="0.2">
      <c r="O161" s="119"/>
    </row>
    <row r="162" spans="15:15" x14ac:dyDescent="0.2">
      <c r="O162" s="119"/>
    </row>
    <row r="163" spans="15:15" x14ac:dyDescent="0.2">
      <c r="O163" s="119"/>
    </row>
    <row r="164" spans="15:15" x14ac:dyDescent="0.2">
      <c r="O164" s="119"/>
    </row>
    <row r="165" spans="15:15" x14ac:dyDescent="0.2">
      <c r="O165" s="119"/>
    </row>
    <row r="166" spans="15:15" x14ac:dyDescent="0.2">
      <c r="O166" s="119"/>
    </row>
    <row r="167" spans="15:15" x14ac:dyDescent="0.2">
      <c r="O167" s="119"/>
    </row>
    <row r="168" spans="15:15" x14ac:dyDescent="0.2">
      <c r="O168" s="119"/>
    </row>
    <row r="169" spans="15:15" x14ac:dyDescent="0.2">
      <c r="O169" s="119"/>
    </row>
    <row r="170" spans="15:15" x14ac:dyDescent="0.2">
      <c r="O170" s="119"/>
    </row>
    <row r="171" spans="15:15" x14ac:dyDescent="0.2">
      <c r="O171" s="119"/>
    </row>
    <row r="172" spans="15:15" x14ac:dyDescent="0.2">
      <c r="O172" s="119"/>
    </row>
    <row r="173" spans="15:15" x14ac:dyDescent="0.2">
      <c r="O173" s="119"/>
    </row>
    <row r="174" spans="15:15" x14ac:dyDescent="0.2">
      <c r="O174" s="119"/>
    </row>
    <row r="175" spans="15:15" x14ac:dyDescent="0.2">
      <c r="O175" s="119"/>
    </row>
    <row r="176" spans="15:15" x14ac:dyDescent="0.2">
      <c r="O176" s="119"/>
    </row>
    <row r="177" spans="15:15" x14ac:dyDescent="0.2">
      <c r="O177" s="119"/>
    </row>
    <row r="178" spans="15:15" x14ac:dyDescent="0.2">
      <c r="O178" s="119"/>
    </row>
    <row r="179" spans="15:15" x14ac:dyDescent="0.2">
      <c r="O179" s="119"/>
    </row>
    <row r="180" spans="15:15" x14ac:dyDescent="0.2">
      <c r="O180" s="119"/>
    </row>
    <row r="181" spans="15:15" x14ac:dyDescent="0.2">
      <c r="O181" s="119"/>
    </row>
    <row r="182" spans="15:15" x14ac:dyDescent="0.2">
      <c r="O182" s="119"/>
    </row>
    <row r="183" spans="15:15" x14ac:dyDescent="0.2">
      <c r="O183" s="119"/>
    </row>
    <row r="184" spans="15:15" x14ac:dyDescent="0.2">
      <c r="O184" s="119"/>
    </row>
    <row r="185" spans="15:15" x14ac:dyDescent="0.2">
      <c r="O185" s="119"/>
    </row>
    <row r="186" spans="15:15" x14ac:dyDescent="0.2">
      <c r="O186" s="119"/>
    </row>
    <row r="187" spans="15:15" x14ac:dyDescent="0.2">
      <c r="O187" s="119"/>
    </row>
    <row r="188" spans="15:15" x14ac:dyDescent="0.2">
      <c r="O188" s="119"/>
    </row>
    <row r="189" spans="15:15" x14ac:dyDescent="0.2">
      <c r="O189" s="119"/>
    </row>
    <row r="190" spans="15:15" x14ac:dyDescent="0.2">
      <c r="O190" s="119"/>
    </row>
    <row r="191" spans="15:15" x14ac:dyDescent="0.2">
      <c r="O191" s="119"/>
    </row>
    <row r="192" spans="15:15" x14ac:dyDescent="0.2">
      <c r="O192" s="119"/>
    </row>
    <row r="193" spans="15:15" x14ac:dyDescent="0.2">
      <c r="O193" s="119"/>
    </row>
    <row r="194" spans="15:15" x14ac:dyDescent="0.2">
      <c r="O194" s="119"/>
    </row>
    <row r="195" spans="15:15" x14ac:dyDescent="0.2">
      <c r="O195" s="119"/>
    </row>
    <row r="196" spans="15:15" x14ac:dyDescent="0.2">
      <c r="O196" s="119"/>
    </row>
    <row r="197" spans="15:15" x14ac:dyDescent="0.2">
      <c r="O197" s="119"/>
    </row>
    <row r="198" spans="15:15" x14ac:dyDescent="0.2">
      <c r="O198" s="119"/>
    </row>
    <row r="199" spans="15:15" x14ac:dyDescent="0.2">
      <c r="O199" s="119"/>
    </row>
    <row r="200" spans="15:15" x14ac:dyDescent="0.2">
      <c r="O200" s="119"/>
    </row>
    <row r="201" spans="15:15" x14ac:dyDescent="0.2">
      <c r="O201" s="119"/>
    </row>
    <row r="202" spans="15:15" x14ac:dyDescent="0.2">
      <c r="O202" s="119"/>
    </row>
    <row r="203" spans="15:15" x14ac:dyDescent="0.2">
      <c r="O203" s="119"/>
    </row>
    <row r="204" spans="15:15" x14ac:dyDescent="0.2">
      <c r="O204" s="119"/>
    </row>
    <row r="205" spans="15:15" x14ac:dyDescent="0.2">
      <c r="O205" s="119"/>
    </row>
    <row r="206" spans="15:15" x14ac:dyDescent="0.2">
      <c r="O206" s="119"/>
    </row>
    <row r="207" spans="15:15" x14ac:dyDescent="0.2">
      <c r="O207" s="119"/>
    </row>
    <row r="208" spans="15:15" x14ac:dyDescent="0.2">
      <c r="O208" s="119"/>
    </row>
    <row r="209" spans="15:15" x14ac:dyDescent="0.2">
      <c r="O209" s="119"/>
    </row>
    <row r="210" spans="15:15" x14ac:dyDescent="0.2">
      <c r="O210" s="119"/>
    </row>
    <row r="211" spans="15:15" x14ac:dyDescent="0.2">
      <c r="O211" s="119"/>
    </row>
    <row r="212" spans="15:15" x14ac:dyDescent="0.2">
      <c r="O212" s="119"/>
    </row>
    <row r="213" spans="15:15" x14ac:dyDescent="0.2">
      <c r="O213" s="119"/>
    </row>
    <row r="214" spans="15:15" x14ac:dyDescent="0.2">
      <c r="O214" s="119"/>
    </row>
    <row r="215" spans="15:15" x14ac:dyDescent="0.2">
      <c r="O215" s="119"/>
    </row>
    <row r="216" spans="15:15" x14ac:dyDescent="0.2">
      <c r="O216" s="119"/>
    </row>
    <row r="217" spans="15:15" x14ac:dyDescent="0.2">
      <c r="O217" s="119"/>
    </row>
    <row r="218" spans="15:15" x14ac:dyDescent="0.2">
      <c r="O218" s="119"/>
    </row>
    <row r="219" spans="15:15" x14ac:dyDescent="0.2">
      <c r="O219" s="119"/>
    </row>
    <row r="220" spans="15:15" x14ac:dyDescent="0.2">
      <c r="O220" s="119"/>
    </row>
    <row r="221" spans="15:15" x14ac:dyDescent="0.2">
      <c r="O221" s="119"/>
    </row>
    <row r="222" spans="15:15" x14ac:dyDescent="0.2">
      <c r="O222" s="119"/>
    </row>
    <row r="223" spans="15:15" x14ac:dyDescent="0.2">
      <c r="O223" s="119"/>
    </row>
    <row r="224" spans="15:15" x14ac:dyDescent="0.2">
      <c r="O224" s="119"/>
    </row>
    <row r="225" spans="15:15" x14ac:dyDescent="0.2">
      <c r="O225" s="119"/>
    </row>
    <row r="226" spans="15:15" x14ac:dyDescent="0.2">
      <c r="O226" s="119"/>
    </row>
    <row r="227" spans="15:15" x14ac:dyDescent="0.2">
      <c r="O227" s="119"/>
    </row>
    <row r="228" spans="15:15" x14ac:dyDescent="0.2">
      <c r="O228" s="119"/>
    </row>
    <row r="229" spans="15:15" x14ac:dyDescent="0.2">
      <c r="O229" s="119"/>
    </row>
    <row r="230" spans="15:15" x14ac:dyDescent="0.2">
      <c r="O230" s="119"/>
    </row>
    <row r="231" spans="15:15" x14ac:dyDescent="0.2">
      <c r="O231" s="119"/>
    </row>
    <row r="232" spans="15:15" x14ac:dyDescent="0.2">
      <c r="O232" s="119"/>
    </row>
    <row r="233" spans="15:15" x14ac:dyDescent="0.2">
      <c r="O233" s="119"/>
    </row>
    <row r="234" spans="15:15" x14ac:dyDescent="0.2">
      <c r="O234" s="119"/>
    </row>
    <row r="235" spans="15:15" x14ac:dyDescent="0.2">
      <c r="O235" s="119"/>
    </row>
    <row r="236" spans="15:15" x14ac:dyDescent="0.2">
      <c r="O236" s="119"/>
    </row>
    <row r="237" spans="15:15" x14ac:dyDescent="0.2">
      <c r="O237" s="119"/>
    </row>
    <row r="238" spans="15:15" x14ac:dyDescent="0.2">
      <c r="O238" s="119"/>
    </row>
    <row r="239" spans="15:15" x14ac:dyDescent="0.2">
      <c r="O239" s="119"/>
    </row>
    <row r="240" spans="15:15" x14ac:dyDescent="0.2">
      <c r="O240" s="119"/>
    </row>
    <row r="241" spans="15:15" x14ac:dyDescent="0.2">
      <c r="O241" s="119"/>
    </row>
    <row r="242" spans="15:15" x14ac:dyDescent="0.2">
      <c r="O242" s="119"/>
    </row>
    <row r="243" spans="15:15" x14ac:dyDescent="0.2">
      <c r="O243" s="119"/>
    </row>
    <row r="244" spans="15:15" x14ac:dyDescent="0.2">
      <c r="O244" s="119"/>
    </row>
    <row r="245" spans="15:15" x14ac:dyDescent="0.2">
      <c r="O245" s="119"/>
    </row>
    <row r="246" spans="15:15" x14ac:dyDescent="0.2">
      <c r="O246" s="119"/>
    </row>
    <row r="247" spans="15:15" x14ac:dyDescent="0.2">
      <c r="O247" s="119"/>
    </row>
    <row r="248" spans="15:15" x14ac:dyDescent="0.2">
      <c r="O248" s="119"/>
    </row>
    <row r="249" spans="15:15" x14ac:dyDescent="0.2">
      <c r="O249" s="119"/>
    </row>
    <row r="250" spans="15:15" x14ac:dyDescent="0.2">
      <c r="O250" s="119"/>
    </row>
    <row r="251" spans="15:15" x14ac:dyDescent="0.2">
      <c r="O251" s="119"/>
    </row>
    <row r="252" spans="15:15" x14ac:dyDescent="0.2">
      <c r="O252" s="119"/>
    </row>
    <row r="253" spans="15:15" x14ac:dyDescent="0.2">
      <c r="O253" s="119"/>
    </row>
    <row r="254" spans="15:15" x14ac:dyDescent="0.2">
      <c r="O254" s="119"/>
    </row>
    <row r="255" spans="15:15" x14ac:dyDescent="0.2">
      <c r="O255" s="119"/>
    </row>
    <row r="256" spans="15:15" x14ac:dyDescent="0.2">
      <c r="O256" s="119"/>
    </row>
    <row r="257" spans="15:15" x14ac:dyDescent="0.2">
      <c r="O257" s="119"/>
    </row>
    <row r="258" spans="15:15" x14ac:dyDescent="0.2">
      <c r="O258" s="119"/>
    </row>
    <row r="259" spans="15:15" x14ac:dyDescent="0.2">
      <c r="O259" s="119"/>
    </row>
    <row r="260" spans="15:15" x14ac:dyDescent="0.2">
      <c r="O260" s="119"/>
    </row>
    <row r="261" spans="15:15" x14ac:dyDescent="0.2">
      <c r="O261" s="119"/>
    </row>
    <row r="262" spans="15:15" x14ac:dyDescent="0.2">
      <c r="O262" s="119"/>
    </row>
    <row r="263" spans="15:15" x14ac:dyDescent="0.2">
      <c r="O263" s="119"/>
    </row>
    <row r="264" spans="15:15" x14ac:dyDescent="0.2">
      <c r="O264" s="119"/>
    </row>
    <row r="265" spans="15:15" x14ac:dyDescent="0.2">
      <c r="O265" s="119"/>
    </row>
    <row r="266" spans="15:15" x14ac:dyDescent="0.2">
      <c r="O266" s="119"/>
    </row>
    <row r="267" spans="15:15" x14ac:dyDescent="0.2">
      <c r="O267" s="119"/>
    </row>
    <row r="268" spans="15:15" x14ac:dyDescent="0.2">
      <c r="O268" s="119"/>
    </row>
    <row r="269" spans="15:15" x14ac:dyDescent="0.2">
      <c r="O269" s="119"/>
    </row>
    <row r="270" spans="15:15" x14ac:dyDescent="0.2">
      <c r="O270" s="119"/>
    </row>
    <row r="271" spans="15:15" x14ac:dyDescent="0.2">
      <c r="O271" s="119"/>
    </row>
    <row r="272" spans="15:15" x14ac:dyDescent="0.2">
      <c r="O272" s="119"/>
    </row>
    <row r="273" spans="15:15" x14ac:dyDescent="0.2">
      <c r="O273" s="119"/>
    </row>
    <row r="274" spans="15:15" x14ac:dyDescent="0.2">
      <c r="O274" s="119"/>
    </row>
    <row r="275" spans="15:15" x14ac:dyDescent="0.2">
      <c r="O275" s="119"/>
    </row>
    <row r="276" spans="15:15" x14ac:dyDescent="0.2">
      <c r="O276" s="119"/>
    </row>
    <row r="277" spans="15:15" x14ac:dyDescent="0.2">
      <c r="O277" s="119"/>
    </row>
    <row r="278" spans="15:15" x14ac:dyDescent="0.2">
      <c r="O278" s="119"/>
    </row>
    <row r="279" spans="15:15" x14ac:dyDescent="0.2">
      <c r="O279" s="119"/>
    </row>
    <row r="280" spans="15:15" x14ac:dyDescent="0.2">
      <c r="O280" s="119"/>
    </row>
    <row r="281" spans="15:15" x14ac:dyDescent="0.2">
      <c r="O281" s="119"/>
    </row>
    <row r="282" spans="15:15" x14ac:dyDescent="0.2">
      <c r="O282" s="119"/>
    </row>
    <row r="283" spans="15:15" x14ac:dyDescent="0.2">
      <c r="O283" s="119"/>
    </row>
    <row r="284" spans="15:15" x14ac:dyDescent="0.2">
      <c r="O284" s="119"/>
    </row>
    <row r="285" spans="15:15" x14ac:dyDescent="0.2">
      <c r="O285" s="119"/>
    </row>
    <row r="286" spans="15:15" x14ac:dyDescent="0.2">
      <c r="O286" s="119"/>
    </row>
    <row r="287" spans="15:15" x14ac:dyDescent="0.2">
      <c r="O287" s="119"/>
    </row>
    <row r="288" spans="15:15" x14ac:dyDescent="0.2">
      <c r="O288" s="119"/>
    </row>
    <row r="289" spans="15:15" x14ac:dyDescent="0.2">
      <c r="O289" s="119"/>
    </row>
    <row r="290" spans="15:15" x14ac:dyDescent="0.2">
      <c r="O290" s="119"/>
    </row>
    <row r="291" spans="15:15" x14ac:dyDescent="0.2">
      <c r="O291" s="119"/>
    </row>
    <row r="292" spans="15:15" x14ac:dyDescent="0.2">
      <c r="O292" s="119"/>
    </row>
    <row r="293" spans="15:15" x14ac:dyDescent="0.2">
      <c r="O293" s="119"/>
    </row>
    <row r="294" spans="15:15" x14ac:dyDescent="0.2">
      <c r="O294" s="119"/>
    </row>
    <row r="295" spans="15:15" x14ac:dyDescent="0.2">
      <c r="O295" s="119"/>
    </row>
    <row r="296" spans="15:15" x14ac:dyDescent="0.2">
      <c r="O296" s="119"/>
    </row>
    <row r="297" spans="15:15" x14ac:dyDescent="0.2">
      <c r="O297" s="119"/>
    </row>
    <row r="298" spans="15:15" x14ac:dyDescent="0.2">
      <c r="O298" s="119"/>
    </row>
    <row r="299" spans="15:15" x14ac:dyDescent="0.2">
      <c r="O299" s="119"/>
    </row>
    <row r="300" spans="15:15" x14ac:dyDescent="0.2">
      <c r="O300" s="119"/>
    </row>
    <row r="301" spans="15:15" x14ac:dyDescent="0.2">
      <c r="O301" s="119"/>
    </row>
    <row r="302" spans="15:15" x14ac:dyDescent="0.2">
      <c r="O302" s="119"/>
    </row>
    <row r="303" spans="15:15" x14ac:dyDescent="0.2">
      <c r="O303" s="119"/>
    </row>
    <row r="304" spans="15:15" x14ac:dyDescent="0.2">
      <c r="O304" s="119"/>
    </row>
    <row r="305" spans="15:15" x14ac:dyDescent="0.2">
      <c r="O305" s="119"/>
    </row>
    <row r="306" spans="15:15" x14ac:dyDescent="0.2">
      <c r="O306" s="119"/>
    </row>
    <row r="307" spans="15:15" x14ac:dyDescent="0.2">
      <c r="O307" s="119"/>
    </row>
    <row r="308" spans="15:15" x14ac:dyDescent="0.2">
      <c r="O308" s="119"/>
    </row>
    <row r="309" spans="15:15" x14ac:dyDescent="0.2">
      <c r="O309" s="119"/>
    </row>
    <row r="310" spans="15:15" x14ac:dyDescent="0.2">
      <c r="O310" s="119"/>
    </row>
    <row r="311" spans="15:15" x14ac:dyDescent="0.2">
      <c r="O311" s="119"/>
    </row>
    <row r="312" spans="15:15" x14ac:dyDescent="0.2">
      <c r="O312" s="119"/>
    </row>
    <row r="313" spans="15:15" x14ac:dyDescent="0.2">
      <c r="O313" s="119"/>
    </row>
    <row r="314" spans="15:15" x14ac:dyDescent="0.2">
      <c r="O314" s="119"/>
    </row>
    <row r="315" spans="15:15" x14ac:dyDescent="0.2">
      <c r="O315" s="119"/>
    </row>
    <row r="316" spans="15:15" x14ac:dyDescent="0.2">
      <c r="O316" s="119"/>
    </row>
    <row r="317" spans="15:15" x14ac:dyDescent="0.2">
      <c r="O317" s="119"/>
    </row>
    <row r="318" spans="15:15" x14ac:dyDescent="0.2">
      <c r="O318" s="119"/>
    </row>
    <row r="319" spans="15:15" x14ac:dyDescent="0.2">
      <c r="O319" s="119"/>
    </row>
    <row r="320" spans="15:15" x14ac:dyDescent="0.2">
      <c r="O320" s="119"/>
    </row>
    <row r="321" spans="15:15" x14ac:dyDescent="0.2">
      <c r="O321" s="119"/>
    </row>
    <row r="322" spans="15:15" x14ac:dyDescent="0.2">
      <c r="O322" s="119"/>
    </row>
    <row r="323" spans="15:15" x14ac:dyDescent="0.2">
      <c r="O323" s="119"/>
    </row>
    <row r="324" spans="15:15" x14ac:dyDescent="0.2">
      <c r="O324" s="119"/>
    </row>
    <row r="325" spans="15:15" x14ac:dyDescent="0.2">
      <c r="O325" s="119"/>
    </row>
    <row r="326" spans="15:15" x14ac:dyDescent="0.2">
      <c r="O326" s="119"/>
    </row>
    <row r="327" spans="15:15" x14ac:dyDescent="0.2">
      <c r="O327" s="119"/>
    </row>
    <row r="328" spans="15:15" x14ac:dyDescent="0.2">
      <c r="O328" s="119"/>
    </row>
    <row r="329" spans="15:15" x14ac:dyDescent="0.2">
      <c r="O329" s="119"/>
    </row>
    <row r="330" spans="15:15" x14ac:dyDescent="0.2">
      <c r="O330" s="119"/>
    </row>
    <row r="331" spans="15:15" x14ac:dyDescent="0.2">
      <c r="O331" s="119"/>
    </row>
    <row r="332" spans="15:15" x14ac:dyDescent="0.2">
      <c r="O332" s="119"/>
    </row>
    <row r="333" spans="15:15" x14ac:dyDescent="0.2">
      <c r="O333" s="119"/>
    </row>
    <row r="334" spans="15:15" x14ac:dyDescent="0.2">
      <c r="O334" s="119"/>
    </row>
    <row r="335" spans="15:15" x14ac:dyDescent="0.2">
      <c r="O335" s="119"/>
    </row>
    <row r="336" spans="15:15" x14ac:dyDescent="0.2">
      <c r="O336" s="119"/>
    </row>
    <row r="337" spans="15:15" x14ac:dyDescent="0.2">
      <c r="O337" s="119"/>
    </row>
    <row r="338" spans="15:15" x14ac:dyDescent="0.2">
      <c r="O338" s="119"/>
    </row>
    <row r="339" spans="15:15" x14ac:dyDescent="0.2">
      <c r="O339" s="119"/>
    </row>
    <row r="340" spans="15:15" x14ac:dyDescent="0.2">
      <c r="O340" s="119"/>
    </row>
    <row r="341" spans="15:15" x14ac:dyDescent="0.2">
      <c r="O341" s="119"/>
    </row>
    <row r="342" spans="15:15" x14ac:dyDescent="0.2">
      <c r="O342" s="119"/>
    </row>
    <row r="343" spans="15:15" x14ac:dyDescent="0.2">
      <c r="O343" s="119"/>
    </row>
    <row r="344" spans="15:15" x14ac:dyDescent="0.2">
      <c r="O344" s="119"/>
    </row>
    <row r="345" spans="15:15" x14ac:dyDescent="0.2">
      <c r="O345" s="119"/>
    </row>
    <row r="346" spans="15:15" x14ac:dyDescent="0.2">
      <c r="O346" s="119"/>
    </row>
    <row r="347" spans="15:15" x14ac:dyDescent="0.2">
      <c r="O347" s="119"/>
    </row>
    <row r="348" spans="15:15" x14ac:dyDescent="0.2">
      <c r="O348" s="119"/>
    </row>
    <row r="349" spans="15:15" x14ac:dyDescent="0.2">
      <c r="O349" s="119"/>
    </row>
    <row r="350" spans="15:15" x14ac:dyDescent="0.2">
      <c r="O350" s="119"/>
    </row>
    <row r="351" spans="15:15" x14ac:dyDescent="0.2">
      <c r="O351" s="119"/>
    </row>
    <row r="352" spans="15:15" x14ac:dyDescent="0.2">
      <c r="O352" s="119"/>
    </row>
    <row r="353" spans="15:15" x14ac:dyDescent="0.2">
      <c r="O353" s="119"/>
    </row>
    <row r="354" spans="15:15" x14ac:dyDescent="0.2">
      <c r="O354" s="119"/>
    </row>
    <row r="355" spans="15:15" x14ac:dyDescent="0.2">
      <c r="O355" s="119"/>
    </row>
    <row r="356" spans="15:15" x14ac:dyDescent="0.2">
      <c r="O356" s="119"/>
    </row>
    <row r="357" spans="15:15" x14ac:dyDescent="0.2">
      <c r="O357" s="119"/>
    </row>
    <row r="358" spans="15:15" x14ac:dyDescent="0.2">
      <c r="O358" s="119"/>
    </row>
    <row r="359" spans="15:15" x14ac:dyDescent="0.2">
      <c r="O359" s="119"/>
    </row>
    <row r="360" spans="15:15" x14ac:dyDescent="0.2">
      <c r="O360" s="119"/>
    </row>
    <row r="361" spans="15:15" x14ac:dyDescent="0.2">
      <c r="O361" s="119"/>
    </row>
    <row r="362" spans="15:15" x14ac:dyDescent="0.2">
      <c r="O362" s="119"/>
    </row>
    <row r="363" spans="15:15" x14ac:dyDescent="0.2">
      <c r="O363" s="119"/>
    </row>
    <row r="364" spans="15:15" x14ac:dyDescent="0.2">
      <c r="O364" s="119"/>
    </row>
    <row r="365" spans="15:15" x14ac:dyDescent="0.2">
      <c r="O365" s="119"/>
    </row>
    <row r="366" spans="15:15" x14ac:dyDescent="0.2">
      <c r="O366" s="119"/>
    </row>
    <row r="367" spans="15:15" x14ac:dyDescent="0.2">
      <c r="O367" s="119"/>
    </row>
    <row r="368" spans="15:15" x14ac:dyDescent="0.2">
      <c r="O368" s="119"/>
    </row>
    <row r="369" spans="15:15" x14ac:dyDescent="0.2">
      <c r="O369" s="119"/>
    </row>
    <row r="370" spans="15:15" x14ac:dyDescent="0.2">
      <c r="O370" s="119"/>
    </row>
    <row r="371" spans="15:15" x14ac:dyDescent="0.2">
      <c r="O371" s="119"/>
    </row>
    <row r="372" spans="15:15" x14ac:dyDescent="0.2">
      <c r="O372" s="119"/>
    </row>
    <row r="373" spans="15:15" x14ac:dyDescent="0.2">
      <c r="O373" s="119"/>
    </row>
    <row r="374" spans="15:15" x14ac:dyDescent="0.2">
      <c r="O374" s="119"/>
    </row>
    <row r="375" spans="15:15" x14ac:dyDescent="0.2">
      <c r="O375" s="119"/>
    </row>
    <row r="376" spans="15:15" x14ac:dyDescent="0.2">
      <c r="O376" s="119"/>
    </row>
    <row r="377" spans="15:15" x14ac:dyDescent="0.2">
      <c r="O377" s="119"/>
    </row>
    <row r="378" spans="15:15" x14ac:dyDescent="0.2">
      <c r="O378" s="119"/>
    </row>
    <row r="379" spans="15:15" x14ac:dyDescent="0.2">
      <c r="O379" s="119"/>
    </row>
    <row r="380" spans="15:15" x14ac:dyDescent="0.2">
      <c r="O380" s="119"/>
    </row>
    <row r="381" spans="15:15" x14ac:dyDescent="0.2">
      <c r="O381" s="119"/>
    </row>
    <row r="382" spans="15:15" x14ac:dyDescent="0.2">
      <c r="O382" s="119"/>
    </row>
    <row r="383" spans="15:15" x14ac:dyDescent="0.2">
      <c r="O383" s="119"/>
    </row>
    <row r="384" spans="15:15" x14ac:dyDescent="0.2">
      <c r="O384" s="119"/>
    </row>
    <row r="385" spans="15:15" x14ac:dyDescent="0.2">
      <c r="O385" s="119"/>
    </row>
    <row r="386" spans="15:15" x14ac:dyDescent="0.2">
      <c r="O386" s="119"/>
    </row>
    <row r="387" spans="15:15" x14ac:dyDescent="0.2">
      <c r="O387" s="119"/>
    </row>
    <row r="388" spans="15:15" x14ac:dyDescent="0.2">
      <c r="O388" s="119"/>
    </row>
    <row r="389" spans="15:15" x14ac:dyDescent="0.2">
      <c r="O389" s="119"/>
    </row>
    <row r="390" spans="15:15" x14ac:dyDescent="0.2">
      <c r="O390" s="119"/>
    </row>
    <row r="391" spans="15:15" x14ac:dyDescent="0.2">
      <c r="O391" s="119"/>
    </row>
    <row r="392" spans="15:15" x14ac:dyDescent="0.2">
      <c r="O392" s="119"/>
    </row>
    <row r="393" spans="15:15" x14ac:dyDescent="0.2">
      <c r="O393" s="119"/>
    </row>
    <row r="394" spans="15:15" x14ac:dyDescent="0.2">
      <c r="O394" s="119"/>
    </row>
    <row r="395" spans="15:15" x14ac:dyDescent="0.2">
      <c r="O395" s="119"/>
    </row>
    <row r="396" spans="15:15" x14ac:dyDescent="0.2">
      <c r="O396" s="119"/>
    </row>
    <row r="397" spans="15:15" x14ac:dyDescent="0.2">
      <c r="O397" s="119"/>
    </row>
    <row r="398" spans="15:15" x14ac:dyDescent="0.2">
      <c r="O398" s="119"/>
    </row>
    <row r="399" spans="15:15" x14ac:dyDescent="0.2">
      <c r="O399" s="119"/>
    </row>
    <row r="400" spans="15:15" x14ac:dyDescent="0.2">
      <c r="O400" s="119"/>
    </row>
    <row r="401" spans="15:15" x14ac:dyDescent="0.2">
      <c r="O401" s="119"/>
    </row>
    <row r="402" spans="15:15" x14ac:dyDescent="0.2">
      <c r="O402" s="119"/>
    </row>
    <row r="403" spans="15:15" x14ac:dyDescent="0.2">
      <c r="O403" s="119"/>
    </row>
    <row r="404" spans="15:15" x14ac:dyDescent="0.2">
      <c r="O404" s="119"/>
    </row>
    <row r="405" spans="15:15" x14ac:dyDescent="0.2">
      <c r="O405" s="119"/>
    </row>
    <row r="406" spans="15:15" x14ac:dyDescent="0.2">
      <c r="O406" s="119"/>
    </row>
    <row r="407" spans="15:15" x14ac:dyDescent="0.2">
      <c r="O407" s="119"/>
    </row>
    <row r="408" spans="15:15" x14ac:dyDescent="0.2">
      <c r="O408" s="119"/>
    </row>
    <row r="409" spans="15:15" x14ac:dyDescent="0.2">
      <c r="O409" s="119"/>
    </row>
    <row r="410" spans="15:15" x14ac:dyDescent="0.2">
      <c r="O410" s="119"/>
    </row>
    <row r="411" spans="15:15" x14ac:dyDescent="0.2">
      <c r="O411" s="119"/>
    </row>
    <row r="412" spans="15:15" x14ac:dyDescent="0.2">
      <c r="O412" s="119"/>
    </row>
    <row r="413" spans="15:15" x14ac:dyDescent="0.2">
      <c r="O413" s="119"/>
    </row>
    <row r="414" spans="15:15" x14ac:dyDescent="0.2">
      <c r="O414" s="119"/>
    </row>
    <row r="415" spans="15:15" x14ac:dyDescent="0.2">
      <c r="O415" s="119"/>
    </row>
    <row r="416" spans="15:15" x14ac:dyDescent="0.2">
      <c r="O416" s="119"/>
    </row>
    <row r="417" spans="15:15" x14ac:dyDescent="0.2">
      <c r="O417" s="119"/>
    </row>
    <row r="418" spans="15:15" x14ac:dyDescent="0.2">
      <c r="O418" s="119"/>
    </row>
    <row r="419" spans="15:15" x14ac:dyDescent="0.2">
      <c r="O419" s="119"/>
    </row>
    <row r="420" spans="15:15" x14ac:dyDescent="0.2">
      <c r="O420" s="119"/>
    </row>
    <row r="421" spans="15:15" x14ac:dyDescent="0.2">
      <c r="O421" s="119"/>
    </row>
    <row r="422" spans="15:15" x14ac:dyDescent="0.2">
      <c r="O422" s="119"/>
    </row>
    <row r="423" spans="15:15" x14ac:dyDescent="0.2">
      <c r="O423" s="119"/>
    </row>
    <row r="424" spans="15:15" x14ac:dyDescent="0.2">
      <c r="O424" s="119"/>
    </row>
    <row r="425" spans="15:15" x14ac:dyDescent="0.2">
      <c r="O425" s="119"/>
    </row>
    <row r="426" spans="15:15" x14ac:dyDescent="0.2">
      <c r="O426" s="119"/>
    </row>
    <row r="427" spans="15:15" x14ac:dyDescent="0.2">
      <c r="O427" s="119"/>
    </row>
    <row r="428" spans="15:15" x14ac:dyDescent="0.2">
      <c r="O428" s="119"/>
    </row>
    <row r="429" spans="15:15" x14ac:dyDescent="0.2">
      <c r="O429" s="119"/>
    </row>
    <row r="430" spans="15:15" x14ac:dyDescent="0.2">
      <c r="O430" s="119"/>
    </row>
    <row r="431" spans="15:15" x14ac:dyDescent="0.2">
      <c r="O431" s="119"/>
    </row>
    <row r="432" spans="15:15" x14ac:dyDescent="0.2">
      <c r="O432" s="119"/>
    </row>
    <row r="433" spans="15:15" x14ac:dyDescent="0.2">
      <c r="O433" s="119"/>
    </row>
    <row r="434" spans="15:15" x14ac:dyDescent="0.2">
      <c r="O434" s="119"/>
    </row>
    <row r="435" spans="15:15" x14ac:dyDescent="0.2">
      <c r="O435" s="119"/>
    </row>
    <row r="436" spans="15:15" x14ac:dyDescent="0.2">
      <c r="O436" s="119"/>
    </row>
    <row r="437" spans="15:15" x14ac:dyDescent="0.2">
      <c r="O437" s="119"/>
    </row>
    <row r="438" spans="15:15" x14ac:dyDescent="0.2">
      <c r="O438" s="119"/>
    </row>
    <row r="439" spans="15:15" x14ac:dyDescent="0.2">
      <c r="O439" s="119"/>
    </row>
    <row r="440" spans="15:15" x14ac:dyDescent="0.2">
      <c r="O440" s="119"/>
    </row>
    <row r="441" spans="15:15" x14ac:dyDescent="0.2">
      <c r="O441" s="119"/>
    </row>
    <row r="442" spans="15:15" x14ac:dyDescent="0.2">
      <c r="O442" s="119"/>
    </row>
    <row r="443" spans="15:15" x14ac:dyDescent="0.2">
      <c r="O443" s="119"/>
    </row>
    <row r="444" spans="15:15" x14ac:dyDescent="0.2">
      <c r="O444" s="119"/>
    </row>
    <row r="445" spans="15:15" x14ac:dyDescent="0.2">
      <c r="O445" s="119"/>
    </row>
    <row r="446" spans="15:15" x14ac:dyDescent="0.2">
      <c r="O446" s="119"/>
    </row>
    <row r="447" spans="15:15" x14ac:dyDescent="0.2">
      <c r="O447" s="119"/>
    </row>
    <row r="448" spans="15:15" x14ac:dyDescent="0.2">
      <c r="O448" s="119"/>
    </row>
    <row r="449" spans="15:15" x14ac:dyDescent="0.2">
      <c r="O449" s="119"/>
    </row>
    <row r="450" spans="15:15" x14ac:dyDescent="0.2">
      <c r="O450" s="119"/>
    </row>
    <row r="451" spans="15:15" x14ac:dyDescent="0.2">
      <c r="O451" s="119"/>
    </row>
    <row r="452" spans="15:15" x14ac:dyDescent="0.2">
      <c r="O452" s="119"/>
    </row>
    <row r="453" spans="15:15" x14ac:dyDescent="0.2">
      <c r="O453" s="119"/>
    </row>
    <row r="454" spans="15:15" x14ac:dyDescent="0.2">
      <c r="O454" s="119"/>
    </row>
    <row r="455" spans="15:15" x14ac:dyDescent="0.2">
      <c r="O455" s="119"/>
    </row>
    <row r="456" spans="15:15" x14ac:dyDescent="0.2">
      <c r="O456" s="119"/>
    </row>
    <row r="457" spans="15:15" x14ac:dyDescent="0.2">
      <c r="O457" s="119"/>
    </row>
    <row r="458" spans="15:15" x14ac:dyDescent="0.2">
      <c r="O458" s="119"/>
    </row>
    <row r="459" spans="15:15" x14ac:dyDescent="0.2">
      <c r="O459" s="119"/>
    </row>
    <row r="460" spans="15:15" x14ac:dyDescent="0.2">
      <c r="O460" s="119"/>
    </row>
    <row r="461" spans="15:15" x14ac:dyDescent="0.2">
      <c r="O461" s="119"/>
    </row>
    <row r="462" spans="15:15" x14ac:dyDescent="0.2">
      <c r="O462" s="119"/>
    </row>
    <row r="463" spans="15:15" x14ac:dyDescent="0.2">
      <c r="O463" s="119"/>
    </row>
    <row r="464" spans="15:15" x14ac:dyDescent="0.2">
      <c r="O464" s="119"/>
    </row>
    <row r="465" spans="15:15" x14ac:dyDescent="0.2">
      <c r="O465" s="119"/>
    </row>
    <row r="466" spans="15:15" x14ac:dyDescent="0.2">
      <c r="O466" s="119"/>
    </row>
    <row r="467" spans="15:15" x14ac:dyDescent="0.2">
      <c r="O467" s="119"/>
    </row>
    <row r="468" spans="15:15" x14ac:dyDescent="0.2">
      <c r="O468" s="119"/>
    </row>
    <row r="469" spans="15:15" x14ac:dyDescent="0.2">
      <c r="O469" s="119"/>
    </row>
    <row r="470" spans="15:15" x14ac:dyDescent="0.2">
      <c r="O470" s="119"/>
    </row>
    <row r="471" spans="15:15" x14ac:dyDescent="0.2">
      <c r="O471" s="119"/>
    </row>
    <row r="472" spans="15:15" x14ac:dyDescent="0.2">
      <c r="O472" s="119"/>
    </row>
    <row r="473" spans="15:15" x14ac:dyDescent="0.2">
      <c r="O473" s="119"/>
    </row>
    <row r="474" spans="15:15" x14ac:dyDescent="0.2">
      <c r="O474" s="119"/>
    </row>
    <row r="475" spans="15:15" x14ac:dyDescent="0.2">
      <c r="O475" s="119"/>
    </row>
    <row r="476" spans="15:15" x14ac:dyDescent="0.2">
      <c r="O476" s="119"/>
    </row>
    <row r="477" spans="15:15" x14ac:dyDescent="0.2">
      <c r="O477" s="119"/>
    </row>
    <row r="478" spans="15:15" x14ac:dyDescent="0.2">
      <c r="O478" s="119"/>
    </row>
    <row r="479" spans="15:15" x14ac:dyDescent="0.2">
      <c r="O479" s="119"/>
    </row>
    <row r="480" spans="15:15" x14ac:dyDescent="0.2">
      <c r="O480" s="119"/>
    </row>
    <row r="481" spans="15:15" x14ac:dyDescent="0.2">
      <c r="O481" s="119"/>
    </row>
    <row r="482" spans="15:15" x14ac:dyDescent="0.2">
      <c r="O482" s="119"/>
    </row>
    <row r="483" spans="15:15" x14ac:dyDescent="0.2">
      <c r="O483" s="119"/>
    </row>
    <row r="484" spans="15:15" x14ac:dyDescent="0.2">
      <c r="O484" s="119"/>
    </row>
    <row r="485" spans="15:15" x14ac:dyDescent="0.2">
      <c r="O485" s="119"/>
    </row>
    <row r="486" spans="15:15" x14ac:dyDescent="0.2">
      <c r="O486" s="119"/>
    </row>
    <row r="487" spans="15:15" x14ac:dyDescent="0.2">
      <c r="O487" s="119"/>
    </row>
    <row r="488" spans="15:15" x14ac:dyDescent="0.2">
      <c r="O488" s="119"/>
    </row>
    <row r="489" spans="15:15" x14ac:dyDescent="0.2">
      <c r="O489" s="119"/>
    </row>
    <row r="490" spans="15:15" x14ac:dyDescent="0.2">
      <c r="O490" s="119"/>
    </row>
    <row r="491" spans="15:15" x14ac:dyDescent="0.2">
      <c r="O491" s="119"/>
    </row>
    <row r="492" spans="15:15" x14ac:dyDescent="0.2">
      <c r="O492" s="119"/>
    </row>
    <row r="493" spans="15:15" x14ac:dyDescent="0.2">
      <c r="O493" s="119"/>
    </row>
    <row r="494" spans="15:15" x14ac:dyDescent="0.2">
      <c r="O494" s="119"/>
    </row>
    <row r="495" spans="15:15" x14ac:dyDescent="0.2">
      <c r="O495" s="119"/>
    </row>
    <row r="496" spans="15:15" x14ac:dyDescent="0.2">
      <c r="O496" s="119"/>
    </row>
    <row r="497" spans="15:15" x14ac:dyDescent="0.2">
      <c r="O497" s="119"/>
    </row>
    <row r="498" spans="15:15" x14ac:dyDescent="0.2">
      <c r="O498" s="119"/>
    </row>
    <row r="499" spans="15:15" x14ac:dyDescent="0.2">
      <c r="O499" s="119"/>
    </row>
    <row r="500" spans="15:15" x14ac:dyDescent="0.2">
      <c r="O500" s="119"/>
    </row>
    <row r="501" spans="15:15" x14ac:dyDescent="0.2">
      <c r="O501" s="119"/>
    </row>
    <row r="502" spans="15:15" x14ac:dyDescent="0.2">
      <c r="O502" s="119"/>
    </row>
    <row r="503" spans="15:15" x14ac:dyDescent="0.2">
      <c r="O503" s="119"/>
    </row>
    <row r="504" spans="15:15" x14ac:dyDescent="0.2">
      <c r="O504" s="119"/>
    </row>
    <row r="505" spans="15:15" x14ac:dyDescent="0.2">
      <c r="O505" s="119"/>
    </row>
    <row r="506" spans="15:15" x14ac:dyDescent="0.2">
      <c r="O506" s="119"/>
    </row>
    <row r="507" spans="15:15" x14ac:dyDescent="0.2">
      <c r="O507" s="119"/>
    </row>
    <row r="508" spans="15:15" x14ac:dyDescent="0.2">
      <c r="O508" s="119"/>
    </row>
    <row r="509" spans="15:15" x14ac:dyDescent="0.2">
      <c r="O509" s="119"/>
    </row>
    <row r="510" spans="15:15" x14ac:dyDescent="0.2">
      <c r="O510" s="119"/>
    </row>
    <row r="511" spans="15:15" x14ac:dyDescent="0.2">
      <c r="O511" s="119"/>
    </row>
    <row r="512" spans="15:15" x14ac:dyDescent="0.2">
      <c r="O512" s="119"/>
    </row>
    <row r="513" spans="15:15" x14ac:dyDescent="0.2">
      <c r="O513" s="119"/>
    </row>
    <row r="514" spans="15:15" x14ac:dyDescent="0.2">
      <c r="O514" s="119"/>
    </row>
    <row r="515" spans="15:15" x14ac:dyDescent="0.2">
      <c r="O515" s="119"/>
    </row>
    <row r="516" spans="15:15" x14ac:dyDescent="0.2">
      <c r="O516" s="119"/>
    </row>
    <row r="517" spans="15:15" x14ac:dyDescent="0.2">
      <c r="O517" s="119"/>
    </row>
    <row r="518" spans="15:15" x14ac:dyDescent="0.2">
      <c r="O518" s="119"/>
    </row>
    <row r="519" spans="15:15" x14ac:dyDescent="0.2">
      <c r="O519" s="119"/>
    </row>
    <row r="520" spans="15:15" x14ac:dyDescent="0.2">
      <c r="O520" s="119"/>
    </row>
    <row r="521" spans="15:15" x14ac:dyDescent="0.2">
      <c r="O521" s="119"/>
    </row>
    <row r="522" spans="15:15" x14ac:dyDescent="0.2">
      <c r="O522" s="119"/>
    </row>
    <row r="523" spans="15:15" x14ac:dyDescent="0.2">
      <c r="O523" s="119"/>
    </row>
    <row r="524" spans="15:15" x14ac:dyDescent="0.2">
      <c r="O524" s="119"/>
    </row>
    <row r="525" spans="15:15" x14ac:dyDescent="0.2">
      <c r="O525" s="119"/>
    </row>
    <row r="526" spans="15:15" x14ac:dyDescent="0.2">
      <c r="O526" s="119"/>
    </row>
    <row r="527" spans="15:15" x14ac:dyDescent="0.2">
      <c r="O527" s="119"/>
    </row>
    <row r="528" spans="15:15" x14ac:dyDescent="0.2">
      <c r="O528" s="119"/>
    </row>
    <row r="529" spans="15:15" x14ac:dyDescent="0.2">
      <c r="O529" s="119"/>
    </row>
    <row r="530" spans="15:15" x14ac:dyDescent="0.2">
      <c r="O530" s="119"/>
    </row>
    <row r="531" spans="15:15" x14ac:dyDescent="0.2">
      <c r="O531" s="119"/>
    </row>
    <row r="532" spans="15:15" x14ac:dyDescent="0.2">
      <c r="O532" s="119"/>
    </row>
    <row r="533" spans="15:15" x14ac:dyDescent="0.2">
      <c r="O533" s="119"/>
    </row>
    <row r="534" spans="15:15" x14ac:dyDescent="0.2">
      <c r="O534" s="119"/>
    </row>
    <row r="535" spans="15:15" x14ac:dyDescent="0.2">
      <c r="O535" s="119"/>
    </row>
    <row r="536" spans="15:15" x14ac:dyDescent="0.2">
      <c r="O536" s="119"/>
    </row>
    <row r="537" spans="15:15" x14ac:dyDescent="0.2">
      <c r="O537" s="119"/>
    </row>
    <row r="538" spans="15:15" x14ac:dyDescent="0.2">
      <c r="O538" s="119"/>
    </row>
    <row r="539" spans="15:15" x14ac:dyDescent="0.2">
      <c r="O539" s="119"/>
    </row>
    <row r="540" spans="15:15" x14ac:dyDescent="0.2">
      <c r="O540" s="119"/>
    </row>
    <row r="541" spans="15:15" x14ac:dyDescent="0.2">
      <c r="O541" s="119"/>
    </row>
    <row r="542" spans="15:15" x14ac:dyDescent="0.2">
      <c r="O542" s="119"/>
    </row>
    <row r="543" spans="15:15" x14ac:dyDescent="0.2">
      <c r="O543" s="119"/>
    </row>
    <row r="544" spans="15:15" x14ac:dyDescent="0.2">
      <c r="O544" s="119"/>
    </row>
    <row r="545" spans="15:15" x14ac:dyDescent="0.2">
      <c r="O545" s="119"/>
    </row>
    <row r="546" spans="15:15" x14ac:dyDescent="0.2">
      <c r="O546" s="119"/>
    </row>
    <row r="547" spans="15:15" x14ac:dyDescent="0.2">
      <c r="O547" s="119"/>
    </row>
    <row r="548" spans="15:15" x14ac:dyDescent="0.2">
      <c r="O548" s="119"/>
    </row>
    <row r="549" spans="15:15" x14ac:dyDescent="0.2">
      <c r="O549" s="119"/>
    </row>
    <row r="550" spans="15:15" x14ac:dyDescent="0.2">
      <c r="O550" s="119"/>
    </row>
    <row r="551" spans="15:15" x14ac:dyDescent="0.2">
      <c r="O551" s="119"/>
    </row>
    <row r="552" spans="15:15" x14ac:dyDescent="0.2">
      <c r="O552" s="119"/>
    </row>
    <row r="553" spans="15:15" x14ac:dyDescent="0.2">
      <c r="O553" s="119"/>
    </row>
    <row r="554" spans="15:15" x14ac:dyDescent="0.2">
      <c r="O554" s="119"/>
    </row>
    <row r="555" spans="15:15" x14ac:dyDescent="0.2">
      <c r="O555" s="119"/>
    </row>
    <row r="556" spans="15:15" x14ac:dyDescent="0.2">
      <c r="O556" s="119"/>
    </row>
    <row r="557" spans="15:15" x14ac:dyDescent="0.2">
      <c r="O557" s="119"/>
    </row>
    <row r="558" spans="15:15" x14ac:dyDescent="0.2">
      <c r="O558" s="119"/>
    </row>
    <row r="559" spans="15:15" x14ac:dyDescent="0.2">
      <c r="O559" s="119"/>
    </row>
    <row r="560" spans="15:15" x14ac:dyDescent="0.2">
      <c r="O560" s="119"/>
    </row>
    <row r="561" spans="15:15" x14ac:dyDescent="0.2">
      <c r="O561" s="119"/>
    </row>
    <row r="562" spans="15:15" x14ac:dyDescent="0.2">
      <c r="O562" s="119"/>
    </row>
    <row r="563" spans="15:15" x14ac:dyDescent="0.2">
      <c r="O563" s="119"/>
    </row>
    <row r="564" spans="15:15" x14ac:dyDescent="0.2">
      <c r="O564" s="119"/>
    </row>
    <row r="565" spans="15:15" x14ac:dyDescent="0.2">
      <c r="O565" s="119"/>
    </row>
    <row r="566" spans="15:15" x14ac:dyDescent="0.2">
      <c r="O566" s="119"/>
    </row>
    <row r="567" spans="15:15" x14ac:dyDescent="0.2">
      <c r="O567" s="119"/>
    </row>
    <row r="568" spans="15:15" x14ac:dyDescent="0.2">
      <c r="O568" s="119"/>
    </row>
    <row r="569" spans="15:15" x14ac:dyDescent="0.2">
      <c r="O569" s="119"/>
    </row>
    <row r="570" spans="15:15" x14ac:dyDescent="0.2">
      <c r="O570" s="119"/>
    </row>
    <row r="571" spans="15:15" x14ac:dyDescent="0.2">
      <c r="O571" s="119"/>
    </row>
    <row r="572" spans="15:15" x14ac:dyDescent="0.2">
      <c r="O572" s="119"/>
    </row>
    <row r="573" spans="15:15" x14ac:dyDescent="0.2">
      <c r="O573" s="119"/>
    </row>
    <row r="574" spans="15:15" x14ac:dyDescent="0.2">
      <c r="O574" s="119"/>
    </row>
    <row r="575" spans="15:15" x14ac:dyDescent="0.2">
      <c r="O575" s="119"/>
    </row>
    <row r="576" spans="15:15" x14ac:dyDescent="0.2">
      <c r="O576" s="119"/>
    </row>
    <row r="577" spans="15:15" x14ac:dyDescent="0.2">
      <c r="O577" s="119"/>
    </row>
    <row r="578" spans="15:15" x14ac:dyDescent="0.2">
      <c r="O578" s="119"/>
    </row>
    <row r="579" spans="15:15" x14ac:dyDescent="0.2">
      <c r="O579" s="119"/>
    </row>
    <row r="580" spans="15:15" x14ac:dyDescent="0.2">
      <c r="O580" s="119"/>
    </row>
    <row r="581" spans="15:15" x14ac:dyDescent="0.2">
      <c r="O581" s="119"/>
    </row>
    <row r="582" spans="15:15" x14ac:dyDescent="0.2">
      <c r="O582" s="119"/>
    </row>
    <row r="583" spans="15:15" x14ac:dyDescent="0.2">
      <c r="O583" s="119"/>
    </row>
    <row r="584" spans="15:15" x14ac:dyDescent="0.2">
      <c r="O584" s="119"/>
    </row>
    <row r="585" spans="15:15" x14ac:dyDescent="0.2">
      <c r="O585" s="119"/>
    </row>
    <row r="586" spans="15:15" x14ac:dyDescent="0.2">
      <c r="O586" s="119"/>
    </row>
    <row r="587" spans="15:15" x14ac:dyDescent="0.2">
      <c r="O587" s="119"/>
    </row>
    <row r="588" spans="15:15" x14ac:dyDescent="0.2">
      <c r="O588" s="119"/>
    </row>
    <row r="589" spans="15:15" x14ac:dyDescent="0.2">
      <c r="O589" s="119"/>
    </row>
    <row r="590" spans="15:15" x14ac:dyDescent="0.2">
      <c r="O590" s="119"/>
    </row>
    <row r="591" spans="15:15" x14ac:dyDescent="0.2">
      <c r="O591" s="119"/>
    </row>
    <row r="592" spans="15:15" x14ac:dyDescent="0.2">
      <c r="O592" s="119"/>
    </row>
    <row r="593" spans="15:15" x14ac:dyDescent="0.2">
      <c r="O593" s="119"/>
    </row>
    <row r="594" spans="15:15" x14ac:dyDescent="0.2">
      <c r="O594" s="119"/>
    </row>
    <row r="595" spans="15:15" x14ac:dyDescent="0.2">
      <c r="O595" s="119"/>
    </row>
    <row r="596" spans="15:15" x14ac:dyDescent="0.2">
      <c r="O596" s="119"/>
    </row>
    <row r="597" spans="15:15" x14ac:dyDescent="0.2">
      <c r="O597" s="119"/>
    </row>
    <row r="598" spans="15:15" x14ac:dyDescent="0.2">
      <c r="O598" s="119"/>
    </row>
    <row r="599" spans="15:15" x14ac:dyDescent="0.2">
      <c r="O599" s="119"/>
    </row>
    <row r="600" spans="15:15" x14ac:dyDescent="0.2">
      <c r="O600" s="119"/>
    </row>
    <row r="601" spans="15:15" x14ac:dyDescent="0.2">
      <c r="O601" s="119"/>
    </row>
    <row r="602" spans="15:15" x14ac:dyDescent="0.2">
      <c r="O602" s="119"/>
    </row>
    <row r="603" spans="15:15" x14ac:dyDescent="0.2">
      <c r="O603" s="119"/>
    </row>
    <row r="604" spans="15:15" x14ac:dyDescent="0.2">
      <c r="O604" s="119"/>
    </row>
    <row r="605" spans="15:15" x14ac:dyDescent="0.2">
      <c r="O605" s="119"/>
    </row>
    <row r="606" spans="15:15" x14ac:dyDescent="0.2">
      <c r="O606" s="119"/>
    </row>
    <row r="607" spans="15:15" x14ac:dyDescent="0.2">
      <c r="O607" s="119"/>
    </row>
    <row r="608" spans="15:15" x14ac:dyDescent="0.2">
      <c r="O608" s="119"/>
    </row>
    <row r="609" spans="15:15" x14ac:dyDescent="0.2">
      <c r="O609" s="119"/>
    </row>
    <row r="610" spans="15:15" x14ac:dyDescent="0.2">
      <c r="O610" s="119"/>
    </row>
    <row r="611" spans="15:15" x14ac:dyDescent="0.2">
      <c r="O611" s="119"/>
    </row>
    <row r="612" spans="15:15" x14ac:dyDescent="0.2">
      <c r="O612" s="119"/>
    </row>
    <row r="613" spans="15:15" x14ac:dyDescent="0.2">
      <c r="O613" s="119"/>
    </row>
    <row r="614" spans="15:15" x14ac:dyDescent="0.2">
      <c r="O614" s="119"/>
    </row>
    <row r="615" spans="15:15" x14ac:dyDescent="0.2">
      <c r="O615" s="119"/>
    </row>
    <row r="616" spans="15:15" x14ac:dyDescent="0.2">
      <c r="O616" s="119"/>
    </row>
    <row r="617" spans="15:15" x14ac:dyDescent="0.2">
      <c r="O617" s="119"/>
    </row>
    <row r="618" spans="15:15" x14ac:dyDescent="0.2">
      <c r="O618" s="119"/>
    </row>
    <row r="619" spans="15:15" x14ac:dyDescent="0.2">
      <c r="O619" s="119"/>
    </row>
    <row r="620" spans="15:15" x14ac:dyDescent="0.2">
      <c r="O620" s="119"/>
    </row>
    <row r="621" spans="15:15" x14ac:dyDescent="0.2">
      <c r="O621" s="119"/>
    </row>
    <row r="622" spans="15:15" x14ac:dyDescent="0.2">
      <c r="O622" s="119"/>
    </row>
    <row r="623" spans="15:15" x14ac:dyDescent="0.2">
      <c r="O623" s="119"/>
    </row>
    <row r="624" spans="15:15" x14ac:dyDescent="0.2">
      <c r="O624" s="119"/>
    </row>
    <row r="625" spans="15:15" x14ac:dyDescent="0.2">
      <c r="O625" s="119"/>
    </row>
    <row r="626" spans="15:15" x14ac:dyDescent="0.2">
      <c r="O626" s="119"/>
    </row>
    <row r="627" spans="15:15" x14ac:dyDescent="0.2">
      <c r="O627" s="119"/>
    </row>
    <row r="628" spans="15:15" x14ac:dyDescent="0.2">
      <c r="O628" s="119"/>
    </row>
    <row r="629" spans="15:15" x14ac:dyDescent="0.2">
      <c r="O629" s="119"/>
    </row>
    <row r="630" spans="15:15" x14ac:dyDescent="0.2">
      <c r="O630" s="119"/>
    </row>
    <row r="631" spans="15:15" x14ac:dyDescent="0.2">
      <c r="O631" s="119"/>
    </row>
    <row r="632" spans="15:15" x14ac:dyDescent="0.2">
      <c r="O632" s="119"/>
    </row>
    <row r="633" spans="15:15" x14ac:dyDescent="0.2">
      <c r="O633" s="119"/>
    </row>
    <row r="634" spans="15:15" x14ac:dyDescent="0.2">
      <c r="O634" s="119"/>
    </row>
    <row r="635" spans="15:15" x14ac:dyDescent="0.2">
      <c r="O635" s="119"/>
    </row>
    <row r="636" spans="15:15" x14ac:dyDescent="0.2">
      <c r="O636" s="119"/>
    </row>
    <row r="637" spans="15:15" x14ac:dyDescent="0.2">
      <c r="O637" s="119"/>
    </row>
    <row r="638" spans="15:15" x14ac:dyDescent="0.2">
      <c r="O638" s="119"/>
    </row>
    <row r="639" spans="15:15" x14ac:dyDescent="0.2">
      <c r="O639" s="119"/>
    </row>
    <row r="640" spans="15:15" x14ac:dyDescent="0.2">
      <c r="O640" s="119"/>
    </row>
    <row r="641" spans="15:15" x14ac:dyDescent="0.2">
      <c r="O641" s="119"/>
    </row>
    <row r="642" spans="15:15" x14ac:dyDescent="0.2">
      <c r="O642" s="119"/>
    </row>
    <row r="643" spans="15:15" x14ac:dyDescent="0.2">
      <c r="O643" s="119"/>
    </row>
    <row r="644" spans="15:15" x14ac:dyDescent="0.2">
      <c r="O644" s="119"/>
    </row>
    <row r="645" spans="15:15" x14ac:dyDescent="0.2">
      <c r="O645" s="119"/>
    </row>
    <row r="646" spans="15:15" x14ac:dyDescent="0.2">
      <c r="O646" s="119"/>
    </row>
    <row r="647" spans="15:15" x14ac:dyDescent="0.2">
      <c r="O647" s="119"/>
    </row>
    <row r="648" spans="15:15" x14ac:dyDescent="0.2">
      <c r="O648" s="119"/>
    </row>
    <row r="649" spans="15:15" x14ac:dyDescent="0.2">
      <c r="O649" s="119"/>
    </row>
    <row r="650" spans="15:15" x14ac:dyDescent="0.2">
      <c r="O650" s="119"/>
    </row>
    <row r="651" spans="15:15" x14ac:dyDescent="0.2">
      <c r="O651" s="119"/>
    </row>
    <row r="652" spans="15:15" x14ac:dyDescent="0.2">
      <c r="O652" s="119"/>
    </row>
    <row r="653" spans="15:15" x14ac:dyDescent="0.2">
      <c r="O653" s="119"/>
    </row>
    <row r="654" spans="15:15" x14ac:dyDescent="0.2">
      <c r="O654" s="119"/>
    </row>
    <row r="655" spans="15:15" x14ac:dyDescent="0.2">
      <c r="O655" s="119"/>
    </row>
    <row r="656" spans="15:15" x14ac:dyDescent="0.2">
      <c r="O656" s="119"/>
    </row>
    <row r="657" spans="15:15" x14ac:dyDescent="0.2">
      <c r="O657" s="119"/>
    </row>
    <row r="658" spans="15:15" x14ac:dyDescent="0.2">
      <c r="O658" s="119"/>
    </row>
    <row r="659" spans="15:15" x14ac:dyDescent="0.2">
      <c r="O659" s="119"/>
    </row>
    <row r="660" spans="15:15" x14ac:dyDescent="0.2">
      <c r="O660" s="119"/>
    </row>
    <row r="661" spans="15:15" x14ac:dyDescent="0.2">
      <c r="O661" s="119"/>
    </row>
    <row r="662" spans="15:15" x14ac:dyDescent="0.2">
      <c r="O662" s="119"/>
    </row>
    <row r="663" spans="15:15" x14ac:dyDescent="0.2">
      <c r="O663" s="119"/>
    </row>
    <row r="664" spans="15:15" x14ac:dyDescent="0.2">
      <c r="O664" s="119"/>
    </row>
    <row r="665" spans="15:15" x14ac:dyDescent="0.2">
      <c r="O665" s="119"/>
    </row>
    <row r="666" spans="15:15" x14ac:dyDescent="0.2">
      <c r="O666" s="119"/>
    </row>
    <row r="667" spans="15:15" x14ac:dyDescent="0.2">
      <c r="O667" s="119"/>
    </row>
    <row r="668" spans="15:15" x14ac:dyDescent="0.2">
      <c r="O668" s="119"/>
    </row>
    <row r="669" spans="15:15" x14ac:dyDescent="0.2">
      <c r="O669" s="119"/>
    </row>
    <row r="670" spans="15:15" x14ac:dyDescent="0.2">
      <c r="O670" s="119"/>
    </row>
    <row r="671" spans="15:15" x14ac:dyDescent="0.2">
      <c r="O671" s="119"/>
    </row>
    <row r="672" spans="15:15" x14ac:dyDescent="0.2">
      <c r="O672" s="119"/>
    </row>
    <row r="673" spans="15:15" x14ac:dyDescent="0.2">
      <c r="O673" s="119"/>
    </row>
    <row r="674" spans="15:15" x14ac:dyDescent="0.2">
      <c r="O674" s="119"/>
    </row>
    <row r="675" spans="15:15" x14ac:dyDescent="0.2">
      <c r="O675" s="119"/>
    </row>
    <row r="676" spans="15:15" x14ac:dyDescent="0.2">
      <c r="O676" s="119"/>
    </row>
    <row r="677" spans="15:15" x14ac:dyDescent="0.2">
      <c r="O677" s="119"/>
    </row>
    <row r="678" spans="15:15" x14ac:dyDescent="0.2">
      <c r="O678" s="119"/>
    </row>
    <row r="679" spans="15:15" x14ac:dyDescent="0.2">
      <c r="O679" s="119"/>
    </row>
    <row r="680" spans="15:15" x14ac:dyDescent="0.2">
      <c r="O680" s="119"/>
    </row>
    <row r="681" spans="15:15" x14ac:dyDescent="0.2">
      <c r="O681" s="119"/>
    </row>
    <row r="682" spans="15:15" x14ac:dyDescent="0.2">
      <c r="O682" s="119"/>
    </row>
    <row r="683" spans="15:15" x14ac:dyDescent="0.2">
      <c r="O683" s="119"/>
    </row>
    <row r="684" spans="15:15" x14ac:dyDescent="0.2">
      <c r="O684" s="119"/>
    </row>
    <row r="685" spans="15:15" x14ac:dyDescent="0.2">
      <c r="O685" s="119"/>
    </row>
    <row r="686" spans="15:15" x14ac:dyDescent="0.2">
      <c r="O686" s="119"/>
    </row>
    <row r="687" spans="15:15" x14ac:dyDescent="0.2">
      <c r="O687" s="119"/>
    </row>
    <row r="688" spans="15:15" x14ac:dyDescent="0.2">
      <c r="O688" s="119"/>
    </row>
    <row r="689" spans="15:15" x14ac:dyDescent="0.2">
      <c r="O689" s="119"/>
    </row>
    <row r="690" spans="15:15" x14ac:dyDescent="0.2">
      <c r="O690" s="119"/>
    </row>
    <row r="691" spans="15:15" x14ac:dyDescent="0.2">
      <c r="O691" s="119"/>
    </row>
    <row r="692" spans="15:15" x14ac:dyDescent="0.2">
      <c r="O692" s="119"/>
    </row>
    <row r="693" spans="15:15" x14ac:dyDescent="0.2">
      <c r="O693" s="119"/>
    </row>
    <row r="694" spans="15:15" x14ac:dyDescent="0.2">
      <c r="O694" s="119"/>
    </row>
    <row r="695" spans="15:15" x14ac:dyDescent="0.2">
      <c r="O695" s="119"/>
    </row>
    <row r="696" spans="15:15" x14ac:dyDescent="0.2">
      <c r="O696" s="119"/>
    </row>
    <row r="697" spans="15:15" x14ac:dyDescent="0.2">
      <c r="O697" s="119"/>
    </row>
    <row r="698" spans="15:15" x14ac:dyDescent="0.2">
      <c r="O698" s="119"/>
    </row>
    <row r="699" spans="15:15" x14ac:dyDescent="0.2">
      <c r="O699" s="119"/>
    </row>
    <row r="700" spans="15:15" x14ac:dyDescent="0.2">
      <c r="O700" s="119"/>
    </row>
    <row r="701" spans="15:15" x14ac:dyDescent="0.2">
      <c r="O701" s="119"/>
    </row>
    <row r="702" spans="15:15" x14ac:dyDescent="0.2">
      <c r="O702" s="119"/>
    </row>
    <row r="703" spans="15:15" x14ac:dyDescent="0.2">
      <c r="O703" s="119"/>
    </row>
    <row r="704" spans="15:15" x14ac:dyDescent="0.2">
      <c r="O704" s="119"/>
    </row>
    <row r="705" spans="15:15" x14ac:dyDescent="0.2">
      <c r="O705" s="119"/>
    </row>
    <row r="706" spans="15:15" x14ac:dyDescent="0.2">
      <c r="O706" s="119"/>
    </row>
    <row r="707" spans="15:15" x14ac:dyDescent="0.2">
      <c r="O707" s="119"/>
    </row>
    <row r="708" spans="15:15" x14ac:dyDescent="0.2">
      <c r="O708" s="119"/>
    </row>
    <row r="709" spans="15:15" x14ac:dyDescent="0.2">
      <c r="O709" s="119"/>
    </row>
    <row r="710" spans="15:15" x14ac:dyDescent="0.2">
      <c r="O710" s="119"/>
    </row>
    <row r="711" spans="15:15" x14ac:dyDescent="0.2">
      <c r="O711" s="119"/>
    </row>
    <row r="712" spans="15:15" x14ac:dyDescent="0.2">
      <c r="O712" s="119"/>
    </row>
    <row r="713" spans="15:15" x14ac:dyDescent="0.2">
      <c r="O713" s="119"/>
    </row>
    <row r="714" spans="15:15" x14ac:dyDescent="0.2">
      <c r="O714" s="119"/>
    </row>
    <row r="715" spans="15:15" x14ac:dyDescent="0.2">
      <c r="O715" s="119"/>
    </row>
    <row r="716" spans="15:15" x14ac:dyDescent="0.2">
      <c r="O716" s="119"/>
    </row>
    <row r="717" spans="15:15" x14ac:dyDescent="0.2">
      <c r="O717" s="119"/>
    </row>
    <row r="718" spans="15:15" x14ac:dyDescent="0.2">
      <c r="O718" s="119"/>
    </row>
    <row r="719" spans="15:15" x14ac:dyDescent="0.2">
      <c r="O719" s="119"/>
    </row>
    <row r="720" spans="15:15" x14ac:dyDescent="0.2">
      <c r="O720" s="119"/>
    </row>
    <row r="721" spans="15:15" x14ac:dyDescent="0.2">
      <c r="O721" s="119"/>
    </row>
    <row r="722" spans="15:15" x14ac:dyDescent="0.2">
      <c r="O722" s="119"/>
    </row>
    <row r="723" spans="15:15" x14ac:dyDescent="0.2">
      <c r="O723" s="119"/>
    </row>
    <row r="724" spans="15:15" x14ac:dyDescent="0.2">
      <c r="O724" s="119"/>
    </row>
    <row r="725" spans="15:15" x14ac:dyDescent="0.2">
      <c r="O725" s="119"/>
    </row>
    <row r="726" spans="15:15" x14ac:dyDescent="0.2">
      <c r="O726" s="119"/>
    </row>
    <row r="727" spans="15:15" x14ac:dyDescent="0.2">
      <c r="O727" s="119"/>
    </row>
    <row r="728" spans="15:15" x14ac:dyDescent="0.2">
      <c r="O728" s="119"/>
    </row>
    <row r="729" spans="15:15" x14ac:dyDescent="0.2">
      <c r="O729" s="119"/>
    </row>
    <row r="730" spans="15:15" x14ac:dyDescent="0.2">
      <c r="O730" s="119"/>
    </row>
    <row r="731" spans="15:15" x14ac:dyDescent="0.2">
      <c r="O731" s="119"/>
    </row>
    <row r="732" spans="15:15" x14ac:dyDescent="0.2">
      <c r="O732" s="119"/>
    </row>
    <row r="733" spans="15:15" x14ac:dyDescent="0.2">
      <c r="O733" s="119"/>
    </row>
    <row r="734" spans="15:15" x14ac:dyDescent="0.2">
      <c r="O734" s="119"/>
    </row>
    <row r="735" spans="15:15" x14ac:dyDescent="0.2">
      <c r="O735" s="119"/>
    </row>
    <row r="736" spans="15:15" x14ac:dyDescent="0.2">
      <c r="O736" s="119"/>
    </row>
    <row r="737" spans="15:15" x14ac:dyDescent="0.2">
      <c r="O737" s="119"/>
    </row>
    <row r="738" spans="15:15" x14ac:dyDescent="0.2">
      <c r="O738" s="119"/>
    </row>
    <row r="739" spans="15:15" x14ac:dyDescent="0.2">
      <c r="O739" s="119"/>
    </row>
    <row r="740" spans="15:15" x14ac:dyDescent="0.2">
      <c r="O740" s="119"/>
    </row>
    <row r="741" spans="15:15" x14ac:dyDescent="0.2">
      <c r="O741" s="119"/>
    </row>
    <row r="742" spans="15:15" x14ac:dyDescent="0.2">
      <c r="O742" s="119"/>
    </row>
    <row r="743" spans="15:15" x14ac:dyDescent="0.2">
      <c r="O743" s="119"/>
    </row>
    <row r="744" spans="15:15" x14ac:dyDescent="0.2">
      <c r="O744" s="119"/>
    </row>
    <row r="745" spans="15:15" x14ac:dyDescent="0.2">
      <c r="O745" s="119"/>
    </row>
    <row r="746" spans="15:15" x14ac:dyDescent="0.2">
      <c r="O746" s="119"/>
    </row>
    <row r="747" spans="15:15" x14ac:dyDescent="0.2">
      <c r="O747" s="119"/>
    </row>
    <row r="748" spans="15:15" x14ac:dyDescent="0.2">
      <c r="O748" s="119"/>
    </row>
    <row r="749" spans="15:15" x14ac:dyDescent="0.2">
      <c r="O749" s="119"/>
    </row>
    <row r="750" spans="15:15" x14ac:dyDescent="0.2">
      <c r="O750" s="119"/>
    </row>
    <row r="751" spans="15:15" x14ac:dyDescent="0.2">
      <c r="O751" s="119"/>
    </row>
    <row r="752" spans="15:15" x14ac:dyDescent="0.2">
      <c r="O752" s="119"/>
    </row>
    <row r="753" spans="15:15" x14ac:dyDescent="0.2">
      <c r="O753" s="119"/>
    </row>
    <row r="754" spans="15:15" x14ac:dyDescent="0.2">
      <c r="O754" s="119"/>
    </row>
    <row r="755" spans="15:15" x14ac:dyDescent="0.2">
      <c r="O755" s="119"/>
    </row>
    <row r="756" spans="15:15" x14ac:dyDescent="0.2">
      <c r="O756" s="119"/>
    </row>
    <row r="757" spans="15:15" x14ac:dyDescent="0.2">
      <c r="O757" s="119"/>
    </row>
    <row r="758" spans="15:15" x14ac:dyDescent="0.2">
      <c r="O758" s="119"/>
    </row>
    <row r="759" spans="15:15" x14ac:dyDescent="0.2">
      <c r="O759" s="119"/>
    </row>
    <row r="760" spans="15:15" x14ac:dyDescent="0.2">
      <c r="O760" s="119"/>
    </row>
    <row r="761" spans="15:15" x14ac:dyDescent="0.2">
      <c r="O761" s="119"/>
    </row>
    <row r="762" spans="15:15" x14ac:dyDescent="0.2">
      <c r="O762" s="119"/>
    </row>
    <row r="763" spans="15:15" x14ac:dyDescent="0.2">
      <c r="O763" s="119"/>
    </row>
    <row r="764" spans="15:15" x14ac:dyDescent="0.2">
      <c r="O764" s="119"/>
    </row>
    <row r="765" spans="15:15" x14ac:dyDescent="0.2">
      <c r="O765" s="119"/>
    </row>
    <row r="766" spans="15:15" x14ac:dyDescent="0.2">
      <c r="O766" s="119"/>
    </row>
    <row r="767" spans="15:15" x14ac:dyDescent="0.2">
      <c r="O767" s="119"/>
    </row>
    <row r="768" spans="15:15" x14ac:dyDescent="0.2">
      <c r="O768" s="119"/>
    </row>
    <row r="769" spans="15:15" x14ac:dyDescent="0.2">
      <c r="O769" s="119"/>
    </row>
    <row r="770" spans="15:15" x14ac:dyDescent="0.2">
      <c r="O770" s="119"/>
    </row>
    <row r="771" spans="15:15" x14ac:dyDescent="0.2">
      <c r="O771" s="119"/>
    </row>
    <row r="772" spans="15:15" x14ac:dyDescent="0.2">
      <c r="O772" s="119"/>
    </row>
    <row r="773" spans="15:15" x14ac:dyDescent="0.2">
      <c r="O773" s="119"/>
    </row>
    <row r="774" spans="15:15" x14ac:dyDescent="0.2">
      <c r="O774" s="119"/>
    </row>
    <row r="775" spans="15:15" x14ac:dyDescent="0.2">
      <c r="O775" s="119"/>
    </row>
    <row r="776" spans="15:15" x14ac:dyDescent="0.2">
      <c r="O776" s="119"/>
    </row>
    <row r="777" spans="15:15" x14ac:dyDescent="0.2">
      <c r="O777" s="119"/>
    </row>
    <row r="778" spans="15:15" x14ac:dyDescent="0.2">
      <c r="O778" s="119"/>
    </row>
    <row r="779" spans="15:15" x14ac:dyDescent="0.2">
      <c r="O779" s="119"/>
    </row>
    <row r="780" spans="15:15" x14ac:dyDescent="0.2">
      <c r="O780" s="119"/>
    </row>
    <row r="781" spans="15:15" x14ac:dyDescent="0.2">
      <c r="O781" s="119"/>
    </row>
    <row r="782" spans="15:15" x14ac:dyDescent="0.2">
      <c r="O782" s="119"/>
    </row>
    <row r="783" spans="15:15" x14ac:dyDescent="0.2">
      <c r="O783" s="119"/>
    </row>
    <row r="784" spans="15:15" x14ac:dyDescent="0.2">
      <c r="O784" s="119"/>
    </row>
    <row r="785" spans="15:15" x14ac:dyDescent="0.2">
      <c r="O785" s="119"/>
    </row>
    <row r="786" spans="15:15" x14ac:dyDescent="0.2">
      <c r="O786" s="119"/>
    </row>
    <row r="787" spans="15:15" x14ac:dyDescent="0.2">
      <c r="O787" s="119"/>
    </row>
    <row r="788" spans="15:15" x14ac:dyDescent="0.2">
      <c r="O788" s="119"/>
    </row>
    <row r="789" spans="15:15" x14ac:dyDescent="0.2">
      <c r="O789" s="119"/>
    </row>
    <row r="790" spans="15:15" x14ac:dyDescent="0.2">
      <c r="O790" s="119"/>
    </row>
    <row r="791" spans="15:15" x14ac:dyDescent="0.2">
      <c r="O791" s="119"/>
    </row>
    <row r="792" spans="15:15" x14ac:dyDescent="0.2">
      <c r="O792" s="119"/>
    </row>
    <row r="793" spans="15:15" x14ac:dyDescent="0.2">
      <c r="O793" s="119"/>
    </row>
    <row r="794" spans="15:15" x14ac:dyDescent="0.2">
      <c r="O794" s="119"/>
    </row>
    <row r="795" spans="15:15" x14ac:dyDescent="0.2">
      <c r="O795" s="119"/>
    </row>
    <row r="796" spans="15:15" x14ac:dyDescent="0.2">
      <c r="O796" s="119"/>
    </row>
    <row r="797" spans="15:15" x14ac:dyDescent="0.2">
      <c r="O797" s="119"/>
    </row>
    <row r="798" spans="15:15" x14ac:dyDescent="0.2">
      <c r="O798" s="119"/>
    </row>
    <row r="799" spans="15:15" x14ac:dyDescent="0.2">
      <c r="O799" s="119"/>
    </row>
    <row r="800" spans="15:15" x14ac:dyDescent="0.2">
      <c r="O800" s="119"/>
    </row>
    <row r="801" spans="15:15" x14ac:dyDescent="0.2">
      <c r="O801" s="119"/>
    </row>
    <row r="802" spans="15:15" x14ac:dyDescent="0.2">
      <c r="O802" s="119"/>
    </row>
    <row r="803" spans="15:15" x14ac:dyDescent="0.2">
      <c r="O803" s="119"/>
    </row>
    <row r="804" spans="15:15" x14ac:dyDescent="0.2">
      <c r="O804" s="119"/>
    </row>
    <row r="805" spans="15:15" x14ac:dyDescent="0.2">
      <c r="O805" s="119"/>
    </row>
    <row r="806" spans="15:15" x14ac:dyDescent="0.2">
      <c r="O806" s="119"/>
    </row>
    <row r="807" spans="15:15" x14ac:dyDescent="0.2">
      <c r="O807" s="119"/>
    </row>
    <row r="808" spans="15:15" x14ac:dyDescent="0.2">
      <c r="O808" s="119"/>
    </row>
    <row r="809" spans="15:15" x14ac:dyDescent="0.2">
      <c r="O809" s="119"/>
    </row>
    <row r="810" spans="15:15" x14ac:dyDescent="0.2">
      <c r="O810" s="119"/>
    </row>
    <row r="811" spans="15:15" x14ac:dyDescent="0.2">
      <c r="O811" s="119"/>
    </row>
    <row r="812" spans="15:15" x14ac:dyDescent="0.2">
      <c r="O812" s="119"/>
    </row>
    <row r="813" spans="15:15" x14ac:dyDescent="0.2">
      <c r="O813" s="119"/>
    </row>
    <row r="814" spans="15:15" x14ac:dyDescent="0.2">
      <c r="O814" s="119"/>
    </row>
    <row r="815" spans="15:15" x14ac:dyDescent="0.2">
      <c r="O815" s="119"/>
    </row>
    <row r="816" spans="15:15" x14ac:dyDescent="0.2">
      <c r="O816" s="119"/>
    </row>
    <row r="817" spans="15:15" x14ac:dyDescent="0.2">
      <c r="O817" s="119"/>
    </row>
    <row r="818" spans="15:15" x14ac:dyDescent="0.2">
      <c r="O818" s="119"/>
    </row>
    <row r="819" spans="15:15" x14ac:dyDescent="0.2">
      <c r="O819" s="119"/>
    </row>
    <row r="820" spans="15:15" x14ac:dyDescent="0.2">
      <c r="O820" s="119"/>
    </row>
    <row r="821" spans="15:15" x14ac:dyDescent="0.2">
      <c r="O821" s="119"/>
    </row>
    <row r="822" spans="15:15" x14ac:dyDescent="0.2">
      <c r="O822" s="119"/>
    </row>
    <row r="823" spans="15:15" x14ac:dyDescent="0.2">
      <c r="O823" s="119"/>
    </row>
    <row r="824" spans="15:15" x14ac:dyDescent="0.2">
      <c r="O824" s="119"/>
    </row>
    <row r="825" spans="15:15" x14ac:dyDescent="0.2">
      <c r="O825" s="119"/>
    </row>
    <row r="826" spans="15:15" x14ac:dyDescent="0.2">
      <c r="O826" s="119"/>
    </row>
    <row r="827" spans="15:15" x14ac:dyDescent="0.2">
      <c r="O827" s="119"/>
    </row>
    <row r="828" spans="15:15" x14ac:dyDescent="0.2">
      <c r="O828" s="119"/>
    </row>
    <row r="829" spans="15:15" x14ac:dyDescent="0.2">
      <c r="O829" s="119"/>
    </row>
    <row r="830" spans="15:15" x14ac:dyDescent="0.2">
      <c r="O830" s="119"/>
    </row>
    <row r="831" spans="15:15" x14ac:dyDescent="0.2">
      <c r="O831" s="119"/>
    </row>
    <row r="832" spans="15:15" x14ac:dyDescent="0.2">
      <c r="O832" s="119"/>
    </row>
    <row r="833" spans="15:15" x14ac:dyDescent="0.2">
      <c r="O833" s="119"/>
    </row>
    <row r="834" spans="15:15" x14ac:dyDescent="0.2">
      <c r="O834" s="119"/>
    </row>
    <row r="835" spans="15:15" x14ac:dyDescent="0.2">
      <c r="O835" s="119"/>
    </row>
    <row r="836" spans="15:15" x14ac:dyDescent="0.2">
      <c r="O836" s="119"/>
    </row>
    <row r="837" spans="15:15" x14ac:dyDescent="0.2">
      <c r="O837" s="119"/>
    </row>
    <row r="838" spans="15:15" x14ac:dyDescent="0.2">
      <c r="O838" s="119"/>
    </row>
    <row r="839" spans="15:15" x14ac:dyDescent="0.2">
      <c r="O839" s="119"/>
    </row>
    <row r="840" spans="15:15" x14ac:dyDescent="0.2">
      <c r="O840" s="119"/>
    </row>
    <row r="841" spans="15:15" x14ac:dyDescent="0.2">
      <c r="O841" s="119"/>
    </row>
    <row r="842" spans="15:15" x14ac:dyDescent="0.2">
      <c r="O842" s="119"/>
    </row>
    <row r="843" spans="15:15" x14ac:dyDescent="0.2">
      <c r="O843" s="119"/>
    </row>
    <row r="844" spans="15:15" x14ac:dyDescent="0.2">
      <c r="O844" s="119"/>
    </row>
    <row r="845" spans="15:15" x14ac:dyDescent="0.2">
      <c r="O845" s="119"/>
    </row>
    <row r="846" spans="15:15" x14ac:dyDescent="0.2">
      <c r="O846" s="119"/>
    </row>
    <row r="847" spans="15:15" x14ac:dyDescent="0.2">
      <c r="O847" s="119"/>
    </row>
    <row r="848" spans="15:15" x14ac:dyDescent="0.2">
      <c r="O848" s="119"/>
    </row>
    <row r="849" spans="15:15" x14ac:dyDescent="0.2">
      <c r="O849" s="119"/>
    </row>
    <row r="850" spans="15:15" x14ac:dyDescent="0.2">
      <c r="O850" s="119"/>
    </row>
    <row r="851" spans="15:15" x14ac:dyDescent="0.2">
      <c r="O851" s="119"/>
    </row>
    <row r="852" spans="15:15" x14ac:dyDescent="0.2">
      <c r="O852" s="119"/>
    </row>
    <row r="853" spans="15:15" x14ac:dyDescent="0.2">
      <c r="O853" s="119"/>
    </row>
    <row r="854" spans="15:15" x14ac:dyDescent="0.2">
      <c r="O854" s="119"/>
    </row>
    <row r="855" spans="15:15" x14ac:dyDescent="0.2">
      <c r="O855" s="119"/>
    </row>
    <row r="856" spans="15:15" x14ac:dyDescent="0.2">
      <c r="O856" s="119"/>
    </row>
    <row r="857" spans="15:15" x14ac:dyDescent="0.2">
      <c r="O857" s="119"/>
    </row>
    <row r="858" spans="15:15" x14ac:dyDescent="0.2">
      <c r="O858" s="119"/>
    </row>
    <row r="859" spans="15:15" x14ac:dyDescent="0.2">
      <c r="O859" s="119"/>
    </row>
    <row r="860" spans="15:15" x14ac:dyDescent="0.2">
      <c r="O860" s="119"/>
    </row>
    <row r="861" spans="15:15" x14ac:dyDescent="0.2">
      <c r="O861" s="119"/>
    </row>
    <row r="862" spans="15:15" x14ac:dyDescent="0.2">
      <c r="O862" s="119"/>
    </row>
    <row r="863" spans="15:15" x14ac:dyDescent="0.2">
      <c r="O863" s="119"/>
    </row>
    <row r="864" spans="15:15" x14ac:dyDescent="0.2">
      <c r="O864" s="119"/>
    </row>
    <row r="865" spans="15:15" x14ac:dyDescent="0.2">
      <c r="O865" s="119"/>
    </row>
    <row r="866" spans="15:15" x14ac:dyDescent="0.2">
      <c r="O866" s="119"/>
    </row>
    <row r="867" spans="15:15" x14ac:dyDescent="0.2">
      <c r="O867" s="119"/>
    </row>
    <row r="868" spans="15:15" x14ac:dyDescent="0.2">
      <c r="O868" s="119"/>
    </row>
    <row r="869" spans="15:15" x14ac:dyDescent="0.2">
      <c r="O869" s="119"/>
    </row>
    <row r="870" spans="15:15" x14ac:dyDescent="0.2">
      <c r="O870" s="119"/>
    </row>
    <row r="871" spans="15:15" x14ac:dyDescent="0.2">
      <c r="O871" s="119"/>
    </row>
    <row r="872" spans="15:15" x14ac:dyDescent="0.2">
      <c r="O872" s="119"/>
    </row>
    <row r="873" spans="15:15" x14ac:dyDescent="0.2">
      <c r="O873" s="119"/>
    </row>
    <row r="874" spans="15:15" x14ac:dyDescent="0.2">
      <c r="O874" s="119"/>
    </row>
    <row r="875" spans="15:15" x14ac:dyDescent="0.2">
      <c r="O875" s="119"/>
    </row>
    <row r="876" spans="15:15" x14ac:dyDescent="0.2">
      <c r="O876" s="119"/>
    </row>
    <row r="877" spans="15:15" x14ac:dyDescent="0.2">
      <c r="O877" s="119"/>
    </row>
    <row r="878" spans="15:15" x14ac:dyDescent="0.2">
      <c r="O878" s="119"/>
    </row>
    <row r="879" spans="15:15" x14ac:dyDescent="0.2">
      <c r="O879" s="119"/>
    </row>
    <row r="880" spans="15:15" x14ac:dyDescent="0.2">
      <c r="O880" s="119"/>
    </row>
    <row r="881" spans="15:15" x14ac:dyDescent="0.2">
      <c r="O881" s="119"/>
    </row>
    <row r="882" spans="15:15" x14ac:dyDescent="0.2">
      <c r="O882" s="119"/>
    </row>
    <row r="883" spans="15:15" x14ac:dyDescent="0.2">
      <c r="O883" s="119"/>
    </row>
    <row r="884" spans="15:15" x14ac:dyDescent="0.2">
      <c r="O884" s="119"/>
    </row>
    <row r="885" spans="15:15" x14ac:dyDescent="0.2">
      <c r="O885" s="119"/>
    </row>
    <row r="886" spans="15:15" x14ac:dyDescent="0.2">
      <c r="O886" s="119"/>
    </row>
    <row r="887" spans="15:15" x14ac:dyDescent="0.2">
      <c r="O887" s="119"/>
    </row>
    <row r="888" spans="15:15" x14ac:dyDescent="0.2">
      <c r="O888" s="119"/>
    </row>
    <row r="889" spans="15:15" x14ac:dyDescent="0.2">
      <c r="O889" s="119"/>
    </row>
    <row r="890" spans="15:15" x14ac:dyDescent="0.2">
      <c r="O890" s="119"/>
    </row>
    <row r="891" spans="15:15" x14ac:dyDescent="0.2">
      <c r="O891" s="119"/>
    </row>
    <row r="892" spans="15:15" x14ac:dyDescent="0.2">
      <c r="O892" s="119"/>
    </row>
    <row r="893" spans="15:15" x14ac:dyDescent="0.2">
      <c r="O893" s="119"/>
    </row>
    <row r="894" spans="15:15" x14ac:dyDescent="0.2">
      <c r="O894" s="119"/>
    </row>
    <row r="895" spans="15:15" x14ac:dyDescent="0.2">
      <c r="O895" s="119"/>
    </row>
    <row r="896" spans="15:15" x14ac:dyDescent="0.2">
      <c r="O896" s="119"/>
    </row>
    <row r="897" spans="15:15" x14ac:dyDescent="0.2">
      <c r="O897" s="119"/>
    </row>
    <row r="898" spans="15:15" x14ac:dyDescent="0.2">
      <c r="O898" s="119"/>
    </row>
    <row r="899" spans="15:15" x14ac:dyDescent="0.2">
      <c r="O899" s="119"/>
    </row>
    <row r="900" spans="15:15" x14ac:dyDescent="0.2">
      <c r="O900" s="119"/>
    </row>
    <row r="901" spans="15:15" x14ac:dyDescent="0.2">
      <c r="O901" s="119"/>
    </row>
    <row r="902" spans="15:15" x14ac:dyDescent="0.2">
      <c r="O902" s="119"/>
    </row>
    <row r="903" spans="15:15" x14ac:dyDescent="0.2">
      <c r="O903" s="119"/>
    </row>
    <row r="904" spans="15:15" x14ac:dyDescent="0.2">
      <c r="O904" s="119"/>
    </row>
    <row r="905" spans="15:15" x14ac:dyDescent="0.2">
      <c r="O905" s="119"/>
    </row>
    <row r="906" spans="15:15" x14ac:dyDescent="0.2">
      <c r="O906" s="119"/>
    </row>
    <row r="907" spans="15:15" x14ac:dyDescent="0.2">
      <c r="O907" s="119"/>
    </row>
    <row r="908" spans="15:15" x14ac:dyDescent="0.2">
      <c r="O908" s="119"/>
    </row>
    <row r="909" spans="15:15" x14ac:dyDescent="0.2">
      <c r="O909" s="119"/>
    </row>
    <row r="910" spans="15:15" x14ac:dyDescent="0.2">
      <c r="O910" s="119"/>
    </row>
    <row r="911" spans="15:15" x14ac:dyDescent="0.2">
      <c r="O911" s="119"/>
    </row>
    <row r="912" spans="15:15" x14ac:dyDescent="0.2">
      <c r="O912" s="119"/>
    </row>
    <row r="913" spans="15:15" x14ac:dyDescent="0.2">
      <c r="O913" s="119"/>
    </row>
    <row r="914" spans="15:15" x14ac:dyDescent="0.2">
      <c r="O914" s="119"/>
    </row>
    <row r="915" spans="15:15" x14ac:dyDescent="0.2">
      <c r="O915" s="119"/>
    </row>
    <row r="916" spans="15:15" x14ac:dyDescent="0.2">
      <c r="O916" s="119"/>
    </row>
    <row r="917" spans="15:15" x14ac:dyDescent="0.2">
      <c r="O917" s="119"/>
    </row>
    <row r="918" spans="15:15" x14ac:dyDescent="0.2">
      <c r="O918" s="119"/>
    </row>
    <row r="919" spans="15:15" x14ac:dyDescent="0.2">
      <c r="O919" s="119"/>
    </row>
    <row r="920" spans="15:15" x14ac:dyDescent="0.2">
      <c r="O920" s="119"/>
    </row>
    <row r="921" spans="15:15" x14ac:dyDescent="0.2">
      <c r="O921" s="119"/>
    </row>
    <row r="922" spans="15:15" x14ac:dyDescent="0.2">
      <c r="O922" s="119"/>
    </row>
    <row r="923" spans="15:15" x14ac:dyDescent="0.2">
      <c r="O923" s="119"/>
    </row>
    <row r="924" spans="15:15" x14ac:dyDescent="0.2">
      <c r="O924" s="119"/>
    </row>
    <row r="925" spans="15:15" x14ac:dyDescent="0.2">
      <c r="O925" s="119"/>
    </row>
    <row r="926" spans="15:15" x14ac:dyDescent="0.2">
      <c r="O926" s="119"/>
    </row>
    <row r="927" spans="15:15" x14ac:dyDescent="0.2">
      <c r="O927" s="119"/>
    </row>
    <row r="928" spans="15:15" x14ac:dyDescent="0.2">
      <c r="O928" s="119"/>
    </row>
    <row r="929" spans="15:15" x14ac:dyDescent="0.2">
      <c r="O929" s="119"/>
    </row>
    <row r="930" spans="15:15" x14ac:dyDescent="0.2">
      <c r="O930" s="119"/>
    </row>
    <row r="931" spans="15:15" x14ac:dyDescent="0.2">
      <c r="O931" s="119"/>
    </row>
    <row r="932" spans="15:15" x14ac:dyDescent="0.2">
      <c r="O932" s="119"/>
    </row>
    <row r="933" spans="15:15" x14ac:dyDescent="0.2">
      <c r="O933" s="119"/>
    </row>
    <row r="934" spans="15:15" x14ac:dyDescent="0.2">
      <c r="O934" s="119"/>
    </row>
    <row r="935" spans="15:15" x14ac:dyDescent="0.2">
      <c r="O935" s="119"/>
    </row>
    <row r="936" spans="15:15" x14ac:dyDescent="0.2">
      <c r="O936" s="119"/>
    </row>
    <row r="937" spans="15:15" x14ac:dyDescent="0.2">
      <c r="O937" s="119"/>
    </row>
    <row r="938" spans="15:15" x14ac:dyDescent="0.2">
      <c r="O938" s="119"/>
    </row>
    <row r="939" spans="15:15" x14ac:dyDescent="0.2">
      <c r="O939" s="119"/>
    </row>
    <row r="940" spans="15:15" x14ac:dyDescent="0.2">
      <c r="O940" s="119"/>
    </row>
    <row r="941" spans="15:15" x14ac:dyDescent="0.2">
      <c r="O941" s="119"/>
    </row>
    <row r="942" spans="15:15" x14ac:dyDescent="0.2">
      <c r="O942" s="119"/>
    </row>
    <row r="943" spans="15:15" x14ac:dyDescent="0.2">
      <c r="O943" s="119"/>
    </row>
    <row r="944" spans="15:15" x14ac:dyDescent="0.2">
      <c r="O944" s="119"/>
    </row>
    <row r="945" spans="15:15" x14ac:dyDescent="0.2">
      <c r="O945" s="119"/>
    </row>
    <row r="946" spans="15:15" x14ac:dyDescent="0.2">
      <c r="O946" s="119"/>
    </row>
    <row r="947" spans="15:15" x14ac:dyDescent="0.2">
      <c r="O947" s="119"/>
    </row>
    <row r="948" spans="15:15" x14ac:dyDescent="0.2">
      <c r="O948" s="119"/>
    </row>
    <row r="949" spans="15:15" x14ac:dyDescent="0.2">
      <c r="O949" s="119"/>
    </row>
    <row r="950" spans="15:15" x14ac:dyDescent="0.2">
      <c r="O950" s="119"/>
    </row>
    <row r="951" spans="15:15" x14ac:dyDescent="0.2">
      <c r="O951" s="119"/>
    </row>
    <row r="952" spans="15:15" x14ac:dyDescent="0.2">
      <c r="O952" s="119"/>
    </row>
    <row r="953" spans="15:15" x14ac:dyDescent="0.2">
      <c r="O953" s="119"/>
    </row>
    <row r="954" spans="15:15" x14ac:dyDescent="0.2">
      <c r="O954" s="119"/>
    </row>
    <row r="955" spans="15:15" x14ac:dyDescent="0.2">
      <c r="O955" s="119"/>
    </row>
    <row r="956" spans="15:15" x14ac:dyDescent="0.2">
      <c r="O956" s="119"/>
    </row>
    <row r="957" spans="15:15" x14ac:dyDescent="0.2">
      <c r="O957" s="119"/>
    </row>
    <row r="958" spans="15:15" x14ac:dyDescent="0.2">
      <c r="O958" s="119"/>
    </row>
    <row r="959" spans="15:15" x14ac:dyDescent="0.2">
      <c r="O959" s="119"/>
    </row>
    <row r="960" spans="15:15" x14ac:dyDescent="0.2">
      <c r="O960" s="119"/>
    </row>
    <row r="961" spans="15:15" x14ac:dyDescent="0.2">
      <c r="O961" s="119"/>
    </row>
    <row r="962" spans="15:15" x14ac:dyDescent="0.2">
      <c r="O962" s="119"/>
    </row>
    <row r="963" spans="15:15" x14ac:dyDescent="0.2">
      <c r="O963" s="119"/>
    </row>
    <row r="964" spans="15:15" x14ac:dyDescent="0.2">
      <c r="O964" s="119"/>
    </row>
    <row r="965" spans="15:15" x14ac:dyDescent="0.2">
      <c r="O965" s="119"/>
    </row>
    <row r="966" spans="15:15" x14ac:dyDescent="0.2">
      <c r="O966" s="119"/>
    </row>
    <row r="967" spans="15:15" x14ac:dyDescent="0.2">
      <c r="O967" s="119"/>
    </row>
    <row r="968" spans="15:15" x14ac:dyDescent="0.2">
      <c r="O968" s="119"/>
    </row>
    <row r="969" spans="15:15" x14ac:dyDescent="0.2">
      <c r="O969" s="119"/>
    </row>
    <row r="970" spans="15:15" x14ac:dyDescent="0.2">
      <c r="O970" s="119"/>
    </row>
    <row r="971" spans="15:15" x14ac:dyDescent="0.2">
      <c r="O971" s="119"/>
    </row>
    <row r="972" spans="15:15" x14ac:dyDescent="0.2">
      <c r="O972" s="119"/>
    </row>
    <row r="973" spans="15:15" x14ac:dyDescent="0.2">
      <c r="O973" s="119"/>
    </row>
    <row r="974" spans="15:15" x14ac:dyDescent="0.2">
      <c r="O974" s="119"/>
    </row>
    <row r="975" spans="15:15" x14ac:dyDescent="0.2">
      <c r="O975" s="119"/>
    </row>
    <row r="976" spans="15:15" x14ac:dyDescent="0.2">
      <c r="O976" s="119"/>
    </row>
    <row r="977" spans="15:15" x14ac:dyDescent="0.2">
      <c r="O977" s="119"/>
    </row>
    <row r="978" spans="15:15" x14ac:dyDescent="0.2">
      <c r="O978" s="119"/>
    </row>
    <row r="979" spans="15:15" x14ac:dyDescent="0.2">
      <c r="O979" s="119"/>
    </row>
    <row r="980" spans="15:15" x14ac:dyDescent="0.2">
      <c r="O980" s="119"/>
    </row>
    <row r="981" spans="15:15" x14ac:dyDescent="0.2">
      <c r="O981" s="119"/>
    </row>
    <row r="982" spans="15:15" x14ac:dyDescent="0.2">
      <c r="O982" s="119"/>
    </row>
    <row r="983" spans="15:15" x14ac:dyDescent="0.2">
      <c r="O983" s="119"/>
    </row>
    <row r="984" spans="15:15" x14ac:dyDescent="0.2">
      <c r="O984" s="119"/>
    </row>
    <row r="985" spans="15:15" x14ac:dyDescent="0.2">
      <c r="O985" s="119"/>
    </row>
    <row r="986" spans="15:15" x14ac:dyDescent="0.2">
      <c r="O986" s="119"/>
    </row>
    <row r="987" spans="15:15" x14ac:dyDescent="0.2">
      <c r="O987" s="119"/>
    </row>
    <row r="988" spans="15:15" x14ac:dyDescent="0.2">
      <c r="O988" s="119"/>
    </row>
    <row r="989" spans="15:15" x14ac:dyDescent="0.2">
      <c r="O989" s="119"/>
    </row>
    <row r="990" spans="15:15" x14ac:dyDescent="0.2">
      <c r="O990" s="119"/>
    </row>
    <row r="991" spans="15:15" x14ac:dyDescent="0.2">
      <c r="O991" s="119"/>
    </row>
    <row r="992" spans="15:15" x14ac:dyDescent="0.2">
      <c r="O992" s="119"/>
    </row>
    <row r="993" spans="15:15" x14ac:dyDescent="0.2">
      <c r="O993" s="119"/>
    </row>
    <row r="994" spans="15:15" x14ac:dyDescent="0.2">
      <c r="O994" s="119"/>
    </row>
    <row r="995" spans="15:15" x14ac:dyDescent="0.2">
      <c r="O995" s="119"/>
    </row>
    <row r="996" spans="15:15" x14ac:dyDescent="0.2">
      <c r="O996" s="119"/>
    </row>
    <row r="997" spans="15:15" x14ac:dyDescent="0.2">
      <c r="O997" s="119"/>
    </row>
    <row r="998" spans="15:15" x14ac:dyDescent="0.2">
      <c r="O998" s="119"/>
    </row>
    <row r="999" spans="15:15" x14ac:dyDescent="0.2">
      <c r="O999" s="119"/>
    </row>
    <row r="1000" spans="15:15" x14ac:dyDescent="0.2">
      <c r="O1000" s="119"/>
    </row>
  </sheetData>
  <conditionalFormatting sqref="O3:O55">
    <cfRule type="cellIs" dxfId="20" priority="1" operator="lessThanOrEqual">
      <formula>"79%"</formula>
    </cfRule>
  </conditionalFormatting>
  <conditionalFormatting sqref="O3:O76">
    <cfRule type="cellIs" dxfId="19" priority="2" operator="greaterThanOrEqual">
      <formula>"80%"</formula>
    </cfRule>
  </conditionalFormatting>
  <dataValidations count="7">
    <dataValidation type="list" allowBlank="1" sqref="A3:A40" xr:uid="{00000000-0002-0000-0000-000000000000}">
      <formula1>"2025 0: ENE,2025 0: FEB,2025 0: MAR,2025 1: ABR,2025 2: AGO,2025 2: SET"</formula1>
    </dataValidation>
    <dataValidation type="list" allowBlank="1" sqref="Q3:Q40" xr:uid="{00000000-0002-0000-0000-000001000000}">
      <formula1>"MAÑANA,TARDE,NOCHE"</formula1>
    </dataValidation>
    <dataValidation type="list" allowBlank="1" sqref="D3:D40" xr:uid="{00000000-0002-0000-0000-000002000000}">
      <formula1>"PRESENCIAL,VIRTUAL"</formula1>
    </dataValidation>
    <dataValidation type="list" allowBlank="1" sqref="B3:B40" xr:uid="{00000000-0002-0000-0000-000003000000}">
      <formula1>"REGULAR,INTENSIVO,SUPER INTENSIVO"</formula1>
    </dataValidation>
    <dataValidation type="list" allowBlank="1" sqref="J3:J40" xr:uid="{00000000-0002-0000-0000-000004000000}">
      <formula1>"SI,NO"</formula1>
    </dataValidation>
    <dataValidation type="list" allowBlank="1" sqref="C3:C40" xr:uid="{00000000-0002-0000-0000-000005000000}">
      <formula1>"TRADICIONAL,PROTECH XP"</formula1>
    </dataValidation>
    <dataValidation type="custom" allowBlank="1" showDropDown="1" sqref="H3:H40 O3:O40" xr:uid="{00000000-0002-0000-0000-000006000000}">
      <formula1>AND(ISNUMBER(H3),(NOT(OR(NOT(ISERROR(DATEVALUE(H3))), AND(ISNUMBER(H3), LEFT(CELL("format", H3))="D")))))</formula1>
    </dataValidation>
  </dataValidations>
  <hyperlinks>
    <hyperlink ref="G3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11" r:id="rId7" xr:uid="{00000000-0004-0000-0000-000006000000}"/>
    <hyperlink ref="G12" r:id="rId8" xr:uid="{00000000-0004-0000-0000-000007000000}"/>
    <hyperlink ref="G13" r:id="rId9" xr:uid="{00000000-0004-0000-0000-000008000000}"/>
    <hyperlink ref="G14" r:id="rId10" xr:uid="{00000000-0004-0000-0000-000009000000}"/>
    <hyperlink ref="G15" r:id="rId11" xr:uid="{00000000-0004-0000-0000-00000A000000}"/>
    <hyperlink ref="G19" r:id="rId12" xr:uid="{00000000-0004-0000-0000-00000B000000}"/>
    <hyperlink ref="G24" r:id="rId13" xr:uid="{00000000-0004-0000-0000-00000C000000}"/>
    <hyperlink ref="G25" r:id="rId14" xr:uid="{00000000-0004-0000-0000-00000D000000}"/>
    <hyperlink ref="G26" r:id="rId15" xr:uid="{00000000-0004-0000-0000-00000E000000}"/>
    <hyperlink ref="G27" r:id="rId16" xr:uid="{00000000-0004-0000-0000-00000F000000}"/>
    <hyperlink ref="G28" r:id="rId17" xr:uid="{00000000-0004-0000-0000-000010000000}"/>
    <hyperlink ref="G29" r:id="rId18" xr:uid="{00000000-0004-0000-0000-000011000000}"/>
    <hyperlink ref="G30" r:id="rId19" xr:uid="{00000000-0004-0000-0000-000012000000}"/>
    <hyperlink ref="G31" r:id="rId20" xr:uid="{00000000-0004-0000-0000-000013000000}"/>
    <hyperlink ref="G32" r:id="rId21" xr:uid="{00000000-0004-0000-0000-000014000000}"/>
    <hyperlink ref="G33" r:id="rId22" xr:uid="{00000000-0004-0000-0000-000015000000}"/>
    <hyperlink ref="G35" r:id="rId23" xr:uid="{00000000-0004-0000-0000-000016000000}"/>
    <hyperlink ref="G36" r:id="rId24" xr:uid="{00000000-0004-0000-0000-000017000000}"/>
    <hyperlink ref="G38" r:id="rId25" xr:uid="{00000000-0004-0000-0000-000018000000}"/>
  </hyperlinks>
  <pageMargins left="0.7" right="0.7" top="0.75" bottom="0.75" header="0.3" footer="0.3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1057"/>
  <sheetViews>
    <sheetView workbookViewId="0"/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ht="12.75" x14ac:dyDescent="0.2">
      <c r="A1" s="1"/>
      <c r="B1" s="1"/>
      <c r="C1" s="3"/>
      <c r="D1" s="2"/>
      <c r="E1" s="2"/>
      <c r="F1" s="2"/>
      <c r="G1" s="127"/>
      <c r="H1" s="2"/>
      <c r="I1" s="2"/>
      <c r="J1" s="2"/>
      <c r="K1" s="2"/>
      <c r="L1" s="128"/>
      <c r="M1" s="128"/>
      <c r="N1" s="128"/>
      <c r="O1" s="128"/>
      <c r="P1" s="128"/>
      <c r="Q1" s="128"/>
      <c r="R1" s="128"/>
      <c r="S1" s="128"/>
    </row>
    <row r="2" spans="1:19" ht="12.75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9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30" t="s">
        <v>9</v>
      </c>
      <c r="M2" s="130" t="s">
        <v>116</v>
      </c>
      <c r="N2" s="130" t="s">
        <v>117</v>
      </c>
      <c r="O2" s="130" t="s">
        <v>118</v>
      </c>
      <c r="P2" s="130" t="s">
        <v>119</v>
      </c>
      <c r="Q2" s="130" t="s">
        <v>120</v>
      </c>
      <c r="R2" s="130" t="s">
        <v>121</v>
      </c>
      <c r="S2" s="131" t="s">
        <v>122</v>
      </c>
    </row>
    <row r="3" spans="1:19" ht="15.75" customHeight="1" x14ac:dyDescent="0.25">
      <c r="A3" s="10" t="s">
        <v>123</v>
      </c>
      <c r="B3" s="11" t="s">
        <v>25</v>
      </c>
      <c r="C3" s="11" t="s">
        <v>26</v>
      </c>
      <c r="D3" s="12" t="s">
        <v>27</v>
      </c>
      <c r="E3" s="12" t="s">
        <v>124</v>
      </c>
      <c r="F3" s="132" t="s">
        <v>125</v>
      </c>
      <c r="G3" s="133" t="s">
        <v>126</v>
      </c>
      <c r="H3" s="90" t="s">
        <v>32</v>
      </c>
      <c r="I3" s="21" t="s">
        <v>127</v>
      </c>
      <c r="J3" s="134">
        <v>0.33333333333333331</v>
      </c>
      <c r="K3" s="21" t="s">
        <v>53</v>
      </c>
      <c r="L3" s="135">
        <v>1</v>
      </c>
      <c r="M3" s="136" t="s">
        <v>128</v>
      </c>
      <c r="N3" s="135" t="str">
        <f t="shared" ref="N3:N101" si="0">MID(M3,1,12)</f>
        <v>Sep 08, 2025</v>
      </c>
      <c r="O3" s="137">
        <v>0.32847222222222222</v>
      </c>
      <c r="P3" s="138" t="s">
        <v>129</v>
      </c>
      <c r="Q3" s="139">
        <v>0.12759259259259259</v>
      </c>
      <c r="R3" s="135" t="str">
        <f t="shared" ref="R3:R7" si="1">IF(O3="","SIN GRABACION",IF((O3-J3)&gt;0,"TARDANZA","PUNTUAL"))</f>
        <v>PUNTUAL</v>
      </c>
      <c r="S3" s="140">
        <f t="shared" ref="S3:S96" si="2">SUM(M3:R3)</f>
        <v>0.45606481481481481</v>
      </c>
    </row>
    <row r="4" spans="1:19" ht="15.75" customHeight="1" x14ac:dyDescent="0.25">
      <c r="A4" s="23" t="s">
        <v>123</v>
      </c>
      <c r="B4" s="24" t="s">
        <v>25</v>
      </c>
      <c r="C4" s="24" t="s">
        <v>26</v>
      </c>
      <c r="D4" s="25" t="s">
        <v>27</v>
      </c>
      <c r="E4" s="25" t="s">
        <v>124</v>
      </c>
      <c r="F4" s="141" t="s">
        <v>125</v>
      </c>
      <c r="G4" s="133" t="s">
        <v>126</v>
      </c>
      <c r="H4" s="67" t="s">
        <v>32</v>
      </c>
      <c r="I4" s="33" t="s">
        <v>111</v>
      </c>
      <c r="J4" s="142">
        <v>0.33333333333333331</v>
      </c>
      <c r="K4" s="33" t="s">
        <v>53</v>
      </c>
      <c r="L4" s="143">
        <v>2</v>
      </c>
      <c r="M4" s="144" t="s">
        <v>130</v>
      </c>
      <c r="N4" s="143" t="str">
        <f t="shared" si="0"/>
        <v>Sep 10, 2025</v>
      </c>
      <c r="O4" s="145">
        <v>0.37013888888888891</v>
      </c>
      <c r="P4" s="146" t="s">
        <v>131</v>
      </c>
      <c r="Q4" s="147">
        <v>0.13328703703703704</v>
      </c>
      <c r="R4" s="143" t="str">
        <f t="shared" si="1"/>
        <v>TARDANZA</v>
      </c>
      <c r="S4" s="148">
        <f t="shared" si="2"/>
        <v>0.50342592592592594</v>
      </c>
    </row>
    <row r="5" spans="1:19" ht="15.75" customHeight="1" x14ac:dyDescent="0.25">
      <c r="A5" s="10" t="s">
        <v>123</v>
      </c>
      <c r="B5" s="11" t="s">
        <v>25</v>
      </c>
      <c r="C5" s="11" t="s">
        <v>26</v>
      </c>
      <c r="D5" s="12" t="s">
        <v>27</v>
      </c>
      <c r="E5" s="12" t="s">
        <v>124</v>
      </c>
      <c r="F5" s="132" t="s">
        <v>125</v>
      </c>
      <c r="G5" s="133" t="s">
        <v>126</v>
      </c>
      <c r="H5" s="90" t="s">
        <v>32</v>
      </c>
      <c r="I5" s="21" t="s">
        <v>127</v>
      </c>
      <c r="J5" s="134">
        <v>0.33333333333333331</v>
      </c>
      <c r="K5" s="21" t="s">
        <v>53</v>
      </c>
      <c r="L5" s="135">
        <v>3</v>
      </c>
      <c r="M5" s="136" t="s">
        <v>132</v>
      </c>
      <c r="N5" s="135" t="str">
        <f t="shared" si="0"/>
        <v>Sep 15, 2025</v>
      </c>
      <c r="O5" s="137">
        <v>0.41180555555555554</v>
      </c>
      <c r="P5" s="138" t="s">
        <v>133</v>
      </c>
      <c r="Q5" s="139">
        <v>0.14606481481481481</v>
      </c>
      <c r="R5" s="135" t="str">
        <f t="shared" si="1"/>
        <v>TARDANZA</v>
      </c>
      <c r="S5" s="140">
        <f t="shared" si="2"/>
        <v>0.55787037037037035</v>
      </c>
    </row>
    <row r="6" spans="1:19" ht="15.75" customHeight="1" x14ac:dyDescent="0.25">
      <c r="A6" s="23" t="s">
        <v>123</v>
      </c>
      <c r="B6" s="24" t="s">
        <v>25</v>
      </c>
      <c r="C6" s="24" t="s">
        <v>26</v>
      </c>
      <c r="D6" s="25" t="s">
        <v>27</v>
      </c>
      <c r="E6" s="25" t="s">
        <v>124</v>
      </c>
      <c r="F6" s="141" t="s">
        <v>125</v>
      </c>
      <c r="G6" s="133" t="s">
        <v>126</v>
      </c>
      <c r="H6" s="67" t="s">
        <v>32</v>
      </c>
      <c r="I6" s="33" t="s">
        <v>111</v>
      </c>
      <c r="J6" s="142">
        <v>0.33333333333333331</v>
      </c>
      <c r="K6" s="33" t="s">
        <v>53</v>
      </c>
      <c r="L6" s="143">
        <v>4</v>
      </c>
      <c r="M6" s="144" t="s">
        <v>134</v>
      </c>
      <c r="N6" s="143" t="str">
        <f t="shared" si="0"/>
        <v>Sep 17, 2025</v>
      </c>
      <c r="O6" s="145">
        <v>0.45347222222222222</v>
      </c>
      <c r="P6" s="146" t="s">
        <v>135</v>
      </c>
      <c r="Q6" s="147">
        <v>0.14685185185185184</v>
      </c>
      <c r="R6" s="143" t="str">
        <f t="shared" si="1"/>
        <v>TARDANZA</v>
      </c>
      <c r="S6" s="148">
        <f t="shared" si="2"/>
        <v>0.60032407407407407</v>
      </c>
    </row>
    <row r="7" spans="1:19" ht="12.75" x14ac:dyDescent="0.2">
      <c r="A7" s="10" t="s">
        <v>123</v>
      </c>
      <c r="B7" s="11" t="s">
        <v>25</v>
      </c>
      <c r="C7" s="11" t="s">
        <v>26</v>
      </c>
      <c r="D7" s="12" t="s">
        <v>27</v>
      </c>
      <c r="E7" s="12" t="s">
        <v>124</v>
      </c>
      <c r="F7" s="132" t="s">
        <v>125</v>
      </c>
      <c r="G7" s="133" t="s">
        <v>126</v>
      </c>
      <c r="H7" s="90" t="s">
        <v>32</v>
      </c>
      <c r="I7" s="21" t="s">
        <v>127</v>
      </c>
      <c r="J7" s="134">
        <v>0.33333333333333331</v>
      </c>
      <c r="K7" s="21" t="s">
        <v>53</v>
      </c>
      <c r="L7" s="135">
        <v>5</v>
      </c>
      <c r="M7" s="135"/>
      <c r="N7" s="135" t="str">
        <f t="shared" si="0"/>
        <v/>
      </c>
      <c r="O7" s="137">
        <v>0.49513888888888891</v>
      </c>
      <c r="P7" s="135"/>
      <c r="Q7" s="135"/>
      <c r="R7" s="135" t="str">
        <f t="shared" si="1"/>
        <v>TARDANZA</v>
      </c>
      <c r="S7" s="140">
        <f t="shared" si="2"/>
        <v>0.49513888888888891</v>
      </c>
    </row>
    <row r="8" spans="1:19" ht="12.75" x14ac:dyDescent="0.2">
      <c r="A8" s="23" t="s">
        <v>123</v>
      </c>
      <c r="B8" s="24" t="s">
        <v>25</v>
      </c>
      <c r="C8" s="24" t="s">
        <v>26</v>
      </c>
      <c r="D8" s="25" t="s">
        <v>27</v>
      </c>
      <c r="E8" s="25" t="s">
        <v>124</v>
      </c>
      <c r="F8" s="141" t="s">
        <v>125</v>
      </c>
      <c r="G8" s="133" t="s">
        <v>126</v>
      </c>
      <c r="H8" s="67" t="s">
        <v>32</v>
      </c>
      <c r="I8" s="33" t="s">
        <v>111</v>
      </c>
      <c r="J8" s="142">
        <v>0.33333333333333331</v>
      </c>
      <c r="K8" s="33" t="s">
        <v>53</v>
      </c>
      <c r="L8" s="143">
        <v>6</v>
      </c>
      <c r="M8" s="143"/>
      <c r="N8" s="143" t="str">
        <f t="shared" si="0"/>
        <v/>
      </c>
      <c r="O8" s="145">
        <v>0.53680555555555554</v>
      </c>
      <c r="P8" s="143"/>
      <c r="Q8" s="143"/>
      <c r="R8" s="145">
        <f t="shared" ref="R8:R101" si="3">P8-O8</f>
        <v>-0.53680555555555554</v>
      </c>
      <c r="S8" s="148">
        <f t="shared" si="2"/>
        <v>0</v>
      </c>
    </row>
    <row r="9" spans="1:19" ht="12.75" x14ac:dyDescent="0.2">
      <c r="A9" s="10" t="s">
        <v>123</v>
      </c>
      <c r="B9" s="11" t="s">
        <v>25</v>
      </c>
      <c r="C9" s="11" t="s">
        <v>26</v>
      </c>
      <c r="D9" s="12" t="s">
        <v>27</v>
      </c>
      <c r="E9" s="12" t="s">
        <v>124</v>
      </c>
      <c r="F9" s="132" t="s">
        <v>125</v>
      </c>
      <c r="G9" s="133" t="s">
        <v>126</v>
      </c>
      <c r="H9" s="90" t="s">
        <v>32</v>
      </c>
      <c r="I9" s="21" t="s">
        <v>127</v>
      </c>
      <c r="J9" s="134">
        <v>0.33333333333333331</v>
      </c>
      <c r="K9" s="21" t="s">
        <v>53</v>
      </c>
      <c r="L9" s="135">
        <v>7</v>
      </c>
      <c r="M9" s="135"/>
      <c r="N9" s="135" t="str">
        <f t="shared" si="0"/>
        <v/>
      </c>
      <c r="O9" s="137">
        <v>0.57847222222222228</v>
      </c>
      <c r="P9" s="135"/>
      <c r="Q9" s="135"/>
      <c r="R9" s="137">
        <f t="shared" si="3"/>
        <v>-0.57847222222222228</v>
      </c>
      <c r="S9" s="140">
        <f t="shared" si="2"/>
        <v>0</v>
      </c>
    </row>
    <row r="10" spans="1:19" ht="12.75" x14ac:dyDescent="0.2">
      <c r="A10" s="23" t="s">
        <v>123</v>
      </c>
      <c r="B10" s="24" t="s">
        <v>25</v>
      </c>
      <c r="C10" s="24" t="s">
        <v>26</v>
      </c>
      <c r="D10" s="25" t="s">
        <v>27</v>
      </c>
      <c r="E10" s="25" t="s">
        <v>124</v>
      </c>
      <c r="F10" s="141" t="s">
        <v>125</v>
      </c>
      <c r="G10" s="133" t="s">
        <v>126</v>
      </c>
      <c r="H10" s="67" t="s">
        <v>32</v>
      </c>
      <c r="I10" s="33" t="s">
        <v>111</v>
      </c>
      <c r="J10" s="142">
        <v>0.33333333333333331</v>
      </c>
      <c r="K10" s="33" t="s">
        <v>53</v>
      </c>
      <c r="L10" s="143">
        <v>8</v>
      </c>
      <c r="M10" s="143"/>
      <c r="N10" s="143" t="str">
        <f t="shared" si="0"/>
        <v/>
      </c>
      <c r="O10" s="145">
        <v>0.62013888888888891</v>
      </c>
      <c r="P10" s="143"/>
      <c r="Q10" s="143"/>
      <c r="R10" s="145">
        <f t="shared" si="3"/>
        <v>-0.62013888888888891</v>
      </c>
      <c r="S10" s="148">
        <f t="shared" si="2"/>
        <v>0</v>
      </c>
    </row>
    <row r="11" spans="1:19" ht="12.75" x14ac:dyDescent="0.2">
      <c r="A11" s="10" t="s">
        <v>123</v>
      </c>
      <c r="B11" s="11" t="s">
        <v>25</v>
      </c>
      <c r="C11" s="11" t="s">
        <v>26</v>
      </c>
      <c r="D11" s="12" t="s">
        <v>27</v>
      </c>
      <c r="E11" s="12" t="s">
        <v>124</v>
      </c>
      <c r="F11" s="132" t="s">
        <v>125</v>
      </c>
      <c r="G11" s="133" t="s">
        <v>126</v>
      </c>
      <c r="H11" s="90" t="s">
        <v>32</v>
      </c>
      <c r="I11" s="21" t="s">
        <v>127</v>
      </c>
      <c r="J11" s="21" t="s">
        <v>52</v>
      </c>
      <c r="K11" s="21" t="s">
        <v>53</v>
      </c>
      <c r="L11" s="135">
        <v>9</v>
      </c>
      <c r="M11" s="135"/>
      <c r="N11" s="135" t="str">
        <f t="shared" si="0"/>
        <v/>
      </c>
      <c r="O11" s="137">
        <v>0.66180555555555554</v>
      </c>
      <c r="P11" s="135"/>
      <c r="Q11" s="135"/>
      <c r="R11" s="137">
        <f t="shared" si="3"/>
        <v>-0.66180555555555554</v>
      </c>
      <c r="S11" s="140">
        <f t="shared" si="2"/>
        <v>0</v>
      </c>
    </row>
    <row r="12" spans="1:19" ht="12.75" x14ac:dyDescent="0.2">
      <c r="A12" s="23" t="s">
        <v>123</v>
      </c>
      <c r="B12" s="24" t="s">
        <v>25</v>
      </c>
      <c r="C12" s="24" t="s">
        <v>26</v>
      </c>
      <c r="D12" s="25" t="s">
        <v>27</v>
      </c>
      <c r="E12" s="25" t="s">
        <v>124</v>
      </c>
      <c r="F12" s="141" t="s">
        <v>125</v>
      </c>
      <c r="G12" s="133" t="s">
        <v>126</v>
      </c>
      <c r="H12" s="67" t="s">
        <v>32</v>
      </c>
      <c r="I12" s="33" t="s">
        <v>111</v>
      </c>
      <c r="J12" s="33" t="s">
        <v>52</v>
      </c>
      <c r="K12" s="33" t="s">
        <v>53</v>
      </c>
      <c r="L12" s="143">
        <v>10</v>
      </c>
      <c r="M12" s="143"/>
      <c r="N12" s="143" t="str">
        <f t="shared" si="0"/>
        <v/>
      </c>
      <c r="O12" s="145">
        <v>0.70347222222222228</v>
      </c>
      <c r="P12" s="143"/>
      <c r="Q12" s="143"/>
      <c r="R12" s="145">
        <f t="shared" si="3"/>
        <v>-0.70347222222222228</v>
      </c>
      <c r="S12" s="148">
        <f t="shared" si="2"/>
        <v>0</v>
      </c>
    </row>
    <row r="13" spans="1:19" ht="12.75" x14ac:dyDescent="0.2">
      <c r="A13" s="10" t="s">
        <v>123</v>
      </c>
      <c r="B13" s="11" t="s">
        <v>25</v>
      </c>
      <c r="C13" s="11" t="s">
        <v>26</v>
      </c>
      <c r="D13" s="12" t="s">
        <v>27</v>
      </c>
      <c r="E13" s="12" t="s">
        <v>124</v>
      </c>
      <c r="F13" s="132" t="s">
        <v>125</v>
      </c>
      <c r="G13" s="133" t="s">
        <v>126</v>
      </c>
      <c r="H13" s="90" t="s">
        <v>32</v>
      </c>
      <c r="I13" s="21" t="s">
        <v>127</v>
      </c>
      <c r="J13" s="21" t="s">
        <v>52</v>
      </c>
      <c r="K13" s="21" t="s">
        <v>53</v>
      </c>
      <c r="L13" s="135">
        <v>11</v>
      </c>
      <c r="M13" s="135"/>
      <c r="N13" s="135" t="str">
        <f t="shared" si="0"/>
        <v/>
      </c>
      <c r="O13" s="135" t="str">
        <f t="shared" ref="O13:O101" si="4">MID(M13,14,11)</f>
        <v/>
      </c>
      <c r="P13" s="135"/>
      <c r="Q13" s="135"/>
      <c r="R13" s="135" t="e">
        <f t="shared" si="3"/>
        <v>#VALUE!</v>
      </c>
      <c r="S13" s="140" t="e">
        <f t="shared" si="2"/>
        <v>#VALUE!</v>
      </c>
    </row>
    <row r="14" spans="1:19" ht="12.75" x14ac:dyDescent="0.2">
      <c r="A14" s="23" t="s">
        <v>123</v>
      </c>
      <c r="B14" s="24" t="s">
        <v>25</v>
      </c>
      <c r="C14" s="24" t="s">
        <v>26</v>
      </c>
      <c r="D14" s="25" t="s">
        <v>27</v>
      </c>
      <c r="E14" s="25" t="s">
        <v>124</v>
      </c>
      <c r="F14" s="141" t="s">
        <v>125</v>
      </c>
      <c r="G14" s="133" t="s">
        <v>126</v>
      </c>
      <c r="H14" s="67" t="s">
        <v>32</v>
      </c>
      <c r="I14" s="33" t="s">
        <v>111</v>
      </c>
      <c r="J14" s="33" t="s">
        <v>52</v>
      </c>
      <c r="K14" s="33" t="s">
        <v>53</v>
      </c>
      <c r="L14" s="143">
        <v>12</v>
      </c>
      <c r="M14" s="143"/>
      <c r="N14" s="143" t="str">
        <f t="shared" si="0"/>
        <v/>
      </c>
      <c r="O14" s="143" t="str">
        <f t="shared" si="4"/>
        <v/>
      </c>
      <c r="P14" s="143"/>
      <c r="Q14" s="143"/>
      <c r="R14" s="143" t="e">
        <f t="shared" si="3"/>
        <v>#VALUE!</v>
      </c>
      <c r="S14" s="148" t="e">
        <f t="shared" si="2"/>
        <v>#VALUE!</v>
      </c>
    </row>
    <row r="15" spans="1:19" ht="12.75" x14ac:dyDescent="0.2">
      <c r="A15" s="10" t="s">
        <v>123</v>
      </c>
      <c r="B15" s="11" t="s">
        <v>25</v>
      </c>
      <c r="C15" s="11" t="s">
        <v>26</v>
      </c>
      <c r="D15" s="12" t="s">
        <v>27</v>
      </c>
      <c r="E15" s="12" t="s">
        <v>124</v>
      </c>
      <c r="F15" s="132" t="s">
        <v>125</v>
      </c>
      <c r="G15" s="133" t="s">
        <v>126</v>
      </c>
      <c r="H15" s="90" t="s">
        <v>32</v>
      </c>
      <c r="I15" s="21" t="s">
        <v>127</v>
      </c>
      <c r="J15" s="21" t="s">
        <v>52</v>
      </c>
      <c r="K15" s="21" t="s">
        <v>53</v>
      </c>
      <c r="L15" s="135">
        <v>13</v>
      </c>
      <c r="M15" s="135"/>
      <c r="N15" s="135" t="str">
        <f t="shared" si="0"/>
        <v/>
      </c>
      <c r="O15" s="135" t="str">
        <f t="shared" si="4"/>
        <v/>
      </c>
      <c r="P15" s="135"/>
      <c r="Q15" s="135"/>
      <c r="R15" s="135" t="e">
        <f t="shared" si="3"/>
        <v>#VALUE!</v>
      </c>
      <c r="S15" s="140" t="e">
        <f t="shared" si="2"/>
        <v>#VALUE!</v>
      </c>
    </row>
    <row r="16" spans="1:19" ht="12.75" x14ac:dyDescent="0.2">
      <c r="A16" s="23" t="s">
        <v>123</v>
      </c>
      <c r="B16" s="24" t="s">
        <v>25</v>
      </c>
      <c r="C16" s="24" t="s">
        <v>26</v>
      </c>
      <c r="D16" s="25" t="s">
        <v>27</v>
      </c>
      <c r="E16" s="25" t="s">
        <v>124</v>
      </c>
      <c r="F16" s="141" t="s">
        <v>125</v>
      </c>
      <c r="G16" s="133" t="s">
        <v>126</v>
      </c>
      <c r="H16" s="67" t="s">
        <v>32</v>
      </c>
      <c r="I16" s="33" t="s">
        <v>111</v>
      </c>
      <c r="J16" s="33" t="s">
        <v>52</v>
      </c>
      <c r="K16" s="33" t="s">
        <v>53</v>
      </c>
      <c r="L16" s="143">
        <v>14</v>
      </c>
      <c r="M16" s="143"/>
      <c r="N16" s="143" t="str">
        <f t="shared" si="0"/>
        <v/>
      </c>
      <c r="O16" s="143" t="str">
        <f t="shared" si="4"/>
        <v/>
      </c>
      <c r="P16" s="143"/>
      <c r="Q16" s="143"/>
      <c r="R16" s="143" t="e">
        <f t="shared" si="3"/>
        <v>#VALUE!</v>
      </c>
      <c r="S16" s="148" t="e">
        <f t="shared" si="2"/>
        <v>#VALUE!</v>
      </c>
    </row>
    <row r="17" spans="1:19" ht="12.75" x14ac:dyDescent="0.2">
      <c r="A17" s="10" t="s">
        <v>123</v>
      </c>
      <c r="B17" s="11" t="s">
        <v>25</v>
      </c>
      <c r="C17" s="11" t="s">
        <v>26</v>
      </c>
      <c r="D17" s="12" t="s">
        <v>27</v>
      </c>
      <c r="E17" s="12" t="s">
        <v>124</v>
      </c>
      <c r="F17" s="132" t="s">
        <v>125</v>
      </c>
      <c r="G17" s="133" t="s">
        <v>126</v>
      </c>
      <c r="H17" s="90" t="s">
        <v>32</v>
      </c>
      <c r="I17" s="21" t="s">
        <v>127</v>
      </c>
      <c r="J17" s="21" t="s">
        <v>52</v>
      </c>
      <c r="K17" s="21" t="s">
        <v>53</v>
      </c>
      <c r="L17" s="135">
        <v>15</v>
      </c>
      <c r="M17" s="135"/>
      <c r="N17" s="135" t="str">
        <f t="shared" si="0"/>
        <v/>
      </c>
      <c r="O17" s="135" t="str">
        <f t="shared" si="4"/>
        <v/>
      </c>
      <c r="P17" s="135"/>
      <c r="Q17" s="135"/>
      <c r="R17" s="135" t="e">
        <f t="shared" si="3"/>
        <v>#VALUE!</v>
      </c>
      <c r="S17" s="140" t="e">
        <f t="shared" si="2"/>
        <v>#VALUE!</v>
      </c>
    </row>
    <row r="18" spans="1:19" ht="12.75" x14ac:dyDescent="0.2">
      <c r="A18" s="23" t="s">
        <v>123</v>
      </c>
      <c r="B18" s="24" t="s">
        <v>25</v>
      </c>
      <c r="C18" s="24" t="s">
        <v>26</v>
      </c>
      <c r="D18" s="25" t="s">
        <v>27</v>
      </c>
      <c r="E18" s="25" t="s">
        <v>124</v>
      </c>
      <c r="F18" s="141" t="s">
        <v>125</v>
      </c>
      <c r="G18" s="133" t="s">
        <v>126</v>
      </c>
      <c r="H18" s="67" t="s">
        <v>32</v>
      </c>
      <c r="I18" s="33" t="s">
        <v>111</v>
      </c>
      <c r="J18" s="33" t="s">
        <v>52</v>
      </c>
      <c r="K18" s="33" t="s">
        <v>53</v>
      </c>
      <c r="L18" s="143">
        <v>16</v>
      </c>
      <c r="M18" s="143"/>
      <c r="N18" s="143" t="str">
        <f t="shared" si="0"/>
        <v/>
      </c>
      <c r="O18" s="143" t="str">
        <f t="shared" si="4"/>
        <v/>
      </c>
      <c r="P18" s="143"/>
      <c r="Q18" s="143"/>
      <c r="R18" s="143" t="e">
        <f t="shared" si="3"/>
        <v>#VALUE!</v>
      </c>
      <c r="S18" s="148" t="e">
        <f t="shared" si="2"/>
        <v>#VALUE!</v>
      </c>
    </row>
    <row r="19" spans="1:19" ht="12.75" x14ac:dyDescent="0.2">
      <c r="A19" s="44"/>
      <c r="B19" s="45"/>
      <c r="C19" s="45"/>
      <c r="D19" s="12"/>
      <c r="E19" s="12"/>
      <c r="F19" s="149"/>
      <c r="G19" s="150"/>
      <c r="H19" s="151"/>
      <c r="I19" s="21"/>
      <c r="J19" s="21"/>
      <c r="K19" s="21"/>
      <c r="L19" s="135"/>
      <c r="M19" s="135"/>
      <c r="N19" s="135" t="str">
        <f t="shared" si="0"/>
        <v/>
      </c>
      <c r="O19" s="135" t="str">
        <f t="shared" si="4"/>
        <v/>
      </c>
      <c r="P19" s="135"/>
      <c r="Q19" s="135"/>
      <c r="R19" s="135" t="e">
        <f t="shared" si="3"/>
        <v>#VALUE!</v>
      </c>
      <c r="S19" s="140" t="e">
        <f t="shared" si="2"/>
        <v>#VALUE!</v>
      </c>
    </row>
    <row r="20" spans="1:19" ht="12.75" x14ac:dyDescent="0.2">
      <c r="A20" s="23" t="s">
        <v>123</v>
      </c>
      <c r="B20" s="24" t="s">
        <v>25</v>
      </c>
      <c r="C20" s="24" t="s">
        <v>26</v>
      </c>
      <c r="D20" s="25" t="s">
        <v>27</v>
      </c>
      <c r="E20" s="25" t="s">
        <v>136</v>
      </c>
      <c r="F20" s="152" t="s">
        <v>137</v>
      </c>
      <c r="G20" s="150" t="s">
        <v>126</v>
      </c>
      <c r="H20" s="67" t="s">
        <v>32</v>
      </c>
      <c r="I20" s="33" t="s">
        <v>138</v>
      </c>
      <c r="J20" s="33" t="s">
        <v>52</v>
      </c>
      <c r="K20" s="33" t="s">
        <v>53</v>
      </c>
      <c r="L20" s="143"/>
      <c r="M20" s="143"/>
      <c r="N20" s="143" t="str">
        <f t="shared" si="0"/>
        <v/>
      </c>
      <c r="O20" s="143" t="str">
        <f t="shared" si="4"/>
        <v/>
      </c>
      <c r="P20" s="143"/>
      <c r="Q20" s="143"/>
      <c r="R20" s="143" t="e">
        <f t="shared" si="3"/>
        <v>#VALUE!</v>
      </c>
      <c r="S20" s="148" t="e">
        <f t="shared" si="2"/>
        <v>#VALUE!</v>
      </c>
    </row>
    <row r="21" spans="1:19" ht="12.75" x14ac:dyDescent="0.2">
      <c r="A21" s="10" t="s">
        <v>123</v>
      </c>
      <c r="B21" s="11" t="s">
        <v>25</v>
      </c>
      <c r="C21" s="11" t="s">
        <v>26</v>
      </c>
      <c r="D21" s="12" t="s">
        <v>27</v>
      </c>
      <c r="E21" s="12" t="s">
        <v>139</v>
      </c>
      <c r="F21" s="153" t="s">
        <v>140</v>
      </c>
      <c r="G21" s="150" t="s">
        <v>126</v>
      </c>
      <c r="H21" s="90" t="s">
        <v>55</v>
      </c>
      <c r="I21" s="21" t="s">
        <v>138</v>
      </c>
      <c r="J21" s="21" t="s">
        <v>57</v>
      </c>
      <c r="K21" s="21" t="s">
        <v>58</v>
      </c>
      <c r="L21" s="135"/>
      <c r="M21" s="135"/>
      <c r="N21" s="135" t="str">
        <f t="shared" si="0"/>
        <v/>
      </c>
      <c r="O21" s="135" t="str">
        <f t="shared" si="4"/>
        <v/>
      </c>
      <c r="P21" s="135"/>
      <c r="Q21" s="135"/>
      <c r="R21" s="135" t="e">
        <f t="shared" si="3"/>
        <v>#VALUE!</v>
      </c>
      <c r="S21" s="140" t="e">
        <f t="shared" si="2"/>
        <v>#VALUE!</v>
      </c>
    </row>
    <row r="22" spans="1:19" ht="12.75" x14ac:dyDescent="0.2">
      <c r="A22" s="23" t="s">
        <v>123</v>
      </c>
      <c r="B22" s="24" t="s">
        <v>25</v>
      </c>
      <c r="C22" s="24" t="s">
        <v>26</v>
      </c>
      <c r="D22" s="25" t="s">
        <v>27</v>
      </c>
      <c r="E22" s="25" t="s">
        <v>141</v>
      </c>
      <c r="F22" s="152" t="s">
        <v>142</v>
      </c>
      <c r="G22" s="154" t="s">
        <v>143</v>
      </c>
      <c r="H22" s="67" t="s">
        <v>44</v>
      </c>
      <c r="I22" s="33" t="s">
        <v>138</v>
      </c>
      <c r="J22" s="33" t="s">
        <v>45</v>
      </c>
      <c r="K22" s="33" t="s">
        <v>46</v>
      </c>
      <c r="L22" s="143"/>
      <c r="M22" s="143"/>
      <c r="N22" s="143" t="str">
        <f t="shared" si="0"/>
        <v/>
      </c>
      <c r="O22" s="143" t="str">
        <f t="shared" si="4"/>
        <v/>
      </c>
      <c r="P22" s="143"/>
      <c r="Q22" s="143"/>
      <c r="R22" s="143" t="e">
        <f t="shared" si="3"/>
        <v>#VALUE!</v>
      </c>
      <c r="S22" s="148" t="e">
        <f t="shared" si="2"/>
        <v>#VALUE!</v>
      </c>
    </row>
    <row r="23" spans="1:19" ht="12.75" x14ac:dyDescent="0.2">
      <c r="A23" s="10" t="s">
        <v>123</v>
      </c>
      <c r="B23" s="11" t="s">
        <v>25</v>
      </c>
      <c r="C23" s="11" t="s">
        <v>26</v>
      </c>
      <c r="D23" s="12" t="s">
        <v>27</v>
      </c>
      <c r="E23" s="12" t="s">
        <v>144</v>
      </c>
      <c r="F23" s="153" t="s">
        <v>145</v>
      </c>
      <c r="G23" s="155" t="s">
        <v>143</v>
      </c>
      <c r="H23" s="90" t="s">
        <v>44</v>
      </c>
      <c r="I23" s="21" t="s">
        <v>146</v>
      </c>
      <c r="J23" s="21" t="s">
        <v>45</v>
      </c>
      <c r="K23" s="21" t="s">
        <v>46</v>
      </c>
      <c r="L23" s="135"/>
      <c r="M23" s="135"/>
      <c r="N23" s="135" t="str">
        <f t="shared" si="0"/>
        <v/>
      </c>
      <c r="O23" s="135" t="str">
        <f t="shared" si="4"/>
        <v/>
      </c>
      <c r="P23" s="135"/>
      <c r="Q23" s="135"/>
      <c r="R23" s="135" t="e">
        <f t="shared" si="3"/>
        <v>#VALUE!</v>
      </c>
      <c r="S23" s="140" t="e">
        <f t="shared" si="2"/>
        <v>#VALUE!</v>
      </c>
    </row>
    <row r="24" spans="1:19" ht="12.75" x14ac:dyDescent="0.2">
      <c r="A24" s="47"/>
      <c r="B24" s="48"/>
      <c r="C24" s="48"/>
      <c r="D24" s="25"/>
      <c r="E24" s="25"/>
      <c r="F24" s="156"/>
      <c r="G24" s="157"/>
      <c r="H24" s="158"/>
      <c r="I24" s="33"/>
      <c r="J24" s="33"/>
      <c r="K24" s="33"/>
      <c r="L24" s="143"/>
      <c r="M24" s="143"/>
      <c r="N24" s="143" t="str">
        <f t="shared" si="0"/>
        <v/>
      </c>
      <c r="O24" s="143" t="str">
        <f t="shared" si="4"/>
        <v/>
      </c>
      <c r="P24" s="143"/>
      <c r="Q24" s="143"/>
      <c r="R24" s="143" t="e">
        <f t="shared" si="3"/>
        <v>#VALUE!</v>
      </c>
      <c r="S24" s="148" t="e">
        <f t="shared" si="2"/>
        <v>#VALUE!</v>
      </c>
    </row>
    <row r="25" spans="1:19" ht="12.75" x14ac:dyDescent="0.2">
      <c r="A25" s="10" t="s">
        <v>123</v>
      </c>
      <c r="B25" s="11" t="s">
        <v>25</v>
      </c>
      <c r="C25" s="11" t="s">
        <v>26</v>
      </c>
      <c r="D25" s="12" t="s">
        <v>50</v>
      </c>
      <c r="E25" s="12" t="s">
        <v>124</v>
      </c>
      <c r="F25" s="153" t="s">
        <v>147</v>
      </c>
      <c r="G25" s="150" t="s">
        <v>148</v>
      </c>
      <c r="H25" s="90" t="s">
        <v>32</v>
      </c>
      <c r="I25" s="21" t="s">
        <v>138</v>
      </c>
      <c r="J25" s="21" t="s">
        <v>52</v>
      </c>
      <c r="K25" s="21" t="s">
        <v>53</v>
      </c>
      <c r="L25" s="135"/>
      <c r="M25" s="135"/>
      <c r="N25" s="135" t="str">
        <f t="shared" si="0"/>
        <v/>
      </c>
      <c r="O25" s="135" t="str">
        <f t="shared" si="4"/>
        <v/>
      </c>
      <c r="P25" s="135"/>
      <c r="Q25" s="135"/>
      <c r="R25" s="135" t="e">
        <f t="shared" si="3"/>
        <v>#VALUE!</v>
      </c>
      <c r="S25" s="140" t="e">
        <f t="shared" si="2"/>
        <v>#VALUE!</v>
      </c>
    </row>
    <row r="26" spans="1:19" ht="12.75" x14ac:dyDescent="0.2">
      <c r="A26" s="23" t="s">
        <v>123</v>
      </c>
      <c r="B26" s="24" t="s">
        <v>25</v>
      </c>
      <c r="C26" s="24" t="s">
        <v>26</v>
      </c>
      <c r="D26" s="25" t="s">
        <v>50</v>
      </c>
      <c r="E26" s="25" t="s">
        <v>136</v>
      </c>
      <c r="F26" s="49" t="s">
        <v>149</v>
      </c>
      <c r="G26" s="133" t="s">
        <v>148</v>
      </c>
      <c r="H26" s="67" t="s">
        <v>32</v>
      </c>
      <c r="I26" s="33" t="s">
        <v>146</v>
      </c>
      <c r="J26" s="33" t="s">
        <v>52</v>
      </c>
      <c r="K26" s="33" t="s">
        <v>53</v>
      </c>
      <c r="L26" s="143"/>
      <c r="M26" s="143"/>
      <c r="N26" s="143" t="str">
        <f t="shared" si="0"/>
        <v/>
      </c>
      <c r="O26" s="143" t="str">
        <f t="shared" si="4"/>
        <v/>
      </c>
      <c r="P26" s="143"/>
      <c r="Q26" s="143"/>
      <c r="R26" s="143" t="e">
        <f t="shared" si="3"/>
        <v>#VALUE!</v>
      </c>
      <c r="S26" s="148" t="e">
        <f t="shared" si="2"/>
        <v>#VALUE!</v>
      </c>
    </row>
    <row r="27" spans="1:19" ht="12.75" x14ac:dyDescent="0.2">
      <c r="A27" s="10" t="s">
        <v>123</v>
      </c>
      <c r="B27" s="11" t="s">
        <v>25</v>
      </c>
      <c r="C27" s="11" t="s">
        <v>26</v>
      </c>
      <c r="D27" s="12" t="s">
        <v>50</v>
      </c>
      <c r="E27" s="12" t="s">
        <v>150</v>
      </c>
      <c r="F27" s="153" t="s">
        <v>151</v>
      </c>
      <c r="G27" s="150" t="s">
        <v>152</v>
      </c>
      <c r="H27" s="90" t="s">
        <v>55</v>
      </c>
      <c r="I27" s="21" t="s">
        <v>138</v>
      </c>
      <c r="J27" s="21" t="s">
        <v>57</v>
      </c>
      <c r="K27" s="21" t="s">
        <v>58</v>
      </c>
      <c r="L27" s="135"/>
      <c r="M27" s="135"/>
      <c r="N27" s="135" t="str">
        <f t="shared" si="0"/>
        <v/>
      </c>
      <c r="O27" s="135" t="str">
        <f t="shared" si="4"/>
        <v/>
      </c>
      <c r="P27" s="135"/>
      <c r="Q27" s="135"/>
      <c r="R27" s="135" t="e">
        <f t="shared" si="3"/>
        <v>#VALUE!</v>
      </c>
      <c r="S27" s="140" t="e">
        <f t="shared" si="2"/>
        <v>#VALUE!</v>
      </c>
    </row>
    <row r="28" spans="1:19" ht="12.75" x14ac:dyDescent="0.2">
      <c r="A28" s="23" t="s">
        <v>123</v>
      </c>
      <c r="B28" s="24" t="s">
        <v>25</v>
      </c>
      <c r="C28" s="24" t="s">
        <v>26</v>
      </c>
      <c r="D28" s="25" t="s">
        <v>50</v>
      </c>
      <c r="E28" s="25" t="s">
        <v>139</v>
      </c>
      <c r="F28" s="49" t="s">
        <v>153</v>
      </c>
      <c r="G28" s="133" t="s">
        <v>152</v>
      </c>
      <c r="H28" s="67" t="s">
        <v>55</v>
      </c>
      <c r="I28" s="33" t="s">
        <v>146</v>
      </c>
      <c r="J28" s="33" t="s">
        <v>57</v>
      </c>
      <c r="K28" s="33" t="s">
        <v>58</v>
      </c>
      <c r="L28" s="143"/>
      <c r="M28" s="143"/>
      <c r="N28" s="143" t="str">
        <f t="shared" si="0"/>
        <v/>
      </c>
      <c r="O28" s="143" t="str">
        <f t="shared" si="4"/>
        <v/>
      </c>
      <c r="P28" s="143"/>
      <c r="Q28" s="143"/>
      <c r="R28" s="143" t="e">
        <f t="shared" si="3"/>
        <v>#VALUE!</v>
      </c>
      <c r="S28" s="148" t="e">
        <f t="shared" si="2"/>
        <v>#VALUE!</v>
      </c>
    </row>
    <row r="29" spans="1:19" ht="12.75" x14ac:dyDescent="0.2">
      <c r="A29" s="10" t="s">
        <v>123</v>
      </c>
      <c r="B29" s="11" t="s">
        <v>25</v>
      </c>
      <c r="C29" s="11" t="s">
        <v>26</v>
      </c>
      <c r="D29" s="12" t="s">
        <v>50</v>
      </c>
      <c r="E29" s="12" t="s">
        <v>154</v>
      </c>
      <c r="F29" s="153" t="s">
        <v>155</v>
      </c>
      <c r="G29" s="154" t="s">
        <v>156</v>
      </c>
      <c r="H29" s="90" t="s">
        <v>44</v>
      </c>
      <c r="I29" s="21" t="s">
        <v>138</v>
      </c>
      <c r="J29" s="21" t="s">
        <v>45</v>
      </c>
      <c r="K29" s="21" t="s">
        <v>46</v>
      </c>
      <c r="L29" s="135"/>
      <c r="M29" s="135"/>
      <c r="N29" s="135" t="str">
        <f t="shared" si="0"/>
        <v/>
      </c>
      <c r="O29" s="135" t="str">
        <f t="shared" si="4"/>
        <v/>
      </c>
      <c r="P29" s="135"/>
      <c r="Q29" s="135"/>
      <c r="R29" s="135" t="e">
        <f t="shared" si="3"/>
        <v>#VALUE!</v>
      </c>
      <c r="S29" s="140" t="e">
        <f t="shared" si="2"/>
        <v>#VALUE!</v>
      </c>
    </row>
    <row r="30" spans="1:19" ht="12.75" x14ac:dyDescent="0.2">
      <c r="A30" s="23" t="s">
        <v>123</v>
      </c>
      <c r="B30" s="24" t="s">
        <v>25</v>
      </c>
      <c r="C30" s="24" t="s">
        <v>26</v>
      </c>
      <c r="D30" s="25" t="s">
        <v>50</v>
      </c>
      <c r="E30" s="25" t="s">
        <v>141</v>
      </c>
      <c r="F30" s="49" t="s">
        <v>157</v>
      </c>
      <c r="G30" s="133" t="s">
        <v>156</v>
      </c>
      <c r="H30" s="67" t="s">
        <v>44</v>
      </c>
      <c r="I30" s="33" t="s">
        <v>146</v>
      </c>
      <c r="J30" s="33" t="s">
        <v>45</v>
      </c>
      <c r="K30" s="33" t="s">
        <v>46</v>
      </c>
      <c r="L30" s="143"/>
      <c r="M30" s="143"/>
      <c r="N30" s="143" t="str">
        <f t="shared" si="0"/>
        <v/>
      </c>
      <c r="O30" s="143" t="str">
        <f t="shared" si="4"/>
        <v/>
      </c>
      <c r="P30" s="143"/>
      <c r="Q30" s="143"/>
      <c r="R30" s="143" t="e">
        <f t="shared" si="3"/>
        <v>#VALUE!</v>
      </c>
      <c r="S30" s="148" t="e">
        <f t="shared" si="2"/>
        <v>#VALUE!</v>
      </c>
    </row>
    <row r="31" spans="1:19" ht="12.75" x14ac:dyDescent="0.2">
      <c r="A31" s="10" t="s">
        <v>123</v>
      </c>
      <c r="B31" s="11" t="s">
        <v>25</v>
      </c>
      <c r="C31" s="11" t="s">
        <v>26</v>
      </c>
      <c r="D31" s="12" t="s">
        <v>50</v>
      </c>
      <c r="E31" s="12" t="s">
        <v>144</v>
      </c>
      <c r="F31" s="159" t="s">
        <v>158</v>
      </c>
      <c r="G31" s="150" t="s">
        <v>159</v>
      </c>
      <c r="H31" s="90" t="s">
        <v>44</v>
      </c>
      <c r="I31" s="21" t="s">
        <v>146</v>
      </c>
      <c r="J31" s="21" t="s">
        <v>45</v>
      </c>
      <c r="K31" s="21" t="s">
        <v>46</v>
      </c>
      <c r="L31" s="135"/>
      <c r="M31" s="135"/>
      <c r="N31" s="135" t="str">
        <f t="shared" si="0"/>
        <v/>
      </c>
      <c r="O31" s="135" t="str">
        <f t="shared" si="4"/>
        <v/>
      </c>
      <c r="P31" s="135"/>
      <c r="Q31" s="135"/>
      <c r="R31" s="135" t="e">
        <f t="shared" si="3"/>
        <v>#VALUE!</v>
      </c>
      <c r="S31" s="140" t="e">
        <f t="shared" si="2"/>
        <v>#VALUE!</v>
      </c>
    </row>
    <row r="32" spans="1:19" ht="12.75" x14ac:dyDescent="0.2">
      <c r="A32" s="23" t="s">
        <v>123</v>
      </c>
      <c r="B32" s="24" t="s">
        <v>25</v>
      </c>
      <c r="C32" s="24" t="s">
        <v>26</v>
      </c>
      <c r="D32" s="25" t="s">
        <v>50</v>
      </c>
      <c r="E32" s="160" t="s">
        <v>160</v>
      </c>
      <c r="F32" s="161"/>
      <c r="G32" s="162" t="s">
        <v>161</v>
      </c>
      <c r="H32" s="67" t="s">
        <v>32</v>
      </c>
      <c r="I32" s="33" t="s">
        <v>146</v>
      </c>
      <c r="J32" s="33" t="s">
        <v>52</v>
      </c>
      <c r="K32" s="33" t="s">
        <v>53</v>
      </c>
      <c r="L32" s="143"/>
      <c r="M32" s="143"/>
      <c r="N32" s="143" t="str">
        <f t="shared" si="0"/>
        <v/>
      </c>
      <c r="O32" s="143" t="str">
        <f t="shared" si="4"/>
        <v/>
      </c>
      <c r="P32" s="143"/>
      <c r="Q32" s="143"/>
      <c r="R32" s="143" t="e">
        <f t="shared" si="3"/>
        <v>#VALUE!</v>
      </c>
      <c r="S32" s="148" t="e">
        <f t="shared" si="2"/>
        <v>#VALUE!</v>
      </c>
    </row>
    <row r="33" spans="1:19" ht="12.75" x14ac:dyDescent="0.2">
      <c r="A33" s="10" t="s">
        <v>123</v>
      </c>
      <c r="B33" s="11" t="s">
        <v>25</v>
      </c>
      <c r="C33" s="11" t="s">
        <v>26</v>
      </c>
      <c r="D33" s="12" t="s">
        <v>50</v>
      </c>
      <c r="E33" s="12" t="s">
        <v>162</v>
      </c>
      <c r="F33" s="159" t="s">
        <v>163</v>
      </c>
      <c r="G33" s="150" t="s">
        <v>148</v>
      </c>
      <c r="H33" s="90" t="s">
        <v>55</v>
      </c>
      <c r="I33" s="21" t="s">
        <v>146</v>
      </c>
      <c r="J33" s="21" t="s">
        <v>57</v>
      </c>
      <c r="K33" s="21" t="s">
        <v>58</v>
      </c>
      <c r="L33" s="135"/>
      <c r="M33" s="135"/>
      <c r="N33" s="135" t="str">
        <f t="shared" si="0"/>
        <v/>
      </c>
      <c r="O33" s="135" t="str">
        <f t="shared" si="4"/>
        <v/>
      </c>
      <c r="P33" s="135"/>
      <c r="Q33" s="135"/>
      <c r="R33" s="135" t="e">
        <f t="shared" si="3"/>
        <v>#VALUE!</v>
      </c>
      <c r="S33" s="140" t="e">
        <f t="shared" si="2"/>
        <v>#VALUE!</v>
      </c>
    </row>
    <row r="34" spans="1:19" ht="12.75" x14ac:dyDescent="0.2">
      <c r="A34" s="23" t="s">
        <v>123</v>
      </c>
      <c r="B34" s="24" t="s">
        <v>25</v>
      </c>
      <c r="C34" s="24" t="s">
        <v>26</v>
      </c>
      <c r="D34" s="25" t="s">
        <v>50</v>
      </c>
      <c r="E34" s="25" t="s">
        <v>164</v>
      </c>
      <c r="F34" s="163" t="s">
        <v>165</v>
      </c>
      <c r="G34" s="150" t="s">
        <v>166</v>
      </c>
      <c r="H34" s="67" t="s">
        <v>44</v>
      </c>
      <c r="I34" s="33" t="s">
        <v>146</v>
      </c>
      <c r="J34" s="33" t="s">
        <v>45</v>
      </c>
      <c r="K34" s="33" t="s">
        <v>46</v>
      </c>
      <c r="L34" s="143"/>
      <c r="M34" s="143"/>
      <c r="N34" s="143" t="str">
        <f t="shared" si="0"/>
        <v/>
      </c>
      <c r="O34" s="143" t="str">
        <f t="shared" si="4"/>
        <v/>
      </c>
      <c r="P34" s="143"/>
      <c r="Q34" s="143"/>
      <c r="R34" s="143" t="e">
        <f t="shared" si="3"/>
        <v>#VALUE!</v>
      </c>
      <c r="S34" s="148" t="e">
        <f t="shared" si="2"/>
        <v>#VALUE!</v>
      </c>
    </row>
    <row r="35" spans="1:19" ht="12.75" x14ac:dyDescent="0.2">
      <c r="A35" s="10" t="s">
        <v>123</v>
      </c>
      <c r="B35" s="11" t="s">
        <v>25</v>
      </c>
      <c r="C35" s="11" t="s">
        <v>26</v>
      </c>
      <c r="D35" s="12" t="s">
        <v>50</v>
      </c>
      <c r="E35" s="12" t="s">
        <v>167</v>
      </c>
      <c r="F35" s="159" t="s">
        <v>168</v>
      </c>
      <c r="G35" s="150" t="s">
        <v>166</v>
      </c>
      <c r="H35" s="90" t="s">
        <v>44</v>
      </c>
      <c r="I35" s="21" t="s">
        <v>138</v>
      </c>
      <c r="J35" s="21" t="s">
        <v>45</v>
      </c>
      <c r="K35" s="21" t="s">
        <v>46</v>
      </c>
      <c r="L35" s="135"/>
      <c r="M35" s="135"/>
      <c r="N35" s="135" t="str">
        <f t="shared" si="0"/>
        <v/>
      </c>
      <c r="O35" s="135" t="str">
        <f t="shared" si="4"/>
        <v/>
      </c>
      <c r="P35" s="135"/>
      <c r="Q35" s="135"/>
      <c r="R35" s="135" t="e">
        <f t="shared" si="3"/>
        <v>#VALUE!</v>
      </c>
      <c r="S35" s="140" t="e">
        <f t="shared" si="2"/>
        <v>#VALUE!</v>
      </c>
    </row>
    <row r="36" spans="1:19" ht="12.75" x14ac:dyDescent="0.2">
      <c r="A36" s="47"/>
      <c r="B36" s="48"/>
      <c r="C36" s="48"/>
      <c r="D36" s="25"/>
      <c r="E36" s="25"/>
      <c r="F36" s="161"/>
      <c r="G36" s="157"/>
      <c r="H36" s="158"/>
      <c r="I36" s="33"/>
      <c r="J36" s="33"/>
      <c r="K36" s="33"/>
      <c r="L36" s="143"/>
      <c r="M36" s="143"/>
      <c r="N36" s="143" t="str">
        <f t="shared" si="0"/>
        <v/>
      </c>
      <c r="O36" s="143" t="str">
        <f t="shared" si="4"/>
        <v/>
      </c>
      <c r="P36" s="143"/>
      <c r="Q36" s="143"/>
      <c r="R36" s="143" t="e">
        <f t="shared" si="3"/>
        <v>#VALUE!</v>
      </c>
      <c r="S36" s="148" t="e">
        <f t="shared" si="2"/>
        <v>#VALUE!</v>
      </c>
    </row>
    <row r="37" spans="1:19" ht="12.75" x14ac:dyDescent="0.2">
      <c r="A37" s="10" t="s">
        <v>123</v>
      </c>
      <c r="B37" s="11" t="s">
        <v>25</v>
      </c>
      <c r="C37" s="11" t="s">
        <v>26</v>
      </c>
      <c r="D37" s="12" t="s">
        <v>65</v>
      </c>
      <c r="E37" s="12" t="s">
        <v>124</v>
      </c>
      <c r="F37" s="159" t="s">
        <v>169</v>
      </c>
      <c r="G37" s="150" t="s">
        <v>170</v>
      </c>
      <c r="H37" s="90" t="s">
        <v>44</v>
      </c>
      <c r="I37" s="21" t="s">
        <v>171</v>
      </c>
      <c r="J37" s="21" t="s">
        <v>45</v>
      </c>
      <c r="K37" s="21" t="s">
        <v>46</v>
      </c>
      <c r="L37" s="135"/>
      <c r="M37" s="135" t="s">
        <v>172</v>
      </c>
      <c r="N37" s="135" t="str">
        <f t="shared" si="0"/>
        <v>MARTES</v>
      </c>
      <c r="O37" s="135" t="str">
        <f t="shared" si="4"/>
        <v/>
      </c>
      <c r="P37" s="135"/>
      <c r="Q37" s="135"/>
      <c r="R37" s="135" t="e">
        <f t="shared" si="3"/>
        <v>#VALUE!</v>
      </c>
      <c r="S37" s="140" t="e">
        <f t="shared" si="2"/>
        <v>#VALUE!</v>
      </c>
    </row>
    <row r="38" spans="1:19" ht="12.75" x14ac:dyDescent="0.2">
      <c r="A38" s="23" t="s">
        <v>123</v>
      </c>
      <c r="B38" s="24" t="s">
        <v>25</v>
      </c>
      <c r="C38" s="24" t="s">
        <v>26</v>
      </c>
      <c r="D38" s="25" t="s">
        <v>66</v>
      </c>
      <c r="E38" s="25" t="s">
        <v>124</v>
      </c>
      <c r="F38" s="164" t="s">
        <v>173</v>
      </c>
      <c r="G38" s="165" t="s">
        <v>170</v>
      </c>
      <c r="H38" s="67" t="s">
        <v>44</v>
      </c>
      <c r="I38" s="33" t="s">
        <v>174</v>
      </c>
      <c r="J38" s="33" t="s">
        <v>45</v>
      </c>
      <c r="K38" s="33" t="s">
        <v>46</v>
      </c>
      <c r="L38" s="143"/>
      <c r="M38" s="143" t="s">
        <v>175</v>
      </c>
      <c r="N38" s="143" t="str">
        <f t="shared" si="0"/>
        <v>MIERCOLES</v>
      </c>
      <c r="O38" s="143" t="str">
        <f t="shared" si="4"/>
        <v/>
      </c>
      <c r="P38" s="143"/>
      <c r="Q38" s="143"/>
      <c r="R38" s="143" t="e">
        <f t="shared" si="3"/>
        <v>#VALUE!</v>
      </c>
      <c r="S38" s="148" t="e">
        <f t="shared" si="2"/>
        <v>#VALUE!</v>
      </c>
    </row>
    <row r="39" spans="1:19" ht="12.75" x14ac:dyDescent="0.2">
      <c r="A39" s="10" t="s">
        <v>123</v>
      </c>
      <c r="B39" s="11" t="s">
        <v>25</v>
      </c>
      <c r="C39" s="11" t="s">
        <v>26</v>
      </c>
      <c r="D39" s="12" t="s">
        <v>176</v>
      </c>
      <c r="E39" s="12" t="s">
        <v>124</v>
      </c>
      <c r="F39" s="166" t="s">
        <v>177</v>
      </c>
      <c r="G39" s="167"/>
      <c r="H39" s="90" t="s">
        <v>44</v>
      </c>
      <c r="I39" s="21" t="s">
        <v>178</v>
      </c>
      <c r="J39" s="21" t="s">
        <v>45</v>
      </c>
      <c r="K39" s="21" t="s">
        <v>46</v>
      </c>
      <c r="L39" s="135"/>
      <c r="M39" s="135"/>
      <c r="N39" s="135" t="str">
        <f t="shared" si="0"/>
        <v/>
      </c>
      <c r="O39" s="135" t="str">
        <f t="shared" si="4"/>
        <v/>
      </c>
      <c r="P39" s="135"/>
      <c r="Q39" s="135"/>
      <c r="R39" s="135" t="e">
        <f t="shared" si="3"/>
        <v>#VALUE!</v>
      </c>
      <c r="S39" s="140" t="e">
        <f t="shared" si="2"/>
        <v>#VALUE!</v>
      </c>
    </row>
    <row r="40" spans="1:19" ht="12.75" x14ac:dyDescent="0.2">
      <c r="A40" s="23" t="s">
        <v>123</v>
      </c>
      <c r="B40" s="24" t="s">
        <v>25</v>
      </c>
      <c r="C40" s="24" t="s">
        <v>26</v>
      </c>
      <c r="D40" s="25" t="s">
        <v>176</v>
      </c>
      <c r="E40" s="25" t="s">
        <v>136</v>
      </c>
      <c r="F40" s="163" t="s">
        <v>179</v>
      </c>
      <c r="G40" s="168"/>
      <c r="H40" s="67" t="s">
        <v>44</v>
      </c>
      <c r="I40" s="33" t="s">
        <v>180</v>
      </c>
      <c r="J40" s="33" t="s">
        <v>45</v>
      </c>
      <c r="K40" s="33" t="s">
        <v>46</v>
      </c>
      <c r="L40" s="143"/>
      <c r="M40" s="143"/>
      <c r="N40" s="143" t="str">
        <f t="shared" si="0"/>
        <v/>
      </c>
      <c r="O40" s="143" t="str">
        <f t="shared" si="4"/>
        <v/>
      </c>
      <c r="P40" s="143"/>
      <c r="Q40" s="143"/>
      <c r="R40" s="143" t="e">
        <f t="shared" si="3"/>
        <v>#VALUE!</v>
      </c>
      <c r="S40" s="148" t="e">
        <f t="shared" si="2"/>
        <v>#VALUE!</v>
      </c>
    </row>
    <row r="41" spans="1:19" ht="12.75" x14ac:dyDescent="0.2">
      <c r="A41" s="10" t="s">
        <v>123</v>
      </c>
      <c r="B41" s="11" t="s">
        <v>25</v>
      </c>
      <c r="C41" s="11" t="s">
        <v>26</v>
      </c>
      <c r="D41" s="12" t="s">
        <v>181</v>
      </c>
      <c r="E41" s="12" t="s">
        <v>124</v>
      </c>
      <c r="F41" s="159" t="s">
        <v>182</v>
      </c>
      <c r="G41" s="169" t="s">
        <v>183</v>
      </c>
      <c r="H41" s="90" t="s">
        <v>44</v>
      </c>
      <c r="I41" s="21" t="s">
        <v>171</v>
      </c>
      <c r="J41" s="21" t="s">
        <v>45</v>
      </c>
      <c r="K41" s="21" t="s">
        <v>46</v>
      </c>
      <c r="L41" s="135"/>
      <c r="M41" s="135"/>
      <c r="N41" s="135" t="str">
        <f t="shared" si="0"/>
        <v/>
      </c>
      <c r="O41" s="135" t="str">
        <f t="shared" si="4"/>
        <v/>
      </c>
      <c r="P41" s="135"/>
      <c r="Q41" s="135"/>
      <c r="R41" s="135" t="e">
        <f t="shared" si="3"/>
        <v>#VALUE!</v>
      </c>
      <c r="S41" s="140" t="e">
        <f t="shared" si="2"/>
        <v>#VALUE!</v>
      </c>
    </row>
    <row r="42" spans="1:19" ht="12.75" x14ac:dyDescent="0.2">
      <c r="A42" s="23" t="s">
        <v>123</v>
      </c>
      <c r="B42" s="24" t="s">
        <v>25</v>
      </c>
      <c r="C42" s="24" t="s">
        <v>26</v>
      </c>
      <c r="D42" s="25" t="s">
        <v>184</v>
      </c>
      <c r="E42" s="25" t="s">
        <v>124</v>
      </c>
      <c r="F42" s="164" t="s">
        <v>185</v>
      </c>
      <c r="G42" s="168"/>
      <c r="H42" s="67" t="s">
        <v>44</v>
      </c>
      <c r="I42" s="33" t="s">
        <v>186</v>
      </c>
      <c r="J42" s="33" t="s">
        <v>45</v>
      </c>
      <c r="K42" s="33" t="s">
        <v>46</v>
      </c>
      <c r="L42" s="143"/>
      <c r="M42" s="143"/>
      <c r="N42" s="143" t="str">
        <f t="shared" si="0"/>
        <v/>
      </c>
      <c r="O42" s="143" t="str">
        <f t="shared" si="4"/>
        <v/>
      </c>
      <c r="P42" s="143"/>
      <c r="Q42" s="143"/>
      <c r="R42" s="143" t="e">
        <f t="shared" si="3"/>
        <v>#VALUE!</v>
      </c>
      <c r="S42" s="148" t="e">
        <f t="shared" si="2"/>
        <v>#VALUE!</v>
      </c>
    </row>
    <row r="43" spans="1:19" ht="12.75" x14ac:dyDescent="0.2">
      <c r="A43" s="10" t="s">
        <v>123</v>
      </c>
      <c r="B43" s="11" t="s">
        <v>25</v>
      </c>
      <c r="C43" s="11" t="s">
        <v>26</v>
      </c>
      <c r="D43" s="12" t="s">
        <v>187</v>
      </c>
      <c r="E43" s="12" t="s">
        <v>124</v>
      </c>
      <c r="F43" s="159" t="s">
        <v>188</v>
      </c>
      <c r="G43" s="169" t="s">
        <v>189</v>
      </c>
      <c r="H43" s="90" t="s">
        <v>44</v>
      </c>
      <c r="I43" s="21" t="s">
        <v>174</v>
      </c>
      <c r="J43" s="21" t="s">
        <v>45</v>
      </c>
      <c r="K43" s="21" t="s">
        <v>46</v>
      </c>
      <c r="L43" s="135"/>
      <c r="M43" s="135"/>
      <c r="N43" s="135" t="str">
        <f t="shared" si="0"/>
        <v/>
      </c>
      <c r="O43" s="135" t="str">
        <f t="shared" si="4"/>
        <v/>
      </c>
      <c r="P43" s="135"/>
      <c r="Q43" s="135"/>
      <c r="R43" s="135" t="e">
        <f t="shared" si="3"/>
        <v>#VALUE!</v>
      </c>
      <c r="S43" s="140" t="e">
        <f t="shared" si="2"/>
        <v>#VALUE!</v>
      </c>
    </row>
    <row r="44" spans="1:19" ht="12.75" x14ac:dyDescent="0.2">
      <c r="A44" s="23" t="s">
        <v>123</v>
      </c>
      <c r="B44" s="24" t="s">
        <v>25</v>
      </c>
      <c r="C44" s="24" t="s">
        <v>26</v>
      </c>
      <c r="D44" s="25" t="s">
        <v>69</v>
      </c>
      <c r="E44" s="25" t="s">
        <v>124</v>
      </c>
      <c r="F44" s="163" t="s">
        <v>190</v>
      </c>
      <c r="G44" s="133" t="s">
        <v>191</v>
      </c>
      <c r="H44" s="67" t="s">
        <v>44</v>
      </c>
      <c r="I44" s="33" t="s">
        <v>171</v>
      </c>
      <c r="J44" s="33" t="s">
        <v>45</v>
      </c>
      <c r="K44" s="33" t="s">
        <v>46</v>
      </c>
      <c r="L44" s="143"/>
      <c r="M44" s="143"/>
      <c r="N44" s="143" t="str">
        <f t="shared" si="0"/>
        <v/>
      </c>
      <c r="O44" s="143" t="str">
        <f t="shared" si="4"/>
        <v/>
      </c>
      <c r="P44" s="143"/>
      <c r="Q44" s="143"/>
      <c r="R44" s="143" t="e">
        <f t="shared" si="3"/>
        <v>#VALUE!</v>
      </c>
      <c r="S44" s="148" t="e">
        <f t="shared" si="2"/>
        <v>#VALUE!</v>
      </c>
    </row>
    <row r="45" spans="1:19" ht="12.75" x14ac:dyDescent="0.2">
      <c r="A45" s="10" t="s">
        <v>123</v>
      </c>
      <c r="B45" s="11" t="s">
        <v>25</v>
      </c>
      <c r="C45" s="11" t="s">
        <v>26</v>
      </c>
      <c r="D45" s="12" t="s">
        <v>70</v>
      </c>
      <c r="E45" s="12" t="s">
        <v>124</v>
      </c>
      <c r="F45" s="159" t="s">
        <v>192</v>
      </c>
      <c r="G45" s="150" t="s">
        <v>191</v>
      </c>
      <c r="H45" s="90" t="s">
        <v>44</v>
      </c>
      <c r="I45" s="21" t="s">
        <v>174</v>
      </c>
      <c r="J45" s="21" t="s">
        <v>45</v>
      </c>
      <c r="K45" s="21" t="s">
        <v>46</v>
      </c>
      <c r="L45" s="135"/>
      <c r="M45" s="135"/>
      <c r="N45" s="135" t="str">
        <f t="shared" si="0"/>
        <v/>
      </c>
      <c r="O45" s="135" t="str">
        <f t="shared" si="4"/>
        <v/>
      </c>
      <c r="P45" s="135"/>
      <c r="Q45" s="135"/>
      <c r="R45" s="135" t="e">
        <f t="shared" si="3"/>
        <v>#VALUE!</v>
      </c>
      <c r="S45" s="140" t="e">
        <f t="shared" si="2"/>
        <v>#VALUE!</v>
      </c>
    </row>
    <row r="46" spans="1:19" ht="12.75" x14ac:dyDescent="0.2">
      <c r="A46" s="47"/>
      <c r="B46" s="48"/>
      <c r="C46" s="48"/>
      <c r="D46" s="25"/>
      <c r="E46" s="92"/>
      <c r="F46" s="170"/>
      <c r="G46" s="157"/>
      <c r="H46" s="158"/>
      <c r="I46" s="33"/>
      <c r="J46" s="33"/>
      <c r="K46" s="33"/>
      <c r="L46" s="143"/>
      <c r="M46" s="143"/>
      <c r="N46" s="143" t="str">
        <f t="shared" si="0"/>
        <v/>
      </c>
      <c r="O46" s="143" t="str">
        <f t="shared" si="4"/>
        <v/>
      </c>
      <c r="P46" s="143"/>
      <c r="Q46" s="143"/>
      <c r="R46" s="143" t="e">
        <f t="shared" si="3"/>
        <v>#VALUE!</v>
      </c>
      <c r="S46" s="148" t="e">
        <f t="shared" si="2"/>
        <v>#VALUE!</v>
      </c>
    </row>
    <row r="47" spans="1:19" ht="12.75" x14ac:dyDescent="0.2">
      <c r="A47" s="10" t="s">
        <v>123</v>
      </c>
      <c r="B47" s="11" t="s">
        <v>73</v>
      </c>
      <c r="C47" s="11" t="s">
        <v>26</v>
      </c>
      <c r="D47" s="12" t="s">
        <v>74</v>
      </c>
      <c r="E47" s="12" t="s">
        <v>124</v>
      </c>
      <c r="F47" s="171" t="s">
        <v>193</v>
      </c>
      <c r="G47" s="154" t="s">
        <v>194</v>
      </c>
      <c r="H47" s="90" t="s">
        <v>32</v>
      </c>
      <c r="I47" s="21" t="s">
        <v>195</v>
      </c>
      <c r="J47" s="21" t="s">
        <v>52</v>
      </c>
      <c r="K47" s="21" t="s">
        <v>53</v>
      </c>
      <c r="L47" s="135"/>
      <c r="M47" s="135"/>
      <c r="N47" s="135" t="str">
        <f t="shared" si="0"/>
        <v/>
      </c>
      <c r="O47" s="135" t="str">
        <f t="shared" si="4"/>
        <v/>
      </c>
      <c r="P47" s="135"/>
      <c r="Q47" s="135"/>
      <c r="R47" s="135" t="e">
        <f t="shared" si="3"/>
        <v>#VALUE!</v>
      </c>
      <c r="S47" s="140" t="e">
        <f t="shared" si="2"/>
        <v>#VALUE!</v>
      </c>
    </row>
    <row r="48" spans="1:19" ht="12.75" x14ac:dyDescent="0.2">
      <c r="A48" s="23" t="s">
        <v>123</v>
      </c>
      <c r="B48" s="24" t="s">
        <v>73</v>
      </c>
      <c r="C48" s="24" t="s">
        <v>26</v>
      </c>
      <c r="D48" s="25" t="s">
        <v>74</v>
      </c>
      <c r="E48" s="25" t="s">
        <v>136</v>
      </c>
      <c r="F48" s="164" t="s">
        <v>196</v>
      </c>
      <c r="G48" s="172" t="s">
        <v>194</v>
      </c>
      <c r="H48" s="67" t="s">
        <v>32</v>
      </c>
      <c r="I48" s="33" t="s">
        <v>138</v>
      </c>
      <c r="J48" s="33" t="s">
        <v>52</v>
      </c>
      <c r="K48" s="33" t="s">
        <v>53</v>
      </c>
      <c r="L48" s="143"/>
      <c r="M48" s="143"/>
      <c r="N48" s="143" t="str">
        <f t="shared" si="0"/>
        <v/>
      </c>
      <c r="O48" s="143" t="str">
        <f t="shared" si="4"/>
        <v/>
      </c>
      <c r="P48" s="143"/>
      <c r="Q48" s="143"/>
      <c r="R48" s="143" t="e">
        <f t="shared" si="3"/>
        <v>#VALUE!</v>
      </c>
      <c r="S48" s="148" t="e">
        <f t="shared" si="2"/>
        <v>#VALUE!</v>
      </c>
    </row>
    <row r="49" spans="1:19" ht="12.75" x14ac:dyDescent="0.2">
      <c r="A49" s="10" t="s">
        <v>123</v>
      </c>
      <c r="B49" s="11" t="s">
        <v>73</v>
      </c>
      <c r="C49" s="11" t="s">
        <v>26</v>
      </c>
      <c r="D49" s="12" t="s">
        <v>74</v>
      </c>
      <c r="E49" s="12" t="s">
        <v>150</v>
      </c>
      <c r="F49" s="166" t="s">
        <v>197</v>
      </c>
      <c r="G49" s="154" t="s">
        <v>194</v>
      </c>
      <c r="H49" s="90" t="s">
        <v>32</v>
      </c>
      <c r="I49" s="21" t="s">
        <v>198</v>
      </c>
      <c r="J49" s="21" t="s">
        <v>52</v>
      </c>
      <c r="K49" s="21" t="s">
        <v>53</v>
      </c>
      <c r="L49" s="135"/>
      <c r="M49" s="135"/>
      <c r="N49" s="135" t="str">
        <f t="shared" si="0"/>
        <v/>
      </c>
      <c r="O49" s="135" t="str">
        <f t="shared" si="4"/>
        <v/>
      </c>
      <c r="P49" s="135"/>
      <c r="Q49" s="135"/>
      <c r="R49" s="135" t="e">
        <f t="shared" si="3"/>
        <v>#VALUE!</v>
      </c>
      <c r="S49" s="140" t="e">
        <f t="shared" si="2"/>
        <v>#VALUE!</v>
      </c>
    </row>
    <row r="50" spans="1:19" ht="12.75" x14ac:dyDescent="0.2">
      <c r="A50" s="23" t="s">
        <v>123</v>
      </c>
      <c r="B50" s="24" t="s">
        <v>73</v>
      </c>
      <c r="C50" s="24" t="s">
        <v>26</v>
      </c>
      <c r="D50" s="25" t="s">
        <v>74</v>
      </c>
      <c r="E50" s="25" t="s">
        <v>139</v>
      </c>
      <c r="F50" s="49" t="s">
        <v>199</v>
      </c>
      <c r="G50" s="172" t="s">
        <v>200</v>
      </c>
      <c r="H50" s="67" t="s">
        <v>44</v>
      </c>
      <c r="I50" s="33" t="s">
        <v>195</v>
      </c>
      <c r="J50" s="33" t="s">
        <v>45</v>
      </c>
      <c r="K50" s="33" t="s">
        <v>46</v>
      </c>
      <c r="L50" s="143"/>
      <c r="M50" s="143"/>
      <c r="N50" s="143" t="str">
        <f t="shared" si="0"/>
        <v/>
      </c>
      <c r="O50" s="143" t="str">
        <f t="shared" si="4"/>
        <v/>
      </c>
      <c r="P50" s="143"/>
      <c r="Q50" s="143"/>
      <c r="R50" s="143" t="e">
        <f t="shared" si="3"/>
        <v>#VALUE!</v>
      </c>
      <c r="S50" s="148" t="e">
        <f t="shared" si="2"/>
        <v>#VALUE!</v>
      </c>
    </row>
    <row r="51" spans="1:19" ht="12.75" x14ac:dyDescent="0.2">
      <c r="A51" s="10" t="s">
        <v>123</v>
      </c>
      <c r="B51" s="11" t="s">
        <v>73</v>
      </c>
      <c r="C51" s="11" t="s">
        <v>26</v>
      </c>
      <c r="D51" s="12" t="s">
        <v>74</v>
      </c>
      <c r="E51" s="12" t="s">
        <v>154</v>
      </c>
      <c r="F51" s="153" t="s">
        <v>201</v>
      </c>
      <c r="G51" s="154" t="s">
        <v>200</v>
      </c>
      <c r="H51" s="90" t="s">
        <v>44</v>
      </c>
      <c r="I51" s="21" t="s">
        <v>138</v>
      </c>
      <c r="J51" s="21" t="s">
        <v>45</v>
      </c>
      <c r="K51" s="21" t="s">
        <v>46</v>
      </c>
      <c r="L51" s="135"/>
      <c r="M51" s="135"/>
      <c r="N51" s="135" t="str">
        <f t="shared" si="0"/>
        <v/>
      </c>
      <c r="O51" s="135" t="str">
        <f t="shared" si="4"/>
        <v/>
      </c>
      <c r="P51" s="135"/>
      <c r="Q51" s="135"/>
      <c r="R51" s="135" t="e">
        <f t="shared" si="3"/>
        <v>#VALUE!</v>
      </c>
      <c r="S51" s="140" t="e">
        <f t="shared" si="2"/>
        <v>#VALUE!</v>
      </c>
    </row>
    <row r="52" spans="1:19" ht="12.75" x14ac:dyDescent="0.2">
      <c r="A52" s="23" t="s">
        <v>123</v>
      </c>
      <c r="B52" s="24" t="s">
        <v>73</v>
      </c>
      <c r="C52" s="24" t="s">
        <v>26</v>
      </c>
      <c r="D52" s="25" t="s">
        <v>74</v>
      </c>
      <c r="E52" s="25" t="s">
        <v>141</v>
      </c>
      <c r="F52" s="164" t="s">
        <v>202</v>
      </c>
      <c r="G52" s="173" t="s">
        <v>203</v>
      </c>
      <c r="H52" s="67" t="s">
        <v>44</v>
      </c>
      <c r="I52" s="33" t="s">
        <v>198</v>
      </c>
      <c r="J52" s="33" t="s">
        <v>45</v>
      </c>
      <c r="K52" s="33" t="s">
        <v>46</v>
      </c>
      <c r="L52" s="143"/>
      <c r="M52" s="143"/>
      <c r="N52" s="143" t="str">
        <f t="shared" si="0"/>
        <v/>
      </c>
      <c r="O52" s="143" t="str">
        <f t="shared" si="4"/>
        <v/>
      </c>
      <c r="P52" s="143"/>
      <c r="Q52" s="143"/>
      <c r="R52" s="143" t="e">
        <f t="shared" si="3"/>
        <v>#VALUE!</v>
      </c>
      <c r="S52" s="148" t="e">
        <f t="shared" si="2"/>
        <v>#VALUE!</v>
      </c>
    </row>
    <row r="53" spans="1:19" ht="12.75" x14ac:dyDescent="0.2">
      <c r="A53" s="10" t="s">
        <v>123</v>
      </c>
      <c r="B53" s="11" t="s">
        <v>73</v>
      </c>
      <c r="C53" s="11" t="s">
        <v>26</v>
      </c>
      <c r="D53" s="12" t="s">
        <v>74</v>
      </c>
      <c r="E53" s="12" t="s">
        <v>144</v>
      </c>
      <c r="F53" s="153" t="s">
        <v>204</v>
      </c>
      <c r="G53" s="154" t="s">
        <v>205</v>
      </c>
      <c r="H53" s="90" t="s">
        <v>44</v>
      </c>
      <c r="I53" s="21" t="s">
        <v>138</v>
      </c>
      <c r="J53" s="21" t="s">
        <v>45</v>
      </c>
      <c r="K53" s="21" t="s">
        <v>46</v>
      </c>
      <c r="L53" s="135"/>
      <c r="M53" s="135"/>
      <c r="N53" s="135" t="str">
        <f t="shared" si="0"/>
        <v/>
      </c>
      <c r="O53" s="135" t="str">
        <f t="shared" si="4"/>
        <v/>
      </c>
      <c r="P53" s="135"/>
      <c r="Q53" s="135"/>
      <c r="R53" s="135" t="e">
        <f t="shared" si="3"/>
        <v>#VALUE!</v>
      </c>
      <c r="S53" s="140" t="e">
        <f t="shared" si="2"/>
        <v>#VALUE!</v>
      </c>
    </row>
    <row r="54" spans="1:19" ht="12.75" x14ac:dyDescent="0.2">
      <c r="A54" s="23" t="s">
        <v>123</v>
      </c>
      <c r="B54" s="24" t="s">
        <v>73</v>
      </c>
      <c r="C54" s="24" t="s">
        <v>26</v>
      </c>
      <c r="D54" s="25" t="s">
        <v>74</v>
      </c>
      <c r="E54" s="25" t="s">
        <v>160</v>
      </c>
      <c r="F54" s="49" t="s">
        <v>206</v>
      </c>
      <c r="G54" s="155" t="s">
        <v>205</v>
      </c>
      <c r="H54" s="67" t="s">
        <v>44</v>
      </c>
      <c r="I54" s="33" t="s">
        <v>198</v>
      </c>
      <c r="J54" s="33" t="s">
        <v>45</v>
      </c>
      <c r="K54" s="33" t="s">
        <v>46</v>
      </c>
      <c r="L54" s="143"/>
      <c r="M54" s="143"/>
      <c r="N54" s="143" t="str">
        <f t="shared" si="0"/>
        <v/>
      </c>
      <c r="O54" s="143" t="str">
        <f t="shared" si="4"/>
        <v/>
      </c>
      <c r="P54" s="143"/>
      <c r="Q54" s="143"/>
      <c r="R54" s="143" t="e">
        <f t="shared" si="3"/>
        <v>#VALUE!</v>
      </c>
      <c r="S54" s="148" t="e">
        <f t="shared" si="2"/>
        <v>#VALUE!</v>
      </c>
    </row>
    <row r="55" spans="1:19" ht="12.75" x14ac:dyDescent="0.2">
      <c r="A55" s="10" t="s">
        <v>123</v>
      </c>
      <c r="B55" s="11" t="s">
        <v>73</v>
      </c>
      <c r="C55" s="11" t="s">
        <v>26</v>
      </c>
      <c r="D55" s="12" t="s">
        <v>74</v>
      </c>
      <c r="E55" s="12" t="s">
        <v>162</v>
      </c>
      <c r="F55" s="153" t="s">
        <v>207</v>
      </c>
      <c r="G55" s="154" t="s">
        <v>208</v>
      </c>
      <c r="H55" s="90" t="s">
        <v>32</v>
      </c>
      <c r="I55" s="21" t="s">
        <v>138</v>
      </c>
      <c r="J55" s="21" t="s">
        <v>52</v>
      </c>
      <c r="K55" s="21" t="s">
        <v>53</v>
      </c>
      <c r="L55" s="135"/>
      <c r="M55" s="135"/>
      <c r="N55" s="135" t="str">
        <f t="shared" si="0"/>
        <v/>
      </c>
      <c r="O55" s="135" t="str">
        <f t="shared" si="4"/>
        <v/>
      </c>
      <c r="P55" s="135"/>
      <c r="Q55" s="135"/>
      <c r="R55" s="135" t="e">
        <f t="shared" si="3"/>
        <v>#VALUE!</v>
      </c>
      <c r="S55" s="140" t="e">
        <f t="shared" si="2"/>
        <v>#VALUE!</v>
      </c>
    </row>
    <row r="56" spans="1:19" ht="12.75" x14ac:dyDescent="0.2">
      <c r="A56" s="23" t="s">
        <v>123</v>
      </c>
      <c r="B56" s="24" t="s">
        <v>73</v>
      </c>
      <c r="C56" s="24" t="s">
        <v>26</v>
      </c>
      <c r="D56" s="25" t="s">
        <v>74</v>
      </c>
      <c r="E56" s="25" t="s">
        <v>164</v>
      </c>
      <c r="F56" s="49" t="s">
        <v>209</v>
      </c>
      <c r="G56" s="155" t="s">
        <v>210</v>
      </c>
      <c r="H56" s="67" t="s">
        <v>44</v>
      </c>
      <c r="I56" s="33" t="s">
        <v>195</v>
      </c>
      <c r="J56" s="33" t="s">
        <v>45</v>
      </c>
      <c r="K56" s="33" t="s">
        <v>46</v>
      </c>
      <c r="L56" s="143"/>
      <c r="M56" s="143"/>
      <c r="N56" s="143" t="str">
        <f t="shared" si="0"/>
        <v/>
      </c>
      <c r="O56" s="143" t="str">
        <f t="shared" si="4"/>
        <v/>
      </c>
      <c r="P56" s="143"/>
      <c r="Q56" s="143"/>
      <c r="R56" s="143" t="e">
        <f t="shared" si="3"/>
        <v>#VALUE!</v>
      </c>
      <c r="S56" s="148" t="e">
        <f t="shared" si="2"/>
        <v>#VALUE!</v>
      </c>
    </row>
    <row r="57" spans="1:19" ht="12.75" x14ac:dyDescent="0.2">
      <c r="A57" s="10" t="s">
        <v>123</v>
      </c>
      <c r="B57" s="11" t="s">
        <v>73</v>
      </c>
      <c r="C57" s="11" t="s">
        <v>26</v>
      </c>
      <c r="D57" s="12" t="s">
        <v>74</v>
      </c>
      <c r="E57" s="12" t="s">
        <v>167</v>
      </c>
      <c r="F57" s="153" t="s">
        <v>211</v>
      </c>
      <c r="G57" s="154" t="s">
        <v>210</v>
      </c>
      <c r="H57" s="90" t="s">
        <v>44</v>
      </c>
      <c r="I57" s="21" t="s">
        <v>138</v>
      </c>
      <c r="J57" s="21" t="s">
        <v>45</v>
      </c>
      <c r="K57" s="21" t="s">
        <v>46</v>
      </c>
      <c r="L57" s="135"/>
      <c r="M57" s="135"/>
      <c r="N57" s="135" t="str">
        <f t="shared" si="0"/>
        <v/>
      </c>
      <c r="O57" s="135" t="str">
        <f t="shared" si="4"/>
        <v/>
      </c>
      <c r="P57" s="135"/>
      <c r="Q57" s="135"/>
      <c r="R57" s="135" t="e">
        <f t="shared" si="3"/>
        <v>#VALUE!</v>
      </c>
      <c r="S57" s="140" t="e">
        <f t="shared" si="2"/>
        <v>#VALUE!</v>
      </c>
    </row>
    <row r="58" spans="1:19" ht="12.75" x14ac:dyDescent="0.2">
      <c r="A58" s="23" t="s">
        <v>123</v>
      </c>
      <c r="B58" s="24" t="s">
        <v>73</v>
      </c>
      <c r="C58" s="24" t="s">
        <v>26</v>
      </c>
      <c r="D58" s="25" t="s">
        <v>74</v>
      </c>
      <c r="E58" s="25" t="s">
        <v>212</v>
      </c>
      <c r="F58" s="49" t="s">
        <v>213</v>
      </c>
      <c r="G58" s="155" t="s">
        <v>210</v>
      </c>
      <c r="H58" s="67" t="s">
        <v>44</v>
      </c>
      <c r="I58" s="33" t="s">
        <v>198</v>
      </c>
      <c r="J58" s="33" t="s">
        <v>45</v>
      </c>
      <c r="K58" s="33" t="s">
        <v>46</v>
      </c>
      <c r="L58" s="143"/>
      <c r="M58" s="143"/>
      <c r="N58" s="143" t="str">
        <f t="shared" si="0"/>
        <v/>
      </c>
      <c r="O58" s="143" t="str">
        <f t="shared" si="4"/>
        <v/>
      </c>
      <c r="P58" s="143"/>
      <c r="Q58" s="143"/>
      <c r="R58" s="143" t="e">
        <f t="shared" si="3"/>
        <v>#VALUE!</v>
      </c>
      <c r="S58" s="148" t="e">
        <f t="shared" si="2"/>
        <v>#VALUE!</v>
      </c>
    </row>
    <row r="59" spans="1:19" ht="12.75" x14ac:dyDescent="0.2">
      <c r="A59" s="10" t="s">
        <v>123</v>
      </c>
      <c r="B59" s="11" t="s">
        <v>73</v>
      </c>
      <c r="C59" s="11" t="s">
        <v>26</v>
      </c>
      <c r="D59" s="12" t="s">
        <v>74</v>
      </c>
      <c r="E59" s="12" t="s">
        <v>214</v>
      </c>
      <c r="F59" s="153" t="s">
        <v>215</v>
      </c>
      <c r="G59" s="154" t="s">
        <v>216</v>
      </c>
      <c r="H59" s="90" t="s">
        <v>32</v>
      </c>
      <c r="I59" s="21" t="s">
        <v>198</v>
      </c>
      <c r="J59" s="21" t="s">
        <v>52</v>
      </c>
      <c r="K59" s="21" t="s">
        <v>53</v>
      </c>
      <c r="L59" s="135"/>
      <c r="M59" s="135"/>
      <c r="N59" s="135" t="str">
        <f t="shared" si="0"/>
        <v/>
      </c>
      <c r="O59" s="135" t="str">
        <f t="shared" si="4"/>
        <v/>
      </c>
      <c r="P59" s="135"/>
      <c r="Q59" s="135"/>
      <c r="R59" s="135" t="e">
        <f t="shared" si="3"/>
        <v>#VALUE!</v>
      </c>
      <c r="S59" s="140" t="e">
        <f t="shared" si="2"/>
        <v>#VALUE!</v>
      </c>
    </row>
    <row r="60" spans="1:19" ht="12.75" x14ac:dyDescent="0.2">
      <c r="A60" s="23" t="s">
        <v>123</v>
      </c>
      <c r="B60" s="24" t="s">
        <v>73</v>
      </c>
      <c r="C60" s="24" t="s">
        <v>26</v>
      </c>
      <c r="D60" s="25" t="s">
        <v>74</v>
      </c>
      <c r="E60" s="25" t="s">
        <v>217</v>
      </c>
      <c r="F60" s="49" t="s">
        <v>218</v>
      </c>
      <c r="G60" s="155" t="s">
        <v>208</v>
      </c>
      <c r="H60" s="67" t="s">
        <v>32</v>
      </c>
      <c r="I60" s="33" t="s">
        <v>195</v>
      </c>
      <c r="J60" s="33" t="s">
        <v>52</v>
      </c>
      <c r="K60" s="33" t="s">
        <v>53</v>
      </c>
      <c r="L60" s="143"/>
      <c r="M60" s="143"/>
      <c r="N60" s="143" t="str">
        <f t="shared" si="0"/>
        <v/>
      </c>
      <c r="O60" s="143" t="str">
        <f t="shared" si="4"/>
        <v/>
      </c>
      <c r="P60" s="143"/>
      <c r="Q60" s="143"/>
      <c r="R60" s="143" t="e">
        <f t="shared" si="3"/>
        <v>#VALUE!</v>
      </c>
      <c r="S60" s="148" t="e">
        <f t="shared" si="2"/>
        <v>#VALUE!</v>
      </c>
    </row>
    <row r="61" spans="1:19" ht="12.75" x14ac:dyDescent="0.2">
      <c r="A61" s="10" t="s">
        <v>123</v>
      </c>
      <c r="B61" s="11" t="s">
        <v>73</v>
      </c>
      <c r="C61" s="11" t="s">
        <v>26</v>
      </c>
      <c r="D61" s="12" t="s">
        <v>74</v>
      </c>
      <c r="E61" s="12" t="s">
        <v>219</v>
      </c>
      <c r="F61" s="153" t="s">
        <v>220</v>
      </c>
      <c r="G61" s="154" t="s">
        <v>205</v>
      </c>
      <c r="H61" s="90" t="s">
        <v>44</v>
      </c>
      <c r="I61" s="21" t="s">
        <v>195</v>
      </c>
      <c r="J61" s="21" t="s">
        <v>45</v>
      </c>
      <c r="K61" s="21" t="s">
        <v>46</v>
      </c>
      <c r="L61" s="135"/>
      <c r="M61" s="135"/>
      <c r="N61" s="135" t="str">
        <f t="shared" si="0"/>
        <v/>
      </c>
      <c r="O61" s="135" t="str">
        <f t="shared" si="4"/>
        <v/>
      </c>
      <c r="P61" s="135"/>
      <c r="Q61" s="135"/>
      <c r="R61" s="135" t="e">
        <f t="shared" si="3"/>
        <v>#VALUE!</v>
      </c>
      <c r="S61" s="140" t="e">
        <f t="shared" si="2"/>
        <v>#VALUE!</v>
      </c>
    </row>
    <row r="62" spans="1:19" ht="12.75" x14ac:dyDescent="0.2">
      <c r="A62" s="23" t="s">
        <v>123</v>
      </c>
      <c r="B62" s="24" t="s">
        <v>73</v>
      </c>
      <c r="C62" s="24" t="s">
        <v>26</v>
      </c>
      <c r="D62" s="25" t="s">
        <v>74</v>
      </c>
      <c r="E62" s="160" t="s">
        <v>221</v>
      </c>
      <c r="F62" s="156"/>
      <c r="G62" s="174"/>
      <c r="H62" s="67" t="s">
        <v>44</v>
      </c>
      <c r="I62" s="33" t="s">
        <v>138</v>
      </c>
      <c r="J62" s="33" t="s">
        <v>45</v>
      </c>
      <c r="K62" s="33" t="s">
        <v>46</v>
      </c>
      <c r="L62" s="143"/>
      <c r="M62" s="143"/>
      <c r="N62" s="143" t="str">
        <f t="shared" si="0"/>
        <v/>
      </c>
      <c r="O62" s="143" t="str">
        <f t="shared" si="4"/>
        <v/>
      </c>
      <c r="P62" s="143"/>
      <c r="Q62" s="143"/>
      <c r="R62" s="143" t="e">
        <f t="shared" si="3"/>
        <v>#VALUE!</v>
      </c>
      <c r="S62" s="148" t="e">
        <f t="shared" si="2"/>
        <v>#VALUE!</v>
      </c>
    </row>
    <row r="63" spans="1:19" ht="12.75" x14ac:dyDescent="0.2">
      <c r="A63" s="10" t="s">
        <v>123</v>
      </c>
      <c r="B63" s="11" t="s">
        <v>73</v>
      </c>
      <c r="C63" s="11" t="s">
        <v>26</v>
      </c>
      <c r="D63" s="12" t="s">
        <v>74</v>
      </c>
      <c r="E63" s="12" t="s">
        <v>222</v>
      </c>
      <c r="F63" s="153" t="s">
        <v>223</v>
      </c>
      <c r="G63" s="154" t="s">
        <v>216</v>
      </c>
      <c r="H63" s="90" t="s">
        <v>44</v>
      </c>
      <c r="I63" s="21" t="s">
        <v>198</v>
      </c>
      <c r="J63" s="21" t="s">
        <v>45</v>
      </c>
      <c r="K63" s="21" t="s">
        <v>46</v>
      </c>
      <c r="L63" s="135"/>
      <c r="M63" s="135"/>
      <c r="N63" s="135" t="str">
        <f t="shared" si="0"/>
        <v/>
      </c>
      <c r="O63" s="135" t="str">
        <f t="shared" si="4"/>
        <v/>
      </c>
      <c r="P63" s="135"/>
      <c r="Q63" s="135"/>
      <c r="R63" s="135" t="e">
        <f t="shared" si="3"/>
        <v>#VALUE!</v>
      </c>
      <c r="S63" s="140" t="e">
        <f t="shared" si="2"/>
        <v>#VALUE!</v>
      </c>
    </row>
    <row r="64" spans="1:19" ht="12.75" x14ac:dyDescent="0.2">
      <c r="A64" s="47"/>
      <c r="B64" s="48"/>
      <c r="C64" s="48"/>
      <c r="D64" s="25"/>
      <c r="E64" s="25"/>
      <c r="F64" s="156"/>
      <c r="G64" s="168"/>
      <c r="H64" s="158"/>
      <c r="I64" s="33"/>
      <c r="J64" s="33"/>
      <c r="K64" s="33"/>
      <c r="L64" s="143"/>
      <c r="M64" s="143"/>
      <c r="N64" s="143" t="str">
        <f t="shared" si="0"/>
        <v/>
      </c>
      <c r="O64" s="143" t="str">
        <f t="shared" si="4"/>
        <v/>
      </c>
      <c r="P64" s="143"/>
      <c r="Q64" s="143"/>
      <c r="R64" s="143" t="e">
        <f t="shared" si="3"/>
        <v>#VALUE!</v>
      </c>
      <c r="S64" s="148" t="e">
        <f t="shared" si="2"/>
        <v>#VALUE!</v>
      </c>
    </row>
    <row r="65" spans="1:19" ht="12.75" x14ac:dyDescent="0.2">
      <c r="A65" s="10" t="s">
        <v>123</v>
      </c>
      <c r="B65" s="11" t="s">
        <v>73</v>
      </c>
      <c r="C65" s="11" t="s">
        <v>26</v>
      </c>
      <c r="D65" s="12" t="s">
        <v>224</v>
      </c>
      <c r="E65" s="12" t="s">
        <v>124</v>
      </c>
      <c r="F65" s="153" t="s">
        <v>225</v>
      </c>
      <c r="G65" s="154" t="s">
        <v>216</v>
      </c>
      <c r="H65" s="90" t="s">
        <v>32</v>
      </c>
      <c r="I65" s="21" t="s">
        <v>171</v>
      </c>
      <c r="J65" s="21" t="s">
        <v>52</v>
      </c>
      <c r="K65" s="21" t="s">
        <v>53</v>
      </c>
      <c r="L65" s="135"/>
      <c r="M65" s="135"/>
      <c r="N65" s="135" t="str">
        <f t="shared" si="0"/>
        <v/>
      </c>
      <c r="O65" s="135" t="str">
        <f t="shared" si="4"/>
        <v/>
      </c>
      <c r="P65" s="135"/>
      <c r="Q65" s="135"/>
      <c r="R65" s="135" t="e">
        <f t="shared" si="3"/>
        <v>#VALUE!</v>
      </c>
      <c r="S65" s="140" t="e">
        <f t="shared" si="2"/>
        <v>#VALUE!</v>
      </c>
    </row>
    <row r="66" spans="1:19" ht="12.75" x14ac:dyDescent="0.2">
      <c r="A66" s="23" t="s">
        <v>123</v>
      </c>
      <c r="B66" s="24" t="s">
        <v>73</v>
      </c>
      <c r="C66" s="24" t="s">
        <v>26</v>
      </c>
      <c r="D66" s="25" t="s">
        <v>224</v>
      </c>
      <c r="E66" s="25" t="s">
        <v>136</v>
      </c>
      <c r="F66" s="49" t="s">
        <v>226</v>
      </c>
      <c r="G66" s="155" t="s">
        <v>216</v>
      </c>
      <c r="H66" s="67" t="s">
        <v>44</v>
      </c>
      <c r="I66" s="33" t="s">
        <v>171</v>
      </c>
      <c r="J66" s="33" t="s">
        <v>45</v>
      </c>
      <c r="K66" s="33" t="s">
        <v>46</v>
      </c>
      <c r="L66" s="143"/>
      <c r="M66" s="143"/>
      <c r="N66" s="143" t="str">
        <f t="shared" si="0"/>
        <v/>
      </c>
      <c r="O66" s="143" t="str">
        <f t="shared" si="4"/>
        <v/>
      </c>
      <c r="P66" s="143"/>
      <c r="Q66" s="143"/>
      <c r="R66" s="143" t="e">
        <f t="shared" si="3"/>
        <v>#VALUE!</v>
      </c>
      <c r="S66" s="148" t="e">
        <f t="shared" si="2"/>
        <v>#VALUE!</v>
      </c>
    </row>
    <row r="67" spans="1:19" ht="12.75" x14ac:dyDescent="0.2">
      <c r="A67" s="44"/>
      <c r="B67" s="45"/>
      <c r="C67" s="45"/>
      <c r="D67" s="12"/>
      <c r="E67" s="12"/>
      <c r="F67" s="175"/>
      <c r="G67" s="167"/>
      <c r="H67" s="151"/>
      <c r="I67" s="21"/>
      <c r="J67" s="21"/>
      <c r="K67" s="21"/>
      <c r="L67" s="135"/>
      <c r="M67" s="135"/>
      <c r="N67" s="135" t="str">
        <f t="shared" si="0"/>
        <v/>
      </c>
      <c r="O67" s="135" t="str">
        <f t="shared" si="4"/>
        <v/>
      </c>
      <c r="P67" s="135"/>
      <c r="Q67" s="135"/>
      <c r="R67" s="135" t="e">
        <f t="shared" si="3"/>
        <v>#VALUE!</v>
      </c>
      <c r="S67" s="140" t="e">
        <f t="shared" si="2"/>
        <v>#VALUE!</v>
      </c>
    </row>
    <row r="68" spans="1:19" ht="12.75" x14ac:dyDescent="0.2">
      <c r="A68" s="23" t="s">
        <v>123</v>
      </c>
      <c r="B68" s="24" t="s">
        <v>73</v>
      </c>
      <c r="C68" s="24" t="s">
        <v>26</v>
      </c>
      <c r="D68" s="25" t="s">
        <v>80</v>
      </c>
      <c r="E68" s="25" t="s">
        <v>124</v>
      </c>
      <c r="F68" s="49" t="s">
        <v>227</v>
      </c>
      <c r="G68" s="133" t="s">
        <v>228</v>
      </c>
      <c r="H68" s="67" t="s">
        <v>32</v>
      </c>
      <c r="I68" s="33" t="s">
        <v>229</v>
      </c>
      <c r="J68" s="33" t="s">
        <v>52</v>
      </c>
      <c r="K68" s="33" t="s">
        <v>53</v>
      </c>
      <c r="L68" s="143"/>
      <c r="M68" s="143"/>
      <c r="N68" s="143" t="str">
        <f t="shared" si="0"/>
        <v/>
      </c>
      <c r="O68" s="143" t="str">
        <f t="shared" si="4"/>
        <v/>
      </c>
      <c r="P68" s="143"/>
      <c r="Q68" s="143"/>
      <c r="R68" s="143" t="e">
        <f t="shared" si="3"/>
        <v>#VALUE!</v>
      </c>
      <c r="S68" s="148" t="e">
        <f t="shared" si="2"/>
        <v>#VALUE!</v>
      </c>
    </row>
    <row r="69" spans="1:19" ht="12.75" x14ac:dyDescent="0.2">
      <c r="A69" s="10" t="s">
        <v>123</v>
      </c>
      <c r="B69" s="11" t="s">
        <v>73</v>
      </c>
      <c r="C69" s="11" t="s">
        <v>26</v>
      </c>
      <c r="D69" s="12" t="s">
        <v>80</v>
      </c>
      <c r="E69" s="12" t="s">
        <v>136</v>
      </c>
      <c r="F69" s="153" t="s">
        <v>230</v>
      </c>
      <c r="G69" s="150" t="s">
        <v>231</v>
      </c>
      <c r="H69" s="90" t="s">
        <v>32</v>
      </c>
      <c r="I69" s="21" t="s">
        <v>232</v>
      </c>
      <c r="J69" s="21" t="s">
        <v>52</v>
      </c>
      <c r="K69" s="21" t="s">
        <v>53</v>
      </c>
      <c r="L69" s="135"/>
      <c r="M69" s="135"/>
      <c r="N69" s="135" t="str">
        <f t="shared" si="0"/>
        <v/>
      </c>
      <c r="O69" s="135" t="str">
        <f t="shared" si="4"/>
        <v/>
      </c>
      <c r="P69" s="135"/>
      <c r="Q69" s="135"/>
      <c r="R69" s="135" t="e">
        <f t="shared" si="3"/>
        <v>#VALUE!</v>
      </c>
      <c r="S69" s="140" t="e">
        <f t="shared" si="2"/>
        <v>#VALUE!</v>
      </c>
    </row>
    <row r="70" spans="1:19" ht="12.75" x14ac:dyDescent="0.2">
      <c r="A70" s="23" t="s">
        <v>123</v>
      </c>
      <c r="B70" s="24" t="s">
        <v>73</v>
      </c>
      <c r="C70" s="24" t="s">
        <v>26</v>
      </c>
      <c r="D70" s="25" t="s">
        <v>80</v>
      </c>
      <c r="E70" s="25" t="s">
        <v>150</v>
      </c>
      <c r="F70" s="49" t="s">
        <v>233</v>
      </c>
      <c r="G70" s="133" t="s">
        <v>234</v>
      </c>
      <c r="H70" s="67" t="s">
        <v>44</v>
      </c>
      <c r="I70" s="33" t="s">
        <v>171</v>
      </c>
      <c r="J70" s="33" t="s">
        <v>45</v>
      </c>
      <c r="K70" s="33" t="s">
        <v>46</v>
      </c>
      <c r="L70" s="143"/>
      <c r="M70" s="143"/>
      <c r="N70" s="143" t="str">
        <f t="shared" si="0"/>
        <v/>
      </c>
      <c r="O70" s="143" t="str">
        <f t="shared" si="4"/>
        <v/>
      </c>
      <c r="P70" s="143"/>
      <c r="Q70" s="143"/>
      <c r="R70" s="143" t="e">
        <f t="shared" si="3"/>
        <v>#VALUE!</v>
      </c>
      <c r="S70" s="148" t="e">
        <f t="shared" si="2"/>
        <v>#VALUE!</v>
      </c>
    </row>
    <row r="71" spans="1:19" ht="12.75" x14ac:dyDescent="0.2">
      <c r="A71" s="10" t="s">
        <v>123</v>
      </c>
      <c r="B71" s="11" t="s">
        <v>73</v>
      </c>
      <c r="C71" s="11" t="s">
        <v>26</v>
      </c>
      <c r="D71" s="12" t="s">
        <v>80</v>
      </c>
      <c r="E71" s="12" t="s">
        <v>139</v>
      </c>
      <c r="F71" s="153" t="s">
        <v>235</v>
      </c>
      <c r="G71" s="150" t="s">
        <v>234</v>
      </c>
      <c r="H71" s="90" t="s">
        <v>44</v>
      </c>
      <c r="I71" s="21" t="s">
        <v>236</v>
      </c>
      <c r="J71" s="21" t="s">
        <v>45</v>
      </c>
      <c r="K71" s="21" t="s">
        <v>46</v>
      </c>
      <c r="L71" s="135"/>
      <c r="M71" s="135"/>
      <c r="N71" s="135" t="str">
        <f t="shared" si="0"/>
        <v/>
      </c>
      <c r="O71" s="135" t="str">
        <f t="shared" si="4"/>
        <v/>
      </c>
      <c r="P71" s="135"/>
      <c r="Q71" s="135"/>
      <c r="R71" s="135" t="e">
        <f t="shared" si="3"/>
        <v>#VALUE!</v>
      </c>
      <c r="S71" s="140" t="e">
        <f t="shared" si="2"/>
        <v>#VALUE!</v>
      </c>
    </row>
    <row r="72" spans="1:19" ht="12.75" x14ac:dyDescent="0.2">
      <c r="A72" s="23" t="s">
        <v>123</v>
      </c>
      <c r="B72" s="24" t="s">
        <v>73</v>
      </c>
      <c r="C72" s="24" t="s">
        <v>26</v>
      </c>
      <c r="D72" s="25" t="s">
        <v>80</v>
      </c>
      <c r="E72" s="25" t="s">
        <v>154</v>
      </c>
      <c r="F72" s="49" t="s">
        <v>237</v>
      </c>
      <c r="G72" s="133" t="s">
        <v>238</v>
      </c>
      <c r="H72" s="67" t="s">
        <v>44</v>
      </c>
      <c r="I72" s="33" t="s">
        <v>195</v>
      </c>
      <c r="J72" s="33" t="s">
        <v>45</v>
      </c>
      <c r="K72" s="33" t="s">
        <v>46</v>
      </c>
      <c r="L72" s="143"/>
      <c r="M72" s="143"/>
      <c r="N72" s="143" t="str">
        <f t="shared" si="0"/>
        <v/>
      </c>
      <c r="O72" s="143" t="str">
        <f t="shared" si="4"/>
        <v/>
      </c>
      <c r="P72" s="143"/>
      <c r="Q72" s="143"/>
      <c r="R72" s="143" t="e">
        <f t="shared" si="3"/>
        <v>#VALUE!</v>
      </c>
      <c r="S72" s="148" t="e">
        <f t="shared" si="2"/>
        <v>#VALUE!</v>
      </c>
    </row>
    <row r="73" spans="1:19" ht="12.75" x14ac:dyDescent="0.2">
      <c r="A73" s="10" t="s">
        <v>123</v>
      </c>
      <c r="B73" s="11" t="s">
        <v>73</v>
      </c>
      <c r="C73" s="11" t="s">
        <v>26</v>
      </c>
      <c r="D73" s="12" t="s">
        <v>80</v>
      </c>
      <c r="E73" s="12" t="s">
        <v>141</v>
      </c>
      <c r="F73" s="153" t="s">
        <v>239</v>
      </c>
      <c r="G73" s="150" t="s">
        <v>238</v>
      </c>
      <c r="H73" s="90" t="s">
        <v>44</v>
      </c>
      <c r="I73" s="21" t="s">
        <v>138</v>
      </c>
      <c r="J73" s="21" t="s">
        <v>45</v>
      </c>
      <c r="K73" s="21" t="s">
        <v>46</v>
      </c>
      <c r="L73" s="135"/>
      <c r="M73" s="135"/>
      <c r="N73" s="135" t="str">
        <f t="shared" si="0"/>
        <v/>
      </c>
      <c r="O73" s="135" t="str">
        <f t="shared" si="4"/>
        <v/>
      </c>
      <c r="P73" s="135"/>
      <c r="Q73" s="135"/>
      <c r="R73" s="135" t="e">
        <f t="shared" si="3"/>
        <v>#VALUE!</v>
      </c>
      <c r="S73" s="140" t="e">
        <f t="shared" si="2"/>
        <v>#VALUE!</v>
      </c>
    </row>
    <row r="74" spans="1:19" ht="12.75" x14ac:dyDescent="0.2">
      <c r="A74" s="23" t="s">
        <v>123</v>
      </c>
      <c r="B74" s="24" t="s">
        <v>73</v>
      </c>
      <c r="C74" s="24" t="s">
        <v>26</v>
      </c>
      <c r="D74" s="25" t="s">
        <v>80</v>
      </c>
      <c r="E74" s="160" t="s">
        <v>144</v>
      </c>
      <c r="F74" s="161"/>
      <c r="G74" s="174" t="s">
        <v>161</v>
      </c>
      <c r="H74" s="67" t="s">
        <v>32</v>
      </c>
      <c r="I74" s="33" t="s">
        <v>232</v>
      </c>
      <c r="J74" s="33" t="s">
        <v>52</v>
      </c>
      <c r="K74" s="33" t="s">
        <v>53</v>
      </c>
      <c r="L74" s="143"/>
      <c r="M74" s="143"/>
      <c r="N74" s="143" t="str">
        <f t="shared" si="0"/>
        <v/>
      </c>
      <c r="O74" s="143" t="str">
        <f t="shared" si="4"/>
        <v/>
      </c>
      <c r="P74" s="143"/>
      <c r="Q74" s="143"/>
      <c r="R74" s="143" t="e">
        <f t="shared" si="3"/>
        <v>#VALUE!</v>
      </c>
      <c r="S74" s="148" t="e">
        <f t="shared" si="2"/>
        <v>#VALUE!</v>
      </c>
    </row>
    <row r="75" spans="1:19" ht="12.75" x14ac:dyDescent="0.2">
      <c r="A75" s="44"/>
      <c r="B75" s="45"/>
      <c r="C75" s="45"/>
      <c r="D75" s="12"/>
      <c r="E75" s="12"/>
      <c r="F75" s="176"/>
      <c r="G75" s="177"/>
      <c r="H75" s="151"/>
      <c r="I75" s="21"/>
      <c r="J75" s="21"/>
      <c r="K75" s="21"/>
      <c r="L75" s="135"/>
      <c r="M75" s="135"/>
      <c r="N75" s="135" t="str">
        <f t="shared" si="0"/>
        <v/>
      </c>
      <c r="O75" s="135" t="str">
        <f t="shared" si="4"/>
        <v/>
      </c>
      <c r="P75" s="135"/>
      <c r="Q75" s="135"/>
      <c r="R75" s="135" t="e">
        <f t="shared" si="3"/>
        <v>#VALUE!</v>
      </c>
      <c r="S75" s="140" t="e">
        <f t="shared" si="2"/>
        <v>#VALUE!</v>
      </c>
    </row>
    <row r="76" spans="1:19" ht="12.75" x14ac:dyDescent="0.2">
      <c r="A76" s="23" t="s">
        <v>123</v>
      </c>
      <c r="B76" s="24" t="s">
        <v>73</v>
      </c>
      <c r="C76" s="24" t="s">
        <v>26</v>
      </c>
      <c r="D76" s="25" t="s">
        <v>93</v>
      </c>
      <c r="E76" s="25" t="s">
        <v>124</v>
      </c>
      <c r="F76" s="49" t="s">
        <v>240</v>
      </c>
      <c r="G76" s="155" t="s">
        <v>228</v>
      </c>
      <c r="H76" s="67" t="s">
        <v>55</v>
      </c>
      <c r="I76" s="33" t="s">
        <v>171</v>
      </c>
      <c r="J76" s="33" t="s">
        <v>57</v>
      </c>
      <c r="K76" s="33" t="s">
        <v>58</v>
      </c>
      <c r="L76" s="143"/>
      <c r="M76" s="143"/>
      <c r="N76" s="143" t="str">
        <f t="shared" si="0"/>
        <v/>
      </c>
      <c r="O76" s="143" t="str">
        <f t="shared" si="4"/>
        <v/>
      </c>
      <c r="P76" s="143"/>
      <c r="Q76" s="143"/>
      <c r="R76" s="143" t="e">
        <f t="shared" si="3"/>
        <v>#VALUE!</v>
      </c>
      <c r="S76" s="148" t="e">
        <f t="shared" si="2"/>
        <v>#VALUE!</v>
      </c>
    </row>
    <row r="77" spans="1:19" ht="12.75" x14ac:dyDescent="0.2">
      <c r="A77" s="10" t="s">
        <v>123</v>
      </c>
      <c r="B77" s="11" t="s">
        <v>73</v>
      </c>
      <c r="C77" s="11" t="s">
        <v>26</v>
      </c>
      <c r="D77" s="12" t="s">
        <v>93</v>
      </c>
      <c r="E77" s="12" t="s">
        <v>136</v>
      </c>
      <c r="F77" s="153" t="s">
        <v>241</v>
      </c>
      <c r="G77" s="150" t="s">
        <v>242</v>
      </c>
      <c r="H77" s="90" t="s">
        <v>44</v>
      </c>
      <c r="I77" s="21" t="s">
        <v>174</v>
      </c>
      <c r="J77" s="21" t="s">
        <v>45</v>
      </c>
      <c r="K77" s="21" t="s">
        <v>46</v>
      </c>
      <c r="L77" s="135"/>
      <c r="M77" s="135"/>
      <c r="N77" s="135" t="str">
        <f t="shared" si="0"/>
        <v/>
      </c>
      <c r="O77" s="135" t="str">
        <f t="shared" si="4"/>
        <v/>
      </c>
      <c r="P77" s="135"/>
      <c r="Q77" s="135"/>
      <c r="R77" s="135" t="e">
        <f t="shared" si="3"/>
        <v>#VALUE!</v>
      </c>
      <c r="S77" s="140" t="e">
        <f t="shared" si="2"/>
        <v>#VALUE!</v>
      </c>
    </row>
    <row r="78" spans="1:19" ht="12.75" x14ac:dyDescent="0.2">
      <c r="A78" s="23" t="s">
        <v>123</v>
      </c>
      <c r="B78" s="24" t="s">
        <v>73</v>
      </c>
      <c r="C78" s="24" t="s">
        <v>26</v>
      </c>
      <c r="D78" s="25" t="s">
        <v>93</v>
      </c>
      <c r="E78" s="25" t="s">
        <v>150</v>
      </c>
      <c r="F78" s="49" t="s">
        <v>243</v>
      </c>
      <c r="G78" s="150" t="s">
        <v>242</v>
      </c>
      <c r="H78" s="67" t="s">
        <v>44</v>
      </c>
      <c r="I78" s="33" t="s">
        <v>171</v>
      </c>
      <c r="J78" s="33" t="s">
        <v>45</v>
      </c>
      <c r="K78" s="33" t="s">
        <v>46</v>
      </c>
      <c r="L78" s="143"/>
      <c r="M78" s="143"/>
      <c r="N78" s="143" t="str">
        <f t="shared" si="0"/>
        <v/>
      </c>
      <c r="O78" s="143" t="str">
        <f t="shared" si="4"/>
        <v/>
      </c>
      <c r="P78" s="143"/>
      <c r="Q78" s="143"/>
      <c r="R78" s="143" t="e">
        <f t="shared" si="3"/>
        <v>#VALUE!</v>
      </c>
      <c r="S78" s="148" t="e">
        <f t="shared" si="2"/>
        <v>#VALUE!</v>
      </c>
    </row>
    <row r="79" spans="1:19" ht="12.75" x14ac:dyDescent="0.2">
      <c r="A79" s="44"/>
      <c r="B79" s="45"/>
      <c r="C79" s="45"/>
      <c r="D79" s="12"/>
      <c r="E79" s="12"/>
      <c r="F79" s="175"/>
      <c r="G79" s="177"/>
      <c r="H79" s="151"/>
      <c r="I79" s="21"/>
      <c r="J79" s="21"/>
      <c r="K79" s="21"/>
      <c r="L79" s="135"/>
      <c r="M79" s="135"/>
      <c r="N79" s="135" t="str">
        <f t="shared" si="0"/>
        <v/>
      </c>
      <c r="O79" s="135" t="str">
        <f t="shared" si="4"/>
        <v/>
      </c>
      <c r="P79" s="135"/>
      <c r="Q79" s="135"/>
      <c r="R79" s="135" t="e">
        <f t="shared" si="3"/>
        <v>#VALUE!</v>
      </c>
      <c r="S79" s="140" t="e">
        <f t="shared" si="2"/>
        <v>#VALUE!</v>
      </c>
    </row>
    <row r="80" spans="1:19" ht="12.75" x14ac:dyDescent="0.2">
      <c r="A80" s="23" t="s">
        <v>123</v>
      </c>
      <c r="B80" s="24" t="s">
        <v>73</v>
      </c>
      <c r="C80" s="24" t="s">
        <v>104</v>
      </c>
      <c r="D80" s="25" t="s">
        <v>86</v>
      </c>
      <c r="E80" s="25" t="s">
        <v>244</v>
      </c>
      <c r="F80" s="49" t="s">
        <v>245</v>
      </c>
      <c r="G80" s="155" t="s">
        <v>246</v>
      </c>
      <c r="H80" s="67" t="s">
        <v>32</v>
      </c>
      <c r="I80" s="33" t="s">
        <v>247</v>
      </c>
      <c r="J80" s="33" t="s">
        <v>52</v>
      </c>
      <c r="K80" s="33" t="s">
        <v>248</v>
      </c>
      <c r="L80" s="143"/>
      <c r="M80" s="143"/>
      <c r="N80" s="143" t="str">
        <f t="shared" si="0"/>
        <v/>
      </c>
      <c r="O80" s="143" t="str">
        <f t="shared" si="4"/>
        <v/>
      </c>
      <c r="P80" s="143"/>
      <c r="Q80" s="143"/>
      <c r="R80" s="143" t="e">
        <f t="shared" si="3"/>
        <v>#VALUE!</v>
      </c>
      <c r="S80" s="148" t="e">
        <f t="shared" si="2"/>
        <v>#VALUE!</v>
      </c>
    </row>
    <row r="81" spans="1:19" ht="12.75" x14ac:dyDescent="0.2">
      <c r="A81" s="10" t="s">
        <v>123</v>
      </c>
      <c r="B81" s="11" t="s">
        <v>73</v>
      </c>
      <c r="C81" s="11" t="s">
        <v>26</v>
      </c>
      <c r="D81" s="12" t="s">
        <v>86</v>
      </c>
      <c r="E81" s="12" t="s">
        <v>124</v>
      </c>
      <c r="F81" s="153" t="s">
        <v>249</v>
      </c>
      <c r="G81" s="154" t="s">
        <v>250</v>
      </c>
      <c r="H81" s="90" t="s">
        <v>55</v>
      </c>
      <c r="I81" s="21" t="s">
        <v>146</v>
      </c>
      <c r="J81" s="21" t="s">
        <v>57</v>
      </c>
      <c r="K81" s="21" t="s">
        <v>58</v>
      </c>
      <c r="L81" s="135"/>
      <c r="M81" s="135"/>
      <c r="N81" s="135" t="str">
        <f t="shared" si="0"/>
        <v/>
      </c>
      <c r="O81" s="135" t="str">
        <f t="shared" si="4"/>
        <v/>
      </c>
      <c r="P81" s="135"/>
      <c r="Q81" s="135"/>
      <c r="R81" s="135" t="e">
        <f t="shared" si="3"/>
        <v>#VALUE!</v>
      </c>
      <c r="S81" s="140" t="e">
        <f t="shared" si="2"/>
        <v>#VALUE!</v>
      </c>
    </row>
    <row r="82" spans="1:19" ht="12.75" x14ac:dyDescent="0.2">
      <c r="A82" s="23" t="s">
        <v>123</v>
      </c>
      <c r="B82" s="24" t="s">
        <v>73</v>
      </c>
      <c r="C82" s="24" t="s">
        <v>26</v>
      </c>
      <c r="D82" s="25" t="s">
        <v>86</v>
      </c>
      <c r="E82" s="25" t="s">
        <v>136</v>
      </c>
      <c r="F82" s="164" t="s">
        <v>251</v>
      </c>
      <c r="G82" s="155" t="s">
        <v>250</v>
      </c>
      <c r="H82" s="67" t="s">
        <v>44</v>
      </c>
      <c r="I82" s="33" t="s">
        <v>138</v>
      </c>
      <c r="J82" s="33" t="s">
        <v>45</v>
      </c>
      <c r="K82" s="33" t="s">
        <v>46</v>
      </c>
      <c r="L82" s="143"/>
      <c r="M82" s="143"/>
      <c r="N82" s="143" t="str">
        <f t="shared" si="0"/>
        <v/>
      </c>
      <c r="O82" s="143" t="str">
        <f t="shared" si="4"/>
        <v/>
      </c>
      <c r="P82" s="143"/>
      <c r="Q82" s="143"/>
      <c r="R82" s="143" t="e">
        <f t="shared" si="3"/>
        <v>#VALUE!</v>
      </c>
      <c r="S82" s="148" t="e">
        <f t="shared" si="2"/>
        <v>#VALUE!</v>
      </c>
    </row>
    <row r="83" spans="1:19" ht="12.75" x14ac:dyDescent="0.2">
      <c r="A83" s="10" t="s">
        <v>123</v>
      </c>
      <c r="B83" s="11" t="s">
        <v>73</v>
      </c>
      <c r="C83" s="11" t="s">
        <v>26</v>
      </c>
      <c r="D83" s="12" t="s">
        <v>86</v>
      </c>
      <c r="E83" s="12" t="s">
        <v>150</v>
      </c>
      <c r="F83" s="166" t="s">
        <v>252</v>
      </c>
      <c r="G83" s="154" t="s">
        <v>250</v>
      </c>
      <c r="H83" s="90" t="s">
        <v>44</v>
      </c>
      <c r="I83" s="21" t="s">
        <v>146</v>
      </c>
      <c r="J83" s="21" t="s">
        <v>45</v>
      </c>
      <c r="K83" s="21" t="s">
        <v>46</v>
      </c>
      <c r="L83" s="135"/>
      <c r="M83" s="135"/>
      <c r="N83" s="135" t="str">
        <f t="shared" si="0"/>
        <v/>
      </c>
      <c r="O83" s="135" t="str">
        <f t="shared" si="4"/>
        <v/>
      </c>
      <c r="P83" s="135"/>
      <c r="Q83" s="135"/>
      <c r="R83" s="135" t="e">
        <f t="shared" si="3"/>
        <v>#VALUE!</v>
      </c>
      <c r="S83" s="140" t="e">
        <f t="shared" si="2"/>
        <v>#VALUE!</v>
      </c>
    </row>
    <row r="84" spans="1:19" ht="12.75" x14ac:dyDescent="0.2">
      <c r="A84" s="23" t="s">
        <v>123</v>
      </c>
      <c r="B84" s="24" t="s">
        <v>73</v>
      </c>
      <c r="C84" s="24" t="s">
        <v>26</v>
      </c>
      <c r="D84" s="25" t="s">
        <v>86</v>
      </c>
      <c r="E84" s="25" t="s">
        <v>139</v>
      </c>
      <c r="F84" s="164" t="s">
        <v>253</v>
      </c>
      <c r="G84" s="155" t="s">
        <v>228</v>
      </c>
      <c r="H84" s="67" t="s">
        <v>44</v>
      </c>
      <c r="I84" s="33" t="s">
        <v>146</v>
      </c>
      <c r="J84" s="33" t="s">
        <v>45</v>
      </c>
      <c r="K84" s="33" t="s">
        <v>46</v>
      </c>
      <c r="L84" s="143"/>
      <c r="M84" s="143"/>
      <c r="N84" s="143" t="str">
        <f t="shared" si="0"/>
        <v/>
      </c>
      <c r="O84" s="143" t="str">
        <f t="shared" si="4"/>
        <v/>
      </c>
      <c r="P84" s="143"/>
      <c r="Q84" s="143"/>
      <c r="R84" s="143" t="e">
        <f t="shared" si="3"/>
        <v>#VALUE!</v>
      </c>
      <c r="S84" s="148" t="e">
        <f t="shared" si="2"/>
        <v>#VALUE!</v>
      </c>
    </row>
    <row r="85" spans="1:19" ht="12.75" x14ac:dyDescent="0.2">
      <c r="A85" s="10" t="s">
        <v>123</v>
      </c>
      <c r="B85" s="11" t="s">
        <v>73</v>
      </c>
      <c r="C85" s="11" t="s">
        <v>26</v>
      </c>
      <c r="D85" s="12" t="s">
        <v>86</v>
      </c>
      <c r="E85" s="12" t="s">
        <v>154</v>
      </c>
      <c r="F85" s="153" t="s">
        <v>254</v>
      </c>
      <c r="G85" s="154" t="s">
        <v>228</v>
      </c>
      <c r="H85" s="90" t="s">
        <v>44</v>
      </c>
      <c r="I85" s="21" t="s">
        <v>138</v>
      </c>
      <c r="J85" s="21" t="s">
        <v>45</v>
      </c>
      <c r="K85" s="21" t="s">
        <v>46</v>
      </c>
      <c r="L85" s="135"/>
      <c r="M85" s="135"/>
      <c r="N85" s="135" t="str">
        <f t="shared" si="0"/>
        <v/>
      </c>
      <c r="O85" s="135" t="str">
        <f t="shared" si="4"/>
        <v/>
      </c>
      <c r="P85" s="135"/>
      <c r="Q85" s="135"/>
      <c r="R85" s="135" t="e">
        <f t="shared" si="3"/>
        <v>#VALUE!</v>
      </c>
      <c r="S85" s="140" t="e">
        <f t="shared" si="2"/>
        <v>#VALUE!</v>
      </c>
    </row>
    <row r="86" spans="1:19" ht="12.75" x14ac:dyDescent="0.2">
      <c r="A86" s="23" t="s">
        <v>123</v>
      </c>
      <c r="B86" s="24" t="s">
        <v>73</v>
      </c>
      <c r="C86" s="24" t="s">
        <v>26</v>
      </c>
      <c r="D86" s="25" t="s">
        <v>86</v>
      </c>
      <c r="E86" s="160" t="s">
        <v>141</v>
      </c>
      <c r="F86" s="156"/>
      <c r="G86" s="174" t="s">
        <v>255</v>
      </c>
      <c r="H86" s="67" t="s">
        <v>44</v>
      </c>
      <c r="I86" s="33" t="s">
        <v>146</v>
      </c>
      <c r="J86" s="33" t="s">
        <v>45</v>
      </c>
      <c r="K86" s="33" t="s">
        <v>46</v>
      </c>
      <c r="L86" s="143"/>
      <c r="M86" s="143"/>
      <c r="N86" s="143" t="str">
        <f t="shared" si="0"/>
        <v/>
      </c>
      <c r="O86" s="143" t="str">
        <f t="shared" si="4"/>
        <v/>
      </c>
      <c r="P86" s="143"/>
      <c r="Q86" s="143"/>
      <c r="R86" s="143" t="e">
        <f t="shared" si="3"/>
        <v>#VALUE!</v>
      </c>
      <c r="S86" s="148" t="e">
        <f t="shared" si="2"/>
        <v>#VALUE!</v>
      </c>
    </row>
    <row r="87" spans="1:19" ht="12.75" x14ac:dyDescent="0.2">
      <c r="A87" s="10" t="s">
        <v>123</v>
      </c>
      <c r="B87" s="11" t="s">
        <v>73</v>
      </c>
      <c r="C87" s="11" t="s">
        <v>26</v>
      </c>
      <c r="D87" s="12" t="s">
        <v>86</v>
      </c>
      <c r="E87" s="12" t="s">
        <v>144</v>
      </c>
      <c r="F87" s="166" t="s">
        <v>256</v>
      </c>
      <c r="G87" s="154" t="s">
        <v>183</v>
      </c>
      <c r="H87" s="90" t="s">
        <v>44</v>
      </c>
      <c r="I87" s="21" t="s">
        <v>195</v>
      </c>
      <c r="J87" s="21" t="s">
        <v>45</v>
      </c>
      <c r="K87" s="21" t="s">
        <v>46</v>
      </c>
      <c r="L87" s="135"/>
      <c r="M87" s="135"/>
      <c r="N87" s="135" t="str">
        <f t="shared" si="0"/>
        <v/>
      </c>
      <c r="O87" s="135" t="str">
        <f t="shared" si="4"/>
        <v/>
      </c>
      <c r="P87" s="135"/>
      <c r="Q87" s="135"/>
      <c r="R87" s="135" t="e">
        <f t="shared" si="3"/>
        <v>#VALUE!</v>
      </c>
      <c r="S87" s="140" t="e">
        <f t="shared" si="2"/>
        <v>#VALUE!</v>
      </c>
    </row>
    <row r="88" spans="1:19" ht="12.75" x14ac:dyDescent="0.2">
      <c r="A88" s="23" t="s">
        <v>123</v>
      </c>
      <c r="B88" s="24" t="s">
        <v>73</v>
      </c>
      <c r="C88" s="24" t="s">
        <v>26</v>
      </c>
      <c r="D88" s="25" t="s">
        <v>86</v>
      </c>
      <c r="E88" s="25" t="s">
        <v>160</v>
      </c>
      <c r="F88" s="49" t="s">
        <v>257</v>
      </c>
      <c r="G88" s="155" t="s">
        <v>183</v>
      </c>
      <c r="H88" s="67" t="s">
        <v>44</v>
      </c>
      <c r="I88" s="33" t="s">
        <v>198</v>
      </c>
      <c r="J88" s="33" t="s">
        <v>45</v>
      </c>
      <c r="K88" s="33" t="s">
        <v>46</v>
      </c>
      <c r="L88" s="143"/>
      <c r="M88" s="143"/>
      <c r="N88" s="143" t="str">
        <f t="shared" si="0"/>
        <v/>
      </c>
      <c r="O88" s="143" t="str">
        <f t="shared" si="4"/>
        <v/>
      </c>
      <c r="P88" s="143"/>
      <c r="Q88" s="143"/>
      <c r="R88" s="143" t="e">
        <f t="shared" si="3"/>
        <v>#VALUE!</v>
      </c>
      <c r="S88" s="148" t="e">
        <f t="shared" si="2"/>
        <v>#VALUE!</v>
      </c>
    </row>
    <row r="89" spans="1:19" ht="12.75" x14ac:dyDescent="0.2">
      <c r="A89" s="44"/>
      <c r="B89" s="45"/>
      <c r="C89" s="45"/>
      <c r="D89" s="12"/>
      <c r="E89" s="12"/>
      <c r="F89" s="175"/>
      <c r="G89" s="177"/>
      <c r="H89" s="151"/>
      <c r="I89" s="21"/>
      <c r="J89" s="21"/>
      <c r="K89" s="21"/>
      <c r="L89" s="135"/>
      <c r="M89" s="135"/>
      <c r="N89" s="135" t="str">
        <f t="shared" si="0"/>
        <v/>
      </c>
      <c r="O89" s="135" t="str">
        <f t="shared" si="4"/>
        <v/>
      </c>
      <c r="P89" s="135"/>
      <c r="Q89" s="135"/>
      <c r="R89" s="135" t="e">
        <f t="shared" si="3"/>
        <v>#VALUE!</v>
      </c>
      <c r="S89" s="140" t="e">
        <f t="shared" si="2"/>
        <v>#VALUE!</v>
      </c>
    </row>
    <row r="90" spans="1:19" ht="12.75" x14ac:dyDescent="0.2">
      <c r="A90" s="23" t="s">
        <v>123</v>
      </c>
      <c r="B90" s="24" t="s">
        <v>73</v>
      </c>
      <c r="C90" s="24" t="s">
        <v>26</v>
      </c>
      <c r="D90" s="25" t="s">
        <v>95</v>
      </c>
      <c r="E90" s="25" t="s">
        <v>124</v>
      </c>
      <c r="F90" s="49" t="s">
        <v>258</v>
      </c>
      <c r="G90" s="155" t="s">
        <v>259</v>
      </c>
      <c r="H90" s="67" t="s">
        <v>44</v>
      </c>
      <c r="I90" s="33" t="s">
        <v>195</v>
      </c>
      <c r="J90" s="33" t="s">
        <v>45</v>
      </c>
      <c r="K90" s="33" t="s">
        <v>46</v>
      </c>
      <c r="L90" s="143"/>
      <c r="M90" s="143"/>
      <c r="N90" s="143" t="str">
        <f t="shared" si="0"/>
        <v/>
      </c>
      <c r="O90" s="143" t="str">
        <f t="shared" si="4"/>
        <v/>
      </c>
      <c r="P90" s="143"/>
      <c r="Q90" s="143"/>
      <c r="R90" s="143" t="e">
        <f t="shared" si="3"/>
        <v>#VALUE!</v>
      </c>
      <c r="S90" s="148" t="e">
        <f t="shared" si="2"/>
        <v>#VALUE!</v>
      </c>
    </row>
    <row r="91" spans="1:19" ht="12.75" x14ac:dyDescent="0.2">
      <c r="A91" s="10" t="s">
        <v>123</v>
      </c>
      <c r="B91" s="11" t="s">
        <v>73</v>
      </c>
      <c r="C91" s="11" t="s">
        <v>26</v>
      </c>
      <c r="D91" s="12" t="s">
        <v>95</v>
      </c>
      <c r="E91" s="12" t="s">
        <v>136</v>
      </c>
      <c r="F91" s="153" t="s">
        <v>260</v>
      </c>
      <c r="G91" s="154" t="s">
        <v>259</v>
      </c>
      <c r="H91" s="90" t="s">
        <v>44</v>
      </c>
      <c r="I91" s="21" t="s">
        <v>138</v>
      </c>
      <c r="J91" s="21" t="s">
        <v>45</v>
      </c>
      <c r="K91" s="21" t="s">
        <v>46</v>
      </c>
      <c r="L91" s="135"/>
      <c r="M91" s="135"/>
      <c r="N91" s="135" t="str">
        <f t="shared" si="0"/>
        <v/>
      </c>
      <c r="O91" s="135" t="str">
        <f t="shared" si="4"/>
        <v/>
      </c>
      <c r="P91" s="135"/>
      <c r="Q91" s="135"/>
      <c r="R91" s="135" t="e">
        <f t="shared" si="3"/>
        <v>#VALUE!</v>
      </c>
      <c r="S91" s="140" t="e">
        <f t="shared" si="2"/>
        <v>#VALUE!</v>
      </c>
    </row>
    <row r="92" spans="1:19" ht="12.75" x14ac:dyDescent="0.2">
      <c r="A92" s="23" t="s">
        <v>123</v>
      </c>
      <c r="B92" s="24" t="s">
        <v>73</v>
      </c>
      <c r="C92" s="24" t="s">
        <v>26</v>
      </c>
      <c r="D92" s="25" t="s">
        <v>95</v>
      </c>
      <c r="E92" s="25" t="s">
        <v>150</v>
      </c>
      <c r="F92" s="49" t="s">
        <v>261</v>
      </c>
      <c r="G92" s="155" t="s">
        <v>259</v>
      </c>
      <c r="H92" s="67" t="s">
        <v>44</v>
      </c>
      <c r="I92" s="33" t="s">
        <v>198</v>
      </c>
      <c r="J92" s="33" t="s">
        <v>45</v>
      </c>
      <c r="K92" s="33" t="s">
        <v>46</v>
      </c>
      <c r="L92" s="143"/>
      <c r="M92" s="143"/>
      <c r="N92" s="143" t="str">
        <f t="shared" si="0"/>
        <v/>
      </c>
      <c r="O92" s="143" t="str">
        <f t="shared" si="4"/>
        <v/>
      </c>
      <c r="P92" s="143"/>
      <c r="Q92" s="143"/>
      <c r="R92" s="143" t="e">
        <f t="shared" si="3"/>
        <v>#VALUE!</v>
      </c>
      <c r="S92" s="148" t="e">
        <f t="shared" si="2"/>
        <v>#VALUE!</v>
      </c>
    </row>
    <row r="93" spans="1:19" ht="12.75" x14ac:dyDescent="0.2">
      <c r="A93" s="10" t="s">
        <v>123</v>
      </c>
      <c r="B93" s="11" t="s">
        <v>73</v>
      </c>
      <c r="C93" s="11" t="s">
        <v>26</v>
      </c>
      <c r="D93" s="12" t="s">
        <v>98</v>
      </c>
      <c r="E93" s="12" t="s">
        <v>124</v>
      </c>
      <c r="F93" s="153" t="s">
        <v>262</v>
      </c>
      <c r="G93" s="150" t="s">
        <v>170</v>
      </c>
      <c r="H93" s="90" t="s">
        <v>44</v>
      </c>
      <c r="I93" s="21" t="s">
        <v>138</v>
      </c>
      <c r="J93" s="21" t="s">
        <v>45</v>
      </c>
      <c r="K93" s="21" t="s">
        <v>46</v>
      </c>
      <c r="L93" s="135"/>
      <c r="M93" s="135" t="s">
        <v>263</v>
      </c>
      <c r="N93" s="135" t="str">
        <f t="shared" si="0"/>
        <v>JUEVES</v>
      </c>
      <c r="O93" s="135" t="str">
        <f t="shared" si="4"/>
        <v/>
      </c>
      <c r="P93" s="135"/>
      <c r="Q93" s="135"/>
      <c r="R93" s="135" t="e">
        <f t="shared" si="3"/>
        <v>#VALUE!</v>
      </c>
      <c r="S93" s="140" t="e">
        <f t="shared" si="2"/>
        <v>#VALUE!</v>
      </c>
    </row>
    <row r="94" spans="1:19" ht="12.75" x14ac:dyDescent="0.2">
      <c r="A94" s="23" t="s">
        <v>123</v>
      </c>
      <c r="B94" s="24" t="s">
        <v>73</v>
      </c>
      <c r="C94" s="24" t="s">
        <v>26</v>
      </c>
      <c r="D94" s="25" t="s">
        <v>98</v>
      </c>
      <c r="E94" s="25" t="s">
        <v>136</v>
      </c>
      <c r="F94" s="49" t="s">
        <v>264</v>
      </c>
      <c r="G94" s="133" t="s">
        <v>170</v>
      </c>
      <c r="H94" s="67" t="s">
        <v>44</v>
      </c>
      <c r="I94" s="33" t="s">
        <v>146</v>
      </c>
      <c r="J94" s="33" t="s">
        <v>45</v>
      </c>
      <c r="K94" s="33" t="s">
        <v>46</v>
      </c>
      <c r="L94" s="143"/>
      <c r="M94" s="143" t="s">
        <v>265</v>
      </c>
      <c r="N94" s="143" t="str">
        <f t="shared" si="0"/>
        <v>VIERNES</v>
      </c>
      <c r="O94" s="143" t="str">
        <f t="shared" si="4"/>
        <v/>
      </c>
      <c r="P94" s="143"/>
      <c r="Q94" s="143"/>
      <c r="R94" s="143" t="e">
        <f t="shared" si="3"/>
        <v>#VALUE!</v>
      </c>
      <c r="S94" s="148" t="e">
        <f t="shared" si="2"/>
        <v>#VALUE!</v>
      </c>
    </row>
    <row r="95" spans="1:19" ht="12.75" x14ac:dyDescent="0.2">
      <c r="A95" s="10" t="s">
        <v>123</v>
      </c>
      <c r="B95" s="11" t="s">
        <v>73</v>
      </c>
      <c r="C95" s="11" t="s">
        <v>26</v>
      </c>
      <c r="D95" s="12" t="s">
        <v>98</v>
      </c>
      <c r="E95" s="12" t="s">
        <v>150</v>
      </c>
      <c r="F95" s="159" t="s">
        <v>266</v>
      </c>
      <c r="G95" s="150" t="s">
        <v>170</v>
      </c>
      <c r="H95" s="90" t="s">
        <v>44</v>
      </c>
      <c r="I95" s="21" t="s">
        <v>198</v>
      </c>
      <c r="J95" s="21" t="s">
        <v>45</v>
      </c>
      <c r="K95" s="21" t="s">
        <v>46</v>
      </c>
      <c r="L95" s="135"/>
      <c r="M95" s="135" t="s">
        <v>267</v>
      </c>
      <c r="N95" s="135" t="str">
        <f t="shared" si="0"/>
        <v>SABADO</v>
      </c>
      <c r="O95" s="135" t="str">
        <f t="shared" si="4"/>
        <v/>
      </c>
      <c r="P95" s="135"/>
      <c r="Q95" s="135"/>
      <c r="R95" s="135" t="e">
        <f t="shared" si="3"/>
        <v>#VALUE!</v>
      </c>
      <c r="S95" s="140" t="e">
        <f t="shared" si="2"/>
        <v>#VALUE!</v>
      </c>
    </row>
    <row r="96" spans="1:19" ht="12.75" x14ac:dyDescent="0.2">
      <c r="A96" s="23" t="s">
        <v>123</v>
      </c>
      <c r="B96" s="24" t="s">
        <v>73</v>
      </c>
      <c r="C96" s="24" t="s">
        <v>26</v>
      </c>
      <c r="D96" s="25" t="s">
        <v>100</v>
      </c>
      <c r="E96" s="25" t="s">
        <v>124</v>
      </c>
      <c r="F96" s="164" t="s">
        <v>268</v>
      </c>
      <c r="G96" s="155" t="s">
        <v>269</v>
      </c>
      <c r="H96" s="67" t="s">
        <v>44</v>
      </c>
      <c r="I96" s="33" t="s">
        <v>270</v>
      </c>
      <c r="J96" s="33" t="s">
        <v>45</v>
      </c>
      <c r="K96" s="33" t="s">
        <v>46</v>
      </c>
      <c r="L96" s="143"/>
      <c r="M96" s="143"/>
      <c r="N96" s="143" t="str">
        <f t="shared" si="0"/>
        <v/>
      </c>
      <c r="O96" s="143" t="str">
        <f t="shared" si="4"/>
        <v/>
      </c>
      <c r="P96" s="143"/>
      <c r="Q96" s="143"/>
      <c r="R96" s="143" t="e">
        <f t="shared" si="3"/>
        <v>#VALUE!</v>
      </c>
      <c r="S96" s="148" t="e">
        <f t="shared" si="2"/>
        <v>#VALUE!</v>
      </c>
    </row>
    <row r="97" spans="1:19" ht="12.75" x14ac:dyDescent="0.2">
      <c r="A97" s="10" t="s">
        <v>123</v>
      </c>
      <c r="B97" s="11" t="s">
        <v>73</v>
      </c>
      <c r="C97" s="11" t="s">
        <v>26</v>
      </c>
      <c r="D97" s="12" t="s">
        <v>100</v>
      </c>
      <c r="E97" s="160" t="s">
        <v>136</v>
      </c>
      <c r="F97" s="176"/>
      <c r="G97" s="174"/>
      <c r="H97" s="90" t="s">
        <v>44</v>
      </c>
      <c r="I97" s="21" t="s">
        <v>180</v>
      </c>
      <c r="J97" s="21" t="s">
        <v>45</v>
      </c>
      <c r="K97" s="21" t="s">
        <v>46</v>
      </c>
      <c r="L97" s="178"/>
      <c r="M97" s="178"/>
      <c r="N97" s="178" t="str">
        <f t="shared" si="0"/>
        <v/>
      </c>
      <c r="O97" s="178" t="str">
        <f t="shared" si="4"/>
        <v/>
      </c>
      <c r="P97" s="178"/>
      <c r="Q97" s="178"/>
      <c r="R97" s="178" t="e">
        <f t="shared" si="3"/>
        <v>#VALUE!</v>
      </c>
      <c r="S97" s="140">
        <f t="shared" ref="S97:S101" si="5">SUM(M97:P97)</f>
        <v>0</v>
      </c>
    </row>
    <row r="98" spans="1:19" ht="12.75" x14ac:dyDescent="0.2">
      <c r="A98" s="23" t="s">
        <v>123</v>
      </c>
      <c r="B98" s="24" t="s">
        <v>73</v>
      </c>
      <c r="C98" s="24" t="s">
        <v>26</v>
      </c>
      <c r="D98" s="25" t="s">
        <v>271</v>
      </c>
      <c r="E98" s="25" t="s">
        <v>124</v>
      </c>
      <c r="F98" s="164" t="s">
        <v>272</v>
      </c>
      <c r="G98" s="133" t="s">
        <v>103</v>
      </c>
      <c r="H98" s="67" t="s">
        <v>44</v>
      </c>
      <c r="I98" s="33" t="s">
        <v>195</v>
      </c>
      <c r="J98" s="33" t="s">
        <v>45</v>
      </c>
      <c r="K98" s="33" t="s">
        <v>46</v>
      </c>
      <c r="L98" s="179"/>
      <c r="M98" s="179"/>
      <c r="N98" s="179" t="str">
        <f t="shared" si="0"/>
        <v/>
      </c>
      <c r="O98" s="179" t="str">
        <f t="shared" si="4"/>
        <v/>
      </c>
      <c r="P98" s="179"/>
      <c r="Q98" s="179"/>
      <c r="R98" s="179" t="e">
        <f t="shared" si="3"/>
        <v>#VALUE!</v>
      </c>
      <c r="S98" s="148">
        <f t="shared" si="5"/>
        <v>0</v>
      </c>
    </row>
    <row r="99" spans="1:19" ht="12.75" x14ac:dyDescent="0.2">
      <c r="A99" s="44"/>
      <c r="B99" s="45"/>
      <c r="C99" s="45"/>
      <c r="D99" s="12"/>
      <c r="E99" s="12"/>
      <c r="F99" s="176"/>
      <c r="G99" s="180"/>
      <c r="H99" s="151"/>
      <c r="I99" s="21"/>
      <c r="J99" s="21"/>
      <c r="K99" s="21"/>
      <c r="L99" s="178"/>
      <c r="M99" s="178"/>
      <c r="N99" s="178" t="str">
        <f t="shared" si="0"/>
        <v/>
      </c>
      <c r="O99" s="178" t="str">
        <f t="shared" si="4"/>
        <v/>
      </c>
      <c r="P99" s="178"/>
      <c r="Q99" s="178"/>
      <c r="R99" s="178" t="e">
        <f t="shared" si="3"/>
        <v>#VALUE!</v>
      </c>
      <c r="S99" s="140">
        <f t="shared" si="5"/>
        <v>0</v>
      </c>
    </row>
    <row r="100" spans="1:19" ht="12.75" x14ac:dyDescent="0.2">
      <c r="A100" s="23" t="s">
        <v>123</v>
      </c>
      <c r="B100" s="24" t="s">
        <v>73</v>
      </c>
      <c r="C100" s="24" t="s">
        <v>104</v>
      </c>
      <c r="D100" s="25" t="s">
        <v>273</v>
      </c>
      <c r="E100" s="25" t="s">
        <v>274</v>
      </c>
      <c r="F100" s="161"/>
      <c r="G100" s="181"/>
      <c r="H100" s="67" t="s">
        <v>32</v>
      </c>
      <c r="I100" s="33" t="s">
        <v>111</v>
      </c>
      <c r="J100" s="33" t="s">
        <v>109</v>
      </c>
      <c r="K100" s="33" t="s">
        <v>53</v>
      </c>
      <c r="L100" s="179"/>
      <c r="M100" s="179"/>
      <c r="N100" s="179" t="str">
        <f t="shared" si="0"/>
        <v/>
      </c>
      <c r="O100" s="179" t="str">
        <f t="shared" si="4"/>
        <v/>
      </c>
      <c r="P100" s="179"/>
      <c r="Q100" s="179"/>
      <c r="R100" s="179" t="e">
        <f t="shared" si="3"/>
        <v>#VALUE!</v>
      </c>
      <c r="S100" s="148">
        <f t="shared" si="5"/>
        <v>0</v>
      </c>
    </row>
    <row r="101" spans="1:19" ht="12.75" x14ac:dyDescent="0.2">
      <c r="A101" s="10" t="s">
        <v>123</v>
      </c>
      <c r="B101" s="11" t="s">
        <v>73</v>
      </c>
      <c r="C101" s="11" t="s">
        <v>104</v>
      </c>
      <c r="D101" s="12" t="s">
        <v>275</v>
      </c>
      <c r="E101" s="12" t="s">
        <v>274</v>
      </c>
      <c r="F101" s="176"/>
      <c r="G101" s="180"/>
      <c r="H101" s="90" t="s">
        <v>32</v>
      </c>
      <c r="I101" s="21" t="s">
        <v>108</v>
      </c>
      <c r="J101" s="21" t="s">
        <v>109</v>
      </c>
      <c r="K101" s="21" t="s">
        <v>53</v>
      </c>
      <c r="L101" s="178"/>
      <c r="M101" s="178"/>
      <c r="N101" s="178" t="str">
        <f t="shared" si="0"/>
        <v/>
      </c>
      <c r="O101" s="178" t="str">
        <f t="shared" si="4"/>
        <v/>
      </c>
      <c r="P101" s="178"/>
      <c r="Q101" s="178"/>
      <c r="R101" s="178" t="e">
        <f t="shared" si="3"/>
        <v>#VALUE!</v>
      </c>
      <c r="S101" s="140">
        <f t="shared" si="5"/>
        <v>0</v>
      </c>
    </row>
    <row r="102" spans="1:19" ht="12.75" x14ac:dyDescent="0.2">
      <c r="A102" s="109"/>
      <c r="B102" s="110"/>
      <c r="C102" s="110"/>
      <c r="D102" s="111"/>
      <c r="E102" s="111"/>
      <c r="F102" s="112"/>
      <c r="G102" s="182"/>
      <c r="H102" s="115"/>
      <c r="I102" s="117"/>
      <c r="J102" s="117"/>
      <c r="K102" s="117"/>
      <c r="L102" s="183"/>
      <c r="M102" s="183">
        <f>SUM(SETIEMBRE_9[Columna 13])</f>
        <v>0</v>
      </c>
      <c r="N102" s="183">
        <f>SUM(SETIEMBRE_9[inicio])</f>
        <v>0</v>
      </c>
      <c r="O102" s="184">
        <f>SUM(SETIEMBRE_9[fin])</f>
        <v>5.1597222222222232</v>
      </c>
      <c r="P102" s="183">
        <f>SUM(SETIEMBRE_9[Columna 16])</f>
        <v>0</v>
      </c>
      <c r="Q102" s="183"/>
      <c r="R102" s="183" t="e">
        <f>SUM(SETIEMBRE_9[Columna 17])</f>
        <v>#VALUE!</v>
      </c>
      <c r="S102" s="185" t="e">
        <f>SUM(SETIEMBRE_9[TOTAL])</f>
        <v>#VALUE!</v>
      </c>
    </row>
    <row r="103" spans="1:19" ht="12.75" x14ac:dyDescent="0.2">
      <c r="A103" s="119"/>
      <c r="B103" s="119"/>
      <c r="C103" s="119"/>
      <c r="D103" s="119"/>
      <c r="E103" s="186"/>
      <c r="F103" s="187"/>
      <c r="G103" s="188"/>
      <c r="L103" s="189"/>
      <c r="M103" s="189" t="e">
        <f>SETIEMBRE_9[[#Totals],[Columna 13]]/SETIEMBRE_9[[#Totals],[TOTAL]]</f>
        <v>#VALUE!</v>
      </c>
      <c r="N103" s="189" t="e">
        <f>SETIEMBRE_9[[#Totals],[inicio]]/SETIEMBRE_9[[#Totals],[TOTAL]]</f>
        <v>#VALUE!</v>
      </c>
      <c r="O103" s="189" t="e">
        <f>SETIEMBRE_9[[#Totals],[fin]]/SETIEMBRE_9[[#Totals],[TOTAL]]</f>
        <v>#VALUE!</v>
      </c>
    </row>
    <row r="104" spans="1:19" ht="12.75" x14ac:dyDescent="0.2">
      <c r="D104" s="122" t="s">
        <v>2</v>
      </c>
      <c r="E104" s="1" t="s">
        <v>112</v>
      </c>
      <c r="F104" s="1"/>
      <c r="G104" s="188"/>
      <c r="I104" s="190"/>
      <c r="J104" s="191"/>
      <c r="K104" s="192"/>
    </row>
    <row r="105" spans="1:19" ht="12.75" x14ac:dyDescent="0.2">
      <c r="D105" s="122" t="s">
        <v>276</v>
      </c>
      <c r="E105" s="124">
        <v>1347</v>
      </c>
      <c r="F105" s="124"/>
      <c r="G105" s="188"/>
    </row>
    <row r="106" spans="1:19" ht="12.75" x14ac:dyDescent="0.2">
      <c r="E106" s="193">
        <f>SUM(E105)</f>
        <v>1347</v>
      </c>
      <c r="F106" s="193"/>
      <c r="G106" s="188"/>
    </row>
    <row r="107" spans="1:19" ht="12.75" x14ac:dyDescent="0.2">
      <c r="G107" s="188"/>
    </row>
    <row r="108" spans="1:19" ht="12.75" x14ac:dyDescent="0.2">
      <c r="G108" s="188"/>
    </row>
    <row r="109" spans="1:19" ht="12.75" x14ac:dyDescent="0.2">
      <c r="G109" s="188"/>
    </row>
    <row r="110" spans="1:19" ht="12.75" x14ac:dyDescent="0.2">
      <c r="G110" s="188"/>
    </row>
    <row r="111" spans="1:19" ht="12.75" x14ac:dyDescent="0.2">
      <c r="G111" s="188"/>
    </row>
    <row r="112" spans="1:19" ht="12.75" x14ac:dyDescent="0.2">
      <c r="G112" s="188"/>
    </row>
    <row r="113" spans="7:7" ht="12.75" x14ac:dyDescent="0.2">
      <c r="G113" s="188"/>
    </row>
    <row r="114" spans="7:7" ht="12.75" x14ac:dyDescent="0.2">
      <c r="G114" s="188"/>
    </row>
    <row r="115" spans="7:7" ht="12.75" x14ac:dyDescent="0.2">
      <c r="G115" s="188"/>
    </row>
    <row r="116" spans="7:7" ht="12.75" x14ac:dyDescent="0.2">
      <c r="G116" s="188"/>
    </row>
    <row r="117" spans="7:7" ht="12.75" x14ac:dyDescent="0.2">
      <c r="G117" s="188"/>
    </row>
    <row r="118" spans="7:7" ht="12.75" x14ac:dyDescent="0.2">
      <c r="G118" s="188"/>
    </row>
    <row r="119" spans="7:7" ht="12.75" x14ac:dyDescent="0.2">
      <c r="G119" s="188"/>
    </row>
    <row r="120" spans="7:7" ht="12.75" x14ac:dyDescent="0.2">
      <c r="G120" s="188"/>
    </row>
    <row r="121" spans="7:7" ht="12.75" x14ac:dyDescent="0.2">
      <c r="G121" s="188"/>
    </row>
    <row r="122" spans="7:7" ht="12.75" x14ac:dyDescent="0.2">
      <c r="G122" s="188"/>
    </row>
    <row r="123" spans="7:7" ht="12.75" x14ac:dyDescent="0.2">
      <c r="G123" s="188"/>
    </row>
    <row r="124" spans="7:7" ht="12.75" x14ac:dyDescent="0.2">
      <c r="G124" s="188"/>
    </row>
    <row r="125" spans="7:7" ht="12.75" x14ac:dyDescent="0.2">
      <c r="G125" s="188"/>
    </row>
    <row r="126" spans="7:7" ht="12.75" x14ac:dyDescent="0.2">
      <c r="G126" s="188"/>
    </row>
    <row r="127" spans="7:7" ht="12.75" x14ac:dyDescent="0.2">
      <c r="G127" s="188"/>
    </row>
    <row r="128" spans="7:7" ht="12.75" x14ac:dyDescent="0.2">
      <c r="G128" s="188"/>
    </row>
    <row r="129" spans="7:7" ht="12.75" x14ac:dyDescent="0.2">
      <c r="G129" s="188"/>
    </row>
    <row r="130" spans="7:7" ht="12.75" x14ac:dyDescent="0.2">
      <c r="G130" s="188"/>
    </row>
    <row r="131" spans="7:7" ht="12.75" x14ac:dyDescent="0.2">
      <c r="G131" s="188"/>
    </row>
    <row r="132" spans="7:7" ht="12.75" x14ac:dyDescent="0.2">
      <c r="G132" s="188"/>
    </row>
    <row r="133" spans="7:7" ht="12.75" x14ac:dyDescent="0.2">
      <c r="G133" s="188"/>
    </row>
    <row r="134" spans="7:7" ht="12.75" x14ac:dyDescent="0.2">
      <c r="G134" s="188"/>
    </row>
    <row r="135" spans="7:7" ht="12.75" x14ac:dyDescent="0.2">
      <c r="G135" s="188"/>
    </row>
    <row r="136" spans="7:7" ht="12.75" x14ac:dyDescent="0.2">
      <c r="G136" s="188"/>
    </row>
    <row r="137" spans="7:7" ht="12.75" x14ac:dyDescent="0.2">
      <c r="G137" s="188"/>
    </row>
    <row r="138" spans="7:7" ht="12.75" x14ac:dyDescent="0.2">
      <c r="G138" s="188"/>
    </row>
    <row r="139" spans="7:7" ht="12.75" x14ac:dyDescent="0.2">
      <c r="G139" s="188"/>
    </row>
    <row r="140" spans="7:7" ht="12.75" x14ac:dyDescent="0.2">
      <c r="G140" s="188"/>
    </row>
    <row r="141" spans="7:7" ht="12.75" x14ac:dyDescent="0.2">
      <c r="G141" s="188"/>
    </row>
    <row r="142" spans="7:7" ht="12.75" x14ac:dyDescent="0.2">
      <c r="G142" s="188"/>
    </row>
    <row r="143" spans="7:7" ht="12.75" x14ac:dyDescent="0.2">
      <c r="G143" s="188"/>
    </row>
    <row r="144" spans="7:7" ht="12.75" x14ac:dyDescent="0.2">
      <c r="G144" s="188"/>
    </row>
    <row r="145" spans="7:7" ht="12.75" x14ac:dyDescent="0.2">
      <c r="G145" s="188"/>
    </row>
    <row r="146" spans="7:7" ht="12.75" x14ac:dyDescent="0.2">
      <c r="G146" s="188"/>
    </row>
    <row r="147" spans="7:7" ht="12.75" x14ac:dyDescent="0.2">
      <c r="G147" s="188"/>
    </row>
    <row r="148" spans="7:7" ht="12.75" x14ac:dyDescent="0.2">
      <c r="G148" s="188"/>
    </row>
    <row r="149" spans="7:7" ht="12.75" x14ac:dyDescent="0.2">
      <c r="G149" s="188"/>
    </row>
    <row r="150" spans="7:7" ht="12.75" x14ac:dyDescent="0.2">
      <c r="G150" s="188"/>
    </row>
    <row r="151" spans="7:7" ht="12.75" x14ac:dyDescent="0.2">
      <c r="G151" s="188"/>
    </row>
    <row r="152" spans="7:7" ht="12.75" x14ac:dyDescent="0.2">
      <c r="G152" s="188"/>
    </row>
    <row r="153" spans="7:7" ht="12.75" x14ac:dyDescent="0.2">
      <c r="G153" s="188"/>
    </row>
    <row r="154" spans="7:7" ht="12.75" x14ac:dyDescent="0.2">
      <c r="G154" s="188"/>
    </row>
    <row r="155" spans="7:7" ht="12.75" x14ac:dyDescent="0.2">
      <c r="G155" s="188"/>
    </row>
    <row r="156" spans="7:7" ht="12.75" x14ac:dyDescent="0.2">
      <c r="G156" s="188"/>
    </row>
    <row r="157" spans="7:7" ht="12.75" x14ac:dyDescent="0.2">
      <c r="G157" s="188"/>
    </row>
    <row r="158" spans="7:7" ht="12.75" x14ac:dyDescent="0.2">
      <c r="G158" s="188"/>
    </row>
    <row r="159" spans="7:7" ht="12.75" x14ac:dyDescent="0.2">
      <c r="G159" s="188"/>
    </row>
    <row r="160" spans="7:7" ht="12.75" x14ac:dyDescent="0.2">
      <c r="G160" s="188"/>
    </row>
    <row r="161" spans="7:7" ht="12.75" x14ac:dyDescent="0.2">
      <c r="G161" s="188"/>
    </row>
    <row r="162" spans="7:7" ht="12.75" x14ac:dyDescent="0.2">
      <c r="G162" s="188"/>
    </row>
    <row r="163" spans="7:7" ht="12.75" x14ac:dyDescent="0.2">
      <c r="G163" s="188"/>
    </row>
    <row r="164" spans="7:7" ht="12.75" x14ac:dyDescent="0.2">
      <c r="G164" s="188"/>
    </row>
    <row r="165" spans="7:7" ht="12.75" x14ac:dyDescent="0.2">
      <c r="G165" s="188"/>
    </row>
    <row r="166" spans="7:7" ht="12.75" x14ac:dyDescent="0.2">
      <c r="G166" s="188"/>
    </row>
    <row r="167" spans="7:7" ht="12.75" x14ac:dyDescent="0.2">
      <c r="G167" s="188"/>
    </row>
    <row r="168" spans="7:7" ht="12.75" x14ac:dyDescent="0.2">
      <c r="G168" s="188"/>
    </row>
    <row r="169" spans="7:7" ht="12.75" x14ac:dyDescent="0.2">
      <c r="G169" s="188"/>
    </row>
    <row r="170" spans="7:7" ht="12.75" x14ac:dyDescent="0.2">
      <c r="G170" s="188"/>
    </row>
    <row r="171" spans="7:7" ht="12.75" x14ac:dyDescent="0.2">
      <c r="G171" s="188"/>
    </row>
    <row r="172" spans="7:7" ht="12.75" x14ac:dyDescent="0.2">
      <c r="G172" s="188"/>
    </row>
    <row r="173" spans="7:7" ht="12.75" x14ac:dyDescent="0.2">
      <c r="G173" s="188"/>
    </row>
    <row r="174" spans="7:7" ht="12.75" x14ac:dyDescent="0.2">
      <c r="G174" s="188"/>
    </row>
    <row r="175" spans="7:7" ht="12.75" x14ac:dyDescent="0.2">
      <c r="G175" s="188"/>
    </row>
    <row r="176" spans="7:7" ht="12.75" x14ac:dyDescent="0.2">
      <c r="G176" s="188"/>
    </row>
    <row r="177" spans="7:7" ht="12.75" x14ac:dyDescent="0.2">
      <c r="G177" s="188"/>
    </row>
    <row r="178" spans="7:7" ht="12.75" x14ac:dyDescent="0.2">
      <c r="G178" s="188"/>
    </row>
    <row r="179" spans="7:7" ht="12.75" x14ac:dyDescent="0.2">
      <c r="G179" s="188"/>
    </row>
    <row r="180" spans="7:7" ht="12.75" x14ac:dyDescent="0.2">
      <c r="G180" s="188"/>
    </row>
    <row r="181" spans="7:7" ht="12.75" x14ac:dyDescent="0.2">
      <c r="G181" s="188"/>
    </row>
    <row r="182" spans="7:7" ht="12.75" x14ac:dyDescent="0.2">
      <c r="G182" s="188"/>
    </row>
    <row r="183" spans="7:7" ht="12.75" x14ac:dyDescent="0.2">
      <c r="G183" s="188"/>
    </row>
    <row r="184" spans="7:7" ht="12.75" x14ac:dyDescent="0.2">
      <c r="G184" s="188"/>
    </row>
    <row r="185" spans="7:7" ht="12.75" x14ac:dyDescent="0.2">
      <c r="G185" s="188"/>
    </row>
    <row r="186" spans="7:7" ht="12.75" x14ac:dyDescent="0.2">
      <c r="G186" s="188"/>
    </row>
    <row r="187" spans="7:7" ht="12.75" x14ac:dyDescent="0.2">
      <c r="G187" s="188"/>
    </row>
    <row r="188" spans="7:7" ht="12.75" x14ac:dyDescent="0.2">
      <c r="G188" s="188"/>
    </row>
    <row r="189" spans="7:7" ht="12.75" x14ac:dyDescent="0.2">
      <c r="G189" s="188"/>
    </row>
    <row r="190" spans="7:7" ht="12.75" x14ac:dyDescent="0.2">
      <c r="G190" s="188"/>
    </row>
    <row r="191" spans="7:7" ht="12.75" x14ac:dyDescent="0.2">
      <c r="G191" s="188"/>
    </row>
    <row r="192" spans="7:7" ht="12.75" x14ac:dyDescent="0.2">
      <c r="G192" s="188"/>
    </row>
    <row r="193" spans="7:7" ht="12.75" x14ac:dyDescent="0.2">
      <c r="G193" s="188"/>
    </row>
    <row r="194" spans="7:7" ht="12.75" x14ac:dyDescent="0.2">
      <c r="G194" s="188"/>
    </row>
    <row r="195" spans="7:7" ht="12.75" x14ac:dyDescent="0.2">
      <c r="G195" s="188"/>
    </row>
    <row r="196" spans="7:7" ht="12.75" x14ac:dyDescent="0.2">
      <c r="G196" s="188"/>
    </row>
    <row r="197" spans="7:7" ht="12.75" x14ac:dyDescent="0.2">
      <c r="G197" s="188"/>
    </row>
    <row r="198" spans="7:7" ht="12.75" x14ac:dyDescent="0.2">
      <c r="G198" s="188"/>
    </row>
    <row r="199" spans="7:7" ht="12.75" x14ac:dyDescent="0.2">
      <c r="G199" s="188"/>
    </row>
    <row r="200" spans="7:7" ht="12.75" x14ac:dyDescent="0.2">
      <c r="G200" s="188"/>
    </row>
    <row r="201" spans="7:7" ht="12.75" x14ac:dyDescent="0.2">
      <c r="G201" s="188"/>
    </row>
    <row r="202" spans="7:7" ht="12.75" x14ac:dyDescent="0.2">
      <c r="G202" s="188"/>
    </row>
    <row r="203" spans="7:7" ht="12.75" x14ac:dyDescent="0.2">
      <c r="G203" s="188"/>
    </row>
    <row r="204" spans="7:7" ht="12.75" x14ac:dyDescent="0.2">
      <c r="G204" s="188"/>
    </row>
    <row r="205" spans="7:7" ht="12.75" x14ac:dyDescent="0.2">
      <c r="G205" s="188"/>
    </row>
    <row r="206" spans="7:7" ht="12.75" x14ac:dyDescent="0.2">
      <c r="G206" s="188"/>
    </row>
    <row r="207" spans="7:7" ht="12.75" x14ac:dyDescent="0.2">
      <c r="G207" s="188"/>
    </row>
    <row r="208" spans="7:7" ht="12.75" x14ac:dyDescent="0.2">
      <c r="G208" s="188"/>
    </row>
    <row r="209" spans="7:7" ht="12.75" x14ac:dyDescent="0.2">
      <c r="G209" s="188"/>
    </row>
    <row r="210" spans="7:7" ht="12.75" x14ac:dyDescent="0.2">
      <c r="G210" s="188"/>
    </row>
    <row r="211" spans="7:7" ht="12.75" x14ac:dyDescent="0.2">
      <c r="G211" s="188"/>
    </row>
    <row r="212" spans="7:7" ht="12.75" x14ac:dyDescent="0.2">
      <c r="G212" s="188"/>
    </row>
    <row r="213" spans="7:7" ht="12.75" x14ac:dyDescent="0.2">
      <c r="G213" s="188"/>
    </row>
    <row r="214" spans="7:7" ht="12.75" x14ac:dyDescent="0.2">
      <c r="G214" s="188"/>
    </row>
    <row r="215" spans="7:7" ht="12.75" x14ac:dyDescent="0.2">
      <c r="G215" s="188"/>
    </row>
    <row r="216" spans="7:7" ht="12.75" x14ac:dyDescent="0.2">
      <c r="G216" s="188"/>
    </row>
    <row r="217" spans="7:7" ht="12.75" x14ac:dyDescent="0.2">
      <c r="G217" s="188"/>
    </row>
    <row r="218" spans="7:7" ht="12.75" x14ac:dyDescent="0.2">
      <c r="G218" s="188"/>
    </row>
    <row r="219" spans="7:7" ht="12.75" x14ac:dyDescent="0.2">
      <c r="G219" s="188"/>
    </row>
    <row r="220" spans="7:7" ht="12.75" x14ac:dyDescent="0.2">
      <c r="G220" s="188"/>
    </row>
    <row r="221" spans="7:7" ht="12.75" x14ac:dyDescent="0.2">
      <c r="G221" s="188"/>
    </row>
    <row r="222" spans="7:7" ht="12.75" x14ac:dyDescent="0.2">
      <c r="G222" s="188"/>
    </row>
    <row r="223" spans="7:7" ht="12.75" x14ac:dyDescent="0.2">
      <c r="G223" s="188"/>
    </row>
    <row r="224" spans="7:7" ht="12.75" x14ac:dyDescent="0.2">
      <c r="G224" s="188"/>
    </row>
    <row r="225" spans="7:7" ht="12.75" x14ac:dyDescent="0.2">
      <c r="G225" s="188"/>
    </row>
    <row r="226" spans="7:7" ht="12.75" x14ac:dyDescent="0.2">
      <c r="G226" s="188"/>
    </row>
    <row r="227" spans="7:7" ht="12.75" x14ac:dyDescent="0.2">
      <c r="G227" s="188"/>
    </row>
    <row r="228" spans="7:7" ht="12.75" x14ac:dyDescent="0.2">
      <c r="G228" s="188"/>
    </row>
    <row r="229" spans="7:7" ht="12.75" x14ac:dyDescent="0.2">
      <c r="G229" s="188"/>
    </row>
    <row r="230" spans="7:7" ht="12.75" x14ac:dyDescent="0.2">
      <c r="G230" s="188"/>
    </row>
    <row r="231" spans="7:7" ht="12.75" x14ac:dyDescent="0.2">
      <c r="G231" s="188"/>
    </row>
    <row r="232" spans="7:7" ht="12.75" x14ac:dyDescent="0.2">
      <c r="G232" s="188"/>
    </row>
    <row r="233" spans="7:7" ht="12.75" x14ac:dyDescent="0.2">
      <c r="G233" s="188"/>
    </row>
    <row r="234" spans="7:7" ht="12.75" x14ac:dyDescent="0.2">
      <c r="G234" s="188"/>
    </row>
    <row r="235" spans="7:7" ht="12.75" x14ac:dyDescent="0.2">
      <c r="G235" s="188"/>
    </row>
    <row r="236" spans="7:7" ht="12.75" x14ac:dyDescent="0.2">
      <c r="G236" s="188"/>
    </row>
    <row r="237" spans="7:7" ht="12.75" x14ac:dyDescent="0.2">
      <c r="G237" s="188"/>
    </row>
    <row r="238" spans="7:7" ht="12.75" x14ac:dyDescent="0.2">
      <c r="G238" s="188"/>
    </row>
    <row r="239" spans="7:7" ht="12.75" x14ac:dyDescent="0.2">
      <c r="G239" s="188"/>
    </row>
    <row r="240" spans="7:7" ht="12.75" x14ac:dyDescent="0.2">
      <c r="G240" s="188"/>
    </row>
    <row r="241" spans="7:7" ht="12.75" x14ac:dyDescent="0.2">
      <c r="G241" s="188"/>
    </row>
    <row r="242" spans="7:7" ht="12.75" x14ac:dyDescent="0.2">
      <c r="G242" s="188"/>
    </row>
    <row r="243" spans="7:7" ht="12.75" x14ac:dyDescent="0.2">
      <c r="G243" s="188"/>
    </row>
    <row r="244" spans="7:7" ht="12.75" x14ac:dyDescent="0.2">
      <c r="G244" s="188"/>
    </row>
    <row r="245" spans="7:7" ht="12.75" x14ac:dyDescent="0.2">
      <c r="G245" s="188"/>
    </row>
    <row r="246" spans="7:7" ht="12.75" x14ac:dyDescent="0.2">
      <c r="G246" s="188"/>
    </row>
    <row r="247" spans="7:7" ht="12.75" x14ac:dyDescent="0.2">
      <c r="G247" s="188"/>
    </row>
    <row r="248" spans="7:7" ht="12.75" x14ac:dyDescent="0.2">
      <c r="G248" s="188"/>
    </row>
    <row r="249" spans="7:7" ht="12.75" x14ac:dyDescent="0.2">
      <c r="G249" s="188"/>
    </row>
    <row r="250" spans="7:7" ht="12.75" x14ac:dyDescent="0.2">
      <c r="G250" s="188"/>
    </row>
    <row r="251" spans="7:7" ht="12.75" x14ac:dyDescent="0.2">
      <c r="G251" s="188"/>
    </row>
    <row r="252" spans="7:7" ht="12.75" x14ac:dyDescent="0.2">
      <c r="G252" s="188"/>
    </row>
    <row r="253" spans="7:7" ht="12.75" x14ac:dyDescent="0.2">
      <c r="G253" s="188"/>
    </row>
    <row r="254" spans="7:7" ht="12.75" x14ac:dyDescent="0.2">
      <c r="G254" s="188"/>
    </row>
    <row r="255" spans="7:7" ht="12.75" x14ac:dyDescent="0.2">
      <c r="G255" s="188"/>
    </row>
    <row r="256" spans="7:7" ht="12.75" x14ac:dyDescent="0.2">
      <c r="G256" s="188"/>
    </row>
    <row r="257" spans="7:7" ht="12.75" x14ac:dyDescent="0.2">
      <c r="G257" s="188"/>
    </row>
    <row r="258" spans="7:7" ht="12.75" x14ac:dyDescent="0.2">
      <c r="G258" s="188"/>
    </row>
    <row r="259" spans="7:7" ht="12.75" x14ac:dyDescent="0.2">
      <c r="G259" s="188"/>
    </row>
    <row r="260" spans="7:7" ht="12.75" x14ac:dyDescent="0.2">
      <c r="G260" s="188"/>
    </row>
    <row r="261" spans="7:7" ht="12.75" x14ac:dyDescent="0.2">
      <c r="G261" s="188"/>
    </row>
    <row r="262" spans="7:7" ht="12.75" x14ac:dyDescent="0.2">
      <c r="G262" s="188"/>
    </row>
    <row r="263" spans="7:7" ht="12.75" x14ac:dyDescent="0.2">
      <c r="G263" s="188"/>
    </row>
    <row r="264" spans="7:7" ht="12.75" x14ac:dyDescent="0.2">
      <c r="G264" s="188"/>
    </row>
    <row r="265" spans="7:7" ht="12.75" x14ac:dyDescent="0.2">
      <c r="G265" s="188"/>
    </row>
    <row r="266" spans="7:7" ht="12.75" x14ac:dyDescent="0.2">
      <c r="G266" s="188"/>
    </row>
    <row r="267" spans="7:7" ht="12.75" x14ac:dyDescent="0.2">
      <c r="G267" s="188"/>
    </row>
    <row r="268" spans="7:7" ht="12.75" x14ac:dyDescent="0.2">
      <c r="G268" s="188"/>
    </row>
    <row r="269" spans="7:7" ht="12.75" x14ac:dyDescent="0.2">
      <c r="G269" s="188"/>
    </row>
    <row r="270" spans="7:7" ht="12.75" x14ac:dyDescent="0.2">
      <c r="G270" s="188"/>
    </row>
    <row r="271" spans="7:7" ht="12.75" x14ac:dyDescent="0.2">
      <c r="G271" s="188"/>
    </row>
    <row r="272" spans="7:7" ht="12.75" x14ac:dyDescent="0.2">
      <c r="G272" s="188"/>
    </row>
    <row r="273" spans="7:7" ht="12.75" x14ac:dyDescent="0.2">
      <c r="G273" s="188"/>
    </row>
    <row r="274" spans="7:7" ht="12.75" x14ac:dyDescent="0.2">
      <c r="G274" s="188"/>
    </row>
    <row r="275" spans="7:7" ht="12.75" x14ac:dyDescent="0.2">
      <c r="G275" s="188"/>
    </row>
    <row r="276" spans="7:7" ht="12.75" x14ac:dyDescent="0.2">
      <c r="G276" s="188"/>
    </row>
    <row r="277" spans="7:7" ht="12.75" x14ac:dyDescent="0.2">
      <c r="G277" s="188"/>
    </row>
    <row r="278" spans="7:7" ht="12.75" x14ac:dyDescent="0.2">
      <c r="G278" s="188"/>
    </row>
    <row r="279" spans="7:7" ht="12.75" x14ac:dyDescent="0.2">
      <c r="G279" s="188"/>
    </row>
    <row r="280" spans="7:7" ht="12.75" x14ac:dyDescent="0.2">
      <c r="G280" s="188"/>
    </row>
    <row r="281" spans="7:7" ht="12.75" x14ac:dyDescent="0.2">
      <c r="G281" s="188"/>
    </row>
    <row r="282" spans="7:7" ht="12.75" x14ac:dyDescent="0.2">
      <c r="G282" s="188"/>
    </row>
    <row r="283" spans="7:7" ht="12.75" x14ac:dyDescent="0.2">
      <c r="G283" s="188"/>
    </row>
    <row r="284" spans="7:7" ht="12.75" x14ac:dyDescent="0.2">
      <c r="G284" s="188"/>
    </row>
    <row r="285" spans="7:7" ht="12.75" x14ac:dyDescent="0.2">
      <c r="G285" s="188"/>
    </row>
    <row r="286" spans="7:7" ht="12.75" x14ac:dyDescent="0.2">
      <c r="G286" s="188"/>
    </row>
    <row r="287" spans="7:7" ht="12.75" x14ac:dyDescent="0.2">
      <c r="G287" s="188"/>
    </row>
    <row r="288" spans="7:7" ht="12.75" x14ac:dyDescent="0.2">
      <c r="G288" s="188"/>
    </row>
    <row r="289" spans="7:7" ht="12.75" x14ac:dyDescent="0.2">
      <c r="G289" s="188"/>
    </row>
    <row r="290" spans="7:7" ht="12.75" x14ac:dyDescent="0.2">
      <c r="G290" s="188"/>
    </row>
    <row r="291" spans="7:7" ht="12.75" x14ac:dyDescent="0.2">
      <c r="G291" s="188"/>
    </row>
    <row r="292" spans="7:7" ht="12.75" x14ac:dyDescent="0.2">
      <c r="G292" s="188"/>
    </row>
    <row r="293" spans="7:7" ht="12.75" x14ac:dyDescent="0.2">
      <c r="G293" s="188"/>
    </row>
    <row r="294" spans="7:7" ht="12.75" x14ac:dyDescent="0.2">
      <c r="G294" s="188"/>
    </row>
    <row r="295" spans="7:7" ht="12.75" x14ac:dyDescent="0.2">
      <c r="G295" s="188"/>
    </row>
    <row r="296" spans="7:7" ht="12.75" x14ac:dyDescent="0.2">
      <c r="G296" s="188"/>
    </row>
    <row r="297" spans="7:7" ht="12.75" x14ac:dyDescent="0.2">
      <c r="G297" s="188"/>
    </row>
    <row r="298" spans="7:7" ht="12.75" x14ac:dyDescent="0.2">
      <c r="G298" s="188"/>
    </row>
    <row r="299" spans="7:7" ht="12.75" x14ac:dyDescent="0.2">
      <c r="G299" s="188"/>
    </row>
    <row r="300" spans="7:7" ht="12.75" x14ac:dyDescent="0.2">
      <c r="G300" s="188"/>
    </row>
    <row r="301" spans="7:7" ht="12.75" x14ac:dyDescent="0.2">
      <c r="G301" s="188"/>
    </row>
    <row r="302" spans="7:7" ht="12.75" x14ac:dyDescent="0.2">
      <c r="G302" s="188"/>
    </row>
    <row r="303" spans="7:7" ht="12.75" x14ac:dyDescent="0.2">
      <c r="G303" s="188"/>
    </row>
    <row r="304" spans="7:7" ht="12.75" x14ac:dyDescent="0.2">
      <c r="G304" s="188"/>
    </row>
    <row r="305" spans="7:7" ht="12.75" x14ac:dyDescent="0.2">
      <c r="G305" s="188"/>
    </row>
    <row r="306" spans="7:7" ht="12.75" x14ac:dyDescent="0.2">
      <c r="G306" s="188"/>
    </row>
    <row r="307" spans="7:7" ht="12.75" x14ac:dyDescent="0.2">
      <c r="G307" s="188"/>
    </row>
    <row r="308" spans="7:7" ht="12.75" x14ac:dyDescent="0.2">
      <c r="G308" s="188"/>
    </row>
    <row r="309" spans="7:7" ht="12.75" x14ac:dyDescent="0.2">
      <c r="G309" s="188"/>
    </row>
    <row r="310" spans="7:7" ht="12.75" x14ac:dyDescent="0.2">
      <c r="G310" s="188"/>
    </row>
    <row r="311" spans="7:7" ht="12.75" x14ac:dyDescent="0.2">
      <c r="G311" s="188"/>
    </row>
    <row r="312" spans="7:7" ht="12.75" x14ac:dyDescent="0.2">
      <c r="G312" s="188"/>
    </row>
    <row r="313" spans="7:7" ht="12.75" x14ac:dyDescent="0.2">
      <c r="G313" s="188"/>
    </row>
    <row r="314" spans="7:7" ht="12.75" x14ac:dyDescent="0.2">
      <c r="G314" s="188"/>
    </row>
    <row r="315" spans="7:7" ht="12.75" x14ac:dyDescent="0.2">
      <c r="G315" s="188"/>
    </row>
    <row r="316" spans="7:7" ht="12.75" x14ac:dyDescent="0.2">
      <c r="G316" s="188"/>
    </row>
    <row r="317" spans="7:7" ht="12.75" x14ac:dyDescent="0.2">
      <c r="G317" s="188"/>
    </row>
    <row r="318" spans="7:7" ht="12.75" x14ac:dyDescent="0.2">
      <c r="G318" s="188"/>
    </row>
    <row r="319" spans="7:7" ht="12.75" x14ac:dyDescent="0.2">
      <c r="G319" s="188"/>
    </row>
    <row r="320" spans="7:7" ht="12.75" x14ac:dyDescent="0.2">
      <c r="G320" s="188"/>
    </row>
    <row r="321" spans="7:7" ht="12.75" x14ac:dyDescent="0.2">
      <c r="G321" s="188"/>
    </row>
    <row r="322" spans="7:7" ht="12.75" x14ac:dyDescent="0.2">
      <c r="G322" s="188"/>
    </row>
    <row r="323" spans="7:7" ht="12.75" x14ac:dyDescent="0.2">
      <c r="G323" s="188"/>
    </row>
    <row r="324" spans="7:7" ht="12.75" x14ac:dyDescent="0.2">
      <c r="G324" s="188"/>
    </row>
    <row r="325" spans="7:7" ht="12.75" x14ac:dyDescent="0.2">
      <c r="G325" s="188"/>
    </row>
    <row r="326" spans="7:7" ht="12.75" x14ac:dyDescent="0.2">
      <c r="G326" s="188"/>
    </row>
    <row r="327" spans="7:7" ht="12.75" x14ac:dyDescent="0.2">
      <c r="G327" s="188"/>
    </row>
    <row r="328" spans="7:7" ht="12.75" x14ac:dyDescent="0.2">
      <c r="G328" s="188"/>
    </row>
    <row r="329" spans="7:7" ht="12.75" x14ac:dyDescent="0.2">
      <c r="G329" s="188"/>
    </row>
    <row r="330" spans="7:7" ht="12.75" x14ac:dyDescent="0.2">
      <c r="G330" s="188"/>
    </row>
    <row r="331" spans="7:7" ht="12.75" x14ac:dyDescent="0.2">
      <c r="G331" s="188"/>
    </row>
    <row r="332" spans="7:7" ht="12.75" x14ac:dyDescent="0.2">
      <c r="G332" s="188"/>
    </row>
    <row r="333" spans="7:7" ht="12.75" x14ac:dyDescent="0.2">
      <c r="G333" s="188"/>
    </row>
    <row r="334" spans="7:7" ht="12.75" x14ac:dyDescent="0.2">
      <c r="G334" s="188"/>
    </row>
    <row r="335" spans="7:7" ht="12.75" x14ac:dyDescent="0.2">
      <c r="G335" s="188"/>
    </row>
    <row r="336" spans="7:7" ht="12.75" x14ac:dyDescent="0.2">
      <c r="G336" s="188"/>
    </row>
    <row r="337" spans="7:7" ht="12.75" x14ac:dyDescent="0.2">
      <c r="G337" s="188"/>
    </row>
    <row r="338" spans="7:7" ht="12.75" x14ac:dyDescent="0.2">
      <c r="G338" s="188"/>
    </row>
    <row r="339" spans="7:7" ht="12.75" x14ac:dyDescent="0.2">
      <c r="G339" s="188"/>
    </row>
    <row r="340" spans="7:7" ht="12.75" x14ac:dyDescent="0.2">
      <c r="G340" s="188"/>
    </row>
    <row r="341" spans="7:7" ht="12.75" x14ac:dyDescent="0.2">
      <c r="G341" s="188"/>
    </row>
    <row r="342" spans="7:7" ht="12.75" x14ac:dyDescent="0.2">
      <c r="G342" s="188"/>
    </row>
    <row r="343" spans="7:7" ht="12.75" x14ac:dyDescent="0.2">
      <c r="G343" s="188"/>
    </row>
    <row r="344" spans="7:7" ht="12.75" x14ac:dyDescent="0.2">
      <c r="G344" s="188"/>
    </row>
    <row r="345" spans="7:7" ht="12.75" x14ac:dyDescent="0.2">
      <c r="G345" s="188"/>
    </row>
    <row r="346" spans="7:7" ht="12.75" x14ac:dyDescent="0.2">
      <c r="G346" s="188"/>
    </row>
    <row r="347" spans="7:7" ht="12.75" x14ac:dyDescent="0.2">
      <c r="G347" s="188"/>
    </row>
    <row r="348" spans="7:7" ht="12.75" x14ac:dyDescent="0.2">
      <c r="G348" s="188"/>
    </row>
    <row r="349" spans="7:7" ht="12.75" x14ac:dyDescent="0.2">
      <c r="G349" s="188"/>
    </row>
    <row r="350" spans="7:7" ht="12.75" x14ac:dyDescent="0.2">
      <c r="G350" s="188"/>
    </row>
    <row r="351" spans="7:7" ht="12.75" x14ac:dyDescent="0.2">
      <c r="G351" s="188"/>
    </row>
    <row r="352" spans="7:7" ht="12.75" x14ac:dyDescent="0.2">
      <c r="G352" s="188"/>
    </row>
    <row r="353" spans="7:7" ht="12.75" x14ac:dyDescent="0.2">
      <c r="G353" s="188"/>
    </row>
    <row r="354" spans="7:7" ht="12.75" x14ac:dyDescent="0.2">
      <c r="G354" s="188"/>
    </row>
    <row r="355" spans="7:7" ht="12.75" x14ac:dyDescent="0.2">
      <c r="G355" s="188"/>
    </row>
    <row r="356" spans="7:7" ht="12.75" x14ac:dyDescent="0.2">
      <c r="G356" s="188"/>
    </row>
    <row r="357" spans="7:7" ht="12.75" x14ac:dyDescent="0.2">
      <c r="G357" s="188"/>
    </row>
    <row r="358" spans="7:7" ht="12.75" x14ac:dyDescent="0.2">
      <c r="G358" s="188"/>
    </row>
    <row r="359" spans="7:7" ht="12.75" x14ac:dyDescent="0.2">
      <c r="G359" s="188"/>
    </row>
    <row r="360" spans="7:7" ht="12.75" x14ac:dyDescent="0.2">
      <c r="G360" s="188"/>
    </row>
    <row r="361" spans="7:7" ht="12.75" x14ac:dyDescent="0.2">
      <c r="G361" s="188"/>
    </row>
    <row r="362" spans="7:7" ht="12.75" x14ac:dyDescent="0.2">
      <c r="G362" s="188"/>
    </row>
    <row r="363" spans="7:7" ht="12.75" x14ac:dyDescent="0.2">
      <c r="G363" s="188"/>
    </row>
    <row r="364" spans="7:7" ht="12.75" x14ac:dyDescent="0.2">
      <c r="G364" s="188"/>
    </row>
    <row r="365" spans="7:7" ht="12.75" x14ac:dyDescent="0.2">
      <c r="G365" s="188"/>
    </row>
    <row r="366" spans="7:7" ht="12.75" x14ac:dyDescent="0.2">
      <c r="G366" s="188"/>
    </row>
    <row r="367" spans="7:7" ht="12.75" x14ac:dyDescent="0.2">
      <c r="G367" s="188"/>
    </row>
    <row r="368" spans="7:7" ht="12.75" x14ac:dyDescent="0.2">
      <c r="G368" s="188"/>
    </row>
    <row r="369" spans="7:7" ht="12.75" x14ac:dyDescent="0.2">
      <c r="G369" s="188"/>
    </row>
    <row r="370" spans="7:7" ht="12.75" x14ac:dyDescent="0.2">
      <c r="G370" s="188"/>
    </row>
    <row r="371" spans="7:7" ht="12.75" x14ac:dyDescent="0.2">
      <c r="G371" s="188"/>
    </row>
    <row r="372" spans="7:7" ht="12.75" x14ac:dyDescent="0.2">
      <c r="G372" s="188"/>
    </row>
    <row r="373" spans="7:7" ht="12.75" x14ac:dyDescent="0.2">
      <c r="G373" s="188"/>
    </row>
    <row r="374" spans="7:7" ht="12.75" x14ac:dyDescent="0.2">
      <c r="G374" s="188"/>
    </row>
    <row r="375" spans="7:7" ht="12.75" x14ac:dyDescent="0.2">
      <c r="G375" s="188"/>
    </row>
    <row r="376" spans="7:7" ht="12.75" x14ac:dyDescent="0.2">
      <c r="G376" s="188"/>
    </row>
    <row r="377" spans="7:7" ht="12.75" x14ac:dyDescent="0.2">
      <c r="G377" s="188"/>
    </row>
    <row r="378" spans="7:7" ht="12.75" x14ac:dyDescent="0.2">
      <c r="G378" s="188"/>
    </row>
    <row r="379" spans="7:7" ht="12.75" x14ac:dyDescent="0.2">
      <c r="G379" s="188"/>
    </row>
    <row r="380" spans="7:7" ht="12.75" x14ac:dyDescent="0.2">
      <c r="G380" s="188"/>
    </row>
    <row r="381" spans="7:7" ht="12.75" x14ac:dyDescent="0.2">
      <c r="G381" s="188"/>
    </row>
    <row r="382" spans="7:7" ht="12.75" x14ac:dyDescent="0.2">
      <c r="G382" s="188"/>
    </row>
    <row r="383" spans="7:7" ht="12.75" x14ac:dyDescent="0.2">
      <c r="G383" s="188"/>
    </row>
    <row r="384" spans="7:7" ht="12.75" x14ac:dyDescent="0.2">
      <c r="G384" s="188"/>
    </row>
    <row r="385" spans="7:7" ht="12.75" x14ac:dyDescent="0.2">
      <c r="G385" s="188"/>
    </row>
    <row r="386" spans="7:7" ht="12.75" x14ac:dyDescent="0.2">
      <c r="G386" s="188"/>
    </row>
    <row r="387" spans="7:7" ht="12.75" x14ac:dyDescent="0.2">
      <c r="G387" s="188"/>
    </row>
    <row r="388" spans="7:7" ht="12.75" x14ac:dyDescent="0.2">
      <c r="G388" s="188"/>
    </row>
    <row r="389" spans="7:7" ht="12.75" x14ac:dyDescent="0.2">
      <c r="G389" s="188"/>
    </row>
    <row r="390" spans="7:7" ht="12.75" x14ac:dyDescent="0.2">
      <c r="G390" s="188"/>
    </row>
    <row r="391" spans="7:7" ht="12.75" x14ac:dyDescent="0.2">
      <c r="G391" s="188"/>
    </row>
    <row r="392" spans="7:7" ht="12.75" x14ac:dyDescent="0.2">
      <c r="G392" s="188"/>
    </row>
    <row r="393" spans="7:7" ht="12.75" x14ac:dyDescent="0.2">
      <c r="G393" s="188"/>
    </row>
    <row r="394" spans="7:7" ht="12.75" x14ac:dyDescent="0.2">
      <c r="G394" s="188"/>
    </row>
    <row r="395" spans="7:7" ht="12.75" x14ac:dyDescent="0.2">
      <c r="G395" s="188"/>
    </row>
    <row r="396" spans="7:7" ht="12.75" x14ac:dyDescent="0.2">
      <c r="G396" s="188"/>
    </row>
    <row r="397" spans="7:7" ht="12.75" x14ac:dyDescent="0.2">
      <c r="G397" s="188"/>
    </row>
    <row r="398" spans="7:7" ht="12.75" x14ac:dyDescent="0.2">
      <c r="G398" s="188"/>
    </row>
    <row r="399" spans="7:7" ht="12.75" x14ac:dyDescent="0.2">
      <c r="G399" s="188"/>
    </row>
    <row r="400" spans="7:7" ht="12.75" x14ac:dyDescent="0.2">
      <c r="G400" s="188"/>
    </row>
    <row r="401" spans="7:7" ht="12.75" x14ac:dyDescent="0.2">
      <c r="G401" s="188"/>
    </row>
    <row r="402" spans="7:7" ht="12.75" x14ac:dyDescent="0.2">
      <c r="G402" s="188"/>
    </row>
    <row r="403" spans="7:7" ht="12.75" x14ac:dyDescent="0.2">
      <c r="G403" s="188"/>
    </row>
    <row r="404" spans="7:7" ht="12.75" x14ac:dyDescent="0.2">
      <c r="G404" s="188"/>
    </row>
    <row r="405" spans="7:7" ht="12.75" x14ac:dyDescent="0.2">
      <c r="G405" s="188"/>
    </row>
    <row r="406" spans="7:7" ht="12.75" x14ac:dyDescent="0.2">
      <c r="G406" s="188"/>
    </row>
    <row r="407" spans="7:7" ht="12.75" x14ac:dyDescent="0.2">
      <c r="G407" s="188"/>
    </row>
    <row r="408" spans="7:7" ht="12.75" x14ac:dyDescent="0.2">
      <c r="G408" s="188"/>
    </row>
    <row r="409" spans="7:7" ht="12.75" x14ac:dyDescent="0.2">
      <c r="G409" s="188"/>
    </row>
    <row r="410" spans="7:7" ht="12.75" x14ac:dyDescent="0.2">
      <c r="G410" s="188"/>
    </row>
    <row r="411" spans="7:7" ht="12.75" x14ac:dyDescent="0.2">
      <c r="G411" s="188"/>
    </row>
    <row r="412" spans="7:7" ht="12.75" x14ac:dyDescent="0.2">
      <c r="G412" s="188"/>
    </row>
    <row r="413" spans="7:7" ht="12.75" x14ac:dyDescent="0.2">
      <c r="G413" s="188"/>
    </row>
    <row r="414" spans="7:7" ht="12.75" x14ac:dyDescent="0.2">
      <c r="G414" s="188"/>
    </row>
    <row r="415" spans="7:7" ht="12.75" x14ac:dyDescent="0.2">
      <c r="G415" s="188"/>
    </row>
    <row r="416" spans="7:7" ht="12.75" x14ac:dyDescent="0.2">
      <c r="G416" s="188"/>
    </row>
    <row r="417" spans="7:7" ht="12.75" x14ac:dyDescent="0.2">
      <c r="G417" s="188"/>
    </row>
    <row r="418" spans="7:7" ht="12.75" x14ac:dyDescent="0.2">
      <c r="G418" s="188"/>
    </row>
    <row r="419" spans="7:7" ht="12.75" x14ac:dyDescent="0.2">
      <c r="G419" s="188"/>
    </row>
    <row r="420" spans="7:7" ht="12.75" x14ac:dyDescent="0.2">
      <c r="G420" s="188"/>
    </row>
    <row r="421" spans="7:7" ht="12.75" x14ac:dyDescent="0.2">
      <c r="G421" s="188"/>
    </row>
    <row r="422" spans="7:7" ht="12.75" x14ac:dyDescent="0.2">
      <c r="G422" s="188"/>
    </row>
    <row r="423" spans="7:7" ht="12.75" x14ac:dyDescent="0.2">
      <c r="G423" s="188"/>
    </row>
    <row r="424" spans="7:7" ht="12.75" x14ac:dyDescent="0.2">
      <c r="G424" s="188"/>
    </row>
    <row r="425" spans="7:7" ht="12.75" x14ac:dyDescent="0.2">
      <c r="G425" s="188"/>
    </row>
    <row r="426" spans="7:7" ht="12.75" x14ac:dyDescent="0.2">
      <c r="G426" s="188"/>
    </row>
    <row r="427" spans="7:7" ht="12.75" x14ac:dyDescent="0.2">
      <c r="G427" s="188"/>
    </row>
    <row r="428" spans="7:7" ht="12.75" x14ac:dyDescent="0.2">
      <c r="G428" s="188"/>
    </row>
    <row r="429" spans="7:7" ht="12.75" x14ac:dyDescent="0.2">
      <c r="G429" s="188"/>
    </row>
    <row r="430" spans="7:7" ht="12.75" x14ac:dyDescent="0.2">
      <c r="G430" s="188"/>
    </row>
    <row r="431" spans="7:7" ht="12.75" x14ac:dyDescent="0.2">
      <c r="G431" s="188"/>
    </row>
    <row r="432" spans="7:7" ht="12.75" x14ac:dyDescent="0.2">
      <c r="G432" s="188"/>
    </row>
    <row r="433" spans="7:7" ht="12.75" x14ac:dyDescent="0.2">
      <c r="G433" s="188"/>
    </row>
    <row r="434" spans="7:7" ht="12.75" x14ac:dyDescent="0.2">
      <c r="G434" s="188"/>
    </row>
    <row r="435" spans="7:7" ht="12.75" x14ac:dyDescent="0.2">
      <c r="G435" s="188"/>
    </row>
    <row r="436" spans="7:7" ht="12.75" x14ac:dyDescent="0.2">
      <c r="G436" s="188"/>
    </row>
    <row r="437" spans="7:7" ht="12.75" x14ac:dyDescent="0.2">
      <c r="G437" s="188"/>
    </row>
    <row r="438" spans="7:7" ht="12.75" x14ac:dyDescent="0.2">
      <c r="G438" s="188"/>
    </row>
    <row r="439" spans="7:7" ht="12.75" x14ac:dyDescent="0.2">
      <c r="G439" s="188"/>
    </row>
    <row r="440" spans="7:7" ht="12.75" x14ac:dyDescent="0.2">
      <c r="G440" s="188"/>
    </row>
    <row r="441" spans="7:7" ht="12.75" x14ac:dyDescent="0.2">
      <c r="G441" s="188"/>
    </row>
    <row r="442" spans="7:7" ht="12.75" x14ac:dyDescent="0.2">
      <c r="G442" s="188"/>
    </row>
    <row r="443" spans="7:7" ht="12.75" x14ac:dyDescent="0.2">
      <c r="G443" s="188"/>
    </row>
    <row r="444" spans="7:7" ht="12.75" x14ac:dyDescent="0.2">
      <c r="G444" s="188"/>
    </row>
    <row r="445" spans="7:7" ht="12.75" x14ac:dyDescent="0.2">
      <c r="G445" s="188"/>
    </row>
    <row r="446" spans="7:7" ht="12.75" x14ac:dyDescent="0.2">
      <c r="G446" s="188"/>
    </row>
    <row r="447" spans="7:7" ht="12.75" x14ac:dyDescent="0.2">
      <c r="G447" s="188"/>
    </row>
    <row r="448" spans="7:7" ht="12.75" x14ac:dyDescent="0.2">
      <c r="G448" s="188"/>
    </row>
    <row r="449" spans="7:7" ht="12.75" x14ac:dyDescent="0.2">
      <c r="G449" s="188"/>
    </row>
    <row r="450" spans="7:7" ht="12.75" x14ac:dyDescent="0.2">
      <c r="G450" s="188"/>
    </row>
    <row r="451" spans="7:7" ht="12.75" x14ac:dyDescent="0.2">
      <c r="G451" s="188"/>
    </row>
    <row r="452" spans="7:7" ht="12.75" x14ac:dyDescent="0.2">
      <c r="G452" s="188"/>
    </row>
    <row r="453" spans="7:7" ht="12.75" x14ac:dyDescent="0.2">
      <c r="G453" s="188"/>
    </row>
    <row r="454" spans="7:7" ht="12.75" x14ac:dyDescent="0.2">
      <c r="G454" s="188"/>
    </row>
    <row r="455" spans="7:7" ht="12.75" x14ac:dyDescent="0.2">
      <c r="G455" s="188"/>
    </row>
    <row r="456" spans="7:7" ht="12.75" x14ac:dyDescent="0.2">
      <c r="G456" s="188"/>
    </row>
    <row r="457" spans="7:7" ht="12.75" x14ac:dyDescent="0.2">
      <c r="G457" s="188"/>
    </row>
    <row r="458" spans="7:7" ht="12.75" x14ac:dyDescent="0.2">
      <c r="G458" s="188"/>
    </row>
    <row r="459" spans="7:7" ht="12.75" x14ac:dyDescent="0.2">
      <c r="G459" s="188"/>
    </row>
    <row r="460" spans="7:7" ht="12.75" x14ac:dyDescent="0.2">
      <c r="G460" s="188"/>
    </row>
    <row r="461" spans="7:7" ht="12.75" x14ac:dyDescent="0.2">
      <c r="G461" s="188"/>
    </row>
    <row r="462" spans="7:7" ht="12.75" x14ac:dyDescent="0.2">
      <c r="G462" s="188"/>
    </row>
    <row r="463" spans="7:7" ht="12.75" x14ac:dyDescent="0.2">
      <c r="G463" s="188"/>
    </row>
    <row r="464" spans="7:7" ht="12.75" x14ac:dyDescent="0.2">
      <c r="G464" s="188"/>
    </row>
    <row r="465" spans="7:7" ht="12.75" x14ac:dyDescent="0.2">
      <c r="G465" s="188"/>
    </row>
    <row r="466" spans="7:7" ht="12.75" x14ac:dyDescent="0.2">
      <c r="G466" s="188"/>
    </row>
    <row r="467" spans="7:7" ht="12.75" x14ac:dyDescent="0.2">
      <c r="G467" s="188"/>
    </row>
    <row r="468" spans="7:7" ht="12.75" x14ac:dyDescent="0.2">
      <c r="G468" s="188"/>
    </row>
    <row r="469" spans="7:7" ht="12.75" x14ac:dyDescent="0.2">
      <c r="G469" s="188"/>
    </row>
    <row r="470" spans="7:7" ht="12.75" x14ac:dyDescent="0.2">
      <c r="G470" s="188"/>
    </row>
    <row r="471" spans="7:7" ht="12.75" x14ac:dyDescent="0.2">
      <c r="G471" s="188"/>
    </row>
    <row r="472" spans="7:7" ht="12.75" x14ac:dyDescent="0.2">
      <c r="G472" s="188"/>
    </row>
    <row r="473" spans="7:7" ht="12.75" x14ac:dyDescent="0.2">
      <c r="G473" s="188"/>
    </row>
    <row r="474" spans="7:7" ht="12.75" x14ac:dyDescent="0.2">
      <c r="G474" s="188"/>
    </row>
    <row r="475" spans="7:7" ht="12.75" x14ac:dyDescent="0.2">
      <c r="G475" s="188"/>
    </row>
    <row r="476" spans="7:7" ht="12.75" x14ac:dyDescent="0.2">
      <c r="G476" s="188"/>
    </row>
    <row r="477" spans="7:7" ht="12.75" x14ac:dyDescent="0.2">
      <c r="G477" s="188"/>
    </row>
    <row r="478" spans="7:7" ht="12.75" x14ac:dyDescent="0.2">
      <c r="G478" s="188"/>
    </row>
    <row r="479" spans="7:7" ht="12.75" x14ac:dyDescent="0.2">
      <c r="G479" s="188"/>
    </row>
    <row r="480" spans="7:7" ht="12.75" x14ac:dyDescent="0.2">
      <c r="G480" s="188"/>
    </row>
    <row r="481" spans="7:7" ht="12.75" x14ac:dyDescent="0.2">
      <c r="G481" s="188"/>
    </row>
    <row r="482" spans="7:7" ht="12.75" x14ac:dyDescent="0.2">
      <c r="G482" s="188"/>
    </row>
    <row r="483" spans="7:7" ht="12.75" x14ac:dyDescent="0.2">
      <c r="G483" s="188"/>
    </row>
    <row r="484" spans="7:7" ht="12.75" x14ac:dyDescent="0.2">
      <c r="G484" s="188"/>
    </row>
    <row r="485" spans="7:7" ht="12.75" x14ac:dyDescent="0.2">
      <c r="G485" s="188"/>
    </row>
    <row r="486" spans="7:7" ht="12.75" x14ac:dyDescent="0.2">
      <c r="G486" s="188"/>
    </row>
    <row r="487" spans="7:7" ht="12.75" x14ac:dyDescent="0.2">
      <c r="G487" s="188"/>
    </row>
    <row r="488" spans="7:7" ht="12.75" x14ac:dyDescent="0.2">
      <c r="G488" s="188"/>
    </row>
    <row r="489" spans="7:7" ht="12.75" x14ac:dyDescent="0.2">
      <c r="G489" s="188"/>
    </row>
    <row r="490" spans="7:7" ht="12.75" x14ac:dyDescent="0.2">
      <c r="G490" s="188"/>
    </row>
    <row r="491" spans="7:7" ht="12.75" x14ac:dyDescent="0.2">
      <c r="G491" s="188"/>
    </row>
    <row r="492" spans="7:7" ht="12.75" x14ac:dyDescent="0.2">
      <c r="G492" s="188"/>
    </row>
    <row r="493" spans="7:7" ht="12.75" x14ac:dyDescent="0.2">
      <c r="G493" s="188"/>
    </row>
    <row r="494" spans="7:7" ht="12.75" x14ac:dyDescent="0.2">
      <c r="G494" s="188"/>
    </row>
    <row r="495" spans="7:7" ht="12.75" x14ac:dyDescent="0.2">
      <c r="G495" s="188"/>
    </row>
    <row r="496" spans="7:7" ht="12.75" x14ac:dyDescent="0.2">
      <c r="G496" s="188"/>
    </row>
    <row r="497" spans="7:7" ht="12.75" x14ac:dyDescent="0.2">
      <c r="G497" s="188"/>
    </row>
    <row r="498" spans="7:7" ht="12.75" x14ac:dyDescent="0.2">
      <c r="G498" s="188"/>
    </row>
    <row r="499" spans="7:7" ht="12.75" x14ac:dyDescent="0.2">
      <c r="G499" s="188"/>
    </row>
    <row r="500" spans="7:7" ht="12.75" x14ac:dyDescent="0.2">
      <c r="G500" s="188"/>
    </row>
    <row r="501" spans="7:7" ht="12.75" x14ac:dyDescent="0.2">
      <c r="G501" s="188"/>
    </row>
    <row r="502" spans="7:7" ht="12.75" x14ac:dyDescent="0.2">
      <c r="G502" s="188"/>
    </row>
    <row r="503" spans="7:7" ht="12.75" x14ac:dyDescent="0.2">
      <c r="G503" s="188"/>
    </row>
    <row r="504" spans="7:7" ht="12.75" x14ac:dyDescent="0.2">
      <c r="G504" s="188"/>
    </row>
    <row r="505" spans="7:7" ht="12.75" x14ac:dyDescent="0.2">
      <c r="G505" s="188"/>
    </row>
    <row r="506" spans="7:7" ht="12.75" x14ac:dyDescent="0.2">
      <c r="G506" s="188"/>
    </row>
    <row r="507" spans="7:7" ht="12.75" x14ac:dyDescent="0.2">
      <c r="G507" s="188"/>
    </row>
    <row r="508" spans="7:7" ht="12.75" x14ac:dyDescent="0.2">
      <c r="G508" s="188"/>
    </row>
    <row r="509" spans="7:7" ht="12.75" x14ac:dyDescent="0.2">
      <c r="G509" s="188"/>
    </row>
    <row r="510" spans="7:7" ht="12.75" x14ac:dyDescent="0.2">
      <c r="G510" s="188"/>
    </row>
    <row r="511" spans="7:7" ht="12.75" x14ac:dyDescent="0.2">
      <c r="G511" s="188"/>
    </row>
    <row r="512" spans="7:7" ht="12.75" x14ac:dyDescent="0.2">
      <c r="G512" s="188"/>
    </row>
    <row r="513" spans="7:7" ht="12.75" x14ac:dyDescent="0.2">
      <c r="G513" s="188"/>
    </row>
    <row r="514" spans="7:7" ht="12.75" x14ac:dyDescent="0.2">
      <c r="G514" s="188"/>
    </row>
    <row r="515" spans="7:7" ht="12.75" x14ac:dyDescent="0.2">
      <c r="G515" s="188"/>
    </row>
    <row r="516" spans="7:7" ht="12.75" x14ac:dyDescent="0.2">
      <c r="G516" s="188"/>
    </row>
    <row r="517" spans="7:7" ht="12.75" x14ac:dyDescent="0.2">
      <c r="G517" s="188"/>
    </row>
    <row r="518" spans="7:7" ht="12.75" x14ac:dyDescent="0.2">
      <c r="G518" s="188"/>
    </row>
    <row r="519" spans="7:7" ht="12.75" x14ac:dyDescent="0.2">
      <c r="G519" s="188"/>
    </row>
    <row r="520" spans="7:7" ht="12.75" x14ac:dyDescent="0.2">
      <c r="G520" s="188"/>
    </row>
    <row r="521" spans="7:7" ht="12.75" x14ac:dyDescent="0.2">
      <c r="G521" s="188"/>
    </row>
    <row r="522" spans="7:7" ht="12.75" x14ac:dyDescent="0.2">
      <c r="G522" s="188"/>
    </row>
    <row r="523" spans="7:7" ht="12.75" x14ac:dyDescent="0.2">
      <c r="G523" s="188"/>
    </row>
    <row r="524" spans="7:7" ht="12.75" x14ac:dyDescent="0.2">
      <c r="G524" s="188"/>
    </row>
    <row r="525" spans="7:7" ht="12.75" x14ac:dyDescent="0.2">
      <c r="G525" s="188"/>
    </row>
    <row r="526" spans="7:7" ht="12.75" x14ac:dyDescent="0.2">
      <c r="G526" s="188"/>
    </row>
    <row r="527" spans="7:7" ht="12.75" x14ac:dyDescent="0.2">
      <c r="G527" s="188"/>
    </row>
    <row r="528" spans="7:7" ht="12.75" x14ac:dyDescent="0.2">
      <c r="G528" s="188"/>
    </row>
    <row r="529" spans="7:7" ht="12.75" x14ac:dyDescent="0.2">
      <c r="G529" s="188"/>
    </row>
    <row r="530" spans="7:7" ht="12.75" x14ac:dyDescent="0.2">
      <c r="G530" s="188"/>
    </row>
    <row r="531" spans="7:7" ht="12.75" x14ac:dyDescent="0.2">
      <c r="G531" s="188"/>
    </row>
    <row r="532" spans="7:7" ht="12.75" x14ac:dyDescent="0.2">
      <c r="G532" s="188"/>
    </row>
    <row r="533" spans="7:7" ht="12.75" x14ac:dyDescent="0.2">
      <c r="G533" s="188"/>
    </row>
    <row r="534" spans="7:7" ht="12.75" x14ac:dyDescent="0.2">
      <c r="G534" s="188"/>
    </row>
    <row r="535" spans="7:7" ht="12.75" x14ac:dyDescent="0.2">
      <c r="G535" s="188"/>
    </row>
    <row r="536" spans="7:7" ht="12.75" x14ac:dyDescent="0.2">
      <c r="G536" s="188"/>
    </row>
    <row r="537" spans="7:7" ht="12.75" x14ac:dyDescent="0.2">
      <c r="G537" s="188"/>
    </row>
    <row r="538" spans="7:7" ht="12.75" x14ac:dyDescent="0.2">
      <c r="G538" s="188"/>
    </row>
    <row r="539" spans="7:7" ht="12.75" x14ac:dyDescent="0.2">
      <c r="G539" s="188"/>
    </row>
    <row r="540" spans="7:7" ht="12.75" x14ac:dyDescent="0.2">
      <c r="G540" s="188"/>
    </row>
    <row r="541" spans="7:7" ht="12.75" x14ac:dyDescent="0.2">
      <c r="G541" s="188"/>
    </row>
    <row r="542" spans="7:7" ht="12.75" x14ac:dyDescent="0.2">
      <c r="G542" s="188"/>
    </row>
    <row r="543" spans="7:7" ht="12.75" x14ac:dyDescent="0.2">
      <c r="G543" s="188"/>
    </row>
    <row r="544" spans="7:7" ht="12.75" x14ac:dyDescent="0.2">
      <c r="G544" s="188"/>
    </row>
    <row r="545" spans="7:7" ht="12.75" x14ac:dyDescent="0.2">
      <c r="G545" s="188"/>
    </row>
    <row r="546" spans="7:7" ht="12.75" x14ac:dyDescent="0.2">
      <c r="G546" s="188"/>
    </row>
    <row r="547" spans="7:7" ht="12.75" x14ac:dyDescent="0.2">
      <c r="G547" s="188"/>
    </row>
    <row r="548" spans="7:7" ht="12.75" x14ac:dyDescent="0.2">
      <c r="G548" s="188"/>
    </row>
    <row r="549" spans="7:7" ht="12.75" x14ac:dyDescent="0.2">
      <c r="G549" s="188"/>
    </row>
    <row r="550" spans="7:7" ht="12.75" x14ac:dyDescent="0.2">
      <c r="G550" s="188"/>
    </row>
    <row r="551" spans="7:7" ht="12.75" x14ac:dyDescent="0.2">
      <c r="G551" s="188"/>
    </row>
    <row r="552" spans="7:7" ht="12.75" x14ac:dyDescent="0.2">
      <c r="G552" s="188"/>
    </row>
    <row r="553" spans="7:7" ht="12.75" x14ac:dyDescent="0.2">
      <c r="G553" s="188"/>
    </row>
    <row r="554" spans="7:7" ht="12.75" x14ac:dyDescent="0.2">
      <c r="G554" s="188"/>
    </row>
    <row r="555" spans="7:7" ht="12.75" x14ac:dyDescent="0.2">
      <c r="G555" s="188"/>
    </row>
    <row r="556" spans="7:7" ht="12.75" x14ac:dyDescent="0.2">
      <c r="G556" s="188"/>
    </row>
    <row r="557" spans="7:7" ht="12.75" x14ac:dyDescent="0.2">
      <c r="G557" s="188"/>
    </row>
    <row r="558" spans="7:7" ht="12.75" x14ac:dyDescent="0.2">
      <c r="G558" s="188"/>
    </row>
    <row r="559" spans="7:7" ht="12.75" x14ac:dyDescent="0.2">
      <c r="G559" s="188"/>
    </row>
    <row r="560" spans="7:7" ht="12.75" x14ac:dyDescent="0.2">
      <c r="G560" s="188"/>
    </row>
    <row r="561" spans="7:7" ht="12.75" x14ac:dyDescent="0.2">
      <c r="G561" s="188"/>
    </row>
    <row r="562" spans="7:7" ht="12.75" x14ac:dyDescent="0.2">
      <c r="G562" s="188"/>
    </row>
    <row r="563" spans="7:7" ht="12.75" x14ac:dyDescent="0.2">
      <c r="G563" s="188"/>
    </row>
    <row r="564" spans="7:7" ht="12.75" x14ac:dyDescent="0.2">
      <c r="G564" s="188"/>
    </row>
    <row r="565" spans="7:7" ht="12.75" x14ac:dyDescent="0.2">
      <c r="G565" s="188"/>
    </row>
    <row r="566" spans="7:7" ht="12.75" x14ac:dyDescent="0.2">
      <c r="G566" s="188"/>
    </row>
    <row r="567" spans="7:7" ht="12.75" x14ac:dyDescent="0.2">
      <c r="G567" s="188"/>
    </row>
    <row r="568" spans="7:7" ht="12.75" x14ac:dyDescent="0.2">
      <c r="G568" s="188"/>
    </row>
    <row r="569" spans="7:7" ht="12.75" x14ac:dyDescent="0.2">
      <c r="G569" s="188"/>
    </row>
    <row r="570" spans="7:7" ht="12.75" x14ac:dyDescent="0.2">
      <c r="G570" s="188"/>
    </row>
    <row r="571" spans="7:7" ht="12.75" x14ac:dyDescent="0.2">
      <c r="G571" s="188"/>
    </row>
    <row r="572" spans="7:7" ht="12.75" x14ac:dyDescent="0.2">
      <c r="G572" s="188"/>
    </row>
    <row r="573" spans="7:7" ht="12.75" x14ac:dyDescent="0.2">
      <c r="G573" s="188"/>
    </row>
    <row r="574" spans="7:7" ht="12.75" x14ac:dyDescent="0.2">
      <c r="G574" s="188"/>
    </row>
    <row r="575" spans="7:7" ht="12.75" x14ac:dyDescent="0.2">
      <c r="G575" s="188"/>
    </row>
    <row r="576" spans="7:7" ht="12.75" x14ac:dyDescent="0.2">
      <c r="G576" s="188"/>
    </row>
    <row r="577" spans="7:7" ht="12.75" x14ac:dyDescent="0.2">
      <c r="G577" s="188"/>
    </row>
    <row r="578" spans="7:7" ht="12.75" x14ac:dyDescent="0.2">
      <c r="G578" s="188"/>
    </row>
    <row r="579" spans="7:7" ht="12.75" x14ac:dyDescent="0.2">
      <c r="G579" s="188"/>
    </row>
    <row r="580" spans="7:7" ht="12.75" x14ac:dyDescent="0.2">
      <c r="G580" s="188"/>
    </row>
    <row r="581" spans="7:7" ht="12.75" x14ac:dyDescent="0.2">
      <c r="G581" s="188"/>
    </row>
    <row r="582" spans="7:7" ht="12.75" x14ac:dyDescent="0.2">
      <c r="G582" s="188"/>
    </row>
    <row r="583" spans="7:7" ht="12.75" x14ac:dyDescent="0.2">
      <c r="G583" s="188"/>
    </row>
    <row r="584" spans="7:7" ht="12.75" x14ac:dyDescent="0.2">
      <c r="G584" s="188"/>
    </row>
    <row r="585" spans="7:7" ht="12.75" x14ac:dyDescent="0.2">
      <c r="G585" s="188"/>
    </row>
    <row r="586" spans="7:7" ht="12.75" x14ac:dyDescent="0.2">
      <c r="G586" s="188"/>
    </row>
    <row r="587" spans="7:7" ht="12.75" x14ac:dyDescent="0.2">
      <c r="G587" s="188"/>
    </row>
    <row r="588" spans="7:7" ht="12.75" x14ac:dyDescent="0.2">
      <c r="G588" s="188"/>
    </row>
    <row r="589" spans="7:7" ht="12.75" x14ac:dyDescent="0.2">
      <c r="G589" s="188"/>
    </row>
    <row r="590" spans="7:7" ht="12.75" x14ac:dyDescent="0.2">
      <c r="G590" s="188"/>
    </row>
    <row r="591" spans="7:7" ht="12.75" x14ac:dyDescent="0.2">
      <c r="G591" s="188"/>
    </row>
    <row r="592" spans="7:7" ht="12.75" x14ac:dyDescent="0.2">
      <c r="G592" s="188"/>
    </row>
    <row r="593" spans="7:7" ht="12.75" x14ac:dyDescent="0.2">
      <c r="G593" s="188"/>
    </row>
    <row r="594" spans="7:7" ht="12.75" x14ac:dyDescent="0.2">
      <c r="G594" s="188"/>
    </row>
    <row r="595" spans="7:7" ht="12.75" x14ac:dyDescent="0.2">
      <c r="G595" s="188"/>
    </row>
    <row r="596" spans="7:7" ht="12.75" x14ac:dyDescent="0.2">
      <c r="G596" s="188"/>
    </row>
    <row r="597" spans="7:7" ht="12.75" x14ac:dyDescent="0.2">
      <c r="G597" s="188"/>
    </row>
    <row r="598" spans="7:7" ht="12.75" x14ac:dyDescent="0.2">
      <c r="G598" s="188"/>
    </row>
    <row r="599" spans="7:7" ht="12.75" x14ac:dyDescent="0.2">
      <c r="G599" s="188"/>
    </row>
    <row r="600" spans="7:7" ht="12.75" x14ac:dyDescent="0.2">
      <c r="G600" s="188"/>
    </row>
    <row r="601" spans="7:7" ht="12.75" x14ac:dyDescent="0.2">
      <c r="G601" s="188"/>
    </row>
    <row r="602" spans="7:7" ht="12.75" x14ac:dyDescent="0.2">
      <c r="G602" s="188"/>
    </row>
    <row r="603" spans="7:7" ht="12.75" x14ac:dyDescent="0.2">
      <c r="G603" s="188"/>
    </row>
    <row r="604" spans="7:7" ht="12.75" x14ac:dyDescent="0.2">
      <c r="G604" s="188"/>
    </row>
    <row r="605" spans="7:7" ht="12.75" x14ac:dyDescent="0.2">
      <c r="G605" s="188"/>
    </row>
    <row r="606" spans="7:7" ht="12.75" x14ac:dyDescent="0.2">
      <c r="G606" s="188"/>
    </row>
    <row r="607" spans="7:7" ht="12.75" x14ac:dyDescent="0.2">
      <c r="G607" s="188"/>
    </row>
    <row r="608" spans="7:7" ht="12.75" x14ac:dyDescent="0.2">
      <c r="G608" s="188"/>
    </row>
    <row r="609" spans="7:7" ht="12.75" x14ac:dyDescent="0.2">
      <c r="G609" s="188"/>
    </row>
    <row r="610" spans="7:7" ht="12.75" x14ac:dyDescent="0.2">
      <c r="G610" s="188"/>
    </row>
    <row r="611" spans="7:7" ht="12.75" x14ac:dyDescent="0.2">
      <c r="G611" s="188"/>
    </row>
    <row r="612" spans="7:7" ht="12.75" x14ac:dyDescent="0.2">
      <c r="G612" s="188"/>
    </row>
    <row r="613" spans="7:7" ht="12.75" x14ac:dyDescent="0.2">
      <c r="G613" s="188"/>
    </row>
    <row r="614" spans="7:7" ht="12.75" x14ac:dyDescent="0.2">
      <c r="G614" s="188"/>
    </row>
    <row r="615" spans="7:7" ht="12.75" x14ac:dyDescent="0.2">
      <c r="G615" s="188"/>
    </row>
    <row r="616" spans="7:7" ht="12.75" x14ac:dyDescent="0.2">
      <c r="G616" s="188"/>
    </row>
    <row r="617" spans="7:7" ht="12.75" x14ac:dyDescent="0.2">
      <c r="G617" s="188"/>
    </row>
    <row r="618" spans="7:7" ht="12.75" x14ac:dyDescent="0.2">
      <c r="G618" s="188"/>
    </row>
    <row r="619" spans="7:7" ht="12.75" x14ac:dyDescent="0.2">
      <c r="G619" s="188"/>
    </row>
    <row r="620" spans="7:7" ht="12.75" x14ac:dyDescent="0.2">
      <c r="G620" s="188"/>
    </row>
    <row r="621" spans="7:7" ht="12.75" x14ac:dyDescent="0.2">
      <c r="G621" s="188"/>
    </row>
    <row r="622" spans="7:7" ht="12.75" x14ac:dyDescent="0.2">
      <c r="G622" s="188"/>
    </row>
    <row r="623" spans="7:7" ht="12.75" x14ac:dyDescent="0.2">
      <c r="G623" s="188"/>
    </row>
    <row r="624" spans="7:7" ht="12.75" x14ac:dyDescent="0.2">
      <c r="G624" s="188"/>
    </row>
    <row r="625" spans="7:7" ht="12.75" x14ac:dyDescent="0.2">
      <c r="G625" s="188"/>
    </row>
    <row r="626" spans="7:7" ht="12.75" x14ac:dyDescent="0.2">
      <c r="G626" s="188"/>
    </row>
    <row r="627" spans="7:7" ht="12.75" x14ac:dyDescent="0.2">
      <c r="G627" s="188"/>
    </row>
    <row r="628" spans="7:7" ht="12.75" x14ac:dyDescent="0.2">
      <c r="G628" s="188"/>
    </row>
    <row r="629" spans="7:7" ht="12.75" x14ac:dyDescent="0.2">
      <c r="G629" s="188"/>
    </row>
    <row r="630" spans="7:7" ht="12.75" x14ac:dyDescent="0.2">
      <c r="G630" s="188"/>
    </row>
    <row r="631" spans="7:7" ht="12.75" x14ac:dyDescent="0.2">
      <c r="G631" s="188"/>
    </row>
    <row r="632" spans="7:7" ht="12.75" x14ac:dyDescent="0.2">
      <c r="G632" s="188"/>
    </row>
    <row r="633" spans="7:7" ht="12.75" x14ac:dyDescent="0.2">
      <c r="G633" s="188"/>
    </row>
    <row r="634" spans="7:7" ht="12.75" x14ac:dyDescent="0.2">
      <c r="G634" s="188"/>
    </row>
    <row r="635" spans="7:7" ht="12.75" x14ac:dyDescent="0.2">
      <c r="G635" s="188"/>
    </row>
    <row r="636" spans="7:7" ht="12.75" x14ac:dyDescent="0.2">
      <c r="G636" s="188"/>
    </row>
    <row r="637" spans="7:7" ht="12.75" x14ac:dyDescent="0.2">
      <c r="G637" s="188"/>
    </row>
    <row r="638" spans="7:7" ht="12.75" x14ac:dyDescent="0.2">
      <c r="G638" s="188"/>
    </row>
    <row r="639" spans="7:7" ht="12.75" x14ac:dyDescent="0.2">
      <c r="G639" s="188"/>
    </row>
    <row r="640" spans="7:7" ht="12.75" x14ac:dyDescent="0.2">
      <c r="G640" s="188"/>
    </row>
    <row r="641" spans="7:7" ht="12.75" x14ac:dyDescent="0.2">
      <c r="G641" s="188"/>
    </row>
    <row r="642" spans="7:7" ht="12.75" x14ac:dyDescent="0.2">
      <c r="G642" s="188"/>
    </row>
    <row r="643" spans="7:7" ht="12.75" x14ac:dyDescent="0.2">
      <c r="G643" s="188"/>
    </row>
    <row r="644" spans="7:7" ht="12.75" x14ac:dyDescent="0.2">
      <c r="G644" s="188"/>
    </row>
    <row r="645" spans="7:7" ht="12.75" x14ac:dyDescent="0.2">
      <c r="G645" s="188"/>
    </row>
    <row r="646" spans="7:7" ht="12.75" x14ac:dyDescent="0.2">
      <c r="G646" s="188"/>
    </row>
    <row r="647" spans="7:7" ht="12.75" x14ac:dyDescent="0.2">
      <c r="G647" s="188"/>
    </row>
    <row r="648" spans="7:7" ht="12.75" x14ac:dyDescent="0.2">
      <c r="G648" s="188"/>
    </row>
    <row r="649" spans="7:7" ht="12.75" x14ac:dyDescent="0.2">
      <c r="G649" s="188"/>
    </row>
    <row r="650" spans="7:7" ht="12.75" x14ac:dyDescent="0.2">
      <c r="G650" s="188"/>
    </row>
    <row r="651" spans="7:7" ht="12.75" x14ac:dyDescent="0.2">
      <c r="G651" s="188"/>
    </row>
    <row r="652" spans="7:7" ht="12.75" x14ac:dyDescent="0.2">
      <c r="G652" s="188"/>
    </row>
    <row r="653" spans="7:7" ht="12.75" x14ac:dyDescent="0.2">
      <c r="G653" s="188"/>
    </row>
    <row r="654" spans="7:7" ht="12.75" x14ac:dyDescent="0.2">
      <c r="G654" s="188"/>
    </row>
    <row r="655" spans="7:7" ht="12.75" x14ac:dyDescent="0.2">
      <c r="G655" s="188"/>
    </row>
    <row r="656" spans="7:7" ht="12.75" x14ac:dyDescent="0.2">
      <c r="G656" s="188"/>
    </row>
    <row r="657" spans="7:7" ht="12.75" x14ac:dyDescent="0.2">
      <c r="G657" s="188"/>
    </row>
    <row r="658" spans="7:7" ht="12.75" x14ac:dyDescent="0.2">
      <c r="G658" s="188"/>
    </row>
    <row r="659" spans="7:7" ht="12.75" x14ac:dyDescent="0.2">
      <c r="G659" s="188"/>
    </row>
    <row r="660" spans="7:7" ht="12.75" x14ac:dyDescent="0.2">
      <c r="G660" s="188"/>
    </row>
    <row r="661" spans="7:7" ht="12.75" x14ac:dyDescent="0.2">
      <c r="G661" s="188"/>
    </row>
    <row r="662" spans="7:7" ht="12.75" x14ac:dyDescent="0.2">
      <c r="G662" s="188"/>
    </row>
    <row r="663" spans="7:7" ht="12.75" x14ac:dyDescent="0.2">
      <c r="G663" s="188"/>
    </row>
    <row r="664" spans="7:7" ht="12.75" x14ac:dyDescent="0.2">
      <c r="G664" s="188"/>
    </row>
    <row r="665" spans="7:7" ht="12.75" x14ac:dyDescent="0.2">
      <c r="G665" s="188"/>
    </row>
    <row r="666" spans="7:7" ht="12.75" x14ac:dyDescent="0.2">
      <c r="G666" s="188"/>
    </row>
    <row r="667" spans="7:7" ht="12.75" x14ac:dyDescent="0.2">
      <c r="G667" s="188"/>
    </row>
    <row r="668" spans="7:7" ht="12.75" x14ac:dyDescent="0.2">
      <c r="G668" s="188"/>
    </row>
    <row r="669" spans="7:7" ht="12.75" x14ac:dyDescent="0.2">
      <c r="G669" s="188"/>
    </row>
    <row r="670" spans="7:7" ht="12.75" x14ac:dyDescent="0.2">
      <c r="G670" s="188"/>
    </row>
    <row r="671" spans="7:7" ht="12.75" x14ac:dyDescent="0.2">
      <c r="G671" s="188"/>
    </row>
    <row r="672" spans="7:7" ht="12.75" x14ac:dyDescent="0.2">
      <c r="G672" s="188"/>
    </row>
    <row r="673" spans="7:7" ht="12.75" x14ac:dyDescent="0.2">
      <c r="G673" s="188"/>
    </row>
    <row r="674" spans="7:7" ht="12.75" x14ac:dyDescent="0.2">
      <c r="G674" s="188"/>
    </row>
    <row r="675" spans="7:7" ht="12.75" x14ac:dyDescent="0.2">
      <c r="G675" s="188"/>
    </row>
    <row r="676" spans="7:7" ht="12.75" x14ac:dyDescent="0.2">
      <c r="G676" s="188"/>
    </row>
    <row r="677" spans="7:7" ht="12.75" x14ac:dyDescent="0.2">
      <c r="G677" s="188"/>
    </row>
    <row r="678" spans="7:7" ht="12.75" x14ac:dyDescent="0.2">
      <c r="G678" s="188"/>
    </row>
    <row r="679" spans="7:7" ht="12.75" x14ac:dyDescent="0.2">
      <c r="G679" s="188"/>
    </row>
    <row r="680" spans="7:7" ht="12.75" x14ac:dyDescent="0.2">
      <c r="G680" s="188"/>
    </row>
    <row r="681" spans="7:7" ht="12.75" x14ac:dyDescent="0.2">
      <c r="G681" s="188"/>
    </row>
    <row r="682" spans="7:7" ht="12.75" x14ac:dyDescent="0.2">
      <c r="G682" s="188"/>
    </row>
    <row r="683" spans="7:7" ht="12.75" x14ac:dyDescent="0.2">
      <c r="G683" s="188"/>
    </row>
    <row r="684" spans="7:7" ht="12.75" x14ac:dyDescent="0.2">
      <c r="G684" s="188"/>
    </row>
    <row r="685" spans="7:7" ht="12.75" x14ac:dyDescent="0.2">
      <c r="G685" s="188"/>
    </row>
    <row r="686" spans="7:7" ht="12.75" x14ac:dyDescent="0.2">
      <c r="G686" s="188"/>
    </row>
    <row r="687" spans="7:7" ht="12.75" x14ac:dyDescent="0.2">
      <c r="G687" s="188"/>
    </row>
    <row r="688" spans="7:7" ht="12.75" x14ac:dyDescent="0.2">
      <c r="G688" s="188"/>
    </row>
    <row r="689" spans="7:7" ht="12.75" x14ac:dyDescent="0.2">
      <c r="G689" s="188"/>
    </row>
    <row r="690" spans="7:7" ht="12.75" x14ac:dyDescent="0.2">
      <c r="G690" s="188"/>
    </row>
    <row r="691" spans="7:7" ht="12.75" x14ac:dyDescent="0.2">
      <c r="G691" s="188"/>
    </row>
    <row r="692" spans="7:7" ht="12.75" x14ac:dyDescent="0.2">
      <c r="G692" s="188"/>
    </row>
    <row r="693" spans="7:7" ht="12.75" x14ac:dyDescent="0.2">
      <c r="G693" s="188"/>
    </row>
    <row r="694" spans="7:7" ht="12.75" x14ac:dyDescent="0.2">
      <c r="G694" s="188"/>
    </row>
    <row r="695" spans="7:7" ht="12.75" x14ac:dyDescent="0.2">
      <c r="G695" s="188"/>
    </row>
    <row r="696" spans="7:7" ht="12.75" x14ac:dyDescent="0.2">
      <c r="G696" s="188"/>
    </row>
    <row r="697" spans="7:7" ht="12.75" x14ac:dyDescent="0.2">
      <c r="G697" s="188"/>
    </row>
    <row r="698" spans="7:7" ht="12.75" x14ac:dyDescent="0.2">
      <c r="G698" s="188"/>
    </row>
    <row r="699" spans="7:7" ht="12.75" x14ac:dyDescent="0.2">
      <c r="G699" s="188"/>
    </row>
    <row r="700" spans="7:7" ht="12.75" x14ac:dyDescent="0.2">
      <c r="G700" s="188"/>
    </row>
    <row r="701" spans="7:7" ht="12.75" x14ac:dyDescent="0.2">
      <c r="G701" s="188"/>
    </row>
    <row r="702" spans="7:7" ht="12.75" x14ac:dyDescent="0.2">
      <c r="G702" s="188"/>
    </row>
    <row r="703" spans="7:7" ht="12.75" x14ac:dyDescent="0.2">
      <c r="G703" s="188"/>
    </row>
    <row r="704" spans="7:7" ht="12.75" x14ac:dyDescent="0.2">
      <c r="G704" s="188"/>
    </row>
    <row r="705" spans="7:7" ht="12.75" x14ac:dyDescent="0.2">
      <c r="G705" s="188"/>
    </row>
    <row r="706" spans="7:7" ht="12.75" x14ac:dyDescent="0.2">
      <c r="G706" s="188"/>
    </row>
    <row r="707" spans="7:7" ht="12.75" x14ac:dyDescent="0.2">
      <c r="G707" s="188"/>
    </row>
    <row r="708" spans="7:7" ht="12.75" x14ac:dyDescent="0.2">
      <c r="G708" s="188"/>
    </row>
    <row r="709" spans="7:7" ht="12.75" x14ac:dyDescent="0.2">
      <c r="G709" s="188"/>
    </row>
    <row r="710" spans="7:7" ht="12.75" x14ac:dyDescent="0.2">
      <c r="G710" s="188"/>
    </row>
    <row r="711" spans="7:7" ht="12.75" x14ac:dyDescent="0.2">
      <c r="G711" s="188"/>
    </row>
    <row r="712" spans="7:7" ht="12.75" x14ac:dyDescent="0.2">
      <c r="G712" s="188"/>
    </row>
    <row r="713" spans="7:7" ht="12.75" x14ac:dyDescent="0.2">
      <c r="G713" s="188"/>
    </row>
    <row r="714" spans="7:7" ht="12.75" x14ac:dyDescent="0.2">
      <c r="G714" s="188"/>
    </row>
    <row r="715" spans="7:7" ht="12.75" x14ac:dyDescent="0.2">
      <c r="G715" s="188"/>
    </row>
    <row r="716" spans="7:7" ht="12.75" x14ac:dyDescent="0.2">
      <c r="G716" s="188"/>
    </row>
    <row r="717" spans="7:7" ht="12.75" x14ac:dyDescent="0.2">
      <c r="G717" s="188"/>
    </row>
    <row r="718" spans="7:7" ht="12.75" x14ac:dyDescent="0.2">
      <c r="G718" s="188"/>
    </row>
    <row r="719" spans="7:7" ht="12.75" x14ac:dyDescent="0.2">
      <c r="G719" s="188"/>
    </row>
    <row r="720" spans="7:7" ht="12.75" x14ac:dyDescent="0.2">
      <c r="G720" s="188"/>
    </row>
    <row r="721" spans="7:7" ht="12.75" x14ac:dyDescent="0.2">
      <c r="G721" s="188"/>
    </row>
    <row r="722" spans="7:7" ht="12.75" x14ac:dyDescent="0.2">
      <c r="G722" s="188"/>
    </row>
    <row r="723" spans="7:7" ht="12.75" x14ac:dyDescent="0.2">
      <c r="G723" s="188"/>
    </row>
    <row r="724" spans="7:7" ht="12.75" x14ac:dyDescent="0.2">
      <c r="G724" s="188"/>
    </row>
    <row r="725" spans="7:7" ht="12.75" x14ac:dyDescent="0.2">
      <c r="G725" s="188"/>
    </row>
    <row r="726" spans="7:7" ht="12.75" x14ac:dyDescent="0.2">
      <c r="G726" s="188"/>
    </row>
    <row r="727" spans="7:7" ht="12.75" x14ac:dyDescent="0.2">
      <c r="G727" s="188"/>
    </row>
    <row r="728" spans="7:7" ht="12.75" x14ac:dyDescent="0.2">
      <c r="G728" s="188"/>
    </row>
    <row r="729" spans="7:7" ht="12.75" x14ac:dyDescent="0.2">
      <c r="G729" s="188"/>
    </row>
    <row r="730" spans="7:7" ht="12.75" x14ac:dyDescent="0.2">
      <c r="G730" s="188"/>
    </row>
    <row r="731" spans="7:7" ht="12.75" x14ac:dyDescent="0.2">
      <c r="G731" s="188"/>
    </row>
    <row r="732" spans="7:7" ht="12.75" x14ac:dyDescent="0.2">
      <c r="G732" s="188"/>
    </row>
    <row r="733" spans="7:7" ht="12.75" x14ac:dyDescent="0.2">
      <c r="G733" s="188"/>
    </row>
    <row r="734" spans="7:7" ht="12.75" x14ac:dyDescent="0.2">
      <c r="G734" s="188"/>
    </row>
    <row r="735" spans="7:7" ht="12.75" x14ac:dyDescent="0.2">
      <c r="G735" s="188"/>
    </row>
    <row r="736" spans="7:7" ht="12.75" x14ac:dyDescent="0.2">
      <c r="G736" s="188"/>
    </row>
    <row r="737" spans="7:7" ht="12.75" x14ac:dyDescent="0.2">
      <c r="G737" s="188"/>
    </row>
    <row r="738" spans="7:7" ht="12.75" x14ac:dyDescent="0.2">
      <c r="G738" s="188"/>
    </row>
    <row r="739" spans="7:7" ht="12.75" x14ac:dyDescent="0.2">
      <c r="G739" s="188"/>
    </row>
    <row r="740" spans="7:7" ht="12.75" x14ac:dyDescent="0.2">
      <c r="G740" s="188"/>
    </row>
    <row r="741" spans="7:7" ht="12.75" x14ac:dyDescent="0.2">
      <c r="G741" s="188"/>
    </row>
    <row r="742" spans="7:7" ht="12.75" x14ac:dyDescent="0.2">
      <c r="G742" s="188"/>
    </row>
    <row r="743" spans="7:7" ht="12.75" x14ac:dyDescent="0.2">
      <c r="G743" s="188"/>
    </row>
    <row r="744" spans="7:7" ht="12.75" x14ac:dyDescent="0.2">
      <c r="G744" s="188"/>
    </row>
    <row r="745" spans="7:7" ht="12.75" x14ac:dyDescent="0.2">
      <c r="G745" s="188"/>
    </row>
    <row r="746" spans="7:7" ht="12.75" x14ac:dyDescent="0.2">
      <c r="G746" s="188"/>
    </row>
    <row r="747" spans="7:7" ht="12.75" x14ac:dyDescent="0.2">
      <c r="G747" s="188"/>
    </row>
    <row r="748" spans="7:7" ht="12.75" x14ac:dyDescent="0.2">
      <c r="G748" s="188"/>
    </row>
    <row r="749" spans="7:7" ht="12.75" x14ac:dyDescent="0.2">
      <c r="G749" s="188"/>
    </row>
    <row r="750" spans="7:7" ht="12.75" x14ac:dyDescent="0.2">
      <c r="G750" s="188"/>
    </row>
    <row r="751" spans="7:7" ht="12.75" x14ac:dyDescent="0.2">
      <c r="G751" s="188"/>
    </row>
    <row r="752" spans="7:7" ht="12.75" x14ac:dyDescent="0.2">
      <c r="G752" s="188"/>
    </row>
    <row r="753" spans="7:7" ht="12.75" x14ac:dyDescent="0.2">
      <c r="G753" s="188"/>
    </row>
    <row r="754" spans="7:7" ht="12.75" x14ac:dyDescent="0.2">
      <c r="G754" s="188"/>
    </row>
    <row r="755" spans="7:7" ht="12.75" x14ac:dyDescent="0.2">
      <c r="G755" s="188"/>
    </row>
    <row r="756" spans="7:7" ht="12.75" x14ac:dyDescent="0.2">
      <c r="G756" s="188"/>
    </row>
    <row r="757" spans="7:7" ht="12.75" x14ac:dyDescent="0.2">
      <c r="G757" s="188"/>
    </row>
    <row r="758" spans="7:7" ht="12.75" x14ac:dyDescent="0.2">
      <c r="G758" s="188"/>
    </row>
    <row r="759" spans="7:7" ht="12.75" x14ac:dyDescent="0.2">
      <c r="G759" s="188"/>
    </row>
    <row r="760" spans="7:7" ht="12.75" x14ac:dyDescent="0.2">
      <c r="G760" s="188"/>
    </row>
    <row r="761" spans="7:7" ht="12.75" x14ac:dyDescent="0.2">
      <c r="G761" s="188"/>
    </row>
    <row r="762" spans="7:7" ht="12.75" x14ac:dyDescent="0.2">
      <c r="G762" s="188"/>
    </row>
    <row r="763" spans="7:7" ht="12.75" x14ac:dyDescent="0.2">
      <c r="G763" s="188"/>
    </row>
    <row r="764" spans="7:7" ht="12.75" x14ac:dyDescent="0.2">
      <c r="G764" s="188"/>
    </row>
    <row r="765" spans="7:7" ht="12.75" x14ac:dyDescent="0.2">
      <c r="G765" s="188"/>
    </row>
    <row r="766" spans="7:7" ht="12.75" x14ac:dyDescent="0.2">
      <c r="G766" s="188"/>
    </row>
    <row r="767" spans="7:7" ht="12.75" x14ac:dyDescent="0.2">
      <c r="G767" s="188"/>
    </row>
    <row r="768" spans="7:7" ht="12.75" x14ac:dyDescent="0.2">
      <c r="G768" s="188"/>
    </row>
    <row r="769" spans="7:7" ht="12.75" x14ac:dyDescent="0.2">
      <c r="G769" s="188"/>
    </row>
    <row r="770" spans="7:7" ht="12.75" x14ac:dyDescent="0.2">
      <c r="G770" s="188"/>
    </row>
    <row r="771" spans="7:7" ht="12.75" x14ac:dyDescent="0.2">
      <c r="G771" s="188"/>
    </row>
    <row r="772" spans="7:7" ht="12.75" x14ac:dyDescent="0.2">
      <c r="G772" s="188"/>
    </row>
    <row r="773" spans="7:7" ht="12.75" x14ac:dyDescent="0.2">
      <c r="G773" s="188"/>
    </row>
    <row r="774" spans="7:7" ht="12.75" x14ac:dyDescent="0.2">
      <c r="G774" s="188"/>
    </row>
    <row r="775" spans="7:7" ht="12.75" x14ac:dyDescent="0.2">
      <c r="G775" s="188"/>
    </row>
    <row r="776" spans="7:7" ht="12.75" x14ac:dyDescent="0.2">
      <c r="G776" s="188"/>
    </row>
    <row r="777" spans="7:7" ht="12.75" x14ac:dyDescent="0.2">
      <c r="G777" s="188"/>
    </row>
    <row r="778" spans="7:7" ht="12.75" x14ac:dyDescent="0.2">
      <c r="G778" s="188"/>
    </row>
    <row r="779" spans="7:7" ht="12.75" x14ac:dyDescent="0.2">
      <c r="G779" s="188"/>
    </row>
    <row r="780" spans="7:7" ht="12.75" x14ac:dyDescent="0.2">
      <c r="G780" s="188"/>
    </row>
    <row r="781" spans="7:7" ht="12.75" x14ac:dyDescent="0.2">
      <c r="G781" s="188"/>
    </row>
    <row r="782" spans="7:7" ht="12.75" x14ac:dyDescent="0.2">
      <c r="G782" s="188"/>
    </row>
    <row r="783" spans="7:7" ht="12.75" x14ac:dyDescent="0.2">
      <c r="G783" s="188"/>
    </row>
    <row r="784" spans="7:7" ht="12.75" x14ac:dyDescent="0.2">
      <c r="G784" s="188"/>
    </row>
    <row r="785" spans="7:7" ht="12.75" x14ac:dyDescent="0.2">
      <c r="G785" s="188"/>
    </row>
    <row r="786" spans="7:7" ht="12.75" x14ac:dyDescent="0.2">
      <c r="G786" s="188"/>
    </row>
    <row r="787" spans="7:7" ht="12.75" x14ac:dyDescent="0.2">
      <c r="G787" s="188"/>
    </row>
    <row r="788" spans="7:7" ht="12.75" x14ac:dyDescent="0.2">
      <c r="G788" s="188"/>
    </row>
    <row r="789" spans="7:7" ht="12.75" x14ac:dyDescent="0.2">
      <c r="G789" s="188"/>
    </row>
    <row r="790" spans="7:7" ht="12.75" x14ac:dyDescent="0.2">
      <c r="G790" s="188"/>
    </row>
    <row r="791" spans="7:7" ht="12.75" x14ac:dyDescent="0.2">
      <c r="G791" s="188"/>
    </row>
    <row r="792" spans="7:7" ht="12.75" x14ac:dyDescent="0.2">
      <c r="G792" s="188"/>
    </row>
    <row r="793" spans="7:7" ht="12.75" x14ac:dyDescent="0.2">
      <c r="G793" s="188"/>
    </row>
    <row r="794" spans="7:7" ht="12.75" x14ac:dyDescent="0.2">
      <c r="G794" s="188"/>
    </row>
    <row r="795" spans="7:7" ht="12.75" x14ac:dyDescent="0.2">
      <c r="G795" s="188"/>
    </row>
    <row r="796" spans="7:7" ht="12.75" x14ac:dyDescent="0.2">
      <c r="G796" s="188"/>
    </row>
    <row r="797" spans="7:7" ht="12.75" x14ac:dyDescent="0.2">
      <c r="G797" s="188"/>
    </row>
    <row r="798" spans="7:7" ht="12.75" x14ac:dyDescent="0.2">
      <c r="G798" s="188"/>
    </row>
    <row r="799" spans="7:7" ht="12.75" x14ac:dyDescent="0.2">
      <c r="G799" s="188"/>
    </row>
    <row r="800" spans="7:7" ht="12.75" x14ac:dyDescent="0.2">
      <c r="G800" s="188"/>
    </row>
    <row r="801" spans="7:7" ht="12.75" x14ac:dyDescent="0.2">
      <c r="G801" s="188"/>
    </row>
    <row r="802" spans="7:7" ht="12.75" x14ac:dyDescent="0.2">
      <c r="G802" s="188"/>
    </row>
    <row r="803" spans="7:7" ht="12.75" x14ac:dyDescent="0.2">
      <c r="G803" s="188"/>
    </row>
    <row r="804" spans="7:7" ht="12.75" x14ac:dyDescent="0.2">
      <c r="G804" s="188"/>
    </row>
    <row r="805" spans="7:7" ht="12.75" x14ac:dyDescent="0.2">
      <c r="G805" s="188"/>
    </row>
    <row r="806" spans="7:7" ht="12.75" x14ac:dyDescent="0.2">
      <c r="G806" s="188"/>
    </row>
    <row r="807" spans="7:7" ht="12.75" x14ac:dyDescent="0.2">
      <c r="G807" s="188"/>
    </row>
    <row r="808" spans="7:7" ht="12.75" x14ac:dyDescent="0.2">
      <c r="G808" s="188"/>
    </row>
    <row r="809" spans="7:7" ht="12.75" x14ac:dyDescent="0.2">
      <c r="G809" s="188"/>
    </row>
    <row r="810" spans="7:7" ht="12.75" x14ac:dyDescent="0.2">
      <c r="G810" s="188"/>
    </row>
    <row r="811" spans="7:7" ht="12.75" x14ac:dyDescent="0.2">
      <c r="G811" s="188"/>
    </row>
    <row r="812" spans="7:7" ht="12.75" x14ac:dyDescent="0.2">
      <c r="G812" s="188"/>
    </row>
    <row r="813" spans="7:7" ht="12.75" x14ac:dyDescent="0.2">
      <c r="G813" s="188"/>
    </row>
    <row r="814" spans="7:7" ht="12.75" x14ac:dyDescent="0.2">
      <c r="G814" s="188"/>
    </row>
    <row r="815" spans="7:7" ht="12.75" x14ac:dyDescent="0.2">
      <c r="G815" s="188"/>
    </row>
    <row r="816" spans="7:7" ht="12.75" x14ac:dyDescent="0.2">
      <c r="G816" s="188"/>
    </row>
    <row r="817" spans="7:7" ht="12.75" x14ac:dyDescent="0.2">
      <c r="G817" s="188"/>
    </row>
    <row r="818" spans="7:7" ht="12.75" x14ac:dyDescent="0.2">
      <c r="G818" s="188"/>
    </row>
    <row r="819" spans="7:7" ht="12.75" x14ac:dyDescent="0.2">
      <c r="G819" s="188"/>
    </row>
    <row r="820" spans="7:7" ht="12.75" x14ac:dyDescent="0.2">
      <c r="G820" s="188"/>
    </row>
    <row r="821" spans="7:7" ht="12.75" x14ac:dyDescent="0.2">
      <c r="G821" s="188"/>
    </row>
    <row r="822" spans="7:7" ht="12.75" x14ac:dyDescent="0.2">
      <c r="G822" s="188"/>
    </row>
    <row r="823" spans="7:7" ht="12.75" x14ac:dyDescent="0.2">
      <c r="G823" s="188"/>
    </row>
    <row r="824" spans="7:7" ht="12.75" x14ac:dyDescent="0.2">
      <c r="G824" s="188"/>
    </row>
    <row r="825" spans="7:7" ht="12.75" x14ac:dyDescent="0.2">
      <c r="G825" s="188"/>
    </row>
    <row r="826" spans="7:7" ht="12.75" x14ac:dyDescent="0.2">
      <c r="G826" s="188"/>
    </row>
    <row r="827" spans="7:7" ht="12.75" x14ac:dyDescent="0.2">
      <c r="G827" s="188"/>
    </row>
    <row r="828" spans="7:7" ht="12.75" x14ac:dyDescent="0.2">
      <c r="G828" s="188"/>
    </row>
    <row r="829" spans="7:7" ht="12.75" x14ac:dyDescent="0.2">
      <c r="G829" s="188"/>
    </row>
    <row r="830" spans="7:7" ht="12.75" x14ac:dyDescent="0.2">
      <c r="G830" s="188"/>
    </row>
    <row r="831" spans="7:7" ht="12.75" x14ac:dyDescent="0.2">
      <c r="G831" s="188"/>
    </row>
    <row r="832" spans="7:7" ht="12.75" x14ac:dyDescent="0.2">
      <c r="G832" s="188"/>
    </row>
    <row r="833" spans="7:7" ht="12.75" x14ac:dyDescent="0.2">
      <c r="G833" s="188"/>
    </row>
    <row r="834" spans="7:7" ht="12.75" x14ac:dyDescent="0.2">
      <c r="G834" s="188"/>
    </row>
    <row r="835" spans="7:7" ht="12.75" x14ac:dyDescent="0.2">
      <c r="G835" s="188"/>
    </row>
    <row r="836" spans="7:7" ht="12.75" x14ac:dyDescent="0.2">
      <c r="G836" s="188"/>
    </row>
    <row r="837" spans="7:7" ht="12.75" x14ac:dyDescent="0.2">
      <c r="G837" s="188"/>
    </row>
    <row r="838" spans="7:7" ht="12.75" x14ac:dyDescent="0.2">
      <c r="G838" s="188"/>
    </row>
    <row r="839" spans="7:7" ht="12.75" x14ac:dyDescent="0.2">
      <c r="G839" s="188"/>
    </row>
    <row r="840" spans="7:7" ht="12.75" x14ac:dyDescent="0.2">
      <c r="G840" s="188"/>
    </row>
    <row r="841" spans="7:7" ht="12.75" x14ac:dyDescent="0.2">
      <c r="G841" s="188"/>
    </row>
    <row r="842" spans="7:7" ht="12.75" x14ac:dyDescent="0.2">
      <c r="G842" s="188"/>
    </row>
    <row r="843" spans="7:7" ht="12.75" x14ac:dyDescent="0.2">
      <c r="G843" s="188"/>
    </row>
    <row r="844" spans="7:7" ht="12.75" x14ac:dyDescent="0.2">
      <c r="G844" s="188"/>
    </row>
    <row r="845" spans="7:7" ht="12.75" x14ac:dyDescent="0.2">
      <c r="G845" s="188"/>
    </row>
    <row r="846" spans="7:7" ht="12.75" x14ac:dyDescent="0.2">
      <c r="G846" s="188"/>
    </row>
    <row r="847" spans="7:7" ht="12.75" x14ac:dyDescent="0.2">
      <c r="G847" s="188"/>
    </row>
    <row r="848" spans="7:7" ht="12.75" x14ac:dyDescent="0.2">
      <c r="G848" s="188"/>
    </row>
    <row r="849" spans="7:7" ht="12.75" x14ac:dyDescent="0.2">
      <c r="G849" s="188"/>
    </row>
    <row r="850" spans="7:7" ht="12.75" x14ac:dyDescent="0.2">
      <c r="G850" s="188"/>
    </row>
    <row r="851" spans="7:7" ht="12.75" x14ac:dyDescent="0.2">
      <c r="G851" s="188"/>
    </row>
    <row r="852" spans="7:7" ht="12.75" x14ac:dyDescent="0.2">
      <c r="G852" s="188"/>
    </row>
    <row r="853" spans="7:7" ht="12.75" x14ac:dyDescent="0.2">
      <c r="G853" s="188"/>
    </row>
    <row r="854" spans="7:7" ht="12.75" x14ac:dyDescent="0.2">
      <c r="G854" s="188"/>
    </row>
    <row r="855" spans="7:7" ht="12.75" x14ac:dyDescent="0.2">
      <c r="G855" s="188"/>
    </row>
    <row r="856" spans="7:7" ht="12.75" x14ac:dyDescent="0.2">
      <c r="G856" s="188"/>
    </row>
    <row r="857" spans="7:7" ht="12.75" x14ac:dyDescent="0.2">
      <c r="G857" s="188"/>
    </row>
    <row r="858" spans="7:7" ht="12.75" x14ac:dyDescent="0.2">
      <c r="G858" s="188"/>
    </row>
    <row r="859" spans="7:7" ht="12.75" x14ac:dyDescent="0.2">
      <c r="G859" s="188"/>
    </row>
    <row r="860" spans="7:7" ht="12.75" x14ac:dyDescent="0.2">
      <c r="G860" s="188"/>
    </row>
    <row r="861" spans="7:7" ht="12.75" x14ac:dyDescent="0.2">
      <c r="G861" s="188"/>
    </row>
    <row r="862" spans="7:7" ht="12.75" x14ac:dyDescent="0.2">
      <c r="G862" s="188"/>
    </row>
    <row r="863" spans="7:7" ht="12.75" x14ac:dyDescent="0.2">
      <c r="G863" s="188"/>
    </row>
    <row r="864" spans="7:7" ht="12.75" x14ac:dyDescent="0.2">
      <c r="G864" s="188"/>
    </row>
    <row r="865" spans="7:7" ht="12.75" x14ac:dyDescent="0.2">
      <c r="G865" s="188"/>
    </row>
    <row r="866" spans="7:7" ht="12.75" x14ac:dyDescent="0.2">
      <c r="G866" s="188"/>
    </row>
    <row r="867" spans="7:7" ht="12.75" x14ac:dyDescent="0.2">
      <c r="G867" s="188"/>
    </row>
    <row r="868" spans="7:7" ht="12.75" x14ac:dyDescent="0.2">
      <c r="G868" s="188"/>
    </row>
    <row r="869" spans="7:7" ht="12.75" x14ac:dyDescent="0.2">
      <c r="G869" s="188"/>
    </row>
    <row r="870" spans="7:7" ht="12.75" x14ac:dyDescent="0.2">
      <c r="G870" s="188"/>
    </row>
    <row r="871" spans="7:7" ht="12.75" x14ac:dyDescent="0.2">
      <c r="G871" s="188"/>
    </row>
    <row r="872" spans="7:7" ht="12.75" x14ac:dyDescent="0.2">
      <c r="G872" s="188"/>
    </row>
    <row r="873" spans="7:7" ht="12.75" x14ac:dyDescent="0.2">
      <c r="G873" s="188"/>
    </row>
    <row r="874" spans="7:7" ht="12.75" x14ac:dyDescent="0.2">
      <c r="G874" s="188"/>
    </row>
    <row r="875" spans="7:7" ht="12.75" x14ac:dyDescent="0.2">
      <c r="G875" s="188"/>
    </row>
    <row r="876" spans="7:7" ht="12.75" x14ac:dyDescent="0.2">
      <c r="G876" s="188"/>
    </row>
    <row r="877" spans="7:7" ht="12.75" x14ac:dyDescent="0.2">
      <c r="G877" s="188"/>
    </row>
    <row r="878" spans="7:7" ht="12.75" x14ac:dyDescent="0.2">
      <c r="G878" s="188"/>
    </row>
    <row r="879" spans="7:7" ht="12.75" x14ac:dyDescent="0.2">
      <c r="G879" s="188"/>
    </row>
    <row r="880" spans="7:7" ht="12.75" x14ac:dyDescent="0.2">
      <c r="G880" s="188"/>
    </row>
    <row r="881" spans="7:7" ht="12.75" x14ac:dyDescent="0.2">
      <c r="G881" s="188"/>
    </row>
    <row r="882" spans="7:7" ht="12.75" x14ac:dyDescent="0.2">
      <c r="G882" s="188"/>
    </row>
    <row r="883" spans="7:7" ht="12.75" x14ac:dyDescent="0.2">
      <c r="G883" s="188"/>
    </row>
    <row r="884" spans="7:7" ht="12.75" x14ac:dyDescent="0.2">
      <c r="G884" s="188"/>
    </row>
    <row r="885" spans="7:7" ht="12.75" x14ac:dyDescent="0.2">
      <c r="G885" s="188"/>
    </row>
    <row r="886" spans="7:7" ht="12.75" x14ac:dyDescent="0.2">
      <c r="G886" s="188"/>
    </row>
    <row r="887" spans="7:7" ht="12.75" x14ac:dyDescent="0.2">
      <c r="G887" s="188"/>
    </row>
    <row r="888" spans="7:7" ht="12.75" x14ac:dyDescent="0.2">
      <c r="G888" s="188"/>
    </row>
    <row r="889" spans="7:7" ht="12.75" x14ac:dyDescent="0.2">
      <c r="G889" s="188"/>
    </row>
    <row r="890" spans="7:7" ht="12.75" x14ac:dyDescent="0.2">
      <c r="G890" s="188"/>
    </row>
    <row r="891" spans="7:7" ht="12.75" x14ac:dyDescent="0.2">
      <c r="G891" s="188"/>
    </row>
    <row r="892" spans="7:7" ht="12.75" x14ac:dyDescent="0.2">
      <c r="G892" s="188"/>
    </row>
    <row r="893" spans="7:7" ht="12.75" x14ac:dyDescent="0.2">
      <c r="G893" s="188"/>
    </row>
    <row r="894" spans="7:7" ht="12.75" x14ac:dyDescent="0.2">
      <c r="G894" s="188"/>
    </row>
    <row r="895" spans="7:7" ht="12.75" x14ac:dyDescent="0.2">
      <c r="G895" s="188"/>
    </row>
    <row r="896" spans="7:7" ht="12.75" x14ac:dyDescent="0.2">
      <c r="G896" s="188"/>
    </row>
    <row r="897" spans="7:7" ht="12.75" x14ac:dyDescent="0.2">
      <c r="G897" s="188"/>
    </row>
    <row r="898" spans="7:7" ht="12.75" x14ac:dyDescent="0.2">
      <c r="G898" s="188"/>
    </row>
    <row r="899" spans="7:7" ht="12.75" x14ac:dyDescent="0.2">
      <c r="G899" s="188"/>
    </row>
    <row r="900" spans="7:7" ht="12.75" x14ac:dyDescent="0.2">
      <c r="G900" s="188"/>
    </row>
    <row r="901" spans="7:7" ht="12.75" x14ac:dyDescent="0.2">
      <c r="G901" s="188"/>
    </row>
    <row r="902" spans="7:7" ht="12.75" x14ac:dyDescent="0.2">
      <c r="G902" s="188"/>
    </row>
    <row r="903" spans="7:7" ht="12.75" x14ac:dyDescent="0.2">
      <c r="G903" s="188"/>
    </row>
    <row r="904" spans="7:7" ht="12.75" x14ac:dyDescent="0.2">
      <c r="G904" s="188"/>
    </row>
    <row r="905" spans="7:7" ht="12.75" x14ac:dyDescent="0.2">
      <c r="G905" s="188"/>
    </row>
    <row r="906" spans="7:7" ht="12.75" x14ac:dyDescent="0.2">
      <c r="G906" s="188"/>
    </row>
    <row r="907" spans="7:7" ht="12.75" x14ac:dyDescent="0.2">
      <c r="G907" s="188"/>
    </row>
    <row r="908" spans="7:7" ht="12.75" x14ac:dyDescent="0.2">
      <c r="G908" s="188"/>
    </row>
    <row r="909" spans="7:7" ht="12.75" x14ac:dyDescent="0.2">
      <c r="G909" s="188"/>
    </row>
    <row r="910" spans="7:7" ht="12.75" x14ac:dyDescent="0.2">
      <c r="G910" s="188"/>
    </row>
    <row r="911" spans="7:7" ht="12.75" x14ac:dyDescent="0.2">
      <c r="G911" s="188"/>
    </row>
    <row r="912" spans="7:7" ht="12.75" x14ac:dyDescent="0.2">
      <c r="G912" s="188"/>
    </row>
    <row r="913" spans="7:7" ht="12.75" x14ac:dyDescent="0.2">
      <c r="G913" s="188"/>
    </row>
    <row r="914" spans="7:7" ht="12.75" x14ac:dyDescent="0.2">
      <c r="G914" s="188"/>
    </row>
    <row r="915" spans="7:7" ht="12.75" x14ac:dyDescent="0.2">
      <c r="G915" s="188"/>
    </row>
    <row r="916" spans="7:7" ht="12.75" x14ac:dyDescent="0.2">
      <c r="G916" s="188"/>
    </row>
    <row r="917" spans="7:7" ht="12.75" x14ac:dyDescent="0.2">
      <c r="G917" s="188"/>
    </row>
    <row r="918" spans="7:7" ht="12.75" x14ac:dyDescent="0.2">
      <c r="G918" s="188"/>
    </row>
    <row r="919" spans="7:7" ht="12.75" x14ac:dyDescent="0.2">
      <c r="G919" s="188"/>
    </row>
    <row r="920" spans="7:7" ht="12.75" x14ac:dyDescent="0.2">
      <c r="G920" s="188"/>
    </row>
    <row r="921" spans="7:7" ht="12.75" x14ac:dyDescent="0.2">
      <c r="G921" s="188"/>
    </row>
    <row r="922" spans="7:7" ht="12.75" x14ac:dyDescent="0.2">
      <c r="G922" s="188"/>
    </row>
    <row r="923" spans="7:7" ht="12.75" x14ac:dyDescent="0.2">
      <c r="G923" s="188"/>
    </row>
    <row r="924" spans="7:7" ht="12.75" x14ac:dyDescent="0.2">
      <c r="G924" s="188"/>
    </row>
    <row r="925" spans="7:7" ht="12.75" x14ac:dyDescent="0.2">
      <c r="G925" s="188"/>
    </row>
    <row r="926" spans="7:7" ht="12.75" x14ac:dyDescent="0.2">
      <c r="G926" s="188"/>
    </row>
    <row r="927" spans="7:7" ht="12.75" x14ac:dyDescent="0.2">
      <c r="G927" s="188"/>
    </row>
    <row r="928" spans="7:7" ht="12.75" x14ac:dyDescent="0.2">
      <c r="G928" s="188"/>
    </row>
    <row r="929" spans="7:7" ht="12.75" x14ac:dyDescent="0.2">
      <c r="G929" s="188"/>
    </row>
    <row r="930" spans="7:7" ht="12.75" x14ac:dyDescent="0.2">
      <c r="G930" s="188"/>
    </row>
    <row r="931" spans="7:7" ht="12.75" x14ac:dyDescent="0.2">
      <c r="G931" s="188"/>
    </row>
    <row r="932" spans="7:7" ht="12.75" x14ac:dyDescent="0.2">
      <c r="G932" s="188"/>
    </row>
    <row r="933" spans="7:7" ht="12.75" x14ac:dyDescent="0.2">
      <c r="G933" s="188"/>
    </row>
    <row r="934" spans="7:7" ht="12.75" x14ac:dyDescent="0.2">
      <c r="G934" s="188"/>
    </row>
    <row r="935" spans="7:7" ht="12.75" x14ac:dyDescent="0.2">
      <c r="G935" s="188"/>
    </row>
    <row r="936" spans="7:7" ht="12.75" x14ac:dyDescent="0.2">
      <c r="G936" s="188"/>
    </row>
    <row r="937" spans="7:7" ht="12.75" x14ac:dyDescent="0.2">
      <c r="G937" s="188"/>
    </row>
    <row r="938" spans="7:7" ht="12.75" x14ac:dyDescent="0.2">
      <c r="G938" s="188"/>
    </row>
    <row r="939" spans="7:7" ht="12.75" x14ac:dyDescent="0.2">
      <c r="G939" s="188"/>
    </row>
    <row r="940" spans="7:7" ht="12.75" x14ac:dyDescent="0.2">
      <c r="G940" s="188"/>
    </row>
    <row r="941" spans="7:7" ht="12.75" x14ac:dyDescent="0.2">
      <c r="G941" s="188"/>
    </row>
    <row r="942" spans="7:7" ht="12.75" x14ac:dyDescent="0.2">
      <c r="G942" s="188"/>
    </row>
    <row r="943" spans="7:7" ht="12.75" x14ac:dyDescent="0.2">
      <c r="G943" s="188"/>
    </row>
    <row r="944" spans="7:7" ht="12.75" x14ac:dyDescent="0.2">
      <c r="G944" s="188"/>
    </row>
    <row r="945" spans="7:7" ht="12.75" x14ac:dyDescent="0.2">
      <c r="G945" s="188"/>
    </row>
    <row r="946" spans="7:7" ht="12.75" x14ac:dyDescent="0.2">
      <c r="G946" s="188"/>
    </row>
    <row r="947" spans="7:7" ht="12.75" x14ac:dyDescent="0.2">
      <c r="G947" s="188"/>
    </row>
    <row r="948" spans="7:7" ht="12.75" x14ac:dyDescent="0.2">
      <c r="G948" s="188"/>
    </row>
    <row r="949" spans="7:7" ht="12.75" x14ac:dyDescent="0.2">
      <c r="G949" s="188"/>
    </row>
    <row r="950" spans="7:7" ht="12.75" x14ac:dyDescent="0.2">
      <c r="G950" s="188"/>
    </row>
    <row r="951" spans="7:7" ht="12.75" x14ac:dyDescent="0.2">
      <c r="G951" s="188"/>
    </row>
    <row r="952" spans="7:7" ht="12.75" x14ac:dyDescent="0.2">
      <c r="G952" s="188"/>
    </row>
    <row r="953" spans="7:7" ht="12.75" x14ac:dyDescent="0.2">
      <c r="G953" s="188"/>
    </row>
    <row r="954" spans="7:7" ht="12.75" x14ac:dyDescent="0.2">
      <c r="G954" s="188"/>
    </row>
    <row r="955" spans="7:7" ht="12.75" x14ac:dyDescent="0.2">
      <c r="G955" s="188"/>
    </row>
    <row r="956" spans="7:7" ht="12.75" x14ac:dyDescent="0.2">
      <c r="G956" s="188"/>
    </row>
    <row r="957" spans="7:7" ht="12.75" x14ac:dyDescent="0.2">
      <c r="G957" s="188"/>
    </row>
    <row r="958" spans="7:7" ht="12.75" x14ac:dyDescent="0.2">
      <c r="G958" s="188"/>
    </row>
    <row r="959" spans="7:7" ht="12.75" x14ac:dyDescent="0.2">
      <c r="G959" s="188"/>
    </row>
    <row r="960" spans="7:7" ht="12.75" x14ac:dyDescent="0.2">
      <c r="G960" s="188"/>
    </row>
    <row r="961" spans="7:7" ht="12.75" x14ac:dyDescent="0.2">
      <c r="G961" s="188"/>
    </row>
    <row r="962" spans="7:7" ht="12.75" x14ac:dyDescent="0.2">
      <c r="G962" s="188"/>
    </row>
    <row r="963" spans="7:7" ht="12.75" x14ac:dyDescent="0.2">
      <c r="G963" s="188"/>
    </row>
    <row r="964" spans="7:7" ht="12.75" x14ac:dyDescent="0.2">
      <c r="G964" s="188"/>
    </row>
    <row r="965" spans="7:7" ht="12.75" x14ac:dyDescent="0.2">
      <c r="G965" s="188"/>
    </row>
    <row r="966" spans="7:7" ht="12.75" x14ac:dyDescent="0.2">
      <c r="G966" s="188"/>
    </row>
    <row r="967" spans="7:7" ht="12.75" x14ac:dyDescent="0.2">
      <c r="G967" s="188"/>
    </row>
    <row r="968" spans="7:7" ht="12.75" x14ac:dyDescent="0.2">
      <c r="G968" s="188"/>
    </row>
    <row r="969" spans="7:7" ht="12.75" x14ac:dyDescent="0.2">
      <c r="G969" s="188"/>
    </row>
    <row r="970" spans="7:7" ht="12.75" x14ac:dyDescent="0.2">
      <c r="G970" s="188"/>
    </row>
    <row r="971" spans="7:7" ht="12.75" x14ac:dyDescent="0.2">
      <c r="G971" s="188"/>
    </row>
    <row r="972" spans="7:7" ht="12.75" x14ac:dyDescent="0.2">
      <c r="G972" s="188"/>
    </row>
    <row r="973" spans="7:7" ht="12.75" x14ac:dyDescent="0.2">
      <c r="G973" s="188"/>
    </row>
    <row r="974" spans="7:7" ht="12.75" x14ac:dyDescent="0.2">
      <c r="G974" s="188"/>
    </row>
    <row r="975" spans="7:7" ht="12.75" x14ac:dyDescent="0.2">
      <c r="G975" s="188"/>
    </row>
    <row r="976" spans="7:7" ht="12.75" x14ac:dyDescent="0.2">
      <c r="G976" s="188"/>
    </row>
    <row r="977" spans="7:7" ht="12.75" x14ac:dyDescent="0.2">
      <c r="G977" s="188"/>
    </row>
    <row r="978" spans="7:7" ht="12.75" x14ac:dyDescent="0.2">
      <c r="G978" s="188"/>
    </row>
    <row r="979" spans="7:7" ht="12.75" x14ac:dyDescent="0.2">
      <c r="G979" s="188"/>
    </row>
    <row r="980" spans="7:7" ht="12.75" x14ac:dyDescent="0.2">
      <c r="G980" s="188"/>
    </row>
    <row r="981" spans="7:7" ht="12.75" x14ac:dyDescent="0.2">
      <c r="G981" s="188"/>
    </row>
    <row r="982" spans="7:7" ht="12.75" x14ac:dyDescent="0.2">
      <c r="G982" s="188"/>
    </row>
    <row r="983" spans="7:7" ht="12.75" x14ac:dyDescent="0.2">
      <c r="G983" s="188"/>
    </row>
    <row r="984" spans="7:7" ht="12.75" x14ac:dyDescent="0.2">
      <c r="G984" s="188"/>
    </row>
    <row r="985" spans="7:7" ht="12.75" x14ac:dyDescent="0.2">
      <c r="G985" s="188"/>
    </row>
    <row r="986" spans="7:7" ht="12.75" x14ac:dyDescent="0.2">
      <c r="G986" s="188"/>
    </row>
    <row r="987" spans="7:7" ht="12.75" x14ac:dyDescent="0.2">
      <c r="G987" s="188"/>
    </row>
    <row r="988" spans="7:7" ht="12.75" x14ac:dyDescent="0.2">
      <c r="G988" s="188"/>
    </row>
    <row r="989" spans="7:7" ht="12.75" x14ac:dyDescent="0.2">
      <c r="G989" s="188"/>
    </row>
    <row r="990" spans="7:7" ht="12.75" x14ac:dyDescent="0.2">
      <c r="G990" s="188"/>
    </row>
    <row r="991" spans="7:7" ht="12.75" x14ac:dyDescent="0.2">
      <c r="G991" s="188"/>
    </row>
    <row r="992" spans="7:7" ht="12.75" x14ac:dyDescent="0.2">
      <c r="G992" s="188"/>
    </row>
    <row r="993" spans="7:7" ht="12.75" x14ac:dyDescent="0.2">
      <c r="G993" s="188"/>
    </row>
    <row r="994" spans="7:7" ht="12.75" x14ac:dyDescent="0.2">
      <c r="G994" s="188"/>
    </row>
    <row r="995" spans="7:7" ht="12.75" x14ac:dyDescent="0.2">
      <c r="G995" s="188"/>
    </row>
    <row r="996" spans="7:7" ht="12.75" x14ac:dyDescent="0.2">
      <c r="G996" s="188"/>
    </row>
    <row r="997" spans="7:7" ht="12.75" x14ac:dyDescent="0.2">
      <c r="G997" s="188"/>
    </row>
    <row r="998" spans="7:7" ht="12.75" x14ac:dyDescent="0.2">
      <c r="G998" s="188"/>
    </row>
    <row r="999" spans="7:7" ht="12.75" x14ac:dyDescent="0.2">
      <c r="G999" s="188"/>
    </row>
    <row r="1000" spans="7:7" ht="12.75" x14ac:dyDescent="0.2">
      <c r="G1000" s="188"/>
    </row>
    <row r="1001" spans="7:7" ht="12.75" x14ac:dyDescent="0.2">
      <c r="G1001" s="188"/>
    </row>
    <row r="1002" spans="7:7" ht="12.75" x14ac:dyDescent="0.2">
      <c r="G1002" s="188"/>
    </row>
    <row r="1003" spans="7:7" ht="12.75" x14ac:dyDescent="0.2">
      <c r="G1003" s="188"/>
    </row>
    <row r="1004" spans="7:7" ht="12.75" x14ac:dyDescent="0.2">
      <c r="G1004" s="188"/>
    </row>
    <row r="1005" spans="7:7" ht="12.75" x14ac:dyDescent="0.2">
      <c r="G1005" s="188"/>
    </row>
    <row r="1006" spans="7:7" ht="12.75" x14ac:dyDescent="0.2">
      <c r="G1006" s="188"/>
    </row>
    <row r="1007" spans="7:7" ht="12.75" x14ac:dyDescent="0.2">
      <c r="G1007" s="188"/>
    </row>
    <row r="1008" spans="7:7" ht="12.75" x14ac:dyDescent="0.2">
      <c r="G1008" s="188"/>
    </row>
    <row r="1009" spans="7:7" ht="12.75" x14ac:dyDescent="0.2">
      <c r="G1009" s="188"/>
    </row>
    <row r="1010" spans="7:7" ht="12.75" x14ac:dyDescent="0.2">
      <c r="G1010" s="188"/>
    </row>
    <row r="1011" spans="7:7" ht="12.75" x14ac:dyDescent="0.2">
      <c r="G1011" s="188"/>
    </row>
    <row r="1012" spans="7:7" ht="12.75" x14ac:dyDescent="0.2">
      <c r="G1012" s="188"/>
    </row>
    <row r="1013" spans="7:7" ht="12.75" x14ac:dyDescent="0.2">
      <c r="G1013" s="188"/>
    </row>
    <row r="1014" spans="7:7" ht="12.75" x14ac:dyDescent="0.2">
      <c r="G1014" s="188"/>
    </row>
    <row r="1015" spans="7:7" ht="12.75" x14ac:dyDescent="0.2">
      <c r="G1015" s="188"/>
    </row>
    <row r="1016" spans="7:7" ht="12.75" x14ac:dyDescent="0.2">
      <c r="G1016" s="188"/>
    </row>
    <row r="1017" spans="7:7" ht="12.75" x14ac:dyDescent="0.2">
      <c r="G1017" s="188"/>
    </row>
    <row r="1018" spans="7:7" ht="12.75" x14ac:dyDescent="0.2">
      <c r="G1018" s="188"/>
    </row>
    <row r="1019" spans="7:7" ht="12.75" x14ac:dyDescent="0.2">
      <c r="G1019" s="188"/>
    </row>
    <row r="1020" spans="7:7" ht="12.75" x14ac:dyDescent="0.2">
      <c r="G1020" s="188"/>
    </row>
    <row r="1021" spans="7:7" ht="12.75" x14ac:dyDescent="0.2">
      <c r="G1021" s="188"/>
    </row>
    <row r="1022" spans="7:7" ht="12.75" x14ac:dyDescent="0.2">
      <c r="G1022" s="188"/>
    </row>
    <row r="1023" spans="7:7" ht="12.75" x14ac:dyDescent="0.2">
      <c r="G1023" s="188"/>
    </row>
    <row r="1024" spans="7:7" ht="12.75" x14ac:dyDescent="0.2">
      <c r="G1024" s="188"/>
    </row>
    <row r="1025" spans="7:7" ht="12.75" x14ac:dyDescent="0.2">
      <c r="G1025" s="188"/>
    </row>
    <row r="1026" spans="7:7" ht="12.75" x14ac:dyDescent="0.2">
      <c r="G1026" s="188"/>
    </row>
    <row r="1027" spans="7:7" ht="12.75" x14ac:dyDescent="0.2">
      <c r="G1027" s="188"/>
    </row>
    <row r="1028" spans="7:7" ht="12.75" x14ac:dyDescent="0.2">
      <c r="G1028" s="188"/>
    </row>
    <row r="1029" spans="7:7" ht="12.75" x14ac:dyDescent="0.2">
      <c r="G1029" s="188"/>
    </row>
    <row r="1030" spans="7:7" ht="12.75" x14ac:dyDescent="0.2">
      <c r="G1030" s="188"/>
    </row>
    <row r="1031" spans="7:7" ht="12.75" x14ac:dyDescent="0.2">
      <c r="G1031" s="188"/>
    </row>
    <row r="1032" spans="7:7" ht="12.75" x14ac:dyDescent="0.2">
      <c r="G1032" s="188"/>
    </row>
    <row r="1033" spans="7:7" ht="12.75" x14ac:dyDescent="0.2">
      <c r="G1033" s="188"/>
    </row>
    <row r="1034" spans="7:7" ht="12.75" x14ac:dyDescent="0.2">
      <c r="G1034" s="188"/>
    </row>
    <row r="1035" spans="7:7" ht="12.75" x14ac:dyDescent="0.2">
      <c r="G1035" s="188"/>
    </row>
    <row r="1036" spans="7:7" ht="12.75" x14ac:dyDescent="0.2">
      <c r="G1036" s="188"/>
    </row>
    <row r="1037" spans="7:7" ht="12.75" x14ac:dyDescent="0.2">
      <c r="G1037" s="188"/>
    </row>
    <row r="1038" spans="7:7" ht="12.75" x14ac:dyDescent="0.2">
      <c r="G1038" s="188"/>
    </row>
    <row r="1039" spans="7:7" ht="12.75" x14ac:dyDescent="0.2">
      <c r="G1039" s="188"/>
    </row>
    <row r="1040" spans="7:7" ht="12.75" x14ac:dyDescent="0.2">
      <c r="G1040" s="188"/>
    </row>
    <row r="1041" spans="7:7" ht="12.75" x14ac:dyDescent="0.2">
      <c r="G1041" s="188"/>
    </row>
    <row r="1042" spans="7:7" ht="12.75" x14ac:dyDescent="0.2">
      <c r="G1042" s="188"/>
    </row>
    <row r="1043" spans="7:7" ht="12.75" x14ac:dyDescent="0.2">
      <c r="G1043" s="188"/>
    </row>
    <row r="1044" spans="7:7" ht="12.75" x14ac:dyDescent="0.2">
      <c r="G1044" s="188"/>
    </row>
    <row r="1045" spans="7:7" ht="12.75" x14ac:dyDescent="0.2">
      <c r="G1045" s="188"/>
    </row>
    <row r="1046" spans="7:7" ht="12.75" x14ac:dyDescent="0.2">
      <c r="G1046" s="188"/>
    </row>
    <row r="1047" spans="7:7" ht="12.75" x14ac:dyDescent="0.2">
      <c r="G1047" s="188"/>
    </row>
    <row r="1048" spans="7:7" ht="12.75" x14ac:dyDescent="0.2">
      <c r="G1048" s="188"/>
    </row>
    <row r="1049" spans="7:7" ht="12.75" x14ac:dyDescent="0.2">
      <c r="G1049" s="188"/>
    </row>
    <row r="1050" spans="7:7" ht="12.75" x14ac:dyDescent="0.2">
      <c r="G1050" s="188"/>
    </row>
    <row r="1051" spans="7:7" ht="12.75" x14ac:dyDescent="0.2">
      <c r="G1051" s="188"/>
    </row>
    <row r="1052" spans="7:7" ht="12.75" x14ac:dyDescent="0.2">
      <c r="G1052" s="188"/>
    </row>
    <row r="1053" spans="7:7" ht="12.75" x14ac:dyDescent="0.2">
      <c r="G1053" s="188"/>
    </row>
    <row r="1054" spans="7:7" ht="12.75" x14ac:dyDescent="0.2">
      <c r="G1054" s="188"/>
    </row>
    <row r="1055" spans="7:7" ht="12.75" x14ac:dyDescent="0.2">
      <c r="G1055" s="188"/>
    </row>
    <row r="1056" spans="7:7" ht="12.75" x14ac:dyDescent="0.2">
      <c r="G1056" s="188"/>
    </row>
    <row r="1057" spans="7:7" ht="12.75" x14ac:dyDescent="0.2">
      <c r="G1057" s="188"/>
    </row>
  </sheetData>
  <dataValidations count="4">
    <dataValidation type="list" allowBlank="1" sqref="A3:A101" xr:uid="{00000000-0002-0000-0100-000000000000}">
      <formula1>"2025 0: ENE,2025 0: FEB,2025 0: MAR,2025 1: ABR,2025 2: AGO,2025 2: SET"</formula1>
    </dataValidation>
    <dataValidation type="list" allowBlank="1" sqref="H3:H101" xr:uid="{00000000-0002-0000-0100-000001000000}">
      <formula1>"MAÑANA,TARDE,NOCHE"</formula1>
    </dataValidation>
    <dataValidation type="list" allowBlank="1" sqref="C3:C101" xr:uid="{00000000-0002-0000-0100-000002000000}">
      <formula1>"PRESENCIAL,VIRTUAL"</formula1>
    </dataValidation>
    <dataValidation type="list" allowBlank="1" sqref="B3:B101" xr:uid="{00000000-0002-0000-0100-000003000000}">
      <formula1>"TRADICIONAL,PROTECH XP"</formula1>
    </dataValidation>
  </dataValidation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20" r:id="rId17" xr:uid="{00000000-0004-0000-0100-000010000000}"/>
    <hyperlink ref="F21" r:id="rId18" xr:uid="{00000000-0004-0000-0100-000011000000}"/>
    <hyperlink ref="F22" r:id="rId19" xr:uid="{00000000-0004-0000-0100-000012000000}"/>
    <hyperlink ref="F23" r:id="rId20" xr:uid="{00000000-0004-0000-0100-000013000000}"/>
    <hyperlink ref="F25" r:id="rId21" xr:uid="{00000000-0004-0000-0100-000014000000}"/>
    <hyperlink ref="F26" r:id="rId22" xr:uid="{00000000-0004-0000-0100-000015000000}"/>
    <hyperlink ref="F27" r:id="rId23" xr:uid="{00000000-0004-0000-0100-000016000000}"/>
    <hyperlink ref="F28" r:id="rId24" xr:uid="{00000000-0004-0000-0100-000017000000}"/>
    <hyperlink ref="F29" r:id="rId25" xr:uid="{00000000-0004-0000-0100-000018000000}"/>
    <hyperlink ref="F30" r:id="rId26" xr:uid="{00000000-0004-0000-0100-000019000000}"/>
    <hyperlink ref="F31" r:id="rId27" xr:uid="{00000000-0004-0000-0100-00001A000000}"/>
    <hyperlink ref="F33" r:id="rId28" xr:uid="{00000000-0004-0000-0100-00001B000000}"/>
    <hyperlink ref="F34" r:id="rId29" xr:uid="{00000000-0004-0000-0100-00001C000000}"/>
    <hyperlink ref="F35" r:id="rId30" xr:uid="{00000000-0004-0000-0100-00001D000000}"/>
    <hyperlink ref="F37" r:id="rId31" xr:uid="{00000000-0004-0000-0100-00001E000000}"/>
    <hyperlink ref="F38" r:id="rId32" xr:uid="{00000000-0004-0000-0100-00001F000000}"/>
    <hyperlink ref="F39" r:id="rId33" xr:uid="{00000000-0004-0000-0100-000020000000}"/>
    <hyperlink ref="F40" r:id="rId34" xr:uid="{00000000-0004-0000-0100-000021000000}"/>
    <hyperlink ref="F41" r:id="rId35" xr:uid="{00000000-0004-0000-0100-000022000000}"/>
    <hyperlink ref="F42" r:id="rId36" xr:uid="{00000000-0004-0000-0100-000023000000}"/>
    <hyperlink ref="F43" r:id="rId37" xr:uid="{00000000-0004-0000-0100-000024000000}"/>
    <hyperlink ref="F44" r:id="rId38" xr:uid="{00000000-0004-0000-0100-000025000000}"/>
    <hyperlink ref="F45" r:id="rId39" xr:uid="{00000000-0004-0000-0100-000026000000}"/>
    <hyperlink ref="F47" r:id="rId40" xr:uid="{00000000-0004-0000-0100-000027000000}"/>
    <hyperlink ref="F48" r:id="rId41" xr:uid="{00000000-0004-0000-0100-000028000000}"/>
    <hyperlink ref="F49" r:id="rId42" xr:uid="{00000000-0004-0000-0100-000029000000}"/>
    <hyperlink ref="F50" r:id="rId43" xr:uid="{00000000-0004-0000-0100-00002A000000}"/>
    <hyperlink ref="F51" r:id="rId44" xr:uid="{00000000-0004-0000-0100-00002B000000}"/>
    <hyperlink ref="F52" r:id="rId45" xr:uid="{00000000-0004-0000-0100-00002C000000}"/>
    <hyperlink ref="F53" r:id="rId46" xr:uid="{00000000-0004-0000-0100-00002D000000}"/>
    <hyperlink ref="F54" r:id="rId47" xr:uid="{00000000-0004-0000-0100-00002E000000}"/>
    <hyperlink ref="F55" r:id="rId48" xr:uid="{00000000-0004-0000-0100-00002F000000}"/>
    <hyperlink ref="F56" r:id="rId49" xr:uid="{00000000-0004-0000-0100-000030000000}"/>
    <hyperlink ref="F57" r:id="rId50" xr:uid="{00000000-0004-0000-0100-000031000000}"/>
    <hyperlink ref="F58" r:id="rId51" xr:uid="{00000000-0004-0000-0100-000032000000}"/>
    <hyperlink ref="F59" r:id="rId52" xr:uid="{00000000-0004-0000-0100-000033000000}"/>
    <hyperlink ref="F60" r:id="rId53" xr:uid="{00000000-0004-0000-0100-000034000000}"/>
    <hyperlink ref="F61" r:id="rId54" xr:uid="{00000000-0004-0000-0100-000035000000}"/>
    <hyperlink ref="F63" r:id="rId55" xr:uid="{00000000-0004-0000-0100-000036000000}"/>
    <hyperlink ref="F65" r:id="rId56" xr:uid="{00000000-0004-0000-0100-000037000000}"/>
    <hyperlink ref="F66" r:id="rId57" xr:uid="{00000000-0004-0000-0100-000038000000}"/>
    <hyperlink ref="F68" r:id="rId58" xr:uid="{00000000-0004-0000-0100-000039000000}"/>
    <hyperlink ref="F69" r:id="rId59" xr:uid="{00000000-0004-0000-0100-00003A000000}"/>
    <hyperlink ref="F70" r:id="rId60" xr:uid="{00000000-0004-0000-0100-00003B000000}"/>
    <hyperlink ref="F71" r:id="rId61" xr:uid="{00000000-0004-0000-0100-00003C000000}"/>
    <hyperlink ref="F72" r:id="rId62" xr:uid="{00000000-0004-0000-0100-00003D000000}"/>
    <hyperlink ref="F73" r:id="rId63" xr:uid="{00000000-0004-0000-0100-00003E000000}"/>
    <hyperlink ref="F76" r:id="rId64" xr:uid="{00000000-0004-0000-0100-00003F000000}"/>
    <hyperlink ref="F77" r:id="rId65" xr:uid="{00000000-0004-0000-0100-000040000000}"/>
    <hyperlink ref="F78" r:id="rId66" xr:uid="{00000000-0004-0000-0100-000041000000}"/>
    <hyperlink ref="F80" r:id="rId67" xr:uid="{00000000-0004-0000-0100-000042000000}"/>
    <hyperlink ref="F81" r:id="rId68" xr:uid="{00000000-0004-0000-0100-000043000000}"/>
    <hyperlink ref="F82" r:id="rId69" xr:uid="{00000000-0004-0000-0100-000044000000}"/>
    <hyperlink ref="F83" r:id="rId70" xr:uid="{00000000-0004-0000-0100-000045000000}"/>
    <hyperlink ref="F84" r:id="rId71" xr:uid="{00000000-0004-0000-0100-000046000000}"/>
    <hyperlink ref="F85" r:id="rId72" xr:uid="{00000000-0004-0000-0100-000047000000}"/>
    <hyperlink ref="F87" r:id="rId73" xr:uid="{00000000-0004-0000-0100-000048000000}"/>
    <hyperlink ref="F88" r:id="rId74" xr:uid="{00000000-0004-0000-0100-000049000000}"/>
    <hyperlink ref="F90" r:id="rId75" xr:uid="{00000000-0004-0000-0100-00004A000000}"/>
    <hyperlink ref="F91" r:id="rId76" xr:uid="{00000000-0004-0000-0100-00004B000000}"/>
    <hyperlink ref="F92" r:id="rId77" xr:uid="{00000000-0004-0000-0100-00004C000000}"/>
    <hyperlink ref="F93" r:id="rId78" xr:uid="{00000000-0004-0000-0100-00004D000000}"/>
    <hyperlink ref="F94" r:id="rId79" xr:uid="{00000000-0004-0000-0100-00004E000000}"/>
    <hyperlink ref="F95" r:id="rId80" xr:uid="{00000000-0004-0000-0100-00004F000000}"/>
    <hyperlink ref="F96" r:id="rId81" xr:uid="{00000000-0004-0000-0100-000050000000}"/>
    <hyperlink ref="F98" r:id="rId82" xr:uid="{00000000-0004-0000-01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S1057"/>
  <sheetViews>
    <sheetView tabSelected="1" topLeftCell="G1" workbookViewId="0">
      <selection activeCell="T18" sqref="T18"/>
    </sheetView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ht="12.75" x14ac:dyDescent="0.2">
      <c r="A1" s="1"/>
      <c r="B1" s="1"/>
      <c r="C1" s="3"/>
      <c r="D1" s="2"/>
      <c r="E1" s="2"/>
      <c r="F1" s="2"/>
      <c r="G1" s="127"/>
      <c r="H1" s="2"/>
      <c r="I1" s="2"/>
      <c r="J1" s="2"/>
      <c r="K1" s="2"/>
      <c r="L1" s="128"/>
      <c r="M1" s="128"/>
      <c r="N1" s="128"/>
      <c r="O1" s="128"/>
      <c r="P1" s="128"/>
      <c r="Q1" s="128"/>
      <c r="R1" s="128"/>
      <c r="S1" s="128"/>
    </row>
    <row r="2" spans="1:19" ht="12.75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9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30" t="s">
        <v>9</v>
      </c>
      <c r="M2" s="130" t="s">
        <v>116</v>
      </c>
      <c r="N2" s="130" t="s">
        <v>117</v>
      </c>
      <c r="O2" s="130" t="s">
        <v>118</v>
      </c>
      <c r="P2" s="130" t="s">
        <v>119</v>
      </c>
      <c r="Q2" s="130" t="s">
        <v>120</v>
      </c>
      <c r="R2" s="130" t="s">
        <v>121</v>
      </c>
      <c r="S2" s="131" t="s">
        <v>122</v>
      </c>
    </row>
    <row r="3" spans="1:19" ht="15.75" customHeight="1" x14ac:dyDescent="0.25">
      <c r="A3" s="10" t="s">
        <v>123</v>
      </c>
      <c r="B3" s="11" t="s">
        <v>25</v>
      </c>
      <c r="C3" s="11" t="s">
        <v>26</v>
      </c>
      <c r="D3" s="12" t="s">
        <v>27</v>
      </c>
      <c r="E3" s="12" t="s">
        <v>124</v>
      </c>
      <c r="F3" s="132" t="s">
        <v>125</v>
      </c>
      <c r="G3" s="133" t="s">
        <v>126</v>
      </c>
      <c r="H3" s="90" t="s">
        <v>32</v>
      </c>
      <c r="I3" s="21" t="s">
        <v>127</v>
      </c>
      <c r="J3" s="134">
        <v>0.33333333333333331</v>
      </c>
      <c r="K3" s="21" t="s">
        <v>53</v>
      </c>
      <c r="L3" s="135">
        <v>1</v>
      </c>
      <c r="M3" s="136" t="s">
        <v>128</v>
      </c>
      <c r="N3" s="135" t="str">
        <f t="shared" ref="N3:N101" si="0">MID(M3,1,12)</f>
        <v>Sep 08, 2025</v>
      </c>
      <c r="O3" s="137">
        <v>0.32847222222222222</v>
      </c>
      <c r="P3" s="138" t="s">
        <v>129</v>
      </c>
      <c r="Q3" s="139">
        <v>0.12759259259259259</v>
      </c>
      <c r="R3" s="135" t="str">
        <f t="shared" ref="R3:R7" si="1">IF(O3="","SIN GRABACION",IF((O3-J3)&gt;0,"TARDANZA","PUNTUAL"))</f>
        <v>PUNTUAL</v>
      </c>
      <c r="S3" s="140">
        <f t="shared" ref="S3:S96" si="2">SUM(M3:R3)</f>
        <v>0.45606481481481481</v>
      </c>
    </row>
    <row r="4" spans="1:19" ht="15.75" customHeight="1" x14ac:dyDescent="0.25">
      <c r="A4" s="23" t="s">
        <v>123</v>
      </c>
      <c r="B4" s="24" t="s">
        <v>25</v>
      </c>
      <c r="C4" s="24" t="s">
        <v>26</v>
      </c>
      <c r="D4" s="25" t="s">
        <v>27</v>
      </c>
      <c r="E4" s="25" t="s">
        <v>124</v>
      </c>
      <c r="F4" s="141" t="s">
        <v>125</v>
      </c>
      <c r="G4" s="133" t="s">
        <v>126</v>
      </c>
      <c r="H4" s="67" t="s">
        <v>32</v>
      </c>
      <c r="I4" s="33" t="s">
        <v>111</v>
      </c>
      <c r="J4" s="142">
        <v>0.33333333333333331</v>
      </c>
      <c r="K4" s="33" t="s">
        <v>53</v>
      </c>
      <c r="L4" s="143">
        <v>2</v>
      </c>
      <c r="M4" s="144" t="s">
        <v>130</v>
      </c>
      <c r="N4" s="143" t="str">
        <f t="shared" si="0"/>
        <v>Sep 10, 2025</v>
      </c>
      <c r="O4" s="145">
        <v>0.37013888888888891</v>
      </c>
      <c r="P4" s="146" t="s">
        <v>131</v>
      </c>
      <c r="Q4" s="147">
        <v>0.13328703703703704</v>
      </c>
      <c r="R4" s="143" t="str">
        <f t="shared" si="1"/>
        <v>TARDANZA</v>
      </c>
      <c r="S4" s="148">
        <f t="shared" si="2"/>
        <v>0.50342592592592594</v>
      </c>
    </row>
    <row r="5" spans="1:19" ht="15.75" customHeight="1" x14ac:dyDescent="0.25">
      <c r="A5" s="10" t="s">
        <v>123</v>
      </c>
      <c r="B5" s="11" t="s">
        <v>25</v>
      </c>
      <c r="C5" s="11" t="s">
        <v>26</v>
      </c>
      <c r="D5" s="12" t="s">
        <v>27</v>
      </c>
      <c r="E5" s="12" t="s">
        <v>124</v>
      </c>
      <c r="F5" s="132" t="s">
        <v>125</v>
      </c>
      <c r="G5" s="133" t="s">
        <v>126</v>
      </c>
      <c r="H5" s="90" t="s">
        <v>32</v>
      </c>
      <c r="I5" s="21" t="s">
        <v>127</v>
      </c>
      <c r="J5" s="134">
        <v>0.33333333333333331</v>
      </c>
      <c r="K5" s="21" t="s">
        <v>53</v>
      </c>
      <c r="L5" s="135">
        <v>3</v>
      </c>
      <c r="M5" s="136" t="s">
        <v>132</v>
      </c>
      <c r="N5" s="135" t="str">
        <f t="shared" si="0"/>
        <v>Sep 15, 2025</v>
      </c>
      <c r="O5" s="137">
        <v>0.41180555555555554</v>
      </c>
      <c r="P5" s="138" t="s">
        <v>133</v>
      </c>
      <c r="Q5" s="139">
        <v>0.14606481481481481</v>
      </c>
      <c r="R5" s="135" t="str">
        <f t="shared" si="1"/>
        <v>TARDANZA</v>
      </c>
      <c r="S5" s="140">
        <f t="shared" si="2"/>
        <v>0.55787037037037035</v>
      </c>
    </row>
    <row r="6" spans="1:19" ht="15.75" customHeight="1" x14ac:dyDescent="0.25">
      <c r="A6" s="23" t="s">
        <v>123</v>
      </c>
      <c r="B6" s="24" t="s">
        <v>25</v>
      </c>
      <c r="C6" s="24" t="s">
        <v>26</v>
      </c>
      <c r="D6" s="25" t="s">
        <v>27</v>
      </c>
      <c r="E6" s="25" t="s">
        <v>124</v>
      </c>
      <c r="F6" s="141" t="s">
        <v>125</v>
      </c>
      <c r="G6" s="133" t="s">
        <v>126</v>
      </c>
      <c r="H6" s="67" t="s">
        <v>32</v>
      </c>
      <c r="I6" s="33" t="s">
        <v>111</v>
      </c>
      <c r="J6" s="142">
        <v>0.33333333333333331</v>
      </c>
      <c r="K6" s="33" t="s">
        <v>53</v>
      </c>
      <c r="L6" s="143">
        <v>4</v>
      </c>
      <c r="M6" s="144" t="s">
        <v>134</v>
      </c>
      <c r="N6" s="143" t="str">
        <f t="shared" si="0"/>
        <v>Sep 17, 2025</v>
      </c>
      <c r="O6" s="145">
        <v>0.45347222222222222</v>
      </c>
      <c r="P6" s="146" t="s">
        <v>135</v>
      </c>
      <c r="Q6" s="147">
        <v>0.14685185185185184</v>
      </c>
      <c r="R6" s="143" t="str">
        <f t="shared" si="1"/>
        <v>TARDANZA</v>
      </c>
      <c r="S6" s="148">
        <f t="shared" si="2"/>
        <v>0.60032407407407407</v>
      </c>
    </row>
    <row r="7" spans="1:19" ht="12.75" x14ac:dyDescent="0.2">
      <c r="A7" s="10" t="s">
        <v>123</v>
      </c>
      <c r="B7" s="11" t="s">
        <v>25</v>
      </c>
      <c r="C7" s="11" t="s">
        <v>26</v>
      </c>
      <c r="D7" s="12" t="s">
        <v>27</v>
      </c>
      <c r="E7" s="12" t="s">
        <v>124</v>
      </c>
      <c r="F7" s="132" t="s">
        <v>125</v>
      </c>
      <c r="G7" s="133" t="s">
        <v>126</v>
      </c>
      <c r="H7" s="90" t="s">
        <v>32</v>
      </c>
      <c r="I7" s="21" t="s">
        <v>127</v>
      </c>
      <c r="J7" s="134">
        <v>0.33333333333333331</v>
      </c>
      <c r="K7" s="21" t="s">
        <v>53</v>
      </c>
      <c r="L7" s="135"/>
      <c r="M7" s="135"/>
      <c r="N7" s="135"/>
      <c r="O7" s="137"/>
      <c r="P7" s="135"/>
      <c r="Q7" s="135"/>
      <c r="R7" s="135"/>
      <c r="S7" s="140"/>
    </row>
    <row r="8" spans="1:19" ht="12.75" x14ac:dyDescent="0.2">
      <c r="A8" s="23" t="s">
        <v>123</v>
      </c>
      <c r="B8" s="24" t="s">
        <v>25</v>
      </c>
      <c r="C8" s="24" t="s">
        <v>26</v>
      </c>
      <c r="D8" s="25" t="s">
        <v>27</v>
      </c>
      <c r="E8" s="25" t="s">
        <v>124</v>
      </c>
      <c r="F8" s="141" t="s">
        <v>125</v>
      </c>
      <c r="G8" s="133" t="s">
        <v>126</v>
      </c>
      <c r="H8" s="67" t="s">
        <v>32</v>
      </c>
      <c r="I8" s="33" t="s">
        <v>111</v>
      </c>
      <c r="J8" s="142">
        <v>0.33333333333333331</v>
      </c>
      <c r="K8" s="33" t="s">
        <v>53</v>
      </c>
      <c r="L8" s="143"/>
      <c r="M8" s="143"/>
      <c r="N8" s="143"/>
      <c r="O8" s="145"/>
      <c r="P8" s="143"/>
      <c r="Q8" s="143"/>
      <c r="R8" s="145"/>
      <c r="S8" s="148"/>
    </row>
    <row r="9" spans="1:19" ht="12.75" x14ac:dyDescent="0.2">
      <c r="A9" s="10" t="s">
        <v>123</v>
      </c>
      <c r="B9" s="11" t="s">
        <v>25</v>
      </c>
      <c r="C9" s="11" t="s">
        <v>26</v>
      </c>
      <c r="D9" s="12" t="s">
        <v>27</v>
      </c>
      <c r="E9" s="12" t="s">
        <v>124</v>
      </c>
      <c r="F9" s="132" t="s">
        <v>125</v>
      </c>
      <c r="G9" s="133" t="s">
        <v>126</v>
      </c>
      <c r="H9" s="90" t="s">
        <v>32</v>
      </c>
      <c r="I9" s="21" t="s">
        <v>127</v>
      </c>
      <c r="J9" s="134">
        <v>0.33333333333333331</v>
      </c>
      <c r="K9" s="21" t="s">
        <v>53</v>
      </c>
      <c r="L9" s="135"/>
      <c r="M9" s="135"/>
      <c r="N9" s="135"/>
      <c r="O9" s="137"/>
      <c r="P9" s="135"/>
      <c r="Q9" s="135"/>
      <c r="R9" s="137"/>
      <c r="S9" s="140"/>
    </row>
    <row r="10" spans="1:19" ht="12.75" x14ac:dyDescent="0.2">
      <c r="A10" s="23" t="s">
        <v>123</v>
      </c>
      <c r="B10" s="24" t="s">
        <v>25</v>
      </c>
      <c r="C10" s="24" t="s">
        <v>26</v>
      </c>
      <c r="D10" s="25" t="s">
        <v>27</v>
      </c>
      <c r="E10" s="25" t="s">
        <v>124</v>
      </c>
      <c r="F10" s="141" t="s">
        <v>125</v>
      </c>
      <c r="G10" s="133" t="s">
        <v>126</v>
      </c>
      <c r="H10" s="67" t="s">
        <v>32</v>
      </c>
      <c r="I10" s="33" t="s">
        <v>111</v>
      </c>
      <c r="J10" s="142">
        <v>0.33333333333333331</v>
      </c>
      <c r="K10" s="33" t="s">
        <v>53</v>
      </c>
      <c r="L10" s="143"/>
      <c r="M10" s="143"/>
      <c r="N10" s="143"/>
      <c r="O10" s="145"/>
      <c r="P10" s="143"/>
      <c r="Q10" s="143"/>
      <c r="R10" s="145"/>
      <c r="S10" s="148"/>
    </row>
    <row r="11" spans="1:19" ht="12.75" x14ac:dyDescent="0.2">
      <c r="A11" s="10" t="s">
        <v>123</v>
      </c>
      <c r="B11" s="11" t="s">
        <v>25</v>
      </c>
      <c r="C11" s="11" t="s">
        <v>26</v>
      </c>
      <c r="D11" s="12" t="s">
        <v>27</v>
      </c>
      <c r="E11" s="12" t="s">
        <v>124</v>
      </c>
      <c r="F11" s="132" t="s">
        <v>125</v>
      </c>
      <c r="G11" s="133" t="s">
        <v>126</v>
      </c>
      <c r="H11" s="90" t="s">
        <v>32</v>
      </c>
      <c r="I11" s="21" t="s">
        <v>127</v>
      </c>
      <c r="J11" s="21" t="s">
        <v>52</v>
      </c>
      <c r="K11" s="21" t="s">
        <v>53</v>
      </c>
      <c r="L11" s="135"/>
      <c r="M11" s="135"/>
      <c r="N11" s="135"/>
      <c r="O11" s="137"/>
      <c r="P11" s="135"/>
      <c r="Q11" s="135"/>
      <c r="R11" s="137"/>
      <c r="S11" s="140"/>
    </row>
    <row r="12" spans="1:19" ht="12.75" x14ac:dyDescent="0.2">
      <c r="A12" s="23" t="s">
        <v>123</v>
      </c>
      <c r="B12" s="24" t="s">
        <v>25</v>
      </c>
      <c r="C12" s="24" t="s">
        <v>26</v>
      </c>
      <c r="D12" s="25" t="s">
        <v>27</v>
      </c>
      <c r="E12" s="25" t="s">
        <v>124</v>
      </c>
      <c r="F12" s="141" t="s">
        <v>125</v>
      </c>
      <c r="G12" s="133" t="s">
        <v>126</v>
      </c>
      <c r="H12" s="67" t="s">
        <v>32</v>
      </c>
      <c r="I12" s="33" t="s">
        <v>111</v>
      </c>
      <c r="J12" s="33" t="s">
        <v>52</v>
      </c>
      <c r="K12" s="33" t="s">
        <v>53</v>
      </c>
      <c r="L12" s="143"/>
      <c r="M12" s="143"/>
      <c r="N12" s="143"/>
      <c r="O12" s="145"/>
      <c r="P12" s="143"/>
      <c r="Q12" s="143"/>
      <c r="R12" s="145"/>
      <c r="S12" s="148"/>
    </row>
    <row r="13" spans="1:19" ht="12.75" x14ac:dyDescent="0.2">
      <c r="A13" s="10" t="s">
        <v>123</v>
      </c>
      <c r="B13" s="11" t="s">
        <v>25</v>
      </c>
      <c r="C13" s="11" t="s">
        <v>26</v>
      </c>
      <c r="D13" s="12" t="s">
        <v>27</v>
      </c>
      <c r="E13" s="12" t="s">
        <v>124</v>
      </c>
      <c r="F13" s="132" t="s">
        <v>125</v>
      </c>
      <c r="G13" s="133" t="s">
        <v>126</v>
      </c>
      <c r="H13" s="90" t="s">
        <v>32</v>
      </c>
      <c r="I13" s="21" t="s">
        <v>127</v>
      </c>
      <c r="J13" s="21" t="s">
        <v>52</v>
      </c>
      <c r="K13" s="21" t="s">
        <v>53</v>
      </c>
      <c r="L13" s="135"/>
      <c r="M13" s="135"/>
      <c r="N13" s="135"/>
      <c r="O13" s="135"/>
      <c r="P13" s="135"/>
      <c r="Q13" s="135"/>
      <c r="R13" s="135"/>
      <c r="S13" s="140"/>
    </row>
    <row r="14" spans="1:19" ht="12.75" x14ac:dyDescent="0.2">
      <c r="A14" s="23" t="s">
        <v>123</v>
      </c>
      <c r="B14" s="24" t="s">
        <v>25</v>
      </c>
      <c r="C14" s="24" t="s">
        <v>26</v>
      </c>
      <c r="D14" s="25" t="s">
        <v>27</v>
      </c>
      <c r="E14" s="25" t="s">
        <v>124</v>
      </c>
      <c r="F14" s="141" t="s">
        <v>125</v>
      </c>
      <c r="G14" s="133" t="s">
        <v>126</v>
      </c>
      <c r="H14" s="67" t="s">
        <v>32</v>
      </c>
      <c r="I14" s="33" t="s">
        <v>111</v>
      </c>
      <c r="J14" s="33" t="s">
        <v>52</v>
      </c>
      <c r="K14" s="33" t="s">
        <v>53</v>
      </c>
      <c r="L14" s="143"/>
      <c r="M14" s="143"/>
      <c r="N14" s="143"/>
      <c r="O14" s="143"/>
      <c r="P14" s="143"/>
      <c r="Q14" s="143"/>
      <c r="R14" s="143"/>
      <c r="S14" s="148"/>
    </row>
    <row r="15" spans="1:19" ht="12.75" x14ac:dyDescent="0.2">
      <c r="A15" s="10" t="s">
        <v>123</v>
      </c>
      <c r="B15" s="11" t="s">
        <v>25</v>
      </c>
      <c r="C15" s="11" t="s">
        <v>26</v>
      </c>
      <c r="D15" s="12" t="s">
        <v>27</v>
      </c>
      <c r="E15" s="12" t="s">
        <v>124</v>
      </c>
      <c r="F15" s="132" t="s">
        <v>125</v>
      </c>
      <c r="G15" s="133" t="s">
        <v>126</v>
      </c>
      <c r="H15" s="90" t="s">
        <v>32</v>
      </c>
      <c r="I15" s="21" t="s">
        <v>127</v>
      </c>
      <c r="J15" s="21" t="s">
        <v>52</v>
      </c>
      <c r="K15" s="21" t="s">
        <v>53</v>
      </c>
      <c r="L15" s="135"/>
      <c r="M15" s="135"/>
      <c r="N15" s="135"/>
      <c r="O15" s="135"/>
      <c r="P15" s="135"/>
      <c r="Q15" s="135"/>
      <c r="R15" s="135"/>
      <c r="S15" s="140"/>
    </row>
    <row r="16" spans="1:19" ht="12.75" x14ac:dyDescent="0.2">
      <c r="A16" s="23" t="s">
        <v>123</v>
      </c>
      <c r="B16" s="24" t="s">
        <v>25</v>
      </c>
      <c r="C16" s="24" t="s">
        <v>26</v>
      </c>
      <c r="D16" s="25" t="s">
        <v>27</v>
      </c>
      <c r="E16" s="25" t="s">
        <v>124</v>
      </c>
      <c r="F16" s="141" t="s">
        <v>125</v>
      </c>
      <c r="G16" s="133" t="s">
        <v>126</v>
      </c>
      <c r="H16" s="67" t="s">
        <v>32</v>
      </c>
      <c r="I16" s="33" t="s">
        <v>111</v>
      </c>
      <c r="J16" s="33" t="s">
        <v>52</v>
      </c>
      <c r="K16" s="33" t="s">
        <v>53</v>
      </c>
      <c r="L16" s="143"/>
      <c r="M16" s="143"/>
      <c r="N16" s="143"/>
      <c r="O16" s="143"/>
      <c r="P16" s="143"/>
      <c r="Q16" s="143"/>
      <c r="R16" s="143"/>
      <c r="S16" s="148"/>
    </row>
    <row r="17" spans="1:19" ht="12.75" x14ac:dyDescent="0.2">
      <c r="A17" s="10" t="s">
        <v>123</v>
      </c>
      <c r="B17" s="11" t="s">
        <v>25</v>
      </c>
      <c r="C17" s="11" t="s">
        <v>26</v>
      </c>
      <c r="D17" s="12" t="s">
        <v>27</v>
      </c>
      <c r="E17" s="12" t="s">
        <v>124</v>
      </c>
      <c r="F17" s="132" t="s">
        <v>125</v>
      </c>
      <c r="G17" s="133" t="s">
        <v>126</v>
      </c>
      <c r="H17" s="90" t="s">
        <v>32</v>
      </c>
      <c r="I17" s="21" t="s">
        <v>127</v>
      </c>
      <c r="J17" s="21" t="s">
        <v>52</v>
      </c>
      <c r="K17" s="21" t="s">
        <v>53</v>
      </c>
      <c r="L17" s="135"/>
      <c r="M17" s="135"/>
      <c r="N17" s="135"/>
      <c r="O17" s="135"/>
      <c r="P17" s="135"/>
      <c r="Q17" s="135"/>
      <c r="R17" s="135"/>
      <c r="S17" s="140"/>
    </row>
    <row r="18" spans="1:19" ht="12.75" x14ac:dyDescent="0.2">
      <c r="A18" s="23" t="s">
        <v>123</v>
      </c>
      <c r="B18" s="24" t="s">
        <v>25</v>
      </c>
      <c r="C18" s="24" t="s">
        <v>26</v>
      </c>
      <c r="D18" s="25" t="s">
        <v>27</v>
      </c>
      <c r="E18" s="25" t="s">
        <v>124</v>
      </c>
      <c r="F18" s="141" t="s">
        <v>125</v>
      </c>
      <c r="G18" s="133" t="s">
        <v>126</v>
      </c>
      <c r="H18" s="67" t="s">
        <v>32</v>
      </c>
      <c r="I18" s="33" t="s">
        <v>111</v>
      </c>
      <c r="J18" s="33" t="s">
        <v>52</v>
      </c>
      <c r="K18" s="33" t="s">
        <v>53</v>
      </c>
      <c r="L18" s="143"/>
      <c r="M18" s="143"/>
      <c r="N18" s="143"/>
      <c r="O18" s="143"/>
      <c r="P18" s="143"/>
      <c r="Q18" s="143"/>
      <c r="R18" s="143"/>
      <c r="S18" s="148"/>
    </row>
    <row r="19" spans="1:19" ht="12.75" x14ac:dyDescent="0.2">
      <c r="A19" s="44"/>
      <c r="B19" s="45"/>
      <c r="C19" s="45"/>
      <c r="D19" s="12"/>
      <c r="E19" s="12"/>
      <c r="F19" s="149"/>
      <c r="G19" s="150"/>
      <c r="H19" s="151"/>
      <c r="I19" s="21"/>
      <c r="J19" s="21"/>
      <c r="K19" s="21"/>
      <c r="L19" s="135"/>
      <c r="M19" s="135"/>
      <c r="N19" s="135"/>
      <c r="O19" s="135"/>
      <c r="P19" s="135"/>
      <c r="Q19" s="135"/>
      <c r="R19" s="135"/>
      <c r="S19" s="140"/>
    </row>
    <row r="20" spans="1:19" ht="12.75" x14ac:dyDescent="0.2">
      <c r="A20" s="23" t="s">
        <v>123</v>
      </c>
      <c r="B20" s="24" t="s">
        <v>25</v>
      </c>
      <c r="C20" s="24" t="s">
        <v>26</v>
      </c>
      <c r="D20" s="25" t="s">
        <v>27</v>
      </c>
      <c r="E20" s="25" t="s">
        <v>136</v>
      </c>
      <c r="F20" s="152" t="s">
        <v>137</v>
      </c>
      <c r="G20" s="150" t="s">
        <v>126</v>
      </c>
      <c r="H20" s="67" t="s">
        <v>32</v>
      </c>
      <c r="I20" s="33" t="s">
        <v>138</v>
      </c>
      <c r="J20" s="33" t="s">
        <v>52</v>
      </c>
      <c r="K20" s="33" t="s">
        <v>53</v>
      </c>
      <c r="L20" s="143"/>
      <c r="M20" s="143"/>
      <c r="N20" s="143"/>
      <c r="O20" s="143"/>
      <c r="P20" s="143"/>
      <c r="Q20" s="143"/>
      <c r="R20" s="143"/>
      <c r="S20" s="148"/>
    </row>
    <row r="21" spans="1:19" ht="12.75" x14ac:dyDescent="0.2">
      <c r="A21" s="10" t="s">
        <v>123</v>
      </c>
      <c r="B21" s="11" t="s">
        <v>25</v>
      </c>
      <c r="C21" s="11" t="s">
        <v>26</v>
      </c>
      <c r="D21" s="12" t="s">
        <v>27</v>
      </c>
      <c r="E21" s="12" t="s">
        <v>139</v>
      </c>
      <c r="F21" s="153" t="s">
        <v>140</v>
      </c>
      <c r="G21" s="150" t="s">
        <v>126</v>
      </c>
      <c r="H21" s="90" t="s">
        <v>55</v>
      </c>
      <c r="I21" s="21" t="s">
        <v>138</v>
      </c>
      <c r="J21" s="21" t="s">
        <v>57</v>
      </c>
      <c r="K21" s="21" t="s">
        <v>58</v>
      </c>
      <c r="L21" s="135"/>
      <c r="M21" s="135"/>
      <c r="N21" s="135"/>
      <c r="O21" s="135"/>
      <c r="P21" s="135"/>
      <c r="Q21" s="135"/>
      <c r="R21" s="135"/>
      <c r="S21" s="140"/>
    </row>
    <row r="22" spans="1:19" ht="12.75" x14ac:dyDescent="0.2">
      <c r="A22" s="23" t="s">
        <v>123</v>
      </c>
      <c r="B22" s="24" t="s">
        <v>25</v>
      </c>
      <c r="C22" s="24" t="s">
        <v>26</v>
      </c>
      <c r="D22" s="25" t="s">
        <v>27</v>
      </c>
      <c r="E22" s="25" t="s">
        <v>141</v>
      </c>
      <c r="F22" s="152" t="s">
        <v>142</v>
      </c>
      <c r="G22" s="154" t="s">
        <v>143</v>
      </c>
      <c r="H22" s="67" t="s">
        <v>44</v>
      </c>
      <c r="I22" s="33" t="s">
        <v>138</v>
      </c>
      <c r="J22" s="33" t="s">
        <v>45</v>
      </c>
      <c r="K22" s="33" t="s">
        <v>46</v>
      </c>
      <c r="L22" s="143"/>
      <c r="M22" s="143"/>
      <c r="N22" s="143"/>
      <c r="O22" s="143"/>
      <c r="P22" s="143"/>
      <c r="Q22" s="143"/>
      <c r="R22" s="143"/>
      <c r="S22" s="148"/>
    </row>
    <row r="23" spans="1:19" ht="12.75" x14ac:dyDescent="0.2">
      <c r="A23" s="10" t="s">
        <v>123</v>
      </c>
      <c r="B23" s="11" t="s">
        <v>25</v>
      </c>
      <c r="C23" s="11" t="s">
        <v>26</v>
      </c>
      <c r="D23" s="12" t="s">
        <v>27</v>
      </c>
      <c r="E23" s="12" t="s">
        <v>144</v>
      </c>
      <c r="F23" s="153" t="s">
        <v>145</v>
      </c>
      <c r="G23" s="155" t="s">
        <v>143</v>
      </c>
      <c r="H23" s="90" t="s">
        <v>44</v>
      </c>
      <c r="I23" s="21" t="s">
        <v>146</v>
      </c>
      <c r="J23" s="21" t="s">
        <v>45</v>
      </c>
      <c r="K23" s="21" t="s">
        <v>46</v>
      </c>
      <c r="L23" s="135"/>
      <c r="M23" s="135"/>
      <c r="N23" s="135"/>
      <c r="O23" s="135"/>
      <c r="P23" s="135"/>
      <c r="Q23" s="135"/>
      <c r="R23" s="135"/>
      <c r="S23" s="140"/>
    </row>
    <row r="24" spans="1:19" ht="12.75" x14ac:dyDescent="0.2">
      <c r="A24" s="47"/>
      <c r="B24" s="48"/>
      <c r="C24" s="48"/>
      <c r="D24" s="25"/>
      <c r="E24" s="25"/>
      <c r="F24" s="156"/>
      <c r="G24" s="157"/>
      <c r="H24" s="158"/>
      <c r="I24" s="33"/>
      <c r="J24" s="33"/>
      <c r="K24" s="33"/>
      <c r="L24" s="143"/>
      <c r="M24" s="143"/>
      <c r="N24" s="143"/>
      <c r="O24" s="143"/>
      <c r="P24" s="143"/>
      <c r="Q24" s="143"/>
      <c r="R24" s="143"/>
      <c r="S24" s="148"/>
    </row>
    <row r="25" spans="1:19" ht="12.75" x14ac:dyDescent="0.2">
      <c r="A25" s="10" t="s">
        <v>123</v>
      </c>
      <c r="B25" s="11" t="s">
        <v>25</v>
      </c>
      <c r="C25" s="11" t="s">
        <v>26</v>
      </c>
      <c r="D25" s="12" t="s">
        <v>50</v>
      </c>
      <c r="E25" s="12" t="s">
        <v>124</v>
      </c>
      <c r="F25" s="153" t="s">
        <v>147</v>
      </c>
      <c r="G25" s="150" t="s">
        <v>148</v>
      </c>
      <c r="H25" s="90" t="s">
        <v>32</v>
      </c>
      <c r="I25" s="21" t="s">
        <v>138</v>
      </c>
      <c r="J25" s="21" t="s">
        <v>52</v>
      </c>
      <c r="K25" s="21" t="s">
        <v>53</v>
      </c>
      <c r="L25" s="135"/>
      <c r="M25" s="135"/>
      <c r="N25" s="135"/>
      <c r="O25" s="135"/>
      <c r="P25" s="135"/>
      <c r="Q25" s="135"/>
      <c r="R25" s="135"/>
      <c r="S25" s="140"/>
    </row>
    <row r="26" spans="1:19" ht="12.75" x14ac:dyDescent="0.2">
      <c r="A26" s="23" t="s">
        <v>123</v>
      </c>
      <c r="B26" s="24" t="s">
        <v>25</v>
      </c>
      <c r="C26" s="24" t="s">
        <v>26</v>
      </c>
      <c r="D26" s="25" t="s">
        <v>50</v>
      </c>
      <c r="E26" s="25" t="s">
        <v>136</v>
      </c>
      <c r="F26" s="49" t="s">
        <v>149</v>
      </c>
      <c r="G26" s="133" t="s">
        <v>148</v>
      </c>
      <c r="H26" s="67" t="s">
        <v>32</v>
      </c>
      <c r="I26" s="33" t="s">
        <v>146</v>
      </c>
      <c r="J26" s="33" t="s">
        <v>52</v>
      </c>
      <c r="K26" s="33" t="s">
        <v>53</v>
      </c>
      <c r="L26" s="143"/>
      <c r="M26" s="143"/>
      <c r="N26" s="143"/>
      <c r="O26" s="143"/>
      <c r="P26" s="143"/>
      <c r="Q26" s="143"/>
      <c r="R26" s="143"/>
      <c r="S26" s="148"/>
    </row>
    <row r="27" spans="1:19" ht="12.75" x14ac:dyDescent="0.2">
      <c r="A27" s="10" t="s">
        <v>123</v>
      </c>
      <c r="B27" s="11" t="s">
        <v>25</v>
      </c>
      <c r="C27" s="11" t="s">
        <v>26</v>
      </c>
      <c r="D27" s="12" t="s">
        <v>50</v>
      </c>
      <c r="E27" s="12" t="s">
        <v>150</v>
      </c>
      <c r="F27" s="153" t="s">
        <v>151</v>
      </c>
      <c r="G27" s="150" t="s">
        <v>152</v>
      </c>
      <c r="H27" s="90" t="s">
        <v>55</v>
      </c>
      <c r="I27" s="21" t="s">
        <v>138</v>
      </c>
      <c r="J27" s="21" t="s">
        <v>57</v>
      </c>
      <c r="K27" s="21" t="s">
        <v>58</v>
      </c>
      <c r="L27" s="135"/>
      <c r="M27" s="135"/>
      <c r="N27" s="135"/>
      <c r="O27" s="135"/>
      <c r="P27" s="135"/>
      <c r="Q27" s="135"/>
      <c r="R27" s="135"/>
      <c r="S27" s="140"/>
    </row>
    <row r="28" spans="1:19" ht="12.75" x14ac:dyDescent="0.2">
      <c r="A28" s="23" t="s">
        <v>123</v>
      </c>
      <c r="B28" s="24" t="s">
        <v>25</v>
      </c>
      <c r="C28" s="24" t="s">
        <v>26</v>
      </c>
      <c r="D28" s="25" t="s">
        <v>50</v>
      </c>
      <c r="E28" s="25" t="s">
        <v>139</v>
      </c>
      <c r="F28" s="49" t="s">
        <v>153</v>
      </c>
      <c r="G28" s="133" t="s">
        <v>152</v>
      </c>
      <c r="H28" s="67" t="s">
        <v>55</v>
      </c>
      <c r="I28" s="33" t="s">
        <v>146</v>
      </c>
      <c r="J28" s="33" t="s">
        <v>57</v>
      </c>
      <c r="K28" s="33" t="s">
        <v>58</v>
      </c>
      <c r="L28" s="143"/>
      <c r="M28" s="143"/>
      <c r="N28" s="143"/>
      <c r="O28" s="143"/>
      <c r="P28" s="143"/>
      <c r="Q28" s="143"/>
      <c r="R28" s="143"/>
      <c r="S28" s="148"/>
    </row>
    <row r="29" spans="1:19" ht="12.75" x14ac:dyDescent="0.2">
      <c r="A29" s="10" t="s">
        <v>123</v>
      </c>
      <c r="B29" s="11" t="s">
        <v>25</v>
      </c>
      <c r="C29" s="11" t="s">
        <v>26</v>
      </c>
      <c r="D29" s="12" t="s">
        <v>50</v>
      </c>
      <c r="E29" s="12" t="s">
        <v>154</v>
      </c>
      <c r="F29" s="153" t="s">
        <v>155</v>
      </c>
      <c r="G29" s="154" t="s">
        <v>156</v>
      </c>
      <c r="H29" s="90" t="s">
        <v>44</v>
      </c>
      <c r="I29" s="21" t="s">
        <v>138</v>
      </c>
      <c r="J29" s="21" t="s">
        <v>45</v>
      </c>
      <c r="K29" s="21" t="s">
        <v>46</v>
      </c>
      <c r="L29" s="135"/>
      <c r="M29" s="135"/>
      <c r="N29" s="135"/>
      <c r="O29" s="135"/>
      <c r="P29" s="135"/>
      <c r="Q29" s="135"/>
      <c r="R29" s="135"/>
      <c r="S29" s="140"/>
    </row>
    <row r="30" spans="1:19" ht="12.75" x14ac:dyDescent="0.2">
      <c r="A30" s="23" t="s">
        <v>123</v>
      </c>
      <c r="B30" s="24" t="s">
        <v>25</v>
      </c>
      <c r="C30" s="24" t="s">
        <v>26</v>
      </c>
      <c r="D30" s="25" t="s">
        <v>50</v>
      </c>
      <c r="E30" s="25" t="s">
        <v>141</v>
      </c>
      <c r="F30" s="49" t="s">
        <v>157</v>
      </c>
      <c r="G30" s="133" t="s">
        <v>156</v>
      </c>
      <c r="H30" s="67" t="s">
        <v>44</v>
      </c>
      <c r="I30" s="33" t="s">
        <v>146</v>
      </c>
      <c r="J30" s="33" t="s">
        <v>45</v>
      </c>
      <c r="K30" s="33" t="s">
        <v>46</v>
      </c>
      <c r="L30" s="143"/>
      <c r="M30" s="143"/>
      <c r="N30" s="143"/>
      <c r="O30" s="143"/>
      <c r="P30" s="143"/>
      <c r="Q30" s="143"/>
      <c r="R30" s="143"/>
      <c r="S30" s="148"/>
    </row>
    <row r="31" spans="1:19" ht="12.75" x14ac:dyDescent="0.2">
      <c r="A31" s="10" t="s">
        <v>123</v>
      </c>
      <c r="B31" s="11" t="s">
        <v>25</v>
      </c>
      <c r="C31" s="11" t="s">
        <v>26</v>
      </c>
      <c r="D31" s="12" t="s">
        <v>50</v>
      </c>
      <c r="E31" s="12" t="s">
        <v>144</v>
      </c>
      <c r="F31" s="159" t="s">
        <v>158</v>
      </c>
      <c r="G31" s="150" t="s">
        <v>159</v>
      </c>
      <c r="H31" s="90" t="s">
        <v>44</v>
      </c>
      <c r="I31" s="21" t="s">
        <v>146</v>
      </c>
      <c r="J31" s="21" t="s">
        <v>45</v>
      </c>
      <c r="K31" s="21" t="s">
        <v>46</v>
      </c>
      <c r="L31" s="135"/>
      <c r="M31" s="135"/>
      <c r="N31" s="135"/>
      <c r="O31" s="135"/>
      <c r="P31" s="135"/>
      <c r="Q31" s="135"/>
      <c r="R31" s="135"/>
      <c r="S31" s="140"/>
    </row>
    <row r="32" spans="1:19" ht="12.75" x14ac:dyDescent="0.2">
      <c r="A32" s="23" t="s">
        <v>123</v>
      </c>
      <c r="B32" s="24" t="s">
        <v>25</v>
      </c>
      <c r="C32" s="24" t="s">
        <v>26</v>
      </c>
      <c r="D32" s="25" t="s">
        <v>50</v>
      </c>
      <c r="E32" s="160" t="s">
        <v>160</v>
      </c>
      <c r="F32" s="161"/>
      <c r="G32" s="162" t="s">
        <v>161</v>
      </c>
      <c r="H32" s="67" t="s">
        <v>32</v>
      </c>
      <c r="I32" s="33" t="s">
        <v>146</v>
      </c>
      <c r="J32" s="33" t="s">
        <v>52</v>
      </c>
      <c r="K32" s="33" t="s">
        <v>53</v>
      </c>
      <c r="L32" s="143"/>
      <c r="M32" s="143"/>
      <c r="N32" s="143"/>
      <c r="O32" s="143"/>
      <c r="P32" s="143"/>
      <c r="Q32" s="143"/>
      <c r="R32" s="143"/>
      <c r="S32" s="148"/>
    </row>
    <row r="33" spans="1:19" ht="12.75" x14ac:dyDescent="0.2">
      <c r="A33" s="10" t="s">
        <v>123</v>
      </c>
      <c r="B33" s="11" t="s">
        <v>25</v>
      </c>
      <c r="C33" s="11" t="s">
        <v>26</v>
      </c>
      <c r="D33" s="12" t="s">
        <v>50</v>
      </c>
      <c r="E33" s="12" t="s">
        <v>162</v>
      </c>
      <c r="F33" s="159" t="s">
        <v>163</v>
      </c>
      <c r="G33" s="150" t="s">
        <v>148</v>
      </c>
      <c r="H33" s="90" t="s">
        <v>55</v>
      </c>
      <c r="I33" s="21" t="s">
        <v>146</v>
      </c>
      <c r="J33" s="21" t="s">
        <v>57</v>
      </c>
      <c r="K33" s="21" t="s">
        <v>58</v>
      </c>
      <c r="L33" s="135"/>
      <c r="M33" s="135"/>
      <c r="N33" s="135"/>
      <c r="O33" s="135"/>
      <c r="P33" s="135"/>
      <c r="Q33" s="135"/>
      <c r="R33" s="135"/>
      <c r="S33" s="140"/>
    </row>
    <row r="34" spans="1:19" ht="12.75" x14ac:dyDescent="0.2">
      <c r="A34" s="23" t="s">
        <v>123</v>
      </c>
      <c r="B34" s="24" t="s">
        <v>25</v>
      </c>
      <c r="C34" s="24" t="s">
        <v>26</v>
      </c>
      <c r="D34" s="25" t="s">
        <v>50</v>
      </c>
      <c r="E34" s="25" t="s">
        <v>164</v>
      </c>
      <c r="F34" s="163" t="s">
        <v>165</v>
      </c>
      <c r="G34" s="150" t="s">
        <v>166</v>
      </c>
      <c r="H34" s="67" t="s">
        <v>44</v>
      </c>
      <c r="I34" s="33" t="s">
        <v>146</v>
      </c>
      <c r="J34" s="33" t="s">
        <v>45</v>
      </c>
      <c r="K34" s="33" t="s">
        <v>46</v>
      </c>
      <c r="L34" s="143"/>
      <c r="M34" s="143"/>
      <c r="N34" s="143"/>
      <c r="O34" s="143"/>
      <c r="P34" s="143"/>
      <c r="Q34" s="143"/>
      <c r="R34" s="143"/>
      <c r="S34" s="148"/>
    </row>
    <row r="35" spans="1:19" ht="12.75" x14ac:dyDescent="0.2">
      <c r="A35" s="10" t="s">
        <v>123</v>
      </c>
      <c r="B35" s="11" t="s">
        <v>25</v>
      </c>
      <c r="C35" s="11" t="s">
        <v>26</v>
      </c>
      <c r="D35" s="12" t="s">
        <v>50</v>
      </c>
      <c r="E35" s="12" t="s">
        <v>167</v>
      </c>
      <c r="F35" s="159" t="s">
        <v>168</v>
      </c>
      <c r="G35" s="150" t="s">
        <v>166</v>
      </c>
      <c r="H35" s="90" t="s">
        <v>44</v>
      </c>
      <c r="I35" s="21" t="s">
        <v>138</v>
      </c>
      <c r="J35" s="21" t="s">
        <v>45</v>
      </c>
      <c r="K35" s="21" t="s">
        <v>46</v>
      </c>
      <c r="L35" s="135"/>
      <c r="M35" s="135"/>
      <c r="N35" s="135"/>
      <c r="O35" s="135"/>
      <c r="P35" s="135"/>
      <c r="Q35" s="135"/>
      <c r="R35" s="135"/>
      <c r="S35" s="140"/>
    </row>
    <row r="36" spans="1:19" ht="12.75" x14ac:dyDescent="0.2">
      <c r="A36" s="47"/>
      <c r="B36" s="48"/>
      <c r="C36" s="48"/>
      <c r="D36" s="25"/>
      <c r="E36" s="25"/>
      <c r="F36" s="161"/>
      <c r="G36" s="157"/>
      <c r="H36" s="158"/>
      <c r="I36" s="33"/>
      <c r="J36" s="33"/>
      <c r="K36" s="33"/>
      <c r="L36" s="143"/>
      <c r="M36" s="143"/>
      <c r="N36" s="143"/>
      <c r="O36" s="143"/>
      <c r="P36" s="143"/>
      <c r="Q36" s="143"/>
      <c r="R36" s="143"/>
      <c r="S36" s="148"/>
    </row>
    <row r="37" spans="1:19" ht="12.75" x14ac:dyDescent="0.2">
      <c r="A37" s="10" t="s">
        <v>123</v>
      </c>
      <c r="B37" s="11" t="s">
        <v>25</v>
      </c>
      <c r="C37" s="11" t="s">
        <v>26</v>
      </c>
      <c r="D37" s="12" t="s">
        <v>65</v>
      </c>
      <c r="E37" s="12" t="s">
        <v>124</v>
      </c>
      <c r="F37" s="159" t="s">
        <v>169</v>
      </c>
      <c r="G37" s="150" t="s">
        <v>170</v>
      </c>
      <c r="H37" s="90" t="s">
        <v>44</v>
      </c>
      <c r="I37" s="21" t="s">
        <v>171</v>
      </c>
      <c r="J37" s="21" t="s">
        <v>45</v>
      </c>
      <c r="K37" s="21" t="s">
        <v>46</v>
      </c>
      <c r="L37" s="135"/>
      <c r="M37" s="135"/>
      <c r="N37" s="135"/>
      <c r="O37" s="135"/>
      <c r="P37" s="135"/>
      <c r="Q37" s="135"/>
      <c r="R37" s="135"/>
      <c r="S37" s="140"/>
    </row>
    <row r="38" spans="1:19" ht="12.75" x14ac:dyDescent="0.2">
      <c r="A38" s="23" t="s">
        <v>123</v>
      </c>
      <c r="B38" s="24" t="s">
        <v>25</v>
      </c>
      <c r="C38" s="24" t="s">
        <v>26</v>
      </c>
      <c r="D38" s="25" t="s">
        <v>66</v>
      </c>
      <c r="E38" s="25" t="s">
        <v>124</v>
      </c>
      <c r="F38" s="164" t="s">
        <v>173</v>
      </c>
      <c r="G38" s="165" t="s">
        <v>170</v>
      </c>
      <c r="H38" s="67" t="s">
        <v>44</v>
      </c>
      <c r="I38" s="33" t="s">
        <v>174</v>
      </c>
      <c r="J38" s="33" t="s">
        <v>45</v>
      </c>
      <c r="K38" s="33" t="s">
        <v>46</v>
      </c>
      <c r="L38" s="143"/>
      <c r="M38" s="143"/>
      <c r="N38" s="143"/>
      <c r="O38" s="143"/>
      <c r="P38" s="143"/>
      <c r="Q38" s="143"/>
      <c r="R38" s="143"/>
      <c r="S38" s="148"/>
    </row>
    <row r="39" spans="1:19" ht="12.75" x14ac:dyDescent="0.2">
      <c r="A39" s="10" t="s">
        <v>123</v>
      </c>
      <c r="B39" s="11" t="s">
        <v>25</v>
      </c>
      <c r="C39" s="11" t="s">
        <v>26</v>
      </c>
      <c r="D39" s="12" t="s">
        <v>176</v>
      </c>
      <c r="E39" s="12" t="s">
        <v>124</v>
      </c>
      <c r="F39" s="166" t="s">
        <v>177</v>
      </c>
      <c r="G39" s="167"/>
      <c r="H39" s="90" t="s">
        <v>44</v>
      </c>
      <c r="I39" s="21" t="s">
        <v>178</v>
      </c>
      <c r="J39" s="21" t="s">
        <v>45</v>
      </c>
      <c r="K39" s="21" t="s">
        <v>46</v>
      </c>
      <c r="L39" s="135"/>
      <c r="M39" s="135"/>
      <c r="N39" s="135"/>
      <c r="O39" s="135"/>
      <c r="P39" s="135"/>
      <c r="Q39" s="135"/>
      <c r="R39" s="135"/>
      <c r="S39" s="140"/>
    </row>
    <row r="40" spans="1:19" ht="12.75" x14ac:dyDescent="0.2">
      <c r="A40" s="23" t="s">
        <v>123</v>
      </c>
      <c r="B40" s="24" t="s">
        <v>25</v>
      </c>
      <c r="C40" s="24" t="s">
        <v>26</v>
      </c>
      <c r="D40" s="25" t="s">
        <v>176</v>
      </c>
      <c r="E40" s="25" t="s">
        <v>136</v>
      </c>
      <c r="F40" s="163" t="s">
        <v>179</v>
      </c>
      <c r="G40" s="168"/>
      <c r="H40" s="67" t="s">
        <v>44</v>
      </c>
      <c r="I40" s="33" t="s">
        <v>180</v>
      </c>
      <c r="J40" s="33" t="s">
        <v>45</v>
      </c>
      <c r="K40" s="33" t="s">
        <v>46</v>
      </c>
      <c r="L40" s="143"/>
      <c r="M40" s="143"/>
      <c r="N40" s="143"/>
      <c r="O40" s="143"/>
      <c r="P40" s="143"/>
      <c r="Q40" s="143"/>
      <c r="R40" s="143"/>
      <c r="S40" s="148"/>
    </row>
    <row r="41" spans="1:19" ht="12.75" x14ac:dyDescent="0.2">
      <c r="A41" s="10" t="s">
        <v>123</v>
      </c>
      <c r="B41" s="11" t="s">
        <v>25</v>
      </c>
      <c r="C41" s="11" t="s">
        <v>26</v>
      </c>
      <c r="D41" s="12" t="s">
        <v>181</v>
      </c>
      <c r="E41" s="12" t="s">
        <v>124</v>
      </c>
      <c r="F41" s="159" t="s">
        <v>182</v>
      </c>
      <c r="G41" s="169" t="s">
        <v>183</v>
      </c>
      <c r="H41" s="90" t="s">
        <v>44</v>
      </c>
      <c r="I41" s="21" t="s">
        <v>171</v>
      </c>
      <c r="J41" s="21" t="s">
        <v>45</v>
      </c>
      <c r="K41" s="21" t="s">
        <v>46</v>
      </c>
      <c r="L41" s="135"/>
      <c r="M41" s="135"/>
      <c r="N41" s="135"/>
      <c r="O41" s="135"/>
      <c r="P41" s="135"/>
      <c r="Q41" s="135"/>
      <c r="R41" s="135"/>
      <c r="S41" s="140"/>
    </row>
    <row r="42" spans="1:19" ht="12.75" x14ac:dyDescent="0.2">
      <c r="A42" s="23" t="s">
        <v>123</v>
      </c>
      <c r="B42" s="24" t="s">
        <v>25</v>
      </c>
      <c r="C42" s="24" t="s">
        <v>26</v>
      </c>
      <c r="D42" s="25" t="s">
        <v>184</v>
      </c>
      <c r="E42" s="25" t="s">
        <v>124</v>
      </c>
      <c r="F42" s="164" t="s">
        <v>185</v>
      </c>
      <c r="G42" s="168"/>
      <c r="H42" s="67" t="s">
        <v>44</v>
      </c>
      <c r="I42" s="33" t="s">
        <v>186</v>
      </c>
      <c r="J42" s="33" t="s">
        <v>45</v>
      </c>
      <c r="K42" s="33" t="s">
        <v>46</v>
      </c>
      <c r="L42" s="143"/>
      <c r="M42" s="143"/>
      <c r="N42" s="143"/>
      <c r="O42" s="143"/>
      <c r="P42" s="143"/>
      <c r="Q42" s="143"/>
      <c r="R42" s="143"/>
      <c r="S42" s="148"/>
    </row>
    <row r="43" spans="1:19" ht="12.75" x14ac:dyDescent="0.2">
      <c r="A43" s="10" t="s">
        <v>123</v>
      </c>
      <c r="B43" s="11" t="s">
        <v>25</v>
      </c>
      <c r="C43" s="11" t="s">
        <v>26</v>
      </c>
      <c r="D43" s="12" t="s">
        <v>187</v>
      </c>
      <c r="E43" s="12" t="s">
        <v>124</v>
      </c>
      <c r="F43" s="159" t="s">
        <v>188</v>
      </c>
      <c r="G43" s="169" t="s">
        <v>189</v>
      </c>
      <c r="H43" s="90" t="s">
        <v>44</v>
      </c>
      <c r="I43" s="21" t="s">
        <v>174</v>
      </c>
      <c r="J43" s="21" t="s">
        <v>45</v>
      </c>
      <c r="K43" s="21" t="s">
        <v>46</v>
      </c>
      <c r="L43" s="135"/>
      <c r="M43" s="135"/>
      <c r="N43" s="135"/>
      <c r="O43" s="135"/>
      <c r="P43" s="135"/>
      <c r="Q43" s="135"/>
      <c r="R43" s="135"/>
      <c r="S43" s="140"/>
    </row>
    <row r="44" spans="1:19" ht="12.75" x14ac:dyDescent="0.2">
      <c r="A44" s="23" t="s">
        <v>123</v>
      </c>
      <c r="B44" s="24" t="s">
        <v>25</v>
      </c>
      <c r="C44" s="24" t="s">
        <v>26</v>
      </c>
      <c r="D44" s="25" t="s">
        <v>69</v>
      </c>
      <c r="E44" s="25" t="s">
        <v>124</v>
      </c>
      <c r="F44" s="163" t="s">
        <v>190</v>
      </c>
      <c r="G44" s="133" t="s">
        <v>191</v>
      </c>
      <c r="H44" s="67" t="s">
        <v>44</v>
      </c>
      <c r="I44" s="33" t="s">
        <v>171</v>
      </c>
      <c r="J44" s="33" t="s">
        <v>45</v>
      </c>
      <c r="K44" s="33" t="s">
        <v>46</v>
      </c>
      <c r="L44" s="143"/>
      <c r="M44" s="143"/>
      <c r="N44" s="143"/>
      <c r="O44" s="143"/>
      <c r="P44" s="143"/>
      <c r="Q44" s="143"/>
      <c r="R44" s="143"/>
      <c r="S44" s="148"/>
    </row>
    <row r="45" spans="1:19" ht="12.75" x14ac:dyDescent="0.2">
      <c r="A45" s="10" t="s">
        <v>123</v>
      </c>
      <c r="B45" s="11" t="s">
        <v>25</v>
      </c>
      <c r="C45" s="11" t="s">
        <v>26</v>
      </c>
      <c r="D45" s="12" t="s">
        <v>70</v>
      </c>
      <c r="E45" s="12" t="s">
        <v>124</v>
      </c>
      <c r="F45" s="159" t="s">
        <v>192</v>
      </c>
      <c r="G45" s="150" t="s">
        <v>191</v>
      </c>
      <c r="H45" s="90" t="s">
        <v>44</v>
      </c>
      <c r="I45" s="21" t="s">
        <v>174</v>
      </c>
      <c r="J45" s="21" t="s">
        <v>45</v>
      </c>
      <c r="K45" s="21" t="s">
        <v>46</v>
      </c>
      <c r="L45" s="135"/>
      <c r="M45" s="135"/>
      <c r="N45" s="135"/>
      <c r="O45" s="135"/>
      <c r="P45" s="135"/>
      <c r="Q45" s="135"/>
      <c r="R45" s="135"/>
      <c r="S45" s="140"/>
    </row>
    <row r="46" spans="1:19" ht="12.75" x14ac:dyDescent="0.2">
      <c r="A46" s="47"/>
      <c r="B46" s="48"/>
      <c r="C46" s="48"/>
      <c r="D46" s="25"/>
      <c r="E46" s="92"/>
      <c r="F46" s="170"/>
      <c r="G46" s="157"/>
      <c r="H46" s="158"/>
      <c r="I46" s="33"/>
      <c r="J46" s="33"/>
      <c r="K46" s="33"/>
      <c r="L46" s="143"/>
      <c r="M46" s="143"/>
      <c r="N46" s="143"/>
      <c r="O46" s="143"/>
      <c r="P46" s="143"/>
      <c r="Q46" s="143"/>
      <c r="R46" s="143"/>
      <c r="S46" s="148"/>
    </row>
    <row r="47" spans="1:19" ht="12.75" x14ac:dyDescent="0.2">
      <c r="A47" s="10" t="s">
        <v>123</v>
      </c>
      <c r="B47" s="11" t="s">
        <v>73</v>
      </c>
      <c r="C47" s="11" t="s">
        <v>26</v>
      </c>
      <c r="D47" s="12" t="s">
        <v>74</v>
      </c>
      <c r="E47" s="12" t="s">
        <v>124</v>
      </c>
      <c r="F47" s="171" t="s">
        <v>193</v>
      </c>
      <c r="G47" s="154" t="s">
        <v>194</v>
      </c>
      <c r="H47" s="90" t="s">
        <v>32</v>
      </c>
      <c r="I47" s="21" t="s">
        <v>195</v>
      </c>
      <c r="J47" s="21" t="s">
        <v>52</v>
      </c>
      <c r="K47" s="21" t="s">
        <v>53</v>
      </c>
      <c r="L47" s="135"/>
      <c r="M47" s="135"/>
      <c r="N47" s="135"/>
      <c r="O47" s="135"/>
      <c r="P47" s="135"/>
      <c r="Q47" s="135"/>
      <c r="R47" s="135"/>
      <c r="S47" s="140"/>
    </row>
    <row r="48" spans="1:19" ht="12.75" x14ac:dyDescent="0.2">
      <c r="A48" s="23" t="s">
        <v>123</v>
      </c>
      <c r="B48" s="24" t="s">
        <v>73</v>
      </c>
      <c r="C48" s="24" t="s">
        <v>26</v>
      </c>
      <c r="D48" s="25" t="s">
        <v>74</v>
      </c>
      <c r="E48" s="25" t="s">
        <v>136</v>
      </c>
      <c r="F48" s="164" t="s">
        <v>196</v>
      </c>
      <c r="G48" s="172" t="s">
        <v>194</v>
      </c>
      <c r="H48" s="67" t="s">
        <v>32</v>
      </c>
      <c r="I48" s="33" t="s">
        <v>138</v>
      </c>
      <c r="J48" s="33" t="s">
        <v>52</v>
      </c>
      <c r="K48" s="33" t="s">
        <v>53</v>
      </c>
      <c r="L48" s="143"/>
      <c r="M48" s="143"/>
      <c r="N48" s="143"/>
      <c r="O48" s="143"/>
      <c r="P48" s="143"/>
      <c r="Q48" s="143"/>
      <c r="R48" s="143"/>
      <c r="S48" s="148"/>
    </row>
    <row r="49" spans="1:19" ht="12.75" x14ac:dyDescent="0.2">
      <c r="A49" s="10" t="s">
        <v>123</v>
      </c>
      <c r="B49" s="11" t="s">
        <v>73</v>
      </c>
      <c r="C49" s="11" t="s">
        <v>26</v>
      </c>
      <c r="D49" s="12" t="s">
        <v>74</v>
      </c>
      <c r="E49" s="12" t="s">
        <v>150</v>
      </c>
      <c r="F49" s="166" t="s">
        <v>197</v>
      </c>
      <c r="G49" s="154" t="s">
        <v>194</v>
      </c>
      <c r="H49" s="90" t="s">
        <v>32</v>
      </c>
      <c r="I49" s="21" t="s">
        <v>198</v>
      </c>
      <c r="J49" s="21" t="s">
        <v>52</v>
      </c>
      <c r="K49" s="21" t="s">
        <v>53</v>
      </c>
      <c r="L49" s="135"/>
      <c r="M49" s="135"/>
      <c r="N49" s="135"/>
      <c r="O49" s="135"/>
      <c r="P49" s="135"/>
      <c r="Q49" s="135"/>
      <c r="R49" s="135"/>
      <c r="S49" s="140"/>
    </row>
    <row r="50" spans="1:19" ht="12.75" x14ac:dyDescent="0.2">
      <c r="A50" s="23" t="s">
        <v>123</v>
      </c>
      <c r="B50" s="24" t="s">
        <v>73</v>
      </c>
      <c r="C50" s="24" t="s">
        <v>26</v>
      </c>
      <c r="D50" s="25" t="s">
        <v>74</v>
      </c>
      <c r="E50" s="25" t="s">
        <v>139</v>
      </c>
      <c r="F50" s="49" t="s">
        <v>199</v>
      </c>
      <c r="G50" s="172" t="s">
        <v>200</v>
      </c>
      <c r="H50" s="67" t="s">
        <v>44</v>
      </c>
      <c r="I50" s="33" t="s">
        <v>195</v>
      </c>
      <c r="J50" s="33" t="s">
        <v>45</v>
      </c>
      <c r="K50" s="33" t="s">
        <v>46</v>
      </c>
      <c r="L50" s="143"/>
      <c r="M50" s="143"/>
      <c r="N50" s="143"/>
      <c r="O50" s="143"/>
      <c r="P50" s="143"/>
      <c r="Q50" s="143"/>
      <c r="R50" s="143"/>
      <c r="S50" s="148"/>
    </row>
    <row r="51" spans="1:19" ht="12.75" x14ac:dyDescent="0.2">
      <c r="A51" s="10" t="s">
        <v>123</v>
      </c>
      <c r="B51" s="11" t="s">
        <v>73</v>
      </c>
      <c r="C51" s="11" t="s">
        <v>26</v>
      </c>
      <c r="D51" s="12" t="s">
        <v>74</v>
      </c>
      <c r="E51" s="12" t="s">
        <v>154</v>
      </c>
      <c r="F51" s="153" t="s">
        <v>201</v>
      </c>
      <c r="G51" s="154" t="s">
        <v>200</v>
      </c>
      <c r="H51" s="90" t="s">
        <v>44</v>
      </c>
      <c r="I51" s="21" t="s">
        <v>138</v>
      </c>
      <c r="J51" s="21" t="s">
        <v>45</v>
      </c>
      <c r="K51" s="21" t="s">
        <v>46</v>
      </c>
      <c r="L51" s="135"/>
      <c r="M51" s="135"/>
      <c r="N51" s="135"/>
      <c r="O51" s="135"/>
      <c r="P51" s="135"/>
      <c r="Q51" s="135"/>
      <c r="R51" s="135"/>
      <c r="S51" s="140"/>
    </row>
    <row r="52" spans="1:19" ht="12.75" x14ac:dyDescent="0.2">
      <c r="A52" s="23" t="s">
        <v>123</v>
      </c>
      <c r="B52" s="24" t="s">
        <v>73</v>
      </c>
      <c r="C52" s="24" t="s">
        <v>26</v>
      </c>
      <c r="D52" s="25" t="s">
        <v>74</v>
      </c>
      <c r="E52" s="25" t="s">
        <v>141</v>
      </c>
      <c r="F52" s="164" t="s">
        <v>202</v>
      </c>
      <c r="G52" s="173" t="s">
        <v>203</v>
      </c>
      <c r="H52" s="67" t="s">
        <v>44</v>
      </c>
      <c r="I52" s="33" t="s">
        <v>198</v>
      </c>
      <c r="J52" s="33" t="s">
        <v>45</v>
      </c>
      <c r="K52" s="33" t="s">
        <v>46</v>
      </c>
      <c r="L52" s="143"/>
      <c r="M52" s="143"/>
      <c r="N52" s="143"/>
      <c r="O52" s="143"/>
      <c r="P52" s="143"/>
      <c r="Q52" s="143"/>
      <c r="R52" s="143"/>
      <c r="S52" s="148"/>
    </row>
    <row r="53" spans="1:19" ht="12.75" x14ac:dyDescent="0.2">
      <c r="A53" s="10" t="s">
        <v>123</v>
      </c>
      <c r="B53" s="11" t="s">
        <v>73</v>
      </c>
      <c r="C53" s="11" t="s">
        <v>26</v>
      </c>
      <c r="D53" s="12" t="s">
        <v>74</v>
      </c>
      <c r="E53" s="12" t="s">
        <v>144</v>
      </c>
      <c r="F53" s="153" t="s">
        <v>204</v>
      </c>
      <c r="G53" s="154" t="s">
        <v>205</v>
      </c>
      <c r="H53" s="90" t="s">
        <v>44</v>
      </c>
      <c r="I53" s="21" t="s">
        <v>138</v>
      </c>
      <c r="J53" s="21" t="s">
        <v>45</v>
      </c>
      <c r="K53" s="21" t="s">
        <v>46</v>
      </c>
      <c r="L53" s="135"/>
      <c r="M53" s="135"/>
      <c r="N53" s="135"/>
      <c r="O53" s="135"/>
      <c r="P53" s="135"/>
      <c r="Q53" s="135"/>
      <c r="R53" s="135"/>
      <c r="S53" s="140"/>
    </row>
    <row r="54" spans="1:19" ht="12.75" x14ac:dyDescent="0.2">
      <c r="A54" s="23" t="s">
        <v>123</v>
      </c>
      <c r="B54" s="24" t="s">
        <v>73</v>
      </c>
      <c r="C54" s="24" t="s">
        <v>26</v>
      </c>
      <c r="D54" s="25" t="s">
        <v>74</v>
      </c>
      <c r="E54" s="25" t="s">
        <v>160</v>
      </c>
      <c r="F54" s="49" t="s">
        <v>206</v>
      </c>
      <c r="G54" s="155" t="s">
        <v>205</v>
      </c>
      <c r="H54" s="67" t="s">
        <v>44</v>
      </c>
      <c r="I54" s="33" t="s">
        <v>198</v>
      </c>
      <c r="J54" s="33" t="s">
        <v>45</v>
      </c>
      <c r="K54" s="33" t="s">
        <v>46</v>
      </c>
      <c r="L54" s="143"/>
      <c r="M54" s="143"/>
      <c r="N54" s="143"/>
      <c r="O54" s="143"/>
      <c r="P54" s="143"/>
      <c r="Q54" s="143"/>
      <c r="R54" s="143"/>
      <c r="S54" s="148"/>
    </row>
    <row r="55" spans="1:19" ht="12.75" x14ac:dyDescent="0.2">
      <c r="A55" s="10" t="s">
        <v>123</v>
      </c>
      <c r="B55" s="11" t="s">
        <v>73</v>
      </c>
      <c r="C55" s="11" t="s">
        <v>26</v>
      </c>
      <c r="D55" s="12" t="s">
        <v>74</v>
      </c>
      <c r="E55" s="12" t="s">
        <v>162</v>
      </c>
      <c r="F55" s="153" t="s">
        <v>207</v>
      </c>
      <c r="G55" s="154" t="s">
        <v>208</v>
      </c>
      <c r="H55" s="90" t="s">
        <v>32</v>
      </c>
      <c r="I55" s="21" t="s">
        <v>138</v>
      </c>
      <c r="J55" s="21" t="s">
        <v>52</v>
      </c>
      <c r="K55" s="21" t="s">
        <v>53</v>
      </c>
      <c r="L55" s="135"/>
      <c r="M55" s="135"/>
      <c r="N55" s="135"/>
      <c r="O55" s="135"/>
      <c r="P55" s="135"/>
      <c r="Q55" s="135"/>
      <c r="R55" s="135"/>
      <c r="S55" s="140"/>
    </row>
    <row r="56" spans="1:19" ht="12.75" x14ac:dyDescent="0.2">
      <c r="A56" s="23" t="s">
        <v>123</v>
      </c>
      <c r="B56" s="24" t="s">
        <v>73</v>
      </c>
      <c r="C56" s="24" t="s">
        <v>26</v>
      </c>
      <c r="D56" s="25" t="s">
        <v>74</v>
      </c>
      <c r="E56" s="25" t="s">
        <v>164</v>
      </c>
      <c r="F56" s="49" t="s">
        <v>209</v>
      </c>
      <c r="G56" s="155" t="s">
        <v>210</v>
      </c>
      <c r="H56" s="67" t="s">
        <v>44</v>
      </c>
      <c r="I56" s="33" t="s">
        <v>195</v>
      </c>
      <c r="J56" s="33" t="s">
        <v>45</v>
      </c>
      <c r="K56" s="33" t="s">
        <v>46</v>
      </c>
      <c r="L56" s="143"/>
      <c r="M56" s="143"/>
      <c r="N56" s="143"/>
      <c r="O56" s="143"/>
      <c r="P56" s="143"/>
      <c r="Q56" s="143"/>
      <c r="R56" s="143"/>
      <c r="S56" s="148"/>
    </row>
    <row r="57" spans="1:19" ht="12.75" x14ac:dyDescent="0.2">
      <c r="A57" s="10" t="s">
        <v>123</v>
      </c>
      <c r="B57" s="11" t="s">
        <v>73</v>
      </c>
      <c r="C57" s="11" t="s">
        <v>26</v>
      </c>
      <c r="D57" s="12" t="s">
        <v>74</v>
      </c>
      <c r="E57" s="12" t="s">
        <v>167</v>
      </c>
      <c r="F57" s="153" t="s">
        <v>211</v>
      </c>
      <c r="G57" s="154" t="s">
        <v>210</v>
      </c>
      <c r="H57" s="90" t="s">
        <v>44</v>
      </c>
      <c r="I57" s="21" t="s">
        <v>138</v>
      </c>
      <c r="J57" s="21" t="s">
        <v>45</v>
      </c>
      <c r="K57" s="21" t="s">
        <v>46</v>
      </c>
      <c r="L57" s="135"/>
      <c r="M57" s="135"/>
      <c r="N57" s="135"/>
      <c r="O57" s="135"/>
      <c r="P57" s="135"/>
      <c r="Q57" s="135"/>
      <c r="R57" s="135"/>
      <c r="S57" s="140"/>
    </row>
    <row r="58" spans="1:19" ht="12.75" x14ac:dyDescent="0.2">
      <c r="A58" s="23" t="s">
        <v>123</v>
      </c>
      <c r="B58" s="24" t="s">
        <v>73</v>
      </c>
      <c r="C58" s="24" t="s">
        <v>26</v>
      </c>
      <c r="D58" s="25" t="s">
        <v>74</v>
      </c>
      <c r="E58" s="25" t="s">
        <v>212</v>
      </c>
      <c r="F58" s="49" t="s">
        <v>213</v>
      </c>
      <c r="G58" s="155" t="s">
        <v>210</v>
      </c>
      <c r="H58" s="67" t="s">
        <v>44</v>
      </c>
      <c r="I58" s="33" t="s">
        <v>198</v>
      </c>
      <c r="J58" s="33" t="s">
        <v>45</v>
      </c>
      <c r="K58" s="33" t="s">
        <v>46</v>
      </c>
      <c r="L58" s="143"/>
      <c r="M58" s="143"/>
      <c r="N58" s="143"/>
      <c r="O58" s="143"/>
      <c r="P58" s="143"/>
      <c r="Q58" s="143"/>
      <c r="R58" s="143"/>
      <c r="S58" s="148"/>
    </row>
    <row r="59" spans="1:19" ht="12.75" x14ac:dyDescent="0.2">
      <c r="A59" s="10" t="s">
        <v>123</v>
      </c>
      <c r="B59" s="11" t="s">
        <v>73</v>
      </c>
      <c r="C59" s="11" t="s">
        <v>26</v>
      </c>
      <c r="D59" s="12" t="s">
        <v>74</v>
      </c>
      <c r="E59" s="12" t="s">
        <v>214</v>
      </c>
      <c r="F59" s="153" t="s">
        <v>215</v>
      </c>
      <c r="G59" s="154" t="s">
        <v>216</v>
      </c>
      <c r="H59" s="90" t="s">
        <v>32</v>
      </c>
      <c r="I59" s="21" t="s">
        <v>198</v>
      </c>
      <c r="J59" s="21" t="s">
        <v>52</v>
      </c>
      <c r="K59" s="21" t="s">
        <v>53</v>
      </c>
      <c r="L59" s="135"/>
      <c r="M59" s="135"/>
      <c r="N59" s="135"/>
      <c r="O59" s="135"/>
      <c r="P59" s="135"/>
      <c r="Q59" s="135"/>
      <c r="R59" s="135"/>
      <c r="S59" s="140"/>
    </row>
    <row r="60" spans="1:19" ht="12.75" x14ac:dyDescent="0.2">
      <c r="A60" s="23" t="s">
        <v>123</v>
      </c>
      <c r="B60" s="24" t="s">
        <v>73</v>
      </c>
      <c r="C60" s="24" t="s">
        <v>26</v>
      </c>
      <c r="D60" s="25" t="s">
        <v>74</v>
      </c>
      <c r="E60" s="25" t="s">
        <v>217</v>
      </c>
      <c r="F60" s="49" t="s">
        <v>218</v>
      </c>
      <c r="G60" s="155" t="s">
        <v>208</v>
      </c>
      <c r="H60" s="67" t="s">
        <v>32</v>
      </c>
      <c r="I60" s="33" t="s">
        <v>195</v>
      </c>
      <c r="J60" s="33" t="s">
        <v>52</v>
      </c>
      <c r="K60" s="33" t="s">
        <v>53</v>
      </c>
      <c r="L60" s="143"/>
      <c r="M60" s="143"/>
      <c r="N60" s="143"/>
      <c r="O60" s="143"/>
      <c r="P60" s="143"/>
      <c r="Q60" s="143"/>
      <c r="R60" s="143"/>
      <c r="S60" s="148"/>
    </row>
    <row r="61" spans="1:19" ht="12.75" x14ac:dyDescent="0.2">
      <c r="A61" s="10" t="s">
        <v>123</v>
      </c>
      <c r="B61" s="11" t="s">
        <v>73</v>
      </c>
      <c r="C61" s="11" t="s">
        <v>26</v>
      </c>
      <c r="D61" s="12" t="s">
        <v>74</v>
      </c>
      <c r="E61" s="12" t="s">
        <v>219</v>
      </c>
      <c r="F61" s="153" t="s">
        <v>220</v>
      </c>
      <c r="G61" s="154" t="s">
        <v>205</v>
      </c>
      <c r="H61" s="90" t="s">
        <v>44</v>
      </c>
      <c r="I61" s="21" t="s">
        <v>195</v>
      </c>
      <c r="J61" s="21" t="s">
        <v>45</v>
      </c>
      <c r="K61" s="21" t="s">
        <v>46</v>
      </c>
      <c r="L61" s="135"/>
      <c r="M61" s="135"/>
      <c r="N61" s="135"/>
      <c r="O61" s="135"/>
      <c r="P61" s="135"/>
      <c r="Q61" s="135"/>
      <c r="R61" s="135"/>
      <c r="S61" s="140"/>
    </row>
    <row r="62" spans="1:19" ht="12.75" x14ac:dyDescent="0.2">
      <c r="A62" s="23" t="s">
        <v>123</v>
      </c>
      <c r="B62" s="24" t="s">
        <v>73</v>
      </c>
      <c r="C62" s="24" t="s">
        <v>26</v>
      </c>
      <c r="D62" s="25" t="s">
        <v>74</v>
      </c>
      <c r="E62" s="160" t="s">
        <v>221</v>
      </c>
      <c r="F62" s="156"/>
      <c r="G62" s="174"/>
      <c r="H62" s="67" t="s">
        <v>44</v>
      </c>
      <c r="I62" s="33" t="s">
        <v>138</v>
      </c>
      <c r="J62" s="33" t="s">
        <v>45</v>
      </c>
      <c r="K62" s="33" t="s">
        <v>46</v>
      </c>
      <c r="L62" s="143"/>
      <c r="M62" s="143"/>
      <c r="N62" s="143"/>
      <c r="O62" s="143"/>
      <c r="P62" s="143"/>
      <c r="Q62" s="143"/>
      <c r="R62" s="143"/>
      <c r="S62" s="148"/>
    </row>
    <row r="63" spans="1:19" ht="12.75" x14ac:dyDescent="0.2">
      <c r="A63" s="10" t="s">
        <v>123</v>
      </c>
      <c r="B63" s="11" t="s">
        <v>73</v>
      </c>
      <c r="C63" s="11" t="s">
        <v>26</v>
      </c>
      <c r="D63" s="12" t="s">
        <v>74</v>
      </c>
      <c r="E63" s="12" t="s">
        <v>222</v>
      </c>
      <c r="F63" s="153" t="s">
        <v>223</v>
      </c>
      <c r="G63" s="154" t="s">
        <v>216</v>
      </c>
      <c r="H63" s="90" t="s">
        <v>44</v>
      </c>
      <c r="I63" s="21" t="s">
        <v>198</v>
      </c>
      <c r="J63" s="21" t="s">
        <v>45</v>
      </c>
      <c r="K63" s="21" t="s">
        <v>46</v>
      </c>
      <c r="L63" s="135"/>
      <c r="M63" s="135"/>
      <c r="N63" s="135"/>
      <c r="O63" s="135"/>
      <c r="P63" s="135"/>
      <c r="Q63" s="135"/>
      <c r="R63" s="135"/>
      <c r="S63" s="140"/>
    </row>
    <row r="64" spans="1:19" ht="12.75" x14ac:dyDescent="0.2">
      <c r="A64" s="47"/>
      <c r="B64" s="48"/>
      <c r="C64" s="48"/>
      <c r="D64" s="25"/>
      <c r="E64" s="25"/>
      <c r="F64" s="156"/>
      <c r="G64" s="168"/>
      <c r="H64" s="158"/>
      <c r="I64" s="33"/>
      <c r="J64" s="33"/>
      <c r="K64" s="33"/>
      <c r="L64" s="143"/>
      <c r="M64" s="143"/>
      <c r="N64" s="143"/>
      <c r="O64" s="143"/>
      <c r="P64" s="143"/>
      <c r="Q64" s="143"/>
      <c r="R64" s="143"/>
      <c r="S64" s="148"/>
    </row>
    <row r="65" spans="1:19" ht="12.75" x14ac:dyDescent="0.2">
      <c r="A65" s="10" t="s">
        <v>123</v>
      </c>
      <c r="B65" s="11" t="s">
        <v>73</v>
      </c>
      <c r="C65" s="11" t="s">
        <v>26</v>
      </c>
      <c r="D65" s="12" t="s">
        <v>224</v>
      </c>
      <c r="E65" s="12" t="s">
        <v>124</v>
      </c>
      <c r="F65" s="153" t="s">
        <v>225</v>
      </c>
      <c r="G65" s="154" t="s">
        <v>216</v>
      </c>
      <c r="H65" s="90" t="s">
        <v>32</v>
      </c>
      <c r="I65" s="21" t="s">
        <v>171</v>
      </c>
      <c r="J65" s="21" t="s">
        <v>52</v>
      </c>
      <c r="K65" s="21" t="s">
        <v>53</v>
      </c>
      <c r="L65" s="135"/>
      <c r="M65" s="135"/>
      <c r="N65" s="135"/>
      <c r="O65" s="135"/>
      <c r="P65" s="135"/>
      <c r="Q65" s="135"/>
      <c r="R65" s="135"/>
      <c r="S65" s="140"/>
    </row>
    <row r="66" spans="1:19" ht="12.75" x14ac:dyDescent="0.2">
      <c r="A66" s="23" t="s">
        <v>123</v>
      </c>
      <c r="B66" s="24" t="s">
        <v>73</v>
      </c>
      <c r="C66" s="24" t="s">
        <v>26</v>
      </c>
      <c r="D66" s="25" t="s">
        <v>224</v>
      </c>
      <c r="E66" s="25" t="s">
        <v>136</v>
      </c>
      <c r="F66" s="49" t="s">
        <v>226</v>
      </c>
      <c r="G66" s="155" t="s">
        <v>216</v>
      </c>
      <c r="H66" s="67" t="s">
        <v>44</v>
      </c>
      <c r="I66" s="33" t="s">
        <v>171</v>
      </c>
      <c r="J66" s="33" t="s">
        <v>45</v>
      </c>
      <c r="K66" s="33" t="s">
        <v>46</v>
      </c>
      <c r="L66" s="143"/>
      <c r="M66" s="143"/>
      <c r="N66" s="143"/>
      <c r="O66" s="143"/>
      <c r="P66" s="143"/>
      <c r="Q66" s="143"/>
      <c r="R66" s="143"/>
      <c r="S66" s="148"/>
    </row>
    <row r="67" spans="1:19" ht="12.75" x14ac:dyDescent="0.2">
      <c r="A67" s="44"/>
      <c r="B67" s="45"/>
      <c r="C67" s="45"/>
      <c r="D67" s="12"/>
      <c r="E67" s="12"/>
      <c r="F67" s="175"/>
      <c r="G67" s="167"/>
      <c r="H67" s="151"/>
      <c r="I67" s="21"/>
      <c r="J67" s="21"/>
      <c r="K67" s="21"/>
      <c r="L67" s="135"/>
      <c r="M67" s="135"/>
      <c r="N67" s="135"/>
      <c r="O67" s="135"/>
      <c r="P67" s="135"/>
      <c r="Q67" s="135"/>
      <c r="R67" s="135"/>
      <c r="S67" s="140"/>
    </row>
    <row r="68" spans="1:19" ht="12.75" x14ac:dyDescent="0.2">
      <c r="A68" s="23" t="s">
        <v>123</v>
      </c>
      <c r="B68" s="24" t="s">
        <v>73</v>
      </c>
      <c r="C68" s="24" t="s">
        <v>26</v>
      </c>
      <c r="D68" s="25" t="s">
        <v>80</v>
      </c>
      <c r="E68" s="25" t="s">
        <v>124</v>
      </c>
      <c r="F68" s="49" t="s">
        <v>227</v>
      </c>
      <c r="G68" s="133" t="s">
        <v>228</v>
      </c>
      <c r="H68" s="67" t="s">
        <v>32</v>
      </c>
      <c r="I68" s="33" t="s">
        <v>229</v>
      </c>
      <c r="J68" s="33" t="s">
        <v>52</v>
      </c>
      <c r="K68" s="33" t="s">
        <v>53</v>
      </c>
      <c r="L68" s="143"/>
      <c r="M68" s="143"/>
      <c r="N68" s="143"/>
      <c r="O68" s="143"/>
      <c r="P68" s="143"/>
      <c r="Q68" s="143"/>
      <c r="R68" s="143"/>
      <c r="S68" s="148"/>
    </row>
    <row r="69" spans="1:19" ht="12.75" x14ac:dyDescent="0.2">
      <c r="A69" s="10" t="s">
        <v>123</v>
      </c>
      <c r="B69" s="11" t="s">
        <v>73</v>
      </c>
      <c r="C69" s="11" t="s">
        <v>26</v>
      </c>
      <c r="D69" s="12" t="s">
        <v>80</v>
      </c>
      <c r="E69" s="12" t="s">
        <v>136</v>
      </c>
      <c r="F69" s="153" t="s">
        <v>230</v>
      </c>
      <c r="G69" s="150" t="s">
        <v>231</v>
      </c>
      <c r="H69" s="90" t="s">
        <v>32</v>
      </c>
      <c r="I69" s="21" t="s">
        <v>232</v>
      </c>
      <c r="J69" s="21" t="s">
        <v>52</v>
      </c>
      <c r="K69" s="21" t="s">
        <v>53</v>
      </c>
      <c r="L69" s="135"/>
      <c r="M69" s="135"/>
      <c r="N69" s="135"/>
      <c r="O69" s="135"/>
      <c r="P69" s="135"/>
      <c r="Q69" s="135"/>
      <c r="R69" s="135"/>
      <c r="S69" s="140"/>
    </row>
    <row r="70" spans="1:19" ht="12.75" x14ac:dyDescent="0.2">
      <c r="A70" s="23" t="s">
        <v>123</v>
      </c>
      <c r="B70" s="24" t="s">
        <v>73</v>
      </c>
      <c r="C70" s="24" t="s">
        <v>26</v>
      </c>
      <c r="D70" s="25" t="s">
        <v>80</v>
      </c>
      <c r="E70" s="25" t="s">
        <v>150</v>
      </c>
      <c r="F70" s="49" t="s">
        <v>233</v>
      </c>
      <c r="G70" s="133" t="s">
        <v>234</v>
      </c>
      <c r="H70" s="67" t="s">
        <v>44</v>
      </c>
      <c r="I70" s="33" t="s">
        <v>171</v>
      </c>
      <c r="J70" s="33" t="s">
        <v>45</v>
      </c>
      <c r="K70" s="33" t="s">
        <v>46</v>
      </c>
      <c r="L70" s="143"/>
      <c r="M70" s="143"/>
      <c r="N70" s="143"/>
      <c r="O70" s="143"/>
      <c r="P70" s="143"/>
      <c r="Q70" s="143"/>
      <c r="R70" s="143"/>
      <c r="S70" s="148"/>
    </row>
    <row r="71" spans="1:19" ht="12.75" x14ac:dyDescent="0.2">
      <c r="A71" s="10" t="s">
        <v>123</v>
      </c>
      <c r="B71" s="11" t="s">
        <v>73</v>
      </c>
      <c r="C71" s="11" t="s">
        <v>26</v>
      </c>
      <c r="D71" s="12" t="s">
        <v>80</v>
      </c>
      <c r="E71" s="12" t="s">
        <v>139</v>
      </c>
      <c r="F71" s="153" t="s">
        <v>235</v>
      </c>
      <c r="G71" s="150" t="s">
        <v>234</v>
      </c>
      <c r="H71" s="90" t="s">
        <v>44</v>
      </c>
      <c r="I71" s="21" t="s">
        <v>236</v>
      </c>
      <c r="J71" s="21" t="s">
        <v>45</v>
      </c>
      <c r="K71" s="21" t="s">
        <v>46</v>
      </c>
      <c r="L71" s="135"/>
      <c r="M71" s="135"/>
      <c r="N71" s="135"/>
      <c r="O71" s="135"/>
      <c r="P71" s="135"/>
      <c r="Q71" s="135"/>
      <c r="R71" s="135"/>
      <c r="S71" s="140"/>
    </row>
    <row r="72" spans="1:19" ht="12.75" x14ac:dyDescent="0.2">
      <c r="A72" s="23" t="s">
        <v>123</v>
      </c>
      <c r="B72" s="24" t="s">
        <v>73</v>
      </c>
      <c r="C72" s="24" t="s">
        <v>26</v>
      </c>
      <c r="D72" s="25" t="s">
        <v>80</v>
      </c>
      <c r="E72" s="25" t="s">
        <v>154</v>
      </c>
      <c r="F72" s="49" t="s">
        <v>237</v>
      </c>
      <c r="G72" s="133" t="s">
        <v>238</v>
      </c>
      <c r="H72" s="67" t="s">
        <v>44</v>
      </c>
      <c r="I72" s="33" t="s">
        <v>195</v>
      </c>
      <c r="J72" s="33" t="s">
        <v>45</v>
      </c>
      <c r="K72" s="33" t="s">
        <v>46</v>
      </c>
      <c r="L72" s="143"/>
      <c r="M72" s="143"/>
      <c r="N72" s="143"/>
      <c r="O72" s="143"/>
      <c r="P72" s="143"/>
      <c r="Q72" s="143"/>
      <c r="R72" s="143"/>
      <c r="S72" s="148"/>
    </row>
    <row r="73" spans="1:19" ht="12.75" x14ac:dyDescent="0.2">
      <c r="A73" s="10" t="s">
        <v>123</v>
      </c>
      <c r="B73" s="11" t="s">
        <v>73</v>
      </c>
      <c r="C73" s="11" t="s">
        <v>26</v>
      </c>
      <c r="D73" s="12" t="s">
        <v>80</v>
      </c>
      <c r="E73" s="12" t="s">
        <v>141</v>
      </c>
      <c r="F73" s="153" t="s">
        <v>239</v>
      </c>
      <c r="G73" s="150" t="s">
        <v>238</v>
      </c>
      <c r="H73" s="90" t="s">
        <v>44</v>
      </c>
      <c r="I73" s="21" t="s">
        <v>138</v>
      </c>
      <c r="J73" s="21" t="s">
        <v>45</v>
      </c>
      <c r="K73" s="21" t="s">
        <v>46</v>
      </c>
      <c r="L73" s="135"/>
      <c r="M73" s="135"/>
      <c r="N73" s="135"/>
      <c r="O73" s="135"/>
      <c r="P73" s="135"/>
      <c r="Q73" s="135"/>
      <c r="R73" s="135"/>
      <c r="S73" s="140"/>
    </row>
    <row r="74" spans="1:19" ht="12.75" x14ac:dyDescent="0.2">
      <c r="A74" s="23" t="s">
        <v>123</v>
      </c>
      <c r="B74" s="24" t="s">
        <v>73</v>
      </c>
      <c r="C74" s="24" t="s">
        <v>26</v>
      </c>
      <c r="D74" s="25" t="s">
        <v>80</v>
      </c>
      <c r="E74" s="160" t="s">
        <v>144</v>
      </c>
      <c r="F74" s="161"/>
      <c r="G74" s="174" t="s">
        <v>161</v>
      </c>
      <c r="H74" s="67" t="s">
        <v>32</v>
      </c>
      <c r="I74" s="33" t="s">
        <v>232</v>
      </c>
      <c r="J74" s="33" t="s">
        <v>52</v>
      </c>
      <c r="K74" s="33" t="s">
        <v>53</v>
      </c>
      <c r="L74" s="143"/>
      <c r="M74" s="143"/>
      <c r="N74" s="143"/>
      <c r="O74" s="143"/>
      <c r="P74" s="143"/>
      <c r="Q74" s="143"/>
      <c r="R74" s="143"/>
      <c r="S74" s="148"/>
    </row>
    <row r="75" spans="1:19" ht="12.75" x14ac:dyDescent="0.2">
      <c r="A75" s="44"/>
      <c r="B75" s="45"/>
      <c r="C75" s="45"/>
      <c r="D75" s="12"/>
      <c r="E75" s="12"/>
      <c r="F75" s="176"/>
      <c r="G75" s="177"/>
      <c r="H75" s="151"/>
      <c r="I75" s="21"/>
      <c r="J75" s="21"/>
      <c r="K75" s="21"/>
      <c r="L75" s="135"/>
      <c r="M75" s="135"/>
      <c r="N75" s="135"/>
      <c r="O75" s="135"/>
      <c r="P75" s="135"/>
      <c r="Q75" s="135"/>
      <c r="R75" s="135"/>
      <c r="S75" s="140"/>
    </row>
    <row r="76" spans="1:19" ht="12.75" x14ac:dyDescent="0.2">
      <c r="A76" s="23" t="s">
        <v>123</v>
      </c>
      <c r="B76" s="24" t="s">
        <v>73</v>
      </c>
      <c r="C76" s="24" t="s">
        <v>26</v>
      </c>
      <c r="D76" s="25" t="s">
        <v>93</v>
      </c>
      <c r="E76" s="25" t="s">
        <v>124</v>
      </c>
      <c r="F76" s="49" t="s">
        <v>240</v>
      </c>
      <c r="G76" s="155" t="s">
        <v>228</v>
      </c>
      <c r="H76" s="67" t="s">
        <v>55</v>
      </c>
      <c r="I76" s="33" t="s">
        <v>171</v>
      </c>
      <c r="J76" s="33" t="s">
        <v>57</v>
      </c>
      <c r="K76" s="33" t="s">
        <v>58</v>
      </c>
      <c r="L76" s="143"/>
      <c r="M76" s="143"/>
      <c r="N76" s="143"/>
      <c r="O76" s="143"/>
      <c r="P76" s="143"/>
      <c r="Q76" s="143"/>
      <c r="R76" s="143"/>
      <c r="S76" s="148"/>
    </row>
    <row r="77" spans="1:19" ht="12.75" x14ac:dyDescent="0.2">
      <c r="A77" s="10" t="s">
        <v>123</v>
      </c>
      <c r="B77" s="11" t="s">
        <v>73</v>
      </c>
      <c r="C77" s="11" t="s">
        <v>26</v>
      </c>
      <c r="D77" s="12" t="s">
        <v>93</v>
      </c>
      <c r="E77" s="12" t="s">
        <v>136</v>
      </c>
      <c r="F77" s="153" t="s">
        <v>241</v>
      </c>
      <c r="G77" s="150" t="s">
        <v>242</v>
      </c>
      <c r="H77" s="90" t="s">
        <v>44</v>
      </c>
      <c r="I77" s="21" t="s">
        <v>174</v>
      </c>
      <c r="J77" s="21" t="s">
        <v>45</v>
      </c>
      <c r="K77" s="21" t="s">
        <v>46</v>
      </c>
      <c r="L77" s="135"/>
      <c r="M77" s="135"/>
      <c r="N77" s="135"/>
      <c r="O77" s="135"/>
      <c r="P77" s="135"/>
      <c r="Q77" s="135"/>
      <c r="R77" s="135"/>
      <c r="S77" s="140"/>
    </row>
    <row r="78" spans="1:19" ht="12.75" x14ac:dyDescent="0.2">
      <c r="A78" s="23" t="s">
        <v>123</v>
      </c>
      <c r="B78" s="24" t="s">
        <v>73</v>
      </c>
      <c r="C78" s="24" t="s">
        <v>26</v>
      </c>
      <c r="D78" s="25" t="s">
        <v>93</v>
      </c>
      <c r="E78" s="25" t="s">
        <v>150</v>
      </c>
      <c r="F78" s="49" t="s">
        <v>243</v>
      </c>
      <c r="G78" s="150" t="s">
        <v>242</v>
      </c>
      <c r="H78" s="67" t="s">
        <v>44</v>
      </c>
      <c r="I78" s="33" t="s">
        <v>171</v>
      </c>
      <c r="J78" s="33" t="s">
        <v>45</v>
      </c>
      <c r="K78" s="33" t="s">
        <v>46</v>
      </c>
      <c r="L78" s="143"/>
      <c r="M78" s="143"/>
      <c r="N78" s="143"/>
      <c r="O78" s="143"/>
      <c r="P78" s="143"/>
      <c r="Q78" s="143"/>
      <c r="R78" s="143"/>
      <c r="S78" s="148"/>
    </row>
    <row r="79" spans="1:19" ht="12.75" x14ac:dyDescent="0.2">
      <c r="A79" s="44"/>
      <c r="B79" s="45"/>
      <c r="C79" s="45"/>
      <c r="D79" s="12"/>
      <c r="E79" s="12"/>
      <c r="F79" s="175"/>
      <c r="G79" s="177"/>
      <c r="H79" s="151"/>
      <c r="I79" s="21"/>
      <c r="J79" s="21"/>
      <c r="K79" s="21"/>
      <c r="L79" s="135"/>
      <c r="M79" s="135"/>
      <c r="N79" s="135"/>
      <c r="O79" s="135"/>
      <c r="P79" s="135"/>
      <c r="Q79" s="135"/>
      <c r="R79" s="135"/>
      <c r="S79" s="140"/>
    </row>
    <row r="80" spans="1:19" ht="12.75" x14ac:dyDescent="0.2">
      <c r="A80" s="23" t="s">
        <v>123</v>
      </c>
      <c r="B80" s="24" t="s">
        <v>73</v>
      </c>
      <c r="C80" s="24" t="s">
        <v>104</v>
      </c>
      <c r="D80" s="25" t="s">
        <v>86</v>
      </c>
      <c r="E80" s="25" t="s">
        <v>244</v>
      </c>
      <c r="F80" s="49" t="s">
        <v>245</v>
      </c>
      <c r="G80" s="155" t="s">
        <v>246</v>
      </c>
      <c r="H80" s="67" t="s">
        <v>32</v>
      </c>
      <c r="I80" s="33" t="s">
        <v>247</v>
      </c>
      <c r="J80" s="33" t="s">
        <v>52</v>
      </c>
      <c r="K80" s="33" t="s">
        <v>248</v>
      </c>
      <c r="L80" s="143"/>
      <c r="M80" s="143"/>
      <c r="N80" s="143"/>
      <c r="O80" s="143"/>
      <c r="P80" s="143"/>
      <c r="Q80" s="143"/>
      <c r="R80" s="143"/>
      <c r="S80" s="148"/>
    </row>
    <row r="81" spans="1:19" ht="12.75" x14ac:dyDescent="0.2">
      <c r="A81" s="10" t="s">
        <v>123</v>
      </c>
      <c r="B81" s="11" t="s">
        <v>73</v>
      </c>
      <c r="C81" s="11" t="s">
        <v>26</v>
      </c>
      <c r="D81" s="12" t="s">
        <v>86</v>
      </c>
      <c r="E81" s="12" t="s">
        <v>124</v>
      </c>
      <c r="F81" s="153" t="s">
        <v>249</v>
      </c>
      <c r="G81" s="154" t="s">
        <v>250</v>
      </c>
      <c r="H81" s="90" t="s">
        <v>55</v>
      </c>
      <c r="I81" s="21" t="s">
        <v>146</v>
      </c>
      <c r="J81" s="21" t="s">
        <v>57</v>
      </c>
      <c r="K81" s="21" t="s">
        <v>58</v>
      </c>
      <c r="L81" s="135"/>
      <c r="M81" s="135"/>
      <c r="N81" s="135"/>
      <c r="O81" s="135"/>
      <c r="P81" s="135"/>
      <c r="Q81" s="135"/>
      <c r="R81" s="135"/>
      <c r="S81" s="140"/>
    </row>
    <row r="82" spans="1:19" ht="12.75" x14ac:dyDescent="0.2">
      <c r="A82" s="23" t="s">
        <v>123</v>
      </c>
      <c r="B82" s="24" t="s">
        <v>73</v>
      </c>
      <c r="C82" s="24" t="s">
        <v>26</v>
      </c>
      <c r="D82" s="25" t="s">
        <v>86</v>
      </c>
      <c r="E82" s="25" t="s">
        <v>136</v>
      </c>
      <c r="F82" s="164" t="s">
        <v>251</v>
      </c>
      <c r="G82" s="155" t="s">
        <v>250</v>
      </c>
      <c r="H82" s="67" t="s">
        <v>44</v>
      </c>
      <c r="I82" s="33" t="s">
        <v>138</v>
      </c>
      <c r="J82" s="33" t="s">
        <v>45</v>
      </c>
      <c r="K82" s="33" t="s">
        <v>46</v>
      </c>
      <c r="L82" s="143"/>
      <c r="M82" s="143"/>
      <c r="N82" s="143"/>
      <c r="O82" s="143"/>
      <c r="P82" s="143"/>
      <c r="Q82" s="143"/>
      <c r="R82" s="143"/>
      <c r="S82" s="148"/>
    </row>
    <row r="83" spans="1:19" ht="12.75" x14ac:dyDescent="0.2">
      <c r="A83" s="10" t="s">
        <v>123</v>
      </c>
      <c r="B83" s="11" t="s">
        <v>73</v>
      </c>
      <c r="C83" s="11" t="s">
        <v>26</v>
      </c>
      <c r="D83" s="12" t="s">
        <v>86</v>
      </c>
      <c r="E83" s="12" t="s">
        <v>150</v>
      </c>
      <c r="F83" s="166" t="s">
        <v>252</v>
      </c>
      <c r="G83" s="154" t="s">
        <v>250</v>
      </c>
      <c r="H83" s="90" t="s">
        <v>44</v>
      </c>
      <c r="I83" s="21" t="s">
        <v>146</v>
      </c>
      <c r="J83" s="21" t="s">
        <v>45</v>
      </c>
      <c r="K83" s="21" t="s">
        <v>46</v>
      </c>
      <c r="L83" s="135"/>
      <c r="M83" s="135"/>
      <c r="N83" s="135"/>
      <c r="O83" s="135"/>
      <c r="P83" s="135"/>
      <c r="Q83" s="135"/>
      <c r="R83" s="135"/>
      <c r="S83" s="140"/>
    </row>
    <row r="84" spans="1:19" ht="12.75" x14ac:dyDescent="0.2">
      <c r="A84" s="23" t="s">
        <v>123</v>
      </c>
      <c r="B84" s="24" t="s">
        <v>73</v>
      </c>
      <c r="C84" s="24" t="s">
        <v>26</v>
      </c>
      <c r="D84" s="25" t="s">
        <v>86</v>
      </c>
      <c r="E84" s="25" t="s">
        <v>139</v>
      </c>
      <c r="F84" s="164" t="s">
        <v>253</v>
      </c>
      <c r="G84" s="155" t="s">
        <v>228</v>
      </c>
      <c r="H84" s="67" t="s">
        <v>44</v>
      </c>
      <c r="I84" s="33" t="s">
        <v>146</v>
      </c>
      <c r="J84" s="33" t="s">
        <v>45</v>
      </c>
      <c r="K84" s="33" t="s">
        <v>46</v>
      </c>
      <c r="L84" s="143"/>
      <c r="M84" s="143"/>
      <c r="N84" s="143"/>
      <c r="O84" s="143"/>
      <c r="P84" s="143"/>
      <c r="Q84" s="143"/>
      <c r="R84" s="143"/>
      <c r="S84" s="148"/>
    </row>
    <row r="85" spans="1:19" ht="12.75" x14ac:dyDescent="0.2">
      <c r="A85" s="10" t="s">
        <v>123</v>
      </c>
      <c r="B85" s="11" t="s">
        <v>73</v>
      </c>
      <c r="C85" s="11" t="s">
        <v>26</v>
      </c>
      <c r="D85" s="12" t="s">
        <v>86</v>
      </c>
      <c r="E85" s="12" t="s">
        <v>154</v>
      </c>
      <c r="F85" s="153" t="s">
        <v>254</v>
      </c>
      <c r="G85" s="154" t="s">
        <v>228</v>
      </c>
      <c r="H85" s="90" t="s">
        <v>44</v>
      </c>
      <c r="I85" s="21" t="s">
        <v>138</v>
      </c>
      <c r="J85" s="21" t="s">
        <v>45</v>
      </c>
      <c r="K85" s="21" t="s">
        <v>46</v>
      </c>
      <c r="L85" s="135"/>
      <c r="M85" s="135"/>
      <c r="N85" s="135"/>
      <c r="O85" s="135"/>
      <c r="P85" s="135"/>
      <c r="Q85" s="135"/>
      <c r="R85" s="135"/>
      <c r="S85" s="140"/>
    </row>
    <row r="86" spans="1:19" ht="12.75" x14ac:dyDescent="0.2">
      <c r="A86" s="23" t="s">
        <v>123</v>
      </c>
      <c r="B86" s="24" t="s">
        <v>73</v>
      </c>
      <c r="C86" s="24" t="s">
        <v>26</v>
      </c>
      <c r="D86" s="25" t="s">
        <v>86</v>
      </c>
      <c r="E86" s="160" t="s">
        <v>141</v>
      </c>
      <c r="F86" s="156"/>
      <c r="G86" s="174" t="s">
        <v>255</v>
      </c>
      <c r="H86" s="67" t="s">
        <v>44</v>
      </c>
      <c r="I86" s="33" t="s">
        <v>146</v>
      </c>
      <c r="J86" s="33" t="s">
        <v>45</v>
      </c>
      <c r="K86" s="33" t="s">
        <v>46</v>
      </c>
      <c r="L86" s="143"/>
      <c r="M86" s="143"/>
      <c r="N86" s="143"/>
      <c r="O86" s="143"/>
      <c r="P86" s="143"/>
      <c r="Q86" s="143"/>
      <c r="R86" s="143"/>
      <c r="S86" s="148"/>
    </row>
    <row r="87" spans="1:19" ht="12.75" x14ac:dyDescent="0.2">
      <c r="A87" s="10" t="s">
        <v>123</v>
      </c>
      <c r="B87" s="11" t="s">
        <v>73</v>
      </c>
      <c r="C87" s="11" t="s">
        <v>26</v>
      </c>
      <c r="D87" s="12" t="s">
        <v>86</v>
      </c>
      <c r="E87" s="12" t="s">
        <v>144</v>
      </c>
      <c r="F87" s="166" t="s">
        <v>256</v>
      </c>
      <c r="G87" s="154" t="s">
        <v>183</v>
      </c>
      <c r="H87" s="90" t="s">
        <v>44</v>
      </c>
      <c r="I87" s="21" t="s">
        <v>195</v>
      </c>
      <c r="J87" s="21" t="s">
        <v>45</v>
      </c>
      <c r="K87" s="21" t="s">
        <v>46</v>
      </c>
      <c r="L87" s="135"/>
      <c r="M87" s="135"/>
      <c r="N87" s="135"/>
      <c r="O87" s="135"/>
      <c r="P87" s="135"/>
      <c r="Q87" s="135"/>
      <c r="R87" s="135"/>
      <c r="S87" s="140"/>
    </row>
    <row r="88" spans="1:19" ht="12.75" x14ac:dyDescent="0.2">
      <c r="A88" s="23" t="s">
        <v>123</v>
      </c>
      <c r="B88" s="24" t="s">
        <v>73</v>
      </c>
      <c r="C88" s="24" t="s">
        <v>26</v>
      </c>
      <c r="D88" s="25" t="s">
        <v>86</v>
      </c>
      <c r="E88" s="25" t="s">
        <v>160</v>
      </c>
      <c r="F88" s="49" t="s">
        <v>257</v>
      </c>
      <c r="G88" s="155" t="s">
        <v>183</v>
      </c>
      <c r="H88" s="67" t="s">
        <v>44</v>
      </c>
      <c r="I88" s="33" t="s">
        <v>198</v>
      </c>
      <c r="J88" s="33" t="s">
        <v>45</v>
      </c>
      <c r="K88" s="33" t="s">
        <v>46</v>
      </c>
      <c r="L88" s="143"/>
      <c r="M88" s="143"/>
      <c r="N88" s="143"/>
      <c r="O88" s="143"/>
      <c r="P88" s="143"/>
      <c r="Q88" s="143"/>
      <c r="R88" s="143"/>
      <c r="S88" s="148"/>
    </row>
    <row r="89" spans="1:19" ht="12.75" x14ac:dyDescent="0.2">
      <c r="A89" s="44"/>
      <c r="B89" s="45"/>
      <c r="C89" s="45"/>
      <c r="D89" s="12"/>
      <c r="E89" s="12"/>
      <c r="F89" s="175"/>
      <c r="G89" s="177"/>
      <c r="H89" s="151"/>
      <c r="I89" s="21"/>
      <c r="J89" s="21"/>
      <c r="K89" s="21"/>
      <c r="L89" s="135"/>
      <c r="M89" s="135"/>
      <c r="N89" s="135"/>
      <c r="O89" s="135"/>
      <c r="P89" s="135"/>
      <c r="Q89" s="135"/>
      <c r="R89" s="135"/>
      <c r="S89" s="140"/>
    </row>
    <row r="90" spans="1:19" ht="12.75" x14ac:dyDescent="0.2">
      <c r="A90" s="23" t="s">
        <v>123</v>
      </c>
      <c r="B90" s="24" t="s">
        <v>73</v>
      </c>
      <c r="C90" s="24" t="s">
        <v>26</v>
      </c>
      <c r="D90" s="25" t="s">
        <v>95</v>
      </c>
      <c r="E90" s="25" t="s">
        <v>124</v>
      </c>
      <c r="F90" s="49" t="s">
        <v>258</v>
      </c>
      <c r="G90" s="155" t="s">
        <v>259</v>
      </c>
      <c r="H90" s="67" t="s">
        <v>44</v>
      </c>
      <c r="I90" s="33" t="s">
        <v>195</v>
      </c>
      <c r="J90" s="33" t="s">
        <v>45</v>
      </c>
      <c r="K90" s="33" t="s">
        <v>46</v>
      </c>
      <c r="L90" s="143"/>
      <c r="M90" s="143"/>
      <c r="N90" s="143"/>
      <c r="O90" s="143"/>
      <c r="P90" s="143"/>
      <c r="Q90" s="143"/>
      <c r="R90" s="143"/>
      <c r="S90" s="148"/>
    </row>
    <row r="91" spans="1:19" ht="12.75" x14ac:dyDescent="0.2">
      <c r="A91" s="10" t="s">
        <v>123</v>
      </c>
      <c r="B91" s="11" t="s">
        <v>73</v>
      </c>
      <c r="C91" s="11" t="s">
        <v>26</v>
      </c>
      <c r="D91" s="12" t="s">
        <v>95</v>
      </c>
      <c r="E91" s="12" t="s">
        <v>136</v>
      </c>
      <c r="F91" s="153" t="s">
        <v>260</v>
      </c>
      <c r="G91" s="154" t="s">
        <v>259</v>
      </c>
      <c r="H91" s="90" t="s">
        <v>44</v>
      </c>
      <c r="I91" s="21" t="s">
        <v>138</v>
      </c>
      <c r="J91" s="21" t="s">
        <v>45</v>
      </c>
      <c r="K91" s="21" t="s">
        <v>46</v>
      </c>
      <c r="L91" s="135"/>
      <c r="M91" s="135"/>
      <c r="N91" s="135"/>
      <c r="O91" s="135"/>
      <c r="P91" s="135"/>
      <c r="Q91" s="135"/>
      <c r="R91" s="135"/>
      <c r="S91" s="140"/>
    </row>
    <row r="92" spans="1:19" ht="12.75" x14ac:dyDescent="0.2">
      <c r="A92" s="23" t="s">
        <v>123</v>
      </c>
      <c r="B92" s="24" t="s">
        <v>73</v>
      </c>
      <c r="C92" s="24" t="s">
        <v>26</v>
      </c>
      <c r="D92" s="25" t="s">
        <v>95</v>
      </c>
      <c r="E92" s="25" t="s">
        <v>150</v>
      </c>
      <c r="F92" s="49" t="s">
        <v>261</v>
      </c>
      <c r="G92" s="155" t="s">
        <v>259</v>
      </c>
      <c r="H92" s="67" t="s">
        <v>44</v>
      </c>
      <c r="I92" s="33" t="s">
        <v>198</v>
      </c>
      <c r="J92" s="33" t="s">
        <v>45</v>
      </c>
      <c r="K92" s="33" t="s">
        <v>46</v>
      </c>
      <c r="L92" s="143"/>
      <c r="M92" s="143"/>
      <c r="N92" s="143"/>
      <c r="O92" s="143"/>
      <c r="P92" s="143"/>
      <c r="Q92" s="143"/>
      <c r="R92" s="143"/>
      <c r="S92" s="148"/>
    </row>
    <row r="93" spans="1:19" ht="12.75" x14ac:dyDescent="0.2">
      <c r="A93" s="10" t="s">
        <v>123</v>
      </c>
      <c r="B93" s="11" t="s">
        <v>73</v>
      </c>
      <c r="C93" s="11" t="s">
        <v>26</v>
      </c>
      <c r="D93" s="12" t="s">
        <v>98</v>
      </c>
      <c r="E93" s="12" t="s">
        <v>124</v>
      </c>
      <c r="F93" s="153" t="s">
        <v>262</v>
      </c>
      <c r="G93" s="150" t="s">
        <v>170</v>
      </c>
      <c r="H93" s="90" t="s">
        <v>44</v>
      </c>
      <c r="I93" s="21" t="s">
        <v>138</v>
      </c>
      <c r="J93" s="21" t="s">
        <v>45</v>
      </c>
      <c r="K93" s="21" t="s">
        <v>46</v>
      </c>
      <c r="L93" s="135"/>
      <c r="M93" s="135"/>
      <c r="N93" s="135"/>
      <c r="O93" s="135"/>
      <c r="P93" s="135"/>
      <c r="Q93" s="135"/>
      <c r="R93" s="135"/>
      <c r="S93" s="140"/>
    </row>
    <row r="94" spans="1:19" ht="12.75" x14ac:dyDescent="0.2">
      <c r="A94" s="23" t="s">
        <v>123</v>
      </c>
      <c r="B94" s="24" t="s">
        <v>73</v>
      </c>
      <c r="C94" s="24" t="s">
        <v>26</v>
      </c>
      <c r="D94" s="25" t="s">
        <v>98</v>
      </c>
      <c r="E94" s="25" t="s">
        <v>136</v>
      </c>
      <c r="F94" s="49" t="s">
        <v>264</v>
      </c>
      <c r="G94" s="133" t="s">
        <v>170</v>
      </c>
      <c r="H94" s="67" t="s">
        <v>44</v>
      </c>
      <c r="I94" s="33" t="s">
        <v>146</v>
      </c>
      <c r="J94" s="33" t="s">
        <v>45</v>
      </c>
      <c r="K94" s="33" t="s">
        <v>46</v>
      </c>
      <c r="L94" s="143"/>
      <c r="M94" s="143"/>
      <c r="N94" s="143"/>
      <c r="O94" s="143"/>
      <c r="P94" s="143"/>
      <c r="Q94" s="143"/>
      <c r="R94" s="143"/>
      <c r="S94" s="148"/>
    </row>
    <row r="95" spans="1:19" ht="12.75" x14ac:dyDescent="0.2">
      <c r="A95" s="10" t="s">
        <v>123</v>
      </c>
      <c r="B95" s="11" t="s">
        <v>73</v>
      </c>
      <c r="C95" s="11" t="s">
        <v>26</v>
      </c>
      <c r="D95" s="12" t="s">
        <v>98</v>
      </c>
      <c r="E95" s="12" t="s">
        <v>150</v>
      </c>
      <c r="F95" s="159" t="s">
        <v>266</v>
      </c>
      <c r="G95" s="150" t="s">
        <v>170</v>
      </c>
      <c r="H95" s="90" t="s">
        <v>44</v>
      </c>
      <c r="I95" s="21" t="s">
        <v>198</v>
      </c>
      <c r="J95" s="21" t="s">
        <v>45</v>
      </c>
      <c r="K95" s="21" t="s">
        <v>46</v>
      </c>
      <c r="L95" s="135"/>
      <c r="M95" s="135"/>
      <c r="N95" s="135"/>
      <c r="O95" s="135"/>
      <c r="P95" s="135"/>
      <c r="Q95" s="135"/>
      <c r="R95" s="135"/>
      <c r="S95" s="140"/>
    </row>
    <row r="96" spans="1:19" ht="12.75" x14ac:dyDescent="0.2">
      <c r="A96" s="23" t="s">
        <v>123</v>
      </c>
      <c r="B96" s="24" t="s">
        <v>73</v>
      </c>
      <c r="C96" s="24" t="s">
        <v>26</v>
      </c>
      <c r="D96" s="25" t="s">
        <v>100</v>
      </c>
      <c r="E96" s="25" t="s">
        <v>124</v>
      </c>
      <c r="F96" s="164" t="s">
        <v>268</v>
      </c>
      <c r="G96" s="155" t="s">
        <v>269</v>
      </c>
      <c r="H96" s="67" t="s">
        <v>44</v>
      </c>
      <c r="I96" s="33" t="s">
        <v>270</v>
      </c>
      <c r="J96" s="33" t="s">
        <v>45</v>
      </c>
      <c r="K96" s="33" t="s">
        <v>46</v>
      </c>
      <c r="L96" s="143"/>
      <c r="M96" s="143"/>
      <c r="N96" s="143"/>
      <c r="O96" s="143"/>
      <c r="P96" s="143"/>
      <c r="Q96" s="143"/>
      <c r="R96" s="143"/>
      <c r="S96" s="148"/>
    </row>
    <row r="97" spans="1:19" ht="12.75" x14ac:dyDescent="0.2">
      <c r="A97" s="10" t="s">
        <v>123</v>
      </c>
      <c r="B97" s="11" t="s">
        <v>73</v>
      </c>
      <c r="C97" s="11" t="s">
        <v>26</v>
      </c>
      <c r="D97" s="12" t="s">
        <v>100</v>
      </c>
      <c r="E97" s="160" t="s">
        <v>136</v>
      </c>
      <c r="F97" s="176"/>
      <c r="G97" s="174"/>
      <c r="H97" s="90" t="s">
        <v>44</v>
      </c>
      <c r="I97" s="21" t="s">
        <v>180</v>
      </c>
      <c r="J97" s="21" t="s">
        <v>45</v>
      </c>
      <c r="K97" s="21" t="s">
        <v>46</v>
      </c>
      <c r="L97" s="178"/>
      <c r="M97" s="178"/>
      <c r="N97" s="178"/>
      <c r="O97" s="178"/>
      <c r="P97" s="178"/>
      <c r="Q97" s="178"/>
      <c r="R97" s="178"/>
      <c r="S97" s="140"/>
    </row>
    <row r="98" spans="1:19" ht="12.75" x14ac:dyDescent="0.2">
      <c r="A98" s="23" t="s">
        <v>123</v>
      </c>
      <c r="B98" s="24" t="s">
        <v>73</v>
      </c>
      <c r="C98" s="24" t="s">
        <v>26</v>
      </c>
      <c r="D98" s="25" t="s">
        <v>271</v>
      </c>
      <c r="E98" s="25" t="s">
        <v>124</v>
      </c>
      <c r="F98" s="164" t="s">
        <v>272</v>
      </c>
      <c r="G98" s="133" t="s">
        <v>103</v>
      </c>
      <c r="H98" s="67" t="s">
        <v>44</v>
      </c>
      <c r="I98" s="33" t="s">
        <v>195</v>
      </c>
      <c r="J98" s="33" t="s">
        <v>45</v>
      </c>
      <c r="K98" s="33" t="s">
        <v>46</v>
      </c>
      <c r="L98" s="179"/>
      <c r="M98" s="179"/>
      <c r="N98" s="179"/>
      <c r="O98" s="179"/>
      <c r="P98" s="179"/>
      <c r="Q98" s="179"/>
      <c r="R98" s="179"/>
      <c r="S98" s="148"/>
    </row>
    <row r="99" spans="1:19" ht="12.75" x14ac:dyDescent="0.2">
      <c r="A99" s="44"/>
      <c r="B99" s="45"/>
      <c r="C99" s="45"/>
      <c r="D99" s="12"/>
      <c r="E99" s="12"/>
      <c r="F99" s="176"/>
      <c r="G99" s="180"/>
      <c r="H99" s="151"/>
      <c r="I99" s="21"/>
      <c r="J99" s="21"/>
      <c r="K99" s="21"/>
      <c r="L99" s="178"/>
      <c r="M99" s="178"/>
      <c r="N99" s="178"/>
      <c r="O99" s="178"/>
      <c r="P99" s="178"/>
      <c r="Q99" s="178"/>
      <c r="R99" s="178"/>
      <c r="S99" s="140"/>
    </row>
    <row r="100" spans="1:19" ht="12.75" x14ac:dyDescent="0.2">
      <c r="A100" s="23" t="s">
        <v>123</v>
      </c>
      <c r="B100" s="24" t="s">
        <v>73</v>
      </c>
      <c r="C100" s="24" t="s">
        <v>104</v>
      </c>
      <c r="D100" s="25" t="s">
        <v>273</v>
      </c>
      <c r="E100" s="25" t="s">
        <v>274</v>
      </c>
      <c r="F100" s="161"/>
      <c r="G100" s="181"/>
      <c r="H100" s="67" t="s">
        <v>32</v>
      </c>
      <c r="I100" s="33" t="s">
        <v>111</v>
      </c>
      <c r="J100" s="33" t="s">
        <v>109</v>
      </c>
      <c r="K100" s="33" t="s">
        <v>53</v>
      </c>
      <c r="L100" s="179"/>
      <c r="M100" s="179"/>
      <c r="N100" s="179"/>
      <c r="O100" s="179"/>
      <c r="P100" s="179"/>
      <c r="Q100" s="179"/>
      <c r="R100" s="179"/>
      <c r="S100" s="148"/>
    </row>
    <row r="101" spans="1:19" ht="12.75" x14ac:dyDescent="0.2">
      <c r="A101" s="10" t="s">
        <v>123</v>
      </c>
      <c r="B101" s="11" t="s">
        <v>73</v>
      </c>
      <c r="C101" s="11" t="s">
        <v>104</v>
      </c>
      <c r="D101" s="12" t="s">
        <v>275</v>
      </c>
      <c r="E101" s="12" t="s">
        <v>274</v>
      </c>
      <c r="F101" s="176"/>
      <c r="G101" s="180"/>
      <c r="H101" s="90" t="s">
        <v>32</v>
      </c>
      <c r="I101" s="21" t="s">
        <v>108</v>
      </c>
      <c r="J101" s="21" t="s">
        <v>109</v>
      </c>
      <c r="K101" s="21" t="s">
        <v>53</v>
      </c>
      <c r="L101" s="178"/>
      <c r="M101" s="178"/>
      <c r="N101" s="178"/>
      <c r="O101" s="178"/>
      <c r="P101" s="178"/>
      <c r="Q101" s="178"/>
      <c r="R101" s="178"/>
      <c r="S101" s="140"/>
    </row>
    <row r="102" spans="1:19" ht="12.75" x14ac:dyDescent="0.2">
      <c r="A102" s="109"/>
      <c r="B102" s="110"/>
      <c r="C102" s="110"/>
      <c r="D102" s="111"/>
      <c r="E102" s="111"/>
      <c r="F102" s="112"/>
      <c r="G102" s="182"/>
      <c r="H102" s="115"/>
      <c r="I102" s="117"/>
      <c r="J102" s="117"/>
      <c r="K102" s="117"/>
      <c r="L102" s="183"/>
      <c r="M102" s="183">
        <f>SUM(SETIEMBRE[Columna 13])</f>
        <v>0</v>
      </c>
      <c r="N102" s="183">
        <f>SUM(SETIEMBRE[inicio])</f>
        <v>0</v>
      </c>
      <c r="O102" s="184">
        <f>SUM(SETIEMBRE[fin])</f>
        <v>1.5638888888888889</v>
      </c>
      <c r="P102" s="183">
        <f>SUM(SETIEMBRE[Columna 16])</f>
        <v>0</v>
      </c>
      <c r="Q102" s="183"/>
      <c r="R102" s="183">
        <f>SUM(SETIEMBRE[Columna 17])</f>
        <v>0</v>
      </c>
      <c r="S102" s="185">
        <f>SUM(SETIEMBRE[TOTAL])</f>
        <v>2.1176851851851852</v>
      </c>
    </row>
    <row r="103" spans="1:19" ht="12.75" x14ac:dyDescent="0.2">
      <c r="A103" s="119"/>
      <c r="B103" s="119"/>
      <c r="C103" s="119"/>
      <c r="D103" s="119"/>
      <c r="E103" s="186"/>
      <c r="F103" s="187"/>
      <c r="G103" s="188"/>
      <c r="L103" s="189"/>
      <c r="M103" s="189">
        <f>SETIEMBRE[[#Totals],[Columna 13]]/SETIEMBRE[[#Totals],[TOTAL]]</f>
        <v>0</v>
      </c>
      <c r="N103" s="189">
        <f>SETIEMBRE[[#Totals],[inicio]]/SETIEMBRE[[#Totals],[TOTAL]]</f>
        <v>0</v>
      </c>
      <c r="O103" s="189">
        <f>SETIEMBRE[[#Totals],[fin]]/SETIEMBRE[[#Totals],[TOTAL]]</f>
        <v>0.73848979056447028</v>
      </c>
    </row>
    <row r="104" spans="1:19" ht="12.75" x14ac:dyDescent="0.2">
      <c r="D104" s="122" t="s">
        <v>2</v>
      </c>
      <c r="E104" s="1" t="s">
        <v>112</v>
      </c>
      <c r="F104" s="1"/>
      <c r="G104" s="188"/>
      <c r="I104" s="190"/>
      <c r="J104" s="191"/>
      <c r="K104" s="192"/>
    </row>
    <row r="105" spans="1:19" ht="12.75" x14ac:dyDescent="0.2">
      <c r="D105" s="122" t="s">
        <v>276</v>
      </c>
      <c r="E105" s="124">
        <v>1347</v>
      </c>
      <c r="F105" s="124"/>
      <c r="G105" s="188"/>
    </row>
    <row r="106" spans="1:19" ht="12.75" x14ac:dyDescent="0.2">
      <c r="E106" s="193">
        <f>SUM(E105)</f>
        <v>1347</v>
      </c>
      <c r="F106" s="193"/>
      <c r="G106" s="188"/>
    </row>
    <row r="107" spans="1:19" ht="12.75" x14ac:dyDescent="0.2">
      <c r="G107" s="188"/>
    </row>
    <row r="108" spans="1:19" ht="12.75" x14ac:dyDescent="0.2">
      <c r="G108" s="188"/>
    </row>
    <row r="109" spans="1:19" ht="12.75" x14ac:dyDescent="0.2">
      <c r="G109" s="188"/>
    </row>
    <row r="110" spans="1:19" ht="12.75" x14ac:dyDescent="0.2">
      <c r="G110" s="188"/>
    </row>
    <row r="111" spans="1:19" ht="12.75" x14ac:dyDescent="0.2">
      <c r="G111" s="188"/>
    </row>
    <row r="112" spans="1:19" ht="12.75" x14ac:dyDescent="0.2">
      <c r="G112" s="188"/>
    </row>
    <row r="113" spans="7:7" ht="12.75" x14ac:dyDescent="0.2">
      <c r="G113" s="188"/>
    </row>
    <row r="114" spans="7:7" ht="12.75" x14ac:dyDescent="0.2">
      <c r="G114" s="188"/>
    </row>
    <row r="115" spans="7:7" ht="12.75" x14ac:dyDescent="0.2">
      <c r="G115" s="188"/>
    </row>
    <row r="116" spans="7:7" ht="12.75" x14ac:dyDescent="0.2">
      <c r="G116" s="188"/>
    </row>
    <row r="117" spans="7:7" ht="12.75" x14ac:dyDescent="0.2">
      <c r="G117" s="188"/>
    </row>
    <row r="118" spans="7:7" ht="12.75" x14ac:dyDescent="0.2">
      <c r="G118" s="188"/>
    </row>
    <row r="119" spans="7:7" ht="12.75" x14ac:dyDescent="0.2">
      <c r="G119" s="188"/>
    </row>
    <row r="120" spans="7:7" ht="12.75" x14ac:dyDescent="0.2">
      <c r="G120" s="188"/>
    </row>
    <row r="121" spans="7:7" ht="12.75" x14ac:dyDescent="0.2">
      <c r="G121" s="188"/>
    </row>
    <row r="122" spans="7:7" ht="12.75" x14ac:dyDescent="0.2">
      <c r="G122" s="188"/>
    </row>
    <row r="123" spans="7:7" ht="12.75" x14ac:dyDescent="0.2">
      <c r="G123" s="188"/>
    </row>
    <row r="124" spans="7:7" ht="12.75" x14ac:dyDescent="0.2">
      <c r="G124" s="188"/>
    </row>
    <row r="125" spans="7:7" ht="12.75" x14ac:dyDescent="0.2">
      <c r="G125" s="188"/>
    </row>
    <row r="126" spans="7:7" ht="12.75" x14ac:dyDescent="0.2">
      <c r="G126" s="188"/>
    </row>
    <row r="127" spans="7:7" ht="12.75" x14ac:dyDescent="0.2">
      <c r="G127" s="188"/>
    </row>
    <row r="128" spans="7:7" ht="12.75" x14ac:dyDescent="0.2">
      <c r="G128" s="188"/>
    </row>
    <row r="129" spans="7:7" ht="12.75" x14ac:dyDescent="0.2">
      <c r="G129" s="188"/>
    </row>
    <row r="130" spans="7:7" ht="12.75" x14ac:dyDescent="0.2">
      <c r="G130" s="188"/>
    </row>
    <row r="131" spans="7:7" ht="12.75" x14ac:dyDescent="0.2">
      <c r="G131" s="188"/>
    </row>
    <row r="132" spans="7:7" ht="12.75" x14ac:dyDescent="0.2">
      <c r="G132" s="188"/>
    </row>
    <row r="133" spans="7:7" ht="12.75" x14ac:dyDescent="0.2">
      <c r="G133" s="188"/>
    </row>
    <row r="134" spans="7:7" ht="12.75" x14ac:dyDescent="0.2">
      <c r="G134" s="188"/>
    </row>
    <row r="135" spans="7:7" ht="12.75" x14ac:dyDescent="0.2">
      <c r="G135" s="188"/>
    </row>
    <row r="136" spans="7:7" ht="12.75" x14ac:dyDescent="0.2">
      <c r="G136" s="188"/>
    </row>
    <row r="137" spans="7:7" ht="12.75" x14ac:dyDescent="0.2">
      <c r="G137" s="188"/>
    </row>
    <row r="138" spans="7:7" ht="12.75" x14ac:dyDescent="0.2">
      <c r="G138" s="188"/>
    </row>
    <row r="139" spans="7:7" ht="12.75" x14ac:dyDescent="0.2">
      <c r="G139" s="188"/>
    </row>
    <row r="140" spans="7:7" ht="12.75" x14ac:dyDescent="0.2">
      <c r="G140" s="188"/>
    </row>
    <row r="141" spans="7:7" ht="12.75" x14ac:dyDescent="0.2">
      <c r="G141" s="188"/>
    </row>
    <row r="142" spans="7:7" ht="12.75" x14ac:dyDescent="0.2">
      <c r="G142" s="188"/>
    </row>
    <row r="143" spans="7:7" ht="12.75" x14ac:dyDescent="0.2">
      <c r="G143" s="188"/>
    </row>
    <row r="144" spans="7:7" ht="12.75" x14ac:dyDescent="0.2">
      <c r="G144" s="188"/>
    </row>
    <row r="145" spans="7:7" ht="12.75" x14ac:dyDescent="0.2">
      <c r="G145" s="188"/>
    </row>
    <row r="146" spans="7:7" ht="12.75" x14ac:dyDescent="0.2">
      <c r="G146" s="188"/>
    </row>
    <row r="147" spans="7:7" ht="12.75" x14ac:dyDescent="0.2">
      <c r="G147" s="188"/>
    </row>
    <row r="148" spans="7:7" ht="12.75" x14ac:dyDescent="0.2">
      <c r="G148" s="188"/>
    </row>
    <row r="149" spans="7:7" ht="12.75" x14ac:dyDescent="0.2">
      <c r="G149" s="188"/>
    </row>
    <row r="150" spans="7:7" ht="12.75" x14ac:dyDescent="0.2">
      <c r="G150" s="188"/>
    </row>
    <row r="151" spans="7:7" ht="12.75" x14ac:dyDescent="0.2">
      <c r="G151" s="188"/>
    </row>
    <row r="152" spans="7:7" ht="12.75" x14ac:dyDescent="0.2">
      <c r="G152" s="188"/>
    </row>
    <row r="153" spans="7:7" ht="12.75" x14ac:dyDescent="0.2">
      <c r="G153" s="188"/>
    </row>
    <row r="154" spans="7:7" ht="12.75" x14ac:dyDescent="0.2">
      <c r="G154" s="188"/>
    </row>
    <row r="155" spans="7:7" ht="12.75" x14ac:dyDescent="0.2">
      <c r="G155" s="188"/>
    </row>
    <row r="156" spans="7:7" ht="12.75" x14ac:dyDescent="0.2">
      <c r="G156" s="188"/>
    </row>
    <row r="157" spans="7:7" ht="12.75" x14ac:dyDescent="0.2">
      <c r="G157" s="188"/>
    </row>
    <row r="158" spans="7:7" ht="12.75" x14ac:dyDescent="0.2">
      <c r="G158" s="188"/>
    </row>
    <row r="159" spans="7:7" ht="12.75" x14ac:dyDescent="0.2">
      <c r="G159" s="188"/>
    </row>
    <row r="160" spans="7:7" ht="12.75" x14ac:dyDescent="0.2">
      <c r="G160" s="188"/>
    </row>
    <row r="161" spans="7:7" ht="12.75" x14ac:dyDescent="0.2">
      <c r="G161" s="188"/>
    </row>
    <row r="162" spans="7:7" ht="12.75" x14ac:dyDescent="0.2">
      <c r="G162" s="188"/>
    </row>
    <row r="163" spans="7:7" ht="12.75" x14ac:dyDescent="0.2">
      <c r="G163" s="188"/>
    </row>
    <row r="164" spans="7:7" ht="12.75" x14ac:dyDescent="0.2">
      <c r="G164" s="188"/>
    </row>
    <row r="165" spans="7:7" ht="12.75" x14ac:dyDescent="0.2">
      <c r="G165" s="188"/>
    </row>
    <row r="166" spans="7:7" ht="12.75" x14ac:dyDescent="0.2">
      <c r="G166" s="188"/>
    </row>
    <row r="167" spans="7:7" ht="12.75" x14ac:dyDescent="0.2">
      <c r="G167" s="188"/>
    </row>
    <row r="168" spans="7:7" ht="12.75" x14ac:dyDescent="0.2">
      <c r="G168" s="188"/>
    </row>
    <row r="169" spans="7:7" ht="12.75" x14ac:dyDescent="0.2">
      <c r="G169" s="188"/>
    </row>
    <row r="170" spans="7:7" ht="12.75" x14ac:dyDescent="0.2">
      <c r="G170" s="188"/>
    </row>
    <row r="171" spans="7:7" ht="12.75" x14ac:dyDescent="0.2">
      <c r="G171" s="188"/>
    </row>
    <row r="172" spans="7:7" ht="12.75" x14ac:dyDescent="0.2">
      <c r="G172" s="188"/>
    </row>
    <row r="173" spans="7:7" ht="12.75" x14ac:dyDescent="0.2">
      <c r="G173" s="188"/>
    </row>
    <row r="174" spans="7:7" ht="12.75" x14ac:dyDescent="0.2">
      <c r="G174" s="188"/>
    </row>
    <row r="175" spans="7:7" ht="12.75" x14ac:dyDescent="0.2">
      <c r="G175" s="188"/>
    </row>
    <row r="176" spans="7:7" ht="12.75" x14ac:dyDescent="0.2">
      <c r="G176" s="188"/>
    </row>
    <row r="177" spans="7:7" ht="12.75" x14ac:dyDescent="0.2">
      <c r="G177" s="188"/>
    </row>
    <row r="178" spans="7:7" ht="12.75" x14ac:dyDescent="0.2">
      <c r="G178" s="188"/>
    </row>
    <row r="179" spans="7:7" ht="12.75" x14ac:dyDescent="0.2">
      <c r="G179" s="188"/>
    </row>
    <row r="180" spans="7:7" ht="12.75" x14ac:dyDescent="0.2">
      <c r="G180" s="188"/>
    </row>
    <row r="181" spans="7:7" ht="12.75" x14ac:dyDescent="0.2">
      <c r="G181" s="188"/>
    </row>
    <row r="182" spans="7:7" ht="12.75" x14ac:dyDescent="0.2">
      <c r="G182" s="188"/>
    </row>
    <row r="183" spans="7:7" ht="12.75" x14ac:dyDescent="0.2">
      <c r="G183" s="188"/>
    </row>
    <row r="184" spans="7:7" ht="12.75" x14ac:dyDescent="0.2">
      <c r="G184" s="188"/>
    </row>
    <row r="185" spans="7:7" ht="12.75" x14ac:dyDescent="0.2">
      <c r="G185" s="188"/>
    </row>
    <row r="186" spans="7:7" ht="12.75" x14ac:dyDescent="0.2">
      <c r="G186" s="188"/>
    </row>
    <row r="187" spans="7:7" ht="12.75" x14ac:dyDescent="0.2">
      <c r="G187" s="188"/>
    </row>
    <row r="188" spans="7:7" ht="12.75" x14ac:dyDescent="0.2">
      <c r="G188" s="188"/>
    </row>
    <row r="189" spans="7:7" ht="12.75" x14ac:dyDescent="0.2">
      <c r="G189" s="188"/>
    </row>
    <row r="190" spans="7:7" ht="12.75" x14ac:dyDescent="0.2">
      <c r="G190" s="188"/>
    </row>
    <row r="191" spans="7:7" ht="12.75" x14ac:dyDescent="0.2">
      <c r="G191" s="188"/>
    </row>
    <row r="192" spans="7:7" ht="12.75" x14ac:dyDescent="0.2">
      <c r="G192" s="188"/>
    </row>
    <row r="193" spans="7:7" ht="12.75" x14ac:dyDescent="0.2">
      <c r="G193" s="188"/>
    </row>
    <row r="194" spans="7:7" ht="12.75" x14ac:dyDescent="0.2">
      <c r="G194" s="188"/>
    </row>
    <row r="195" spans="7:7" ht="12.75" x14ac:dyDescent="0.2">
      <c r="G195" s="188"/>
    </row>
    <row r="196" spans="7:7" ht="12.75" x14ac:dyDescent="0.2">
      <c r="G196" s="188"/>
    </row>
    <row r="197" spans="7:7" ht="12.75" x14ac:dyDescent="0.2">
      <c r="G197" s="188"/>
    </row>
    <row r="198" spans="7:7" ht="12.75" x14ac:dyDescent="0.2">
      <c r="G198" s="188"/>
    </row>
    <row r="199" spans="7:7" ht="12.75" x14ac:dyDescent="0.2">
      <c r="G199" s="188"/>
    </row>
    <row r="200" spans="7:7" ht="12.75" x14ac:dyDescent="0.2">
      <c r="G200" s="188"/>
    </row>
    <row r="201" spans="7:7" ht="12.75" x14ac:dyDescent="0.2">
      <c r="G201" s="188"/>
    </row>
    <row r="202" spans="7:7" ht="12.75" x14ac:dyDescent="0.2">
      <c r="G202" s="188"/>
    </row>
    <row r="203" spans="7:7" ht="12.75" x14ac:dyDescent="0.2">
      <c r="G203" s="188"/>
    </row>
    <row r="204" spans="7:7" ht="12.75" x14ac:dyDescent="0.2">
      <c r="G204" s="188"/>
    </row>
    <row r="205" spans="7:7" ht="12.75" x14ac:dyDescent="0.2">
      <c r="G205" s="188"/>
    </row>
    <row r="206" spans="7:7" ht="12.75" x14ac:dyDescent="0.2">
      <c r="G206" s="188"/>
    </row>
    <row r="207" spans="7:7" ht="12.75" x14ac:dyDescent="0.2">
      <c r="G207" s="188"/>
    </row>
    <row r="208" spans="7:7" ht="12.75" x14ac:dyDescent="0.2">
      <c r="G208" s="188"/>
    </row>
    <row r="209" spans="7:7" ht="12.75" x14ac:dyDescent="0.2">
      <c r="G209" s="188"/>
    </row>
    <row r="210" spans="7:7" ht="12.75" x14ac:dyDescent="0.2">
      <c r="G210" s="188"/>
    </row>
    <row r="211" spans="7:7" ht="12.75" x14ac:dyDescent="0.2">
      <c r="G211" s="188"/>
    </row>
    <row r="212" spans="7:7" ht="12.75" x14ac:dyDescent="0.2">
      <c r="G212" s="188"/>
    </row>
    <row r="213" spans="7:7" ht="12.75" x14ac:dyDescent="0.2">
      <c r="G213" s="188"/>
    </row>
    <row r="214" spans="7:7" ht="12.75" x14ac:dyDescent="0.2">
      <c r="G214" s="188"/>
    </row>
    <row r="215" spans="7:7" ht="12.75" x14ac:dyDescent="0.2">
      <c r="G215" s="188"/>
    </row>
    <row r="216" spans="7:7" ht="12.75" x14ac:dyDescent="0.2">
      <c r="G216" s="188"/>
    </row>
    <row r="217" spans="7:7" ht="12.75" x14ac:dyDescent="0.2">
      <c r="G217" s="188"/>
    </row>
    <row r="218" spans="7:7" ht="12.75" x14ac:dyDescent="0.2">
      <c r="G218" s="188"/>
    </row>
    <row r="219" spans="7:7" ht="12.75" x14ac:dyDescent="0.2">
      <c r="G219" s="188"/>
    </row>
    <row r="220" spans="7:7" ht="12.75" x14ac:dyDescent="0.2">
      <c r="G220" s="188"/>
    </row>
    <row r="221" spans="7:7" ht="12.75" x14ac:dyDescent="0.2">
      <c r="G221" s="188"/>
    </row>
    <row r="222" spans="7:7" ht="12.75" x14ac:dyDescent="0.2">
      <c r="G222" s="188"/>
    </row>
    <row r="223" spans="7:7" ht="12.75" x14ac:dyDescent="0.2">
      <c r="G223" s="188"/>
    </row>
    <row r="224" spans="7:7" ht="12.75" x14ac:dyDescent="0.2">
      <c r="G224" s="188"/>
    </row>
    <row r="225" spans="7:7" ht="12.75" x14ac:dyDescent="0.2">
      <c r="G225" s="188"/>
    </row>
    <row r="226" spans="7:7" ht="12.75" x14ac:dyDescent="0.2">
      <c r="G226" s="188"/>
    </row>
    <row r="227" spans="7:7" ht="12.75" x14ac:dyDescent="0.2">
      <c r="G227" s="188"/>
    </row>
    <row r="228" spans="7:7" ht="12.75" x14ac:dyDescent="0.2">
      <c r="G228" s="188"/>
    </row>
    <row r="229" spans="7:7" ht="12.75" x14ac:dyDescent="0.2">
      <c r="G229" s="188"/>
    </row>
    <row r="230" spans="7:7" ht="12.75" x14ac:dyDescent="0.2">
      <c r="G230" s="188"/>
    </row>
    <row r="231" spans="7:7" ht="12.75" x14ac:dyDescent="0.2">
      <c r="G231" s="188"/>
    </row>
    <row r="232" spans="7:7" ht="12.75" x14ac:dyDescent="0.2">
      <c r="G232" s="188"/>
    </row>
    <row r="233" spans="7:7" ht="12.75" x14ac:dyDescent="0.2">
      <c r="G233" s="188"/>
    </row>
    <row r="234" spans="7:7" ht="12.75" x14ac:dyDescent="0.2">
      <c r="G234" s="188"/>
    </row>
    <row r="235" spans="7:7" ht="12.75" x14ac:dyDescent="0.2">
      <c r="G235" s="188"/>
    </row>
    <row r="236" spans="7:7" ht="12.75" x14ac:dyDescent="0.2">
      <c r="G236" s="188"/>
    </row>
    <row r="237" spans="7:7" ht="12.75" x14ac:dyDescent="0.2">
      <c r="G237" s="188"/>
    </row>
    <row r="238" spans="7:7" ht="12.75" x14ac:dyDescent="0.2">
      <c r="G238" s="188"/>
    </row>
    <row r="239" spans="7:7" ht="12.75" x14ac:dyDescent="0.2">
      <c r="G239" s="188"/>
    </row>
    <row r="240" spans="7:7" ht="12.75" x14ac:dyDescent="0.2">
      <c r="G240" s="188"/>
    </row>
    <row r="241" spans="7:7" ht="12.75" x14ac:dyDescent="0.2">
      <c r="G241" s="188"/>
    </row>
    <row r="242" spans="7:7" ht="12.75" x14ac:dyDescent="0.2">
      <c r="G242" s="188"/>
    </row>
    <row r="243" spans="7:7" ht="12.75" x14ac:dyDescent="0.2">
      <c r="G243" s="188"/>
    </row>
    <row r="244" spans="7:7" ht="12.75" x14ac:dyDescent="0.2">
      <c r="G244" s="188"/>
    </row>
    <row r="245" spans="7:7" ht="12.75" x14ac:dyDescent="0.2">
      <c r="G245" s="188"/>
    </row>
    <row r="246" spans="7:7" ht="12.75" x14ac:dyDescent="0.2">
      <c r="G246" s="188"/>
    </row>
    <row r="247" spans="7:7" ht="12.75" x14ac:dyDescent="0.2">
      <c r="G247" s="188"/>
    </row>
    <row r="248" spans="7:7" ht="12.75" x14ac:dyDescent="0.2">
      <c r="G248" s="188"/>
    </row>
    <row r="249" spans="7:7" ht="12.75" x14ac:dyDescent="0.2">
      <c r="G249" s="188"/>
    </row>
    <row r="250" spans="7:7" ht="12.75" x14ac:dyDescent="0.2">
      <c r="G250" s="188"/>
    </row>
    <row r="251" spans="7:7" ht="12.75" x14ac:dyDescent="0.2">
      <c r="G251" s="188"/>
    </row>
    <row r="252" spans="7:7" ht="12.75" x14ac:dyDescent="0.2">
      <c r="G252" s="188"/>
    </row>
    <row r="253" spans="7:7" ht="12.75" x14ac:dyDescent="0.2">
      <c r="G253" s="188"/>
    </row>
    <row r="254" spans="7:7" ht="12.75" x14ac:dyDescent="0.2">
      <c r="G254" s="188"/>
    </row>
    <row r="255" spans="7:7" ht="12.75" x14ac:dyDescent="0.2">
      <c r="G255" s="188"/>
    </row>
    <row r="256" spans="7:7" ht="12.75" x14ac:dyDescent="0.2">
      <c r="G256" s="188"/>
    </row>
    <row r="257" spans="7:7" ht="12.75" x14ac:dyDescent="0.2">
      <c r="G257" s="188"/>
    </row>
    <row r="258" spans="7:7" ht="12.75" x14ac:dyDescent="0.2">
      <c r="G258" s="188"/>
    </row>
    <row r="259" spans="7:7" ht="12.75" x14ac:dyDescent="0.2">
      <c r="G259" s="188"/>
    </row>
    <row r="260" spans="7:7" ht="12.75" x14ac:dyDescent="0.2">
      <c r="G260" s="188"/>
    </row>
    <row r="261" spans="7:7" ht="12.75" x14ac:dyDescent="0.2">
      <c r="G261" s="188"/>
    </row>
    <row r="262" spans="7:7" ht="12.75" x14ac:dyDescent="0.2">
      <c r="G262" s="188"/>
    </row>
    <row r="263" spans="7:7" ht="12.75" x14ac:dyDescent="0.2">
      <c r="G263" s="188"/>
    </row>
    <row r="264" spans="7:7" ht="12.75" x14ac:dyDescent="0.2">
      <c r="G264" s="188"/>
    </row>
    <row r="265" spans="7:7" ht="12.75" x14ac:dyDescent="0.2">
      <c r="G265" s="188"/>
    </row>
    <row r="266" spans="7:7" ht="12.75" x14ac:dyDescent="0.2">
      <c r="G266" s="188"/>
    </row>
    <row r="267" spans="7:7" ht="12.75" x14ac:dyDescent="0.2">
      <c r="G267" s="188"/>
    </row>
    <row r="268" spans="7:7" ht="12.75" x14ac:dyDescent="0.2">
      <c r="G268" s="188"/>
    </row>
    <row r="269" spans="7:7" ht="12.75" x14ac:dyDescent="0.2">
      <c r="G269" s="188"/>
    </row>
    <row r="270" spans="7:7" ht="12.75" x14ac:dyDescent="0.2">
      <c r="G270" s="188"/>
    </row>
    <row r="271" spans="7:7" ht="12.75" x14ac:dyDescent="0.2">
      <c r="G271" s="188"/>
    </row>
    <row r="272" spans="7:7" ht="12.75" x14ac:dyDescent="0.2">
      <c r="G272" s="188"/>
    </row>
    <row r="273" spans="7:7" ht="12.75" x14ac:dyDescent="0.2">
      <c r="G273" s="188"/>
    </row>
    <row r="274" spans="7:7" ht="12.75" x14ac:dyDescent="0.2">
      <c r="G274" s="188"/>
    </row>
    <row r="275" spans="7:7" ht="12.75" x14ac:dyDescent="0.2">
      <c r="G275" s="188"/>
    </row>
    <row r="276" spans="7:7" ht="12.75" x14ac:dyDescent="0.2">
      <c r="G276" s="188"/>
    </row>
    <row r="277" spans="7:7" ht="12.75" x14ac:dyDescent="0.2">
      <c r="G277" s="188"/>
    </row>
    <row r="278" spans="7:7" ht="12.75" x14ac:dyDescent="0.2">
      <c r="G278" s="188"/>
    </row>
    <row r="279" spans="7:7" ht="12.75" x14ac:dyDescent="0.2">
      <c r="G279" s="188"/>
    </row>
    <row r="280" spans="7:7" ht="12.75" x14ac:dyDescent="0.2">
      <c r="G280" s="188"/>
    </row>
    <row r="281" spans="7:7" ht="12.75" x14ac:dyDescent="0.2">
      <c r="G281" s="188"/>
    </row>
    <row r="282" spans="7:7" ht="12.75" x14ac:dyDescent="0.2">
      <c r="G282" s="188"/>
    </row>
    <row r="283" spans="7:7" ht="12.75" x14ac:dyDescent="0.2">
      <c r="G283" s="188"/>
    </row>
    <row r="284" spans="7:7" ht="12.75" x14ac:dyDescent="0.2">
      <c r="G284" s="188"/>
    </row>
    <row r="285" spans="7:7" ht="12.75" x14ac:dyDescent="0.2">
      <c r="G285" s="188"/>
    </row>
    <row r="286" spans="7:7" ht="12.75" x14ac:dyDescent="0.2">
      <c r="G286" s="188"/>
    </row>
    <row r="287" spans="7:7" ht="12.75" x14ac:dyDescent="0.2">
      <c r="G287" s="188"/>
    </row>
    <row r="288" spans="7:7" ht="12.75" x14ac:dyDescent="0.2">
      <c r="G288" s="188"/>
    </row>
    <row r="289" spans="7:7" ht="12.75" x14ac:dyDescent="0.2">
      <c r="G289" s="188"/>
    </row>
    <row r="290" spans="7:7" ht="12.75" x14ac:dyDescent="0.2">
      <c r="G290" s="188"/>
    </row>
    <row r="291" spans="7:7" ht="12.75" x14ac:dyDescent="0.2">
      <c r="G291" s="188"/>
    </row>
    <row r="292" spans="7:7" ht="12.75" x14ac:dyDescent="0.2">
      <c r="G292" s="188"/>
    </row>
    <row r="293" spans="7:7" ht="12.75" x14ac:dyDescent="0.2">
      <c r="G293" s="188"/>
    </row>
    <row r="294" spans="7:7" ht="12.75" x14ac:dyDescent="0.2">
      <c r="G294" s="188"/>
    </row>
    <row r="295" spans="7:7" ht="12.75" x14ac:dyDescent="0.2">
      <c r="G295" s="188"/>
    </row>
    <row r="296" spans="7:7" ht="12.75" x14ac:dyDescent="0.2">
      <c r="G296" s="188"/>
    </row>
    <row r="297" spans="7:7" ht="12.75" x14ac:dyDescent="0.2">
      <c r="G297" s="188"/>
    </row>
    <row r="298" spans="7:7" ht="12.75" x14ac:dyDescent="0.2">
      <c r="G298" s="188"/>
    </row>
    <row r="299" spans="7:7" ht="12.75" x14ac:dyDescent="0.2">
      <c r="G299" s="188"/>
    </row>
    <row r="300" spans="7:7" ht="12.75" x14ac:dyDescent="0.2">
      <c r="G300" s="188"/>
    </row>
    <row r="301" spans="7:7" ht="12.75" x14ac:dyDescent="0.2">
      <c r="G301" s="188"/>
    </row>
    <row r="302" spans="7:7" ht="12.75" x14ac:dyDescent="0.2">
      <c r="G302" s="188"/>
    </row>
    <row r="303" spans="7:7" ht="12.75" x14ac:dyDescent="0.2">
      <c r="G303" s="188"/>
    </row>
    <row r="304" spans="7:7" ht="12.75" x14ac:dyDescent="0.2">
      <c r="G304" s="188"/>
    </row>
    <row r="305" spans="7:7" ht="12.75" x14ac:dyDescent="0.2">
      <c r="G305" s="188"/>
    </row>
    <row r="306" spans="7:7" ht="12.75" x14ac:dyDescent="0.2">
      <c r="G306" s="188"/>
    </row>
    <row r="307" spans="7:7" ht="12.75" x14ac:dyDescent="0.2">
      <c r="G307" s="188"/>
    </row>
    <row r="308" spans="7:7" ht="12.75" x14ac:dyDescent="0.2">
      <c r="G308" s="188"/>
    </row>
    <row r="309" spans="7:7" ht="12.75" x14ac:dyDescent="0.2">
      <c r="G309" s="188"/>
    </row>
    <row r="310" spans="7:7" ht="12.75" x14ac:dyDescent="0.2">
      <c r="G310" s="188"/>
    </row>
    <row r="311" spans="7:7" ht="12.75" x14ac:dyDescent="0.2">
      <c r="G311" s="188"/>
    </row>
    <row r="312" spans="7:7" ht="12.75" x14ac:dyDescent="0.2">
      <c r="G312" s="188"/>
    </row>
    <row r="313" spans="7:7" ht="12.75" x14ac:dyDescent="0.2">
      <c r="G313" s="188"/>
    </row>
    <row r="314" spans="7:7" ht="12.75" x14ac:dyDescent="0.2">
      <c r="G314" s="188"/>
    </row>
    <row r="315" spans="7:7" ht="12.75" x14ac:dyDescent="0.2">
      <c r="G315" s="188"/>
    </row>
    <row r="316" spans="7:7" ht="12.75" x14ac:dyDescent="0.2">
      <c r="G316" s="188"/>
    </row>
    <row r="317" spans="7:7" ht="12.75" x14ac:dyDescent="0.2">
      <c r="G317" s="188"/>
    </row>
    <row r="318" spans="7:7" ht="12.75" x14ac:dyDescent="0.2">
      <c r="G318" s="188"/>
    </row>
    <row r="319" spans="7:7" ht="12.75" x14ac:dyDescent="0.2">
      <c r="G319" s="188"/>
    </row>
    <row r="320" spans="7:7" ht="12.75" x14ac:dyDescent="0.2">
      <c r="G320" s="188"/>
    </row>
    <row r="321" spans="7:7" ht="12.75" x14ac:dyDescent="0.2">
      <c r="G321" s="188"/>
    </row>
    <row r="322" spans="7:7" ht="12.75" x14ac:dyDescent="0.2">
      <c r="G322" s="188"/>
    </row>
    <row r="323" spans="7:7" ht="12.75" x14ac:dyDescent="0.2">
      <c r="G323" s="188"/>
    </row>
    <row r="324" spans="7:7" ht="12.75" x14ac:dyDescent="0.2">
      <c r="G324" s="188"/>
    </row>
    <row r="325" spans="7:7" ht="12.75" x14ac:dyDescent="0.2">
      <c r="G325" s="188"/>
    </row>
    <row r="326" spans="7:7" ht="12.75" x14ac:dyDescent="0.2">
      <c r="G326" s="188"/>
    </row>
    <row r="327" spans="7:7" ht="12.75" x14ac:dyDescent="0.2">
      <c r="G327" s="188"/>
    </row>
    <row r="328" spans="7:7" ht="12.75" x14ac:dyDescent="0.2">
      <c r="G328" s="188"/>
    </row>
    <row r="329" spans="7:7" ht="12.75" x14ac:dyDescent="0.2">
      <c r="G329" s="188"/>
    </row>
    <row r="330" spans="7:7" ht="12.75" x14ac:dyDescent="0.2">
      <c r="G330" s="188"/>
    </row>
    <row r="331" spans="7:7" ht="12.75" x14ac:dyDescent="0.2">
      <c r="G331" s="188"/>
    </row>
    <row r="332" spans="7:7" ht="12.75" x14ac:dyDescent="0.2">
      <c r="G332" s="188"/>
    </row>
    <row r="333" spans="7:7" ht="12.75" x14ac:dyDescent="0.2">
      <c r="G333" s="188"/>
    </row>
    <row r="334" spans="7:7" ht="12.75" x14ac:dyDescent="0.2">
      <c r="G334" s="188"/>
    </row>
    <row r="335" spans="7:7" ht="12.75" x14ac:dyDescent="0.2">
      <c r="G335" s="188"/>
    </row>
    <row r="336" spans="7:7" ht="12.75" x14ac:dyDescent="0.2">
      <c r="G336" s="188"/>
    </row>
    <row r="337" spans="7:7" ht="12.75" x14ac:dyDescent="0.2">
      <c r="G337" s="188"/>
    </row>
    <row r="338" spans="7:7" ht="12.75" x14ac:dyDescent="0.2">
      <c r="G338" s="188"/>
    </row>
    <row r="339" spans="7:7" ht="12.75" x14ac:dyDescent="0.2">
      <c r="G339" s="188"/>
    </row>
    <row r="340" spans="7:7" ht="12.75" x14ac:dyDescent="0.2">
      <c r="G340" s="188"/>
    </row>
    <row r="341" spans="7:7" ht="12.75" x14ac:dyDescent="0.2">
      <c r="G341" s="188"/>
    </row>
    <row r="342" spans="7:7" ht="12.75" x14ac:dyDescent="0.2">
      <c r="G342" s="188"/>
    </row>
    <row r="343" spans="7:7" ht="12.75" x14ac:dyDescent="0.2">
      <c r="G343" s="188"/>
    </row>
    <row r="344" spans="7:7" ht="12.75" x14ac:dyDescent="0.2">
      <c r="G344" s="188"/>
    </row>
    <row r="345" spans="7:7" ht="12.75" x14ac:dyDescent="0.2">
      <c r="G345" s="188"/>
    </row>
    <row r="346" spans="7:7" ht="12.75" x14ac:dyDescent="0.2">
      <c r="G346" s="188"/>
    </row>
    <row r="347" spans="7:7" ht="12.75" x14ac:dyDescent="0.2">
      <c r="G347" s="188"/>
    </row>
    <row r="348" spans="7:7" ht="12.75" x14ac:dyDescent="0.2">
      <c r="G348" s="188"/>
    </row>
    <row r="349" spans="7:7" ht="12.75" x14ac:dyDescent="0.2">
      <c r="G349" s="188"/>
    </row>
    <row r="350" spans="7:7" ht="12.75" x14ac:dyDescent="0.2">
      <c r="G350" s="188"/>
    </row>
    <row r="351" spans="7:7" ht="12.75" x14ac:dyDescent="0.2">
      <c r="G351" s="188"/>
    </row>
    <row r="352" spans="7:7" ht="12.75" x14ac:dyDescent="0.2">
      <c r="G352" s="188"/>
    </row>
    <row r="353" spans="7:7" ht="12.75" x14ac:dyDescent="0.2">
      <c r="G353" s="188"/>
    </row>
    <row r="354" spans="7:7" ht="12.75" x14ac:dyDescent="0.2">
      <c r="G354" s="188"/>
    </row>
    <row r="355" spans="7:7" ht="12.75" x14ac:dyDescent="0.2">
      <c r="G355" s="188"/>
    </row>
    <row r="356" spans="7:7" ht="12.75" x14ac:dyDescent="0.2">
      <c r="G356" s="188"/>
    </row>
    <row r="357" spans="7:7" ht="12.75" x14ac:dyDescent="0.2">
      <c r="G357" s="188"/>
    </row>
    <row r="358" spans="7:7" ht="12.75" x14ac:dyDescent="0.2">
      <c r="G358" s="188"/>
    </row>
    <row r="359" spans="7:7" ht="12.75" x14ac:dyDescent="0.2">
      <c r="G359" s="188"/>
    </row>
    <row r="360" spans="7:7" ht="12.75" x14ac:dyDescent="0.2">
      <c r="G360" s="188"/>
    </row>
    <row r="361" spans="7:7" ht="12.75" x14ac:dyDescent="0.2">
      <c r="G361" s="188"/>
    </row>
    <row r="362" spans="7:7" ht="12.75" x14ac:dyDescent="0.2">
      <c r="G362" s="188"/>
    </row>
    <row r="363" spans="7:7" ht="12.75" x14ac:dyDescent="0.2">
      <c r="G363" s="188"/>
    </row>
    <row r="364" spans="7:7" ht="12.75" x14ac:dyDescent="0.2">
      <c r="G364" s="188"/>
    </row>
    <row r="365" spans="7:7" ht="12.75" x14ac:dyDescent="0.2">
      <c r="G365" s="188"/>
    </row>
    <row r="366" spans="7:7" ht="12.75" x14ac:dyDescent="0.2">
      <c r="G366" s="188"/>
    </row>
    <row r="367" spans="7:7" ht="12.75" x14ac:dyDescent="0.2">
      <c r="G367" s="188"/>
    </row>
    <row r="368" spans="7:7" ht="12.75" x14ac:dyDescent="0.2">
      <c r="G368" s="188"/>
    </row>
    <row r="369" spans="7:7" ht="12.75" x14ac:dyDescent="0.2">
      <c r="G369" s="188"/>
    </row>
    <row r="370" spans="7:7" ht="12.75" x14ac:dyDescent="0.2">
      <c r="G370" s="188"/>
    </row>
    <row r="371" spans="7:7" ht="12.75" x14ac:dyDescent="0.2">
      <c r="G371" s="188"/>
    </row>
    <row r="372" spans="7:7" ht="12.75" x14ac:dyDescent="0.2">
      <c r="G372" s="188"/>
    </row>
    <row r="373" spans="7:7" ht="12.75" x14ac:dyDescent="0.2">
      <c r="G373" s="188"/>
    </row>
    <row r="374" spans="7:7" ht="12.75" x14ac:dyDescent="0.2">
      <c r="G374" s="188"/>
    </row>
    <row r="375" spans="7:7" ht="12.75" x14ac:dyDescent="0.2">
      <c r="G375" s="188"/>
    </row>
    <row r="376" spans="7:7" ht="12.75" x14ac:dyDescent="0.2">
      <c r="G376" s="188"/>
    </row>
    <row r="377" spans="7:7" ht="12.75" x14ac:dyDescent="0.2">
      <c r="G377" s="188"/>
    </row>
    <row r="378" spans="7:7" ht="12.75" x14ac:dyDescent="0.2">
      <c r="G378" s="188"/>
    </row>
    <row r="379" spans="7:7" ht="12.75" x14ac:dyDescent="0.2">
      <c r="G379" s="188"/>
    </row>
    <row r="380" spans="7:7" ht="12.75" x14ac:dyDescent="0.2">
      <c r="G380" s="188"/>
    </row>
    <row r="381" spans="7:7" ht="12.75" x14ac:dyDescent="0.2">
      <c r="G381" s="188"/>
    </row>
    <row r="382" spans="7:7" ht="12.75" x14ac:dyDescent="0.2">
      <c r="G382" s="188"/>
    </row>
    <row r="383" spans="7:7" ht="12.75" x14ac:dyDescent="0.2">
      <c r="G383" s="188"/>
    </row>
    <row r="384" spans="7:7" ht="12.75" x14ac:dyDescent="0.2">
      <c r="G384" s="188"/>
    </row>
    <row r="385" spans="7:7" ht="12.75" x14ac:dyDescent="0.2">
      <c r="G385" s="188"/>
    </row>
    <row r="386" spans="7:7" ht="12.75" x14ac:dyDescent="0.2">
      <c r="G386" s="188"/>
    </row>
    <row r="387" spans="7:7" ht="12.75" x14ac:dyDescent="0.2">
      <c r="G387" s="188"/>
    </row>
    <row r="388" spans="7:7" ht="12.75" x14ac:dyDescent="0.2">
      <c r="G388" s="188"/>
    </row>
    <row r="389" spans="7:7" ht="12.75" x14ac:dyDescent="0.2">
      <c r="G389" s="188"/>
    </row>
    <row r="390" spans="7:7" ht="12.75" x14ac:dyDescent="0.2">
      <c r="G390" s="188"/>
    </row>
    <row r="391" spans="7:7" ht="12.75" x14ac:dyDescent="0.2">
      <c r="G391" s="188"/>
    </row>
    <row r="392" spans="7:7" ht="12.75" x14ac:dyDescent="0.2">
      <c r="G392" s="188"/>
    </row>
    <row r="393" spans="7:7" ht="12.75" x14ac:dyDescent="0.2">
      <c r="G393" s="188"/>
    </row>
    <row r="394" spans="7:7" ht="12.75" x14ac:dyDescent="0.2">
      <c r="G394" s="188"/>
    </row>
    <row r="395" spans="7:7" ht="12.75" x14ac:dyDescent="0.2">
      <c r="G395" s="188"/>
    </row>
    <row r="396" spans="7:7" ht="12.75" x14ac:dyDescent="0.2">
      <c r="G396" s="188"/>
    </row>
    <row r="397" spans="7:7" ht="12.75" x14ac:dyDescent="0.2">
      <c r="G397" s="188"/>
    </row>
    <row r="398" spans="7:7" ht="12.75" x14ac:dyDescent="0.2">
      <c r="G398" s="188"/>
    </row>
    <row r="399" spans="7:7" ht="12.75" x14ac:dyDescent="0.2">
      <c r="G399" s="188"/>
    </row>
    <row r="400" spans="7:7" ht="12.75" x14ac:dyDescent="0.2">
      <c r="G400" s="188"/>
    </row>
    <row r="401" spans="7:7" ht="12.75" x14ac:dyDescent="0.2">
      <c r="G401" s="188"/>
    </row>
    <row r="402" spans="7:7" ht="12.75" x14ac:dyDescent="0.2">
      <c r="G402" s="188"/>
    </row>
    <row r="403" spans="7:7" ht="12.75" x14ac:dyDescent="0.2">
      <c r="G403" s="188"/>
    </row>
    <row r="404" spans="7:7" ht="12.75" x14ac:dyDescent="0.2">
      <c r="G404" s="188"/>
    </row>
    <row r="405" spans="7:7" ht="12.75" x14ac:dyDescent="0.2">
      <c r="G405" s="188"/>
    </row>
    <row r="406" spans="7:7" ht="12.75" x14ac:dyDescent="0.2">
      <c r="G406" s="188"/>
    </row>
    <row r="407" spans="7:7" ht="12.75" x14ac:dyDescent="0.2">
      <c r="G407" s="188"/>
    </row>
    <row r="408" spans="7:7" ht="12.75" x14ac:dyDescent="0.2">
      <c r="G408" s="188"/>
    </row>
    <row r="409" spans="7:7" ht="12.75" x14ac:dyDescent="0.2">
      <c r="G409" s="188"/>
    </row>
    <row r="410" spans="7:7" ht="12.75" x14ac:dyDescent="0.2">
      <c r="G410" s="188"/>
    </row>
    <row r="411" spans="7:7" ht="12.75" x14ac:dyDescent="0.2">
      <c r="G411" s="188"/>
    </row>
    <row r="412" spans="7:7" ht="12.75" x14ac:dyDescent="0.2">
      <c r="G412" s="188"/>
    </row>
    <row r="413" spans="7:7" ht="12.75" x14ac:dyDescent="0.2">
      <c r="G413" s="188"/>
    </row>
    <row r="414" spans="7:7" ht="12.75" x14ac:dyDescent="0.2">
      <c r="G414" s="188"/>
    </row>
    <row r="415" spans="7:7" ht="12.75" x14ac:dyDescent="0.2">
      <c r="G415" s="188"/>
    </row>
    <row r="416" spans="7:7" ht="12.75" x14ac:dyDescent="0.2">
      <c r="G416" s="188"/>
    </row>
    <row r="417" spans="7:7" ht="12.75" x14ac:dyDescent="0.2">
      <c r="G417" s="188"/>
    </row>
    <row r="418" spans="7:7" ht="12.75" x14ac:dyDescent="0.2">
      <c r="G418" s="188"/>
    </row>
    <row r="419" spans="7:7" ht="12.75" x14ac:dyDescent="0.2">
      <c r="G419" s="188"/>
    </row>
    <row r="420" spans="7:7" ht="12.75" x14ac:dyDescent="0.2">
      <c r="G420" s="188"/>
    </row>
    <row r="421" spans="7:7" ht="12.75" x14ac:dyDescent="0.2">
      <c r="G421" s="188"/>
    </row>
    <row r="422" spans="7:7" ht="12.75" x14ac:dyDescent="0.2">
      <c r="G422" s="188"/>
    </row>
    <row r="423" spans="7:7" ht="12.75" x14ac:dyDescent="0.2">
      <c r="G423" s="188"/>
    </row>
    <row r="424" spans="7:7" ht="12.75" x14ac:dyDescent="0.2">
      <c r="G424" s="188"/>
    </row>
    <row r="425" spans="7:7" ht="12.75" x14ac:dyDescent="0.2">
      <c r="G425" s="188"/>
    </row>
    <row r="426" spans="7:7" ht="12.75" x14ac:dyDescent="0.2">
      <c r="G426" s="188"/>
    </row>
    <row r="427" spans="7:7" ht="12.75" x14ac:dyDescent="0.2">
      <c r="G427" s="188"/>
    </row>
    <row r="428" spans="7:7" ht="12.75" x14ac:dyDescent="0.2">
      <c r="G428" s="188"/>
    </row>
    <row r="429" spans="7:7" ht="12.75" x14ac:dyDescent="0.2">
      <c r="G429" s="188"/>
    </row>
    <row r="430" spans="7:7" ht="12.75" x14ac:dyDescent="0.2">
      <c r="G430" s="188"/>
    </row>
    <row r="431" spans="7:7" ht="12.75" x14ac:dyDescent="0.2">
      <c r="G431" s="188"/>
    </row>
    <row r="432" spans="7:7" ht="12.75" x14ac:dyDescent="0.2">
      <c r="G432" s="188"/>
    </row>
    <row r="433" spans="7:7" ht="12.75" x14ac:dyDescent="0.2">
      <c r="G433" s="188"/>
    </row>
    <row r="434" spans="7:7" ht="12.75" x14ac:dyDescent="0.2">
      <c r="G434" s="188"/>
    </row>
    <row r="435" spans="7:7" ht="12.75" x14ac:dyDescent="0.2">
      <c r="G435" s="188"/>
    </row>
    <row r="436" spans="7:7" ht="12.75" x14ac:dyDescent="0.2">
      <c r="G436" s="188"/>
    </row>
    <row r="437" spans="7:7" ht="12.75" x14ac:dyDescent="0.2">
      <c r="G437" s="188"/>
    </row>
    <row r="438" spans="7:7" ht="12.75" x14ac:dyDescent="0.2">
      <c r="G438" s="188"/>
    </row>
    <row r="439" spans="7:7" ht="12.75" x14ac:dyDescent="0.2">
      <c r="G439" s="188"/>
    </row>
    <row r="440" spans="7:7" ht="12.75" x14ac:dyDescent="0.2">
      <c r="G440" s="188"/>
    </row>
    <row r="441" spans="7:7" ht="12.75" x14ac:dyDescent="0.2">
      <c r="G441" s="188"/>
    </row>
    <row r="442" spans="7:7" ht="12.75" x14ac:dyDescent="0.2">
      <c r="G442" s="188"/>
    </row>
    <row r="443" spans="7:7" ht="12.75" x14ac:dyDescent="0.2">
      <c r="G443" s="188"/>
    </row>
    <row r="444" spans="7:7" ht="12.75" x14ac:dyDescent="0.2">
      <c r="G444" s="188"/>
    </row>
    <row r="445" spans="7:7" ht="12.75" x14ac:dyDescent="0.2">
      <c r="G445" s="188"/>
    </row>
    <row r="446" spans="7:7" ht="12.75" x14ac:dyDescent="0.2">
      <c r="G446" s="188"/>
    </row>
    <row r="447" spans="7:7" ht="12.75" x14ac:dyDescent="0.2">
      <c r="G447" s="188"/>
    </row>
    <row r="448" spans="7:7" ht="12.75" x14ac:dyDescent="0.2">
      <c r="G448" s="188"/>
    </row>
    <row r="449" spans="7:7" ht="12.75" x14ac:dyDescent="0.2">
      <c r="G449" s="188"/>
    </row>
    <row r="450" spans="7:7" ht="12.75" x14ac:dyDescent="0.2">
      <c r="G450" s="188"/>
    </row>
    <row r="451" spans="7:7" ht="12.75" x14ac:dyDescent="0.2">
      <c r="G451" s="188"/>
    </row>
    <row r="452" spans="7:7" ht="12.75" x14ac:dyDescent="0.2">
      <c r="G452" s="188"/>
    </row>
    <row r="453" spans="7:7" ht="12.75" x14ac:dyDescent="0.2">
      <c r="G453" s="188"/>
    </row>
    <row r="454" spans="7:7" ht="12.75" x14ac:dyDescent="0.2">
      <c r="G454" s="188"/>
    </row>
    <row r="455" spans="7:7" ht="12.75" x14ac:dyDescent="0.2">
      <c r="G455" s="188"/>
    </row>
    <row r="456" spans="7:7" ht="12.75" x14ac:dyDescent="0.2">
      <c r="G456" s="188"/>
    </row>
    <row r="457" spans="7:7" ht="12.75" x14ac:dyDescent="0.2">
      <c r="G457" s="188"/>
    </row>
    <row r="458" spans="7:7" ht="12.75" x14ac:dyDescent="0.2">
      <c r="G458" s="188"/>
    </row>
    <row r="459" spans="7:7" ht="12.75" x14ac:dyDescent="0.2">
      <c r="G459" s="188"/>
    </row>
    <row r="460" spans="7:7" ht="12.75" x14ac:dyDescent="0.2">
      <c r="G460" s="188"/>
    </row>
    <row r="461" spans="7:7" ht="12.75" x14ac:dyDescent="0.2">
      <c r="G461" s="188"/>
    </row>
    <row r="462" spans="7:7" ht="12.75" x14ac:dyDescent="0.2">
      <c r="G462" s="188"/>
    </row>
    <row r="463" spans="7:7" ht="12.75" x14ac:dyDescent="0.2">
      <c r="G463" s="188"/>
    </row>
    <row r="464" spans="7:7" ht="12.75" x14ac:dyDescent="0.2">
      <c r="G464" s="188"/>
    </row>
    <row r="465" spans="7:7" ht="12.75" x14ac:dyDescent="0.2">
      <c r="G465" s="188"/>
    </row>
    <row r="466" spans="7:7" ht="12.75" x14ac:dyDescent="0.2">
      <c r="G466" s="188"/>
    </row>
    <row r="467" spans="7:7" ht="12.75" x14ac:dyDescent="0.2">
      <c r="G467" s="188"/>
    </row>
    <row r="468" spans="7:7" ht="12.75" x14ac:dyDescent="0.2">
      <c r="G468" s="188"/>
    </row>
    <row r="469" spans="7:7" ht="12.75" x14ac:dyDescent="0.2">
      <c r="G469" s="188"/>
    </row>
    <row r="470" spans="7:7" ht="12.75" x14ac:dyDescent="0.2">
      <c r="G470" s="188"/>
    </row>
    <row r="471" spans="7:7" ht="12.75" x14ac:dyDescent="0.2">
      <c r="G471" s="188"/>
    </row>
    <row r="472" spans="7:7" ht="12.75" x14ac:dyDescent="0.2">
      <c r="G472" s="188"/>
    </row>
    <row r="473" spans="7:7" ht="12.75" x14ac:dyDescent="0.2">
      <c r="G473" s="188"/>
    </row>
    <row r="474" spans="7:7" ht="12.75" x14ac:dyDescent="0.2">
      <c r="G474" s="188"/>
    </row>
    <row r="475" spans="7:7" ht="12.75" x14ac:dyDescent="0.2">
      <c r="G475" s="188"/>
    </row>
    <row r="476" spans="7:7" ht="12.75" x14ac:dyDescent="0.2">
      <c r="G476" s="188"/>
    </row>
    <row r="477" spans="7:7" ht="12.75" x14ac:dyDescent="0.2">
      <c r="G477" s="188"/>
    </row>
    <row r="478" spans="7:7" ht="12.75" x14ac:dyDescent="0.2">
      <c r="G478" s="188"/>
    </row>
    <row r="479" spans="7:7" ht="12.75" x14ac:dyDescent="0.2">
      <c r="G479" s="188"/>
    </row>
    <row r="480" spans="7:7" ht="12.75" x14ac:dyDescent="0.2">
      <c r="G480" s="188"/>
    </row>
    <row r="481" spans="7:7" ht="12.75" x14ac:dyDescent="0.2">
      <c r="G481" s="188"/>
    </row>
    <row r="482" spans="7:7" ht="12.75" x14ac:dyDescent="0.2">
      <c r="G482" s="188"/>
    </row>
    <row r="483" spans="7:7" ht="12.75" x14ac:dyDescent="0.2">
      <c r="G483" s="188"/>
    </row>
    <row r="484" spans="7:7" ht="12.75" x14ac:dyDescent="0.2">
      <c r="G484" s="188"/>
    </row>
    <row r="485" spans="7:7" ht="12.75" x14ac:dyDescent="0.2">
      <c r="G485" s="188"/>
    </row>
    <row r="486" spans="7:7" ht="12.75" x14ac:dyDescent="0.2">
      <c r="G486" s="188"/>
    </row>
    <row r="487" spans="7:7" ht="12.75" x14ac:dyDescent="0.2">
      <c r="G487" s="188"/>
    </row>
    <row r="488" spans="7:7" ht="12.75" x14ac:dyDescent="0.2">
      <c r="G488" s="188"/>
    </row>
    <row r="489" spans="7:7" ht="12.75" x14ac:dyDescent="0.2">
      <c r="G489" s="188"/>
    </row>
    <row r="490" spans="7:7" ht="12.75" x14ac:dyDescent="0.2">
      <c r="G490" s="188"/>
    </row>
    <row r="491" spans="7:7" ht="12.75" x14ac:dyDescent="0.2">
      <c r="G491" s="188"/>
    </row>
    <row r="492" spans="7:7" ht="12.75" x14ac:dyDescent="0.2">
      <c r="G492" s="188"/>
    </row>
    <row r="493" spans="7:7" ht="12.75" x14ac:dyDescent="0.2">
      <c r="G493" s="188"/>
    </row>
    <row r="494" spans="7:7" ht="12.75" x14ac:dyDescent="0.2">
      <c r="G494" s="188"/>
    </row>
    <row r="495" spans="7:7" ht="12.75" x14ac:dyDescent="0.2">
      <c r="G495" s="188"/>
    </row>
    <row r="496" spans="7:7" ht="12.75" x14ac:dyDescent="0.2">
      <c r="G496" s="188"/>
    </row>
    <row r="497" spans="7:7" ht="12.75" x14ac:dyDescent="0.2">
      <c r="G497" s="188"/>
    </row>
    <row r="498" spans="7:7" ht="12.75" x14ac:dyDescent="0.2">
      <c r="G498" s="188"/>
    </row>
    <row r="499" spans="7:7" ht="12.75" x14ac:dyDescent="0.2">
      <c r="G499" s="188"/>
    </row>
    <row r="500" spans="7:7" ht="12.75" x14ac:dyDescent="0.2">
      <c r="G500" s="188"/>
    </row>
    <row r="501" spans="7:7" ht="12.75" x14ac:dyDescent="0.2">
      <c r="G501" s="188"/>
    </row>
    <row r="502" spans="7:7" ht="12.75" x14ac:dyDescent="0.2">
      <c r="G502" s="188"/>
    </row>
    <row r="503" spans="7:7" ht="12.75" x14ac:dyDescent="0.2">
      <c r="G503" s="188"/>
    </row>
    <row r="504" spans="7:7" ht="12.75" x14ac:dyDescent="0.2">
      <c r="G504" s="188"/>
    </row>
    <row r="505" spans="7:7" ht="12.75" x14ac:dyDescent="0.2">
      <c r="G505" s="188"/>
    </row>
    <row r="506" spans="7:7" ht="12.75" x14ac:dyDescent="0.2">
      <c r="G506" s="188"/>
    </row>
    <row r="507" spans="7:7" ht="12.75" x14ac:dyDescent="0.2">
      <c r="G507" s="188"/>
    </row>
    <row r="508" spans="7:7" ht="12.75" x14ac:dyDescent="0.2">
      <c r="G508" s="188"/>
    </row>
    <row r="509" spans="7:7" ht="12.75" x14ac:dyDescent="0.2">
      <c r="G509" s="188"/>
    </row>
    <row r="510" spans="7:7" ht="12.75" x14ac:dyDescent="0.2">
      <c r="G510" s="188"/>
    </row>
    <row r="511" spans="7:7" ht="12.75" x14ac:dyDescent="0.2">
      <c r="G511" s="188"/>
    </row>
    <row r="512" spans="7:7" ht="12.75" x14ac:dyDescent="0.2">
      <c r="G512" s="188"/>
    </row>
    <row r="513" spans="7:7" ht="12.75" x14ac:dyDescent="0.2">
      <c r="G513" s="188"/>
    </row>
    <row r="514" spans="7:7" ht="12.75" x14ac:dyDescent="0.2">
      <c r="G514" s="188"/>
    </row>
    <row r="515" spans="7:7" ht="12.75" x14ac:dyDescent="0.2">
      <c r="G515" s="188"/>
    </row>
    <row r="516" spans="7:7" ht="12.75" x14ac:dyDescent="0.2">
      <c r="G516" s="188"/>
    </row>
    <row r="517" spans="7:7" ht="12.75" x14ac:dyDescent="0.2">
      <c r="G517" s="188"/>
    </row>
    <row r="518" spans="7:7" ht="12.75" x14ac:dyDescent="0.2">
      <c r="G518" s="188"/>
    </row>
    <row r="519" spans="7:7" ht="12.75" x14ac:dyDescent="0.2">
      <c r="G519" s="188"/>
    </row>
    <row r="520" spans="7:7" ht="12.75" x14ac:dyDescent="0.2">
      <c r="G520" s="188"/>
    </row>
    <row r="521" spans="7:7" ht="12.75" x14ac:dyDescent="0.2">
      <c r="G521" s="188"/>
    </row>
    <row r="522" spans="7:7" ht="12.75" x14ac:dyDescent="0.2">
      <c r="G522" s="188"/>
    </row>
    <row r="523" spans="7:7" ht="12.75" x14ac:dyDescent="0.2">
      <c r="G523" s="188"/>
    </row>
    <row r="524" spans="7:7" ht="12.75" x14ac:dyDescent="0.2">
      <c r="G524" s="188"/>
    </row>
    <row r="525" spans="7:7" ht="12.75" x14ac:dyDescent="0.2">
      <c r="G525" s="188"/>
    </row>
    <row r="526" spans="7:7" ht="12.75" x14ac:dyDescent="0.2">
      <c r="G526" s="188"/>
    </row>
    <row r="527" spans="7:7" ht="12.75" x14ac:dyDescent="0.2">
      <c r="G527" s="188"/>
    </row>
    <row r="528" spans="7:7" ht="12.75" x14ac:dyDescent="0.2">
      <c r="G528" s="188"/>
    </row>
    <row r="529" spans="7:7" ht="12.75" x14ac:dyDescent="0.2">
      <c r="G529" s="188"/>
    </row>
    <row r="530" spans="7:7" ht="12.75" x14ac:dyDescent="0.2">
      <c r="G530" s="188"/>
    </row>
    <row r="531" spans="7:7" ht="12.75" x14ac:dyDescent="0.2">
      <c r="G531" s="188"/>
    </row>
    <row r="532" spans="7:7" ht="12.75" x14ac:dyDescent="0.2">
      <c r="G532" s="188"/>
    </row>
    <row r="533" spans="7:7" ht="12.75" x14ac:dyDescent="0.2">
      <c r="G533" s="188"/>
    </row>
    <row r="534" spans="7:7" ht="12.75" x14ac:dyDescent="0.2">
      <c r="G534" s="188"/>
    </row>
    <row r="535" spans="7:7" ht="12.75" x14ac:dyDescent="0.2">
      <c r="G535" s="188"/>
    </row>
    <row r="536" spans="7:7" ht="12.75" x14ac:dyDescent="0.2">
      <c r="G536" s="188"/>
    </row>
    <row r="537" spans="7:7" ht="12.75" x14ac:dyDescent="0.2">
      <c r="G537" s="188"/>
    </row>
    <row r="538" spans="7:7" ht="12.75" x14ac:dyDescent="0.2">
      <c r="G538" s="188"/>
    </row>
    <row r="539" spans="7:7" ht="12.75" x14ac:dyDescent="0.2">
      <c r="G539" s="188"/>
    </row>
    <row r="540" spans="7:7" ht="12.75" x14ac:dyDescent="0.2">
      <c r="G540" s="188"/>
    </row>
    <row r="541" spans="7:7" ht="12.75" x14ac:dyDescent="0.2">
      <c r="G541" s="188"/>
    </row>
    <row r="542" spans="7:7" ht="12.75" x14ac:dyDescent="0.2">
      <c r="G542" s="188"/>
    </row>
    <row r="543" spans="7:7" ht="12.75" x14ac:dyDescent="0.2">
      <c r="G543" s="188"/>
    </row>
    <row r="544" spans="7:7" ht="12.75" x14ac:dyDescent="0.2">
      <c r="G544" s="188"/>
    </row>
    <row r="545" spans="7:7" ht="12.75" x14ac:dyDescent="0.2">
      <c r="G545" s="188"/>
    </row>
    <row r="546" spans="7:7" ht="12.75" x14ac:dyDescent="0.2">
      <c r="G546" s="188"/>
    </row>
    <row r="547" spans="7:7" ht="12.75" x14ac:dyDescent="0.2">
      <c r="G547" s="188"/>
    </row>
    <row r="548" spans="7:7" ht="12.75" x14ac:dyDescent="0.2">
      <c r="G548" s="188"/>
    </row>
    <row r="549" spans="7:7" ht="12.75" x14ac:dyDescent="0.2">
      <c r="G549" s="188"/>
    </row>
    <row r="550" spans="7:7" ht="12.75" x14ac:dyDescent="0.2">
      <c r="G550" s="188"/>
    </row>
    <row r="551" spans="7:7" ht="12.75" x14ac:dyDescent="0.2">
      <c r="G551" s="188"/>
    </row>
    <row r="552" spans="7:7" ht="12.75" x14ac:dyDescent="0.2">
      <c r="G552" s="188"/>
    </row>
    <row r="553" spans="7:7" ht="12.75" x14ac:dyDescent="0.2">
      <c r="G553" s="188"/>
    </row>
    <row r="554" spans="7:7" ht="12.75" x14ac:dyDescent="0.2">
      <c r="G554" s="188"/>
    </row>
    <row r="555" spans="7:7" ht="12.75" x14ac:dyDescent="0.2">
      <c r="G555" s="188"/>
    </row>
    <row r="556" spans="7:7" ht="12.75" x14ac:dyDescent="0.2">
      <c r="G556" s="188"/>
    </row>
    <row r="557" spans="7:7" ht="12.75" x14ac:dyDescent="0.2">
      <c r="G557" s="188"/>
    </row>
    <row r="558" spans="7:7" ht="12.75" x14ac:dyDescent="0.2">
      <c r="G558" s="188"/>
    </row>
    <row r="559" spans="7:7" ht="12.75" x14ac:dyDescent="0.2">
      <c r="G559" s="188"/>
    </row>
    <row r="560" spans="7:7" ht="12.75" x14ac:dyDescent="0.2">
      <c r="G560" s="188"/>
    </row>
    <row r="561" spans="7:7" ht="12.75" x14ac:dyDescent="0.2">
      <c r="G561" s="188"/>
    </row>
    <row r="562" spans="7:7" ht="12.75" x14ac:dyDescent="0.2">
      <c r="G562" s="188"/>
    </row>
    <row r="563" spans="7:7" ht="12.75" x14ac:dyDescent="0.2">
      <c r="G563" s="188"/>
    </row>
    <row r="564" spans="7:7" ht="12.75" x14ac:dyDescent="0.2">
      <c r="G564" s="188"/>
    </row>
    <row r="565" spans="7:7" ht="12.75" x14ac:dyDescent="0.2">
      <c r="G565" s="188"/>
    </row>
    <row r="566" spans="7:7" ht="12.75" x14ac:dyDescent="0.2">
      <c r="G566" s="188"/>
    </row>
    <row r="567" spans="7:7" ht="12.75" x14ac:dyDescent="0.2">
      <c r="G567" s="188"/>
    </row>
    <row r="568" spans="7:7" ht="12.75" x14ac:dyDescent="0.2">
      <c r="G568" s="188"/>
    </row>
    <row r="569" spans="7:7" ht="12.75" x14ac:dyDescent="0.2">
      <c r="G569" s="188"/>
    </row>
    <row r="570" spans="7:7" ht="12.75" x14ac:dyDescent="0.2">
      <c r="G570" s="188"/>
    </row>
    <row r="571" spans="7:7" ht="12.75" x14ac:dyDescent="0.2">
      <c r="G571" s="188"/>
    </row>
    <row r="572" spans="7:7" ht="12.75" x14ac:dyDescent="0.2">
      <c r="G572" s="188"/>
    </row>
    <row r="573" spans="7:7" ht="12.75" x14ac:dyDescent="0.2">
      <c r="G573" s="188"/>
    </row>
    <row r="574" spans="7:7" ht="12.75" x14ac:dyDescent="0.2">
      <c r="G574" s="188"/>
    </row>
    <row r="575" spans="7:7" ht="12.75" x14ac:dyDescent="0.2">
      <c r="G575" s="188"/>
    </row>
    <row r="576" spans="7:7" ht="12.75" x14ac:dyDescent="0.2">
      <c r="G576" s="188"/>
    </row>
    <row r="577" spans="7:7" ht="12.75" x14ac:dyDescent="0.2">
      <c r="G577" s="188"/>
    </row>
    <row r="578" spans="7:7" ht="12.75" x14ac:dyDescent="0.2">
      <c r="G578" s="188"/>
    </row>
    <row r="579" spans="7:7" ht="12.75" x14ac:dyDescent="0.2">
      <c r="G579" s="188"/>
    </row>
    <row r="580" spans="7:7" ht="12.75" x14ac:dyDescent="0.2">
      <c r="G580" s="188"/>
    </row>
    <row r="581" spans="7:7" ht="12.75" x14ac:dyDescent="0.2">
      <c r="G581" s="188"/>
    </row>
    <row r="582" spans="7:7" ht="12.75" x14ac:dyDescent="0.2">
      <c r="G582" s="188"/>
    </row>
    <row r="583" spans="7:7" ht="12.75" x14ac:dyDescent="0.2">
      <c r="G583" s="188"/>
    </row>
    <row r="584" spans="7:7" ht="12.75" x14ac:dyDescent="0.2">
      <c r="G584" s="188"/>
    </row>
    <row r="585" spans="7:7" ht="12.75" x14ac:dyDescent="0.2">
      <c r="G585" s="188"/>
    </row>
    <row r="586" spans="7:7" ht="12.75" x14ac:dyDescent="0.2">
      <c r="G586" s="188"/>
    </row>
    <row r="587" spans="7:7" ht="12.75" x14ac:dyDescent="0.2">
      <c r="G587" s="188"/>
    </row>
    <row r="588" spans="7:7" ht="12.75" x14ac:dyDescent="0.2">
      <c r="G588" s="188"/>
    </row>
    <row r="589" spans="7:7" ht="12.75" x14ac:dyDescent="0.2">
      <c r="G589" s="188"/>
    </row>
    <row r="590" spans="7:7" ht="12.75" x14ac:dyDescent="0.2">
      <c r="G590" s="188"/>
    </row>
    <row r="591" spans="7:7" ht="12.75" x14ac:dyDescent="0.2">
      <c r="G591" s="188"/>
    </row>
    <row r="592" spans="7:7" ht="12.75" x14ac:dyDescent="0.2">
      <c r="G592" s="188"/>
    </row>
    <row r="593" spans="7:7" ht="12.75" x14ac:dyDescent="0.2">
      <c r="G593" s="188"/>
    </row>
    <row r="594" spans="7:7" ht="12.75" x14ac:dyDescent="0.2">
      <c r="G594" s="188"/>
    </row>
    <row r="595" spans="7:7" ht="12.75" x14ac:dyDescent="0.2">
      <c r="G595" s="188"/>
    </row>
    <row r="596" spans="7:7" ht="12.75" x14ac:dyDescent="0.2">
      <c r="G596" s="188"/>
    </row>
    <row r="597" spans="7:7" ht="12.75" x14ac:dyDescent="0.2">
      <c r="G597" s="188"/>
    </row>
    <row r="598" spans="7:7" ht="12.75" x14ac:dyDescent="0.2">
      <c r="G598" s="188"/>
    </row>
    <row r="599" spans="7:7" ht="12.75" x14ac:dyDescent="0.2">
      <c r="G599" s="188"/>
    </row>
    <row r="600" spans="7:7" ht="12.75" x14ac:dyDescent="0.2">
      <c r="G600" s="188"/>
    </row>
    <row r="601" spans="7:7" ht="12.75" x14ac:dyDescent="0.2">
      <c r="G601" s="188"/>
    </row>
    <row r="602" spans="7:7" ht="12.75" x14ac:dyDescent="0.2">
      <c r="G602" s="188"/>
    </row>
    <row r="603" spans="7:7" ht="12.75" x14ac:dyDescent="0.2">
      <c r="G603" s="188"/>
    </row>
    <row r="604" spans="7:7" ht="12.75" x14ac:dyDescent="0.2">
      <c r="G604" s="188"/>
    </row>
    <row r="605" spans="7:7" ht="12.75" x14ac:dyDescent="0.2">
      <c r="G605" s="188"/>
    </row>
    <row r="606" spans="7:7" ht="12.75" x14ac:dyDescent="0.2">
      <c r="G606" s="188"/>
    </row>
    <row r="607" spans="7:7" ht="12.75" x14ac:dyDescent="0.2">
      <c r="G607" s="188"/>
    </row>
    <row r="608" spans="7:7" ht="12.75" x14ac:dyDescent="0.2">
      <c r="G608" s="188"/>
    </row>
    <row r="609" spans="7:7" ht="12.75" x14ac:dyDescent="0.2">
      <c r="G609" s="188"/>
    </row>
    <row r="610" spans="7:7" ht="12.75" x14ac:dyDescent="0.2">
      <c r="G610" s="188"/>
    </row>
    <row r="611" spans="7:7" ht="12.75" x14ac:dyDescent="0.2">
      <c r="G611" s="188"/>
    </row>
    <row r="612" spans="7:7" ht="12.75" x14ac:dyDescent="0.2">
      <c r="G612" s="188"/>
    </row>
    <row r="613" spans="7:7" ht="12.75" x14ac:dyDescent="0.2">
      <c r="G613" s="188"/>
    </row>
    <row r="614" spans="7:7" ht="12.75" x14ac:dyDescent="0.2">
      <c r="G614" s="188"/>
    </row>
    <row r="615" spans="7:7" ht="12.75" x14ac:dyDescent="0.2">
      <c r="G615" s="188"/>
    </row>
    <row r="616" spans="7:7" ht="12.75" x14ac:dyDescent="0.2">
      <c r="G616" s="188"/>
    </row>
    <row r="617" spans="7:7" ht="12.75" x14ac:dyDescent="0.2">
      <c r="G617" s="188"/>
    </row>
    <row r="618" spans="7:7" ht="12.75" x14ac:dyDescent="0.2">
      <c r="G618" s="188"/>
    </row>
    <row r="619" spans="7:7" ht="12.75" x14ac:dyDescent="0.2">
      <c r="G619" s="188"/>
    </row>
    <row r="620" spans="7:7" ht="12.75" x14ac:dyDescent="0.2">
      <c r="G620" s="188"/>
    </row>
    <row r="621" spans="7:7" ht="12.75" x14ac:dyDescent="0.2">
      <c r="G621" s="188"/>
    </row>
    <row r="622" spans="7:7" ht="12.75" x14ac:dyDescent="0.2">
      <c r="G622" s="188"/>
    </row>
    <row r="623" spans="7:7" ht="12.75" x14ac:dyDescent="0.2">
      <c r="G623" s="188"/>
    </row>
    <row r="624" spans="7:7" ht="12.75" x14ac:dyDescent="0.2">
      <c r="G624" s="188"/>
    </row>
    <row r="625" spans="7:7" ht="12.75" x14ac:dyDescent="0.2">
      <c r="G625" s="188"/>
    </row>
    <row r="626" spans="7:7" ht="12.75" x14ac:dyDescent="0.2">
      <c r="G626" s="188"/>
    </row>
    <row r="627" spans="7:7" ht="12.75" x14ac:dyDescent="0.2">
      <c r="G627" s="188"/>
    </row>
    <row r="628" spans="7:7" ht="12.75" x14ac:dyDescent="0.2">
      <c r="G628" s="188"/>
    </row>
    <row r="629" spans="7:7" ht="12.75" x14ac:dyDescent="0.2">
      <c r="G629" s="188"/>
    </row>
    <row r="630" spans="7:7" ht="12.75" x14ac:dyDescent="0.2">
      <c r="G630" s="188"/>
    </row>
    <row r="631" spans="7:7" ht="12.75" x14ac:dyDescent="0.2">
      <c r="G631" s="188"/>
    </row>
    <row r="632" spans="7:7" ht="12.75" x14ac:dyDescent="0.2">
      <c r="G632" s="188"/>
    </row>
    <row r="633" spans="7:7" ht="12.75" x14ac:dyDescent="0.2">
      <c r="G633" s="188"/>
    </row>
    <row r="634" spans="7:7" ht="12.75" x14ac:dyDescent="0.2">
      <c r="G634" s="188"/>
    </row>
    <row r="635" spans="7:7" ht="12.75" x14ac:dyDescent="0.2">
      <c r="G635" s="188"/>
    </row>
    <row r="636" spans="7:7" ht="12.75" x14ac:dyDescent="0.2">
      <c r="G636" s="188"/>
    </row>
    <row r="637" spans="7:7" ht="12.75" x14ac:dyDescent="0.2">
      <c r="G637" s="188"/>
    </row>
    <row r="638" spans="7:7" ht="12.75" x14ac:dyDescent="0.2">
      <c r="G638" s="188"/>
    </row>
    <row r="639" spans="7:7" ht="12.75" x14ac:dyDescent="0.2">
      <c r="G639" s="188"/>
    </row>
    <row r="640" spans="7:7" ht="12.75" x14ac:dyDescent="0.2">
      <c r="G640" s="188"/>
    </row>
    <row r="641" spans="7:7" ht="12.75" x14ac:dyDescent="0.2">
      <c r="G641" s="188"/>
    </row>
    <row r="642" spans="7:7" ht="12.75" x14ac:dyDescent="0.2">
      <c r="G642" s="188"/>
    </row>
    <row r="643" spans="7:7" ht="12.75" x14ac:dyDescent="0.2">
      <c r="G643" s="188"/>
    </row>
    <row r="644" spans="7:7" ht="12.75" x14ac:dyDescent="0.2">
      <c r="G644" s="188"/>
    </row>
    <row r="645" spans="7:7" ht="12.75" x14ac:dyDescent="0.2">
      <c r="G645" s="188"/>
    </row>
    <row r="646" spans="7:7" ht="12.75" x14ac:dyDescent="0.2">
      <c r="G646" s="188"/>
    </row>
    <row r="647" spans="7:7" ht="12.75" x14ac:dyDescent="0.2">
      <c r="G647" s="188"/>
    </row>
    <row r="648" spans="7:7" ht="12.75" x14ac:dyDescent="0.2">
      <c r="G648" s="188"/>
    </row>
    <row r="649" spans="7:7" ht="12.75" x14ac:dyDescent="0.2">
      <c r="G649" s="188"/>
    </row>
    <row r="650" spans="7:7" ht="12.75" x14ac:dyDescent="0.2">
      <c r="G650" s="188"/>
    </row>
    <row r="651" spans="7:7" ht="12.75" x14ac:dyDescent="0.2">
      <c r="G651" s="188"/>
    </row>
    <row r="652" spans="7:7" ht="12.75" x14ac:dyDescent="0.2">
      <c r="G652" s="188"/>
    </row>
    <row r="653" spans="7:7" ht="12.75" x14ac:dyDescent="0.2">
      <c r="G653" s="188"/>
    </row>
    <row r="654" spans="7:7" ht="12.75" x14ac:dyDescent="0.2">
      <c r="G654" s="188"/>
    </row>
    <row r="655" spans="7:7" ht="12.75" x14ac:dyDescent="0.2">
      <c r="G655" s="188"/>
    </row>
    <row r="656" spans="7:7" ht="12.75" x14ac:dyDescent="0.2">
      <c r="G656" s="188"/>
    </row>
    <row r="657" spans="7:7" ht="12.75" x14ac:dyDescent="0.2">
      <c r="G657" s="188"/>
    </row>
    <row r="658" spans="7:7" ht="12.75" x14ac:dyDescent="0.2">
      <c r="G658" s="188"/>
    </row>
    <row r="659" spans="7:7" ht="12.75" x14ac:dyDescent="0.2">
      <c r="G659" s="188"/>
    </row>
    <row r="660" spans="7:7" ht="12.75" x14ac:dyDescent="0.2">
      <c r="G660" s="188"/>
    </row>
    <row r="661" spans="7:7" ht="12.75" x14ac:dyDescent="0.2">
      <c r="G661" s="188"/>
    </row>
    <row r="662" spans="7:7" ht="12.75" x14ac:dyDescent="0.2">
      <c r="G662" s="188"/>
    </row>
    <row r="663" spans="7:7" ht="12.75" x14ac:dyDescent="0.2">
      <c r="G663" s="188"/>
    </row>
    <row r="664" spans="7:7" ht="12.75" x14ac:dyDescent="0.2">
      <c r="G664" s="188"/>
    </row>
    <row r="665" spans="7:7" ht="12.75" x14ac:dyDescent="0.2">
      <c r="G665" s="188"/>
    </row>
    <row r="666" spans="7:7" ht="12.75" x14ac:dyDescent="0.2">
      <c r="G666" s="188"/>
    </row>
    <row r="667" spans="7:7" ht="12.75" x14ac:dyDescent="0.2">
      <c r="G667" s="188"/>
    </row>
    <row r="668" spans="7:7" ht="12.75" x14ac:dyDescent="0.2">
      <c r="G668" s="188"/>
    </row>
    <row r="669" spans="7:7" ht="12.75" x14ac:dyDescent="0.2">
      <c r="G669" s="188"/>
    </row>
    <row r="670" spans="7:7" ht="12.75" x14ac:dyDescent="0.2">
      <c r="G670" s="188"/>
    </row>
    <row r="671" spans="7:7" ht="12.75" x14ac:dyDescent="0.2">
      <c r="G671" s="188"/>
    </row>
    <row r="672" spans="7:7" ht="12.75" x14ac:dyDescent="0.2">
      <c r="G672" s="188"/>
    </row>
    <row r="673" spans="7:7" ht="12.75" x14ac:dyDescent="0.2">
      <c r="G673" s="188"/>
    </row>
    <row r="674" spans="7:7" ht="12.75" x14ac:dyDescent="0.2">
      <c r="G674" s="188"/>
    </row>
    <row r="675" spans="7:7" ht="12.75" x14ac:dyDescent="0.2">
      <c r="G675" s="188"/>
    </row>
    <row r="676" spans="7:7" ht="12.75" x14ac:dyDescent="0.2">
      <c r="G676" s="188"/>
    </row>
    <row r="677" spans="7:7" ht="12.75" x14ac:dyDescent="0.2">
      <c r="G677" s="188"/>
    </row>
    <row r="678" spans="7:7" ht="12.75" x14ac:dyDescent="0.2">
      <c r="G678" s="188"/>
    </row>
    <row r="679" spans="7:7" ht="12.75" x14ac:dyDescent="0.2">
      <c r="G679" s="188"/>
    </row>
    <row r="680" spans="7:7" ht="12.75" x14ac:dyDescent="0.2">
      <c r="G680" s="188"/>
    </row>
    <row r="681" spans="7:7" ht="12.75" x14ac:dyDescent="0.2">
      <c r="G681" s="188"/>
    </row>
    <row r="682" spans="7:7" ht="12.75" x14ac:dyDescent="0.2">
      <c r="G682" s="188"/>
    </row>
    <row r="683" spans="7:7" ht="12.75" x14ac:dyDescent="0.2">
      <c r="G683" s="188"/>
    </row>
    <row r="684" spans="7:7" ht="12.75" x14ac:dyDescent="0.2">
      <c r="G684" s="188"/>
    </row>
    <row r="685" spans="7:7" ht="12.75" x14ac:dyDescent="0.2">
      <c r="G685" s="188"/>
    </row>
    <row r="686" spans="7:7" ht="12.75" x14ac:dyDescent="0.2">
      <c r="G686" s="188"/>
    </row>
    <row r="687" spans="7:7" ht="12.75" x14ac:dyDescent="0.2">
      <c r="G687" s="188"/>
    </row>
    <row r="688" spans="7:7" ht="12.75" x14ac:dyDescent="0.2">
      <c r="G688" s="188"/>
    </row>
    <row r="689" spans="7:7" ht="12.75" x14ac:dyDescent="0.2">
      <c r="G689" s="188"/>
    </row>
    <row r="690" spans="7:7" ht="12.75" x14ac:dyDescent="0.2">
      <c r="G690" s="188"/>
    </row>
    <row r="691" spans="7:7" ht="12.75" x14ac:dyDescent="0.2">
      <c r="G691" s="188"/>
    </row>
    <row r="692" spans="7:7" ht="12.75" x14ac:dyDescent="0.2">
      <c r="G692" s="188"/>
    </row>
    <row r="693" spans="7:7" ht="12.75" x14ac:dyDescent="0.2">
      <c r="G693" s="188"/>
    </row>
    <row r="694" spans="7:7" ht="12.75" x14ac:dyDescent="0.2">
      <c r="G694" s="188"/>
    </row>
    <row r="695" spans="7:7" ht="12.75" x14ac:dyDescent="0.2">
      <c r="G695" s="188"/>
    </row>
    <row r="696" spans="7:7" ht="12.75" x14ac:dyDescent="0.2">
      <c r="G696" s="188"/>
    </row>
    <row r="697" spans="7:7" ht="12.75" x14ac:dyDescent="0.2">
      <c r="G697" s="188"/>
    </row>
    <row r="698" spans="7:7" ht="12.75" x14ac:dyDescent="0.2">
      <c r="G698" s="188"/>
    </row>
    <row r="699" spans="7:7" ht="12.75" x14ac:dyDescent="0.2">
      <c r="G699" s="188"/>
    </row>
    <row r="700" spans="7:7" ht="12.75" x14ac:dyDescent="0.2">
      <c r="G700" s="188"/>
    </row>
    <row r="701" spans="7:7" ht="12.75" x14ac:dyDescent="0.2">
      <c r="G701" s="188"/>
    </row>
    <row r="702" spans="7:7" ht="12.75" x14ac:dyDescent="0.2">
      <c r="G702" s="188"/>
    </row>
    <row r="703" spans="7:7" ht="12.75" x14ac:dyDescent="0.2">
      <c r="G703" s="188"/>
    </row>
    <row r="704" spans="7:7" ht="12.75" x14ac:dyDescent="0.2">
      <c r="G704" s="188"/>
    </row>
    <row r="705" spans="7:7" ht="12.75" x14ac:dyDescent="0.2">
      <c r="G705" s="188"/>
    </row>
    <row r="706" spans="7:7" ht="12.75" x14ac:dyDescent="0.2">
      <c r="G706" s="188"/>
    </row>
    <row r="707" spans="7:7" ht="12.75" x14ac:dyDescent="0.2">
      <c r="G707" s="188"/>
    </row>
    <row r="708" spans="7:7" ht="12.75" x14ac:dyDescent="0.2">
      <c r="G708" s="188"/>
    </row>
    <row r="709" spans="7:7" ht="12.75" x14ac:dyDescent="0.2">
      <c r="G709" s="188"/>
    </row>
    <row r="710" spans="7:7" ht="12.75" x14ac:dyDescent="0.2">
      <c r="G710" s="188"/>
    </row>
    <row r="711" spans="7:7" ht="12.75" x14ac:dyDescent="0.2">
      <c r="G711" s="188"/>
    </row>
    <row r="712" spans="7:7" ht="12.75" x14ac:dyDescent="0.2">
      <c r="G712" s="188"/>
    </row>
    <row r="713" spans="7:7" ht="12.75" x14ac:dyDescent="0.2">
      <c r="G713" s="188"/>
    </row>
    <row r="714" spans="7:7" ht="12.75" x14ac:dyDescent="0.2">
      <c r="G714" s="188"/>
    </row>
    <row r="715" spans="7:7" ht="12.75" x14ac:dyDescent="0.2">
      <c r="G715" s="188"/>
    </row>
    <row r="716" spans="7:7" ht="12.75" x14ac:dyDescent="0.2">
      <c r="G716" s="188"/>
    </row>
    <row r="717" spans="7:7" ht="12.75" x14ac:dyDescent="0.2">
      <c r="G717" s="188"/>
    </row>
    <row r="718" spans="7:7" ht="12.75" x14ac:dyDescent="0.2">
      <c r="G718" s="188"/>
    </row>
    <row r="719" spans="7:7" ht="12.75" x14ac:dyDescent="0.2">
      <c r="G719" s="188"/>
    </row>
    <row r="720" spans="7:7" ht="12.75" x14ac:dyDescent="0.2">
      <c r="G720" s="188"/>
    </row>
    <row r="721" spans="7:7" ht="12.75" x14ac:dyDescent="0.2">
      <c r="G721" s="188"/>
    </row>
    <row r="722" spans="7:7" ht="12.75" x14ac:dyDescent="0.2">
      <c r="G722" s="188"/>
    </row>
    <row r="723" spans="7:7" ht="12.75" x14ac:dyDescent="0.2">
      <c r="G723" s="188"/>
    </row>
    <row r="724" spans="7:7" ht="12.75" x14ac:dyDescent="0.2">
      <c r="G724" s="188"/>
    </row>
    <row r="725" spans="7:7" ht="12.75" x14ac:dyDescent="0.2">
      <c r="G725" s="188"/>
    </row>
    <row r="726" spans="7:7" ht="12.75" x14ac:dyDescent="0.2">
      <c r="G726" s="188"/>
    </row>
    <row r="727" spans="7:7" ht="12.75" x14ac:dyDescent="0.2">
      <c r="G727" s="188"/>
    </row>
    <row r="728" spans="7:7" ht="12.75" x14ac:dyDescent="0.2">
      <c r="G728" s="188"/>
    </row>
    <row r="729" spans="7:7" ht="12.75" x14ac:dyDescent="0.2">
      <c r="G729" s="188"/>
    </row>
    <row r="730" spans="7:7" ht="12.75" x14ac:dyDescent="0.2">
      <c r="G730" s="188"/>
    </row>
    <row r="731" spans="7:7" ht="12.75" x14ac:dyDescent="0.2">
      <c r="G731" s="188"/>
    </row>
    <row r="732" spans="7:7" ht="12.75" x14ac:dyDescent="0.2">
      <c r="G732" s="188"/>
    </row>
    <row r="733" spans="7:7" ht="12.75" x14ac:dyDescent="0.2">
      <c r="G733" s="188"/>
    </row>
    <row r="734" spans="7:7" ht="12.75" x14ac:dyDescent="0.2">
      <c r="G734" s="188"/>
    </row>
    <row r="735" spans="7:7" ht="12.75" x14ac:dyDescent="0.2">
      <c r="G735" s="188"/>
    </row>
    <row r="736" spans="7:7" ht="12.75" x14ac:dyDescent="0.2">
      <c r="G736" s="188"/>
    </row>
    <row r="737" spans="7:7" ht="12.75" x14ac:dyDescent="0.2">
      <c r="G737" s="188"/>
    </row>
    <row r="738" spans="7:7" ht="12.75" x14ac:dyDescent="0.2">
      <c r="G738" s="188"/>
    </row>
    <row r="739" spans="7:7" ht="12.75" x14ac:dyDescent="0.2">
      <c r="G739" s="188"/>
    </row>
    <row r="740" spans="7:7" ht="12.75" x14ac:dyDescent="0.2">
      <c r="G740" s="188"/>
    </row>
    <row r="741" spans="7:7" ht="12.75" x14ac:dyDescent="0.2">
      <c r="G741" s="188"/>
    </row>
    <row r="742" spans="7:7" ht="12.75" x14ac:dyDescent="0.2">
      <c r="G742" s="188"/>
    </row>
    <row r="743" spans="7:7" ht="12.75" x14ac:dyDescent="0.2">
      <c r="G743" s="188"/>
    </row>
    <row r="744" spans="7:7" ht="12.75" x14ac:dyDescent="0.2">
      <c r="G744" s="188"/>
    </row>
    <row r="745" spans="7:7" ht="12.75" x14ac:dyDescent="0.2">
      <c r="G745" s="188"/>
    </row>
    <row r="746" spans="7:7" ht="12.75" x14ac:dyDescent="0.2">
      <c r="G746" s="188"/>
    </row>
    <row r="747" spans="7:7" ht="12.75" x14ac:dyDescent="0.2">
      <c r="G747" s="188"/>
    </row>
    <row r="748" spans="7:7" ht="12.75" x14ac:dyDescent="0.2">
      <c r="G748" s="188"/>
    </row>
    <row r="749" spans="7:7" ht="12.75" x14ac:dyDescent="0.2">
      <c r="G749" s="188"/>
    </row>
    <row r="750" spans="7:7" ht="12.75" x14ac:dyDescent="0.2">
      <c r="G750" s="188"/>
    </row>
    <row r="751" spans="7:7" ht="12.75" x14ac:dyDescent="0.2">
      <c r="G751" s="188"/>
    </row>
    <row r="752" spans="7:7" ht="12.75" x14ac:dyDescent="0.2">
      <c r="G752" s="188"/>
    </row>
    <row r="753" spans="7:7" ht="12.75" x14ac:dyDescent="0.2">
      <c r="G753" s="188"/>
    </row>
    <row r="754" spans="7:7" ht="12.75" x14ac:dyDescent="0.2">
      <c r="G754" s="188"/>
    </row>
    <row r="755" spans="7:7" ht="12.75" x14ac:dyDescent="0.2">
      <c r="G755" s="188"/>
    </row>
    <row r="756" spans="7:7" ht="12.75" x14ac:dyDescent="0.2">
      <c r="G756" s="188"/>
    </row>
    <row r="757" spans="7:7" ht="12.75" x14ac:dyDescent="0.2">
      <c r="G757" s="188"/>
    </row>
    <row r="758" spans="7:7" ht="12.75" x14ac:dyDescent="0.2">
      <c r="G758" s="188"/>
    </row>
    <row r="759" spans="7:7" ht="12.75" x14ac:dyDescent="0.2">
      <c r="G759" s="188"/>
    </row>
    <row r="760" spans="7:7" ht="12.75" x14ac:dyDescent="0.2">
      <c r="G760" s="188"/>
    </row>
    <row r="761" spans="7:7" ht="12.75" x14ac:dyDescent="0.2">
      <c r="G761" s="188"/>
    </row>
    <row r="762" spans="7:7" ht="12.75" x14ac:dyDescent="0.2">
      <c r="G762" s="188"/>
    </row>
    <row r="763" spans="7:7" ht="12.75" x14ac:dyDescent="0.2">
      <c r="G763" s="188"/>
    </row>
    <row r="764" spans="7:7" ht="12.75" x14ac:dyDescent="0.2">
      <c r="G764" s="188"/>
    </row>
    <row r="765" spans="7:7" ht="12.75" x14ac:dyDescent="0.2">
      <c r="G765" s="188"/>
    </row>
    <row r="766" spans="7:7" ht="12.75" x14ac:dyDescent="0.2">
      <c r="G766" s="188"/>
    </row>
    <row r="767" spans="7:7" ht="12.75" x14ac:dyDescent="0.2">
      <c r="G767" s="188"/>
    </row>
    <row r="768" spans="7:7" ht="12.75" x14ac:dyDescent="0.2">
      <c r="G768" s="188"/>
    </row>
    <row r="769" spans="7:7" ht="12.75" x14ac:dyDescent="0.2">
      <c r="G769" s="188"/>
    </row>
    <row r="770" spans="7:7" ht="12.75" x14ac:dyDescent="0.2">
      <c r="G770" s="188"/>
    </row>
    <row r="771" spans="7:7" ht="12.75" x14ac:dyDescent="0.2">
      <c r="G771" s="188"/>
    </row>
    <row r="772" spans="7:7" ht="12.75" x14ac:dyDescent="0.2">
      <c r="G772" s="188"/>
    </row>
    <row r="773" spans="7:7" ht="12.75" x14ac:dyDescent="0.2">
      <c r="G773" s="188"/>
    </row>
    <row r="774" spans="7:7" ht="12.75" x14ac:dyDescent="0.2">
      <c r="G774" s="188"/>
    </row>
    <row r="775" spans="7:7" ht="12.75" x14ac:dyDescent="0.2">
      <c r="G775" s="188"/>
    </row>
    <row r="776" spans="7:7" ht="12.75" x14ac:dyDescent="0.2">
      <c r="G776" s="188"/>
    </row>
    <row r="777" spans="7:7" ht="12.75" x14ac:dyDescent="0.2">
      <c r="G777" s="188"/>
    </row>
    <row r="778" spans="7:7" ht="12.75" x14ac:dyDescent="0.2">
      <c r="G778" s="188"/>
    </row>
    <row r="779" spans="7:7" ht="12.75" x14ac:dyDescent="0.2">
      <c r="G779" s="188"/>
    </row>
    <row r="780" spans="7:7" ht="12.75" x14ac:dyDescent="0.2">
      <c r="G780" s="188"/>
    </row>
    <row r="781" spans="7:7" ht="12.75" x14ac:dyDescent="0.2">
      <c r="G781" s="188"/>
    </row>
    <row r="782" spans="7:7" ht="12.75" x14ac:dyDescent="0.2">
      <c r="G782" s="188"/>
    </row>
    <row r="783" spans="7:7" ht="12.75" x14ac:dyDescent="0.2">
      <c r="G783" s="188"/>
    </row>
    <row r="784" spans="7:7" ht="12.75" x14ac:dyDescent="0.2">
      <c r="G784" s="188"/>
    </row>
    <row r="785" spans="7:7" ht="12.75" x14ac:dyDescent="0.2">
      <c r="G785" s="188"/>
    </row>
    <row r="786" spans="7:7" ht="12.75" x14ac:dyDescent="0.2">
      <c r="G786" s="188"/>
    </row>
    <row r="787" spans="7:7" ht="12.75" x14ac:dyDescent="0.2">
      <c r="G787" s="188"/>
    </row>
    <row r="788" spans="7:7" ht="12.75" x14ac:dyDescent="0.2">
      <c r="G788" s="188"/>
    </row>
    <row r="789" spans="7:7" ht="12.75" x14ac:dyDescent="0.2">
      <c r="G789" s="188"/>
    </row>
    <row r="790" spans="7:7" ht="12.75" x14ac:dyDescent="0.2">
      <c r="G790" s="188"/>
    </row>
    <row r="791" spans="7:7" ht="12.75" x14ac:dyDescent="0.2">
      <c r="G791" s="188"/>
    </row>
    <row r="792" spans="7:7" ht="12.75" x14ac:dyDescent="0.2">
      <c r="G792" s="188"/>
    </row>
    <row r="793" spans="7:7" ht="12.75" x14ac:dyDescent="0.2">
      <c r="G793" s="188"/>
    </row>
    <row r="794" spans="7:7" ht="12.75" x14ac:dyDescent="0.2">
      <c r="G794" s="188"/>
    </row>
    <row r="795" spans="7:7" ht="12.75" x14ac:dyDescent="0.2">
      <c r="G795" s="188"/>
    </row>
    <row r="796" spans="7:7" ht="12.75" x14ac:dyDescent="0.2">
      <c r="G796" s="188"/>
    </row>
    <row r="797" spans="7:7" ht="12.75" x14ac:dyDescent="0.2">
      <c r="G797" s="188"/>
    </row>
    <row r="798" spans="7:7" ht="12.75" x14ac:dyDescent="0.2">
      <c r="G798" s="188"/>
    </row>
    <row r="799" spans="7:7" ht="12.75" x14ac:dyDescent="0.2">
      <c r="G799" s="188"/>
    </row>
    <row r="800" spans="7:7" ht="12.75" x14ac:dyDescent="0.2">
      <c r="G800" s="188"/>
    </row>
    <row r="801" spans="7:7" ht="12.75" x14ac:dyDescent="0.2">
      <c r="G801" s="188"/>
    </row>
    <row r="802" spans="7:7" ht="12.75" x14ac:dyDescent="0.2">
      <c r="G802" s="188"/>
    </row>
    <row r="803" spans="7:7" ht="12.75" x14ac:dyDescent="0.2">
      <c r="G803" s="188"/>
    </row>
    <row r="804" spans="7:7" ht="12.75" x14ac:dyDescent="0.2">
      <c r="G804" s="188"/>
    </row>
    <row r="805" spans="7:7" ht="12.75" x14ac:dyDescent="0.2">
      <c r="G805" s="188"/>
    </row>
    <row r="806" spans="7:7" ht="12.75" x14ac:dyDescent="0.2">
      <c r="G806" s="188"/>
    </row>
    <row r="807" spans="7:7" ht="12.75" x14ac:dyDescent="0.2">
      <c r="G807" s="188"/>
    </row>
    <row r="808" spans="7:7" ht="12.75" x14ac:dyDescent="0.2">
      <c r="G808" s="188"/>
    </row>
    <row r="809" spans="7:7" ht="12.75" x14ac:dyDescent="0.2">
      <c r="G809" s="188"/>
    </row>
    <row r="810" spans="7:7" ht="12.75" x14ac:dyDescent="0.2">
      <c r="G810" s="188"/>
    </row>
    <row r="811" spans="7:7" ht="12.75" x14ac:dyDescent="0.2">
      <c r="G811" s="188"/>
    </row>
    <row r="812" spans="7:7" ht="12.75" x14ac:dyDescent="0.2">
      <c r="G812" s="188"/>
    </row>
    <row r="813" spans="7:7" ht="12.75" x14ac:dyDescent="0.2">
      <c r="G813" s="188"/>
    </row>
    <row r="814" spans="7:7" ht="12.75" x14ac:dyDescent="0.2">
      <c r="G814" s="188"/>
    </row>
    <row r="815" spans="7:7" ht="12.75" x14ac:dyDescent="0.2">
      <c r="G815" s="188"/>
    </row>
    <row r="816" spans="7:7" ht="12.75" x14ac:dyDescent="0.2">
      <c r="G816" s="188"/>
    </row>
    <row r="817" spans="7:7" ht="12.75" x14ac:dyDescent="0.2">
      <c r="G817" s="188"/>
    </row>
    <row r="818" spans="7:7" ht="12.75" x14ac:dyDescent="0.2">
      <c r="G818" s="188"/>
    </row>
    <row r="819" spans="7:7" ht="12.75" x14ac:dyDescent="0.2">
      <c r="G819" s="188"/>
    </row>
    <row r="820" spans="7:7" ht="12.75" x14ac:dyDescent="0.2">
      <c r="G820" s="188"/>
    </row>
    <row r="821" spans="7:7" ht="12.75" x14ac:dyDescent="0.2">
      <c r="G821" s="188"/>
    </row>
    <row r="822" spans="7:7" ht="12.75" x14ac:dyDescent="0.2">
      <c r="G822" s="188"/>
    </row>
    <row r="823" spans="7:7" ht="12.75" x14ac:dyDescent="0.2">
      <c r="G823" s="188"/>
    </row>
    <row r="824" spans="7:7" ht="12.75" x14ac:dyDescent="0.2">
      <c r="G824" s="188"/>
    </row>
    <row r="825" spans="7:7" ht="12.75" x14ac:dyDescent="0.2">
      <c r="G825" s="188"/>
    </row>
    <row r="826" spans="7:7" ht="12.75" x14ac:dyDescent="0.2">
      <c r="G826" s="188"/>
    </row>
    <row r="827" spans="7:7" ht="12.75" x14ac:dyDescent="0.2">
      <c r="G827" s="188"/>
    </row>
    <row r="828" spans="7:7" ht="12.75" x14ac:dyDescent="0.2">
      <c r="G828" s="188"/>
    </row>
    <row r="829" spans="7:7" ht="12.75" x14ac:dyDescent="0.2">
      <c r="G829" s="188"/>
    </row>
    <row r="830" spans="7:7" ht="12.75" x14ac:dyDescent="0.2">
      <c r="G830" s="188"/>
    </row>
    <row r="831" spans="7:7" ht="12.75" x14ac:dyDescent="0.2">
      <c r="G831" s="188"/>
    </row>
    <row r="832" spans="7:7" ht="12.75" x14ac:dyDescent="0.2">
      <c r="G832" s="188"/>
    </row>
    <row r="833" spans="7:7" ht="12.75" x14ac:dyDescent="0.2">
      <c r="G833" s="188"/>
    </row>
    <row r="834" spans="7:7" ht="12.75" x14ac:dyDescent="0.2">
      <c r="G834" s="188"/>
    </row>
    <row r="835" spans="7:7" ht="12.75" x14ac:dyDescent="0.2">
      <c r="G835" s="188"/>
    </row>
    <row r="836" spans="7:7" ht="12.75" x14ac:dyDescent="0.2">
      <c r="G836" s="188"/>
    </row>
    <row r="837" spans="7:7" ht="12.75" x14ac:dyDescent="0.2">
      <c r="G837" s="188"/>
    </row>
    <row r="838" spans="7:7" ht="12.75" x14ac:dyDescent="0.2">
      <c r="G838" s="188"/>
    </row>
    <row r="839" spans="7:7" ht="12.75" x14ac:dyDescent="0.2">
      <c r="G839" s="188"/>
    </row>
    <row r="840" spans="7:7" ht="12.75" x14ac:dyDescent="0.2">
      <c r="G840" s="188"/>
    </row>
    <row r="841" spans="7:7" ht="12.75" x14ac:dyDescent="0.2">
      <c r="G841" s="188"/>
    </row>
    <row r="842" spans="7:7" ht="12.75" x14ac:dyDescent="0.2">
      <c r="G842" s="188"/>
    </row>
    <row r="843" spans="7:7" ht="12.75" x14ac:dyDescent="0.2">
      <c r="G843" s="188"/>
    </row>
    <row r="844" spans="7:7" ht="12.75" x14ac:dyDescent="0.2">
      <c r="G844" s="188"/>
    </row>
    <row r="845" spans="7:7" ht="12.75" x14ac:dyDescent="0.2">
      <c r="G845" s="188"/>
    </row>
    <row r="846" spans="7:7" ht="12.75" x14ac:dyDescent="0.2">
      <c r="G846" s="188"/>
    </row>
    <row r="847" spans="7:7" ht="12.75" x14ac:dyDescent="0.2">
      <c r="G847" s="188"/>
    </row>
    <row r="848" spans="7:7" ht="12.75" x14ac:dyDescent="0.2">
      <c r="G848" s="188"/>
    </row>
    <row r="849" spans="7:7" ht="12.75" x14ac:dyDescent="0.2">
      <c r="G849" s="188"/>
    </row>
    <row r="850" spans="7:7" ht="12.75" x14ac:dyDescent="0.2">
      <c r="G850" s="188"/>
    </row>
    <row r="851" spans="7:7" ht="12.75" x14ac:dyDescent="0.2">
      <c r="G851" s="188"/>
    </row>
    <row r="852" spans="7:7" ht="12.75" x14ac:dyDescent="0.2">
      <c r="G852" s="188"/>
    </row>
    <row r="853" spans="7:7" ht="12.75" x14ac:dyDescent="0.2">
      <c r="G853" s="188"/>
    </row>
    <row r="854" spans="7:7" ht="12.75" x14ac:dyDescent="0.2">
      <c r="G854" s="188"/>
    </row>
    <row r="855" spans="7:7" ht="12.75" x14ac:dyDescent="0.2">
      <c r="G855" s="188"/>
    </row>
    <row r="856" spans="7:7" ht="12.75" x14ac:dyDescent="0.2">
      <c r="G856" s="188"/>
    </row>
    <row r="857" spans="7:7" ht="12.75" x14ac:dyDescent="0.2">
      <c r="G857" s="188"/>
    </row>
    <row r="858" spans="7:7" ht="12.75" x14ac:dyDescent="0.2">
      <c r="G858" s="188"/>
    </row>
    <row r="859" spans="7:7" ht="12.75" x14ac:dyDescent="0.2">
      <c r="G859" s="188"/>
    </row>
    <row r="860" spans="7:7" ht="12.75" x14ac:dyDescent="0.2">
      <c r="G860" s="188"/>
    </row>
    <row r="861" spans="7:7" ht="12.75" x14ac:dyDescent="0.2">
      <c r="G861" s="188"/>
    </row>
    <row r="862" spans="7:7" ht="12.75" x14ac:dyDescent="0.2">
      <c r="G862" s="188"/>
    </row>
    <row r="863" spans="7:7" ht="12.75" x14ac:dyDescent="0.2">
      <c r="G863" s="188"/>
    </row>
    <row r="864" spans="7:7" ht="12.75" x14ac:dyDescent="0.2">
      <c r="G864" s="188"/>
    </row>
    <row r="865" spans="7:7" ht="12.75" x14ac:dyDescent="0.2">
      <c r="G865" s="188"/>
    </row>
    <row r="866" spans="7:7" ht="12.75" x14ac:dyDescent="0.2">
      <c r="G866" s="188"/>
    </row>
    <row r="867" spans="7:7" ht="12.75" x14ac:dyDescent="0.2">
      <c r="G867" s="188"/>
    </row>
    <row r="868" spans="7:7" ht="12.75" x14ac:dyDescent="0.2">
      <c r="G868" s="188"/>
    </row>
    <row r="869" spans="7:7" ht="12.75" x14ac:dyDescent="0.2">
      <c r="G869" s="188"/>
    </row>
    <row r="870" spans="7:7" ht="12.75" x14ac:dyDescent="0.2">
      <c r="G870" s="188"/>
    </row>
    <row r="871" spans="7:7" ht="12.75" x14ac:dyDescent="0.2">
      <c r="G871" s="188"/>
    </row>
    <row r="872" spans="7:7" ht="12.75" x14ac:dyDescent="0.2">
      <c r="G872" s="188"/>
    </row>
    <row r="873" spans="7:7" ht="12.75" x14ac:dyDescent="0.2">
      <c r="G873" s="188"/>
    </row>
    <row r="874" spans="7:7" ht="12.75" x14ac:dyDescent="0.2">
      <c r="G874" s="188"/>
    </row>
    <row r="875" spans="7:7" ht="12.75" x14ac:dyDescent="0.2">
      <c r="G875" s="188"/>
    </row>
    <row r="876" spans="7:7" ht="12.75" x14ac:dyDescent="0.2">
      <c r="G876" s="188"/>
    </row>
    <row r="877" spans="7:7" ht="12.75" x14ac:dyDescent="0.2">
      <c r="G877" s="188"/>
    </row>
    <row r="878" spans="7:7" ht="12.75" x14ac:dyDescent="0.2">
      <c r="G878" s="188"/>
    </row>
    <row r="879" spans="7:7" ht="12.75" x14ac:dyDescent="0.2">
      <c r="G879" s="188"/>
    </row>
    <row r="880" spans="7:7" ht="12.75" x14ac:dyDescent="0.2">
      <c r="G880" s="188"/>
    </row>
    <row r="881" spans="7:7" ht="12.75" x14ac:dyDescent="0.2">
      <c r="G881" s="188"/>
    </row>
    <row r="882" spans="7:7" ht="12.75" x14ac:dyDescent="0.2">
      <c r="G882" s="188"/>
    </row>
    <row r="883" spans="7:7" ht="12.75" x14ac:dyDescent="0.2">
      <c r="G883" s="188"/>
    </row>
    <row r="884" spans="7:7" ht="12.75" x14ac:dyDescent="0.2">
      <c r="G884" s="188"/>
    </row>
    <row r="885" spans="7:7" ht="12.75" x14ac:dyDescent="0.2">
      <c r="G885" s="188"/>
    </row>
    <row r="886" spans="7:7" ht="12.75" x14ac:dyDescent="0.2">
      <c r="G886" s="188"/>
    </row>
    <row r="887" spans="7:7" ht="12.75" x14ac:dyDescent="0.2">
      <c r="G887" s="188"/>
    </row>
    <row r="888" spans="7:7" ht="12.75" x14ac:dyDescent="0.2">
      <c r="G888" s="188"/>
    </row>
    <row r="889" spans="7:7" ht="12.75" x14ac:dyDescent="0.2">
      <c r="G889" s="188"/>
    </row>
    <row r="890" spans="7:7" ht="12.75" x14ac:dyDescent="0.2">
      <c r="G890" s="188"/>
    </row>
    <row r="891" spans="7:7" ht="12.75" x14ac:dyDescent="0.2">
      <c r="G891" s="188"/>
    </row>
    <row r="892" spans="7:7" ht="12.75" x14ac:dyDescent="0.2">
      <c r="G892" s="188"/>
    </row>
    <row r="893" spans="7:7" ht="12.75" x14ac:dyDescent="0.2">
      <c r="G893" s="188"/>
    </row>
    <row r="894" spans="7:7" ht="12.75" x14ac:dyDescent="0.2">
      <c r="G894" s="188"/>
    </row>
    <row r="895" spans="7:7" ht="12.75" x14ac:dyDescent="0.2">
      <c r="G895" s="188"/>
    </row>
    <row r="896" spans="7:7" ht="12.75" x14ac:dyDescent="0.2">
      <c r="G896" s="188"/>
    </row>
    <row r="897" spans="7:7" ht="12.75" x14ac:dyDescent="0.2">
      <c r="G897" s="188"/>
    </row>
    <row r="898" spans="7:7" ht="12.75" x14ac:dyDescent="0.2">
      <c r="G898" s="188"/>
    </row>
    <row r="899" spans="7:7" ht="12.75" x14ac:dyDescent="0.2">
      <c r="G899" s="188"/>
    </row>
    <row r="900" spans="7:7" ht="12.75" x14ac:dyDescent="0.2">
      <c r="G900" s="188"/>
    </row>
    <row r="901" spans="7:7" ht="12.75" x14ac:dyDescent="0.2">
      <c r="G901" s="188"/>
    </row>
    <row r="902" spans="7:7" ht="12.75" x14ac:dyDescent="0.2">
      <c r="G902" s="188"/>
    </row>
    <row r="903" spans="7:7" ht="12.75" x14ac:dyDescent="0.2">
      <c r="G903" s="188"/>
    </row>
    <row r="904" spans="7:7" ht="12.75" x14ac:dyDescent="0.2">
      <c r="G904" s="188"/>
    </row>
    <row r="905" spans="7:7" ht="12.75" x14ac:dyDescent="0.2">
      <c r="G905" s="188"/>
    </row>
    <row r="906" spans="7:7" ht="12.75" x14ac:dyDescent="0.2">
      <c r="G906" s="188"/>
    </row>
    <row r="907" spans="7:7" ht="12.75" x14ac:dyDescent="0.2">
      <c r="G907" s="188"/>
    </row>
    <row r="908" spans="7:7" ht="12.75" x14ac:dyDescent="0.2">
      <c r="G908" s="188"/>
    </row>
    <row r="909" spans="7:7" ht="12.75" x14ac:dyDescent="0.2">
      <c r="G909" s="188"/>
    </row>
    <row r="910" spans="7:7" ht="12.75" x14ac:dyDescent="0.2">
      <c r="G910" s="188"/>
    </row>
    <row r="911" spans="7:7" ht="12.75" x14ac:dyDescent="0.2">
      <c r="G911" s="188"/>
    </row>
    <row r="912" spans="7:7" ht="12.75" x14ac:dyDescent="0.2">
      <c r="G912" s="188"/>
    </row>
    <row r="913" spans="7:7" ht="12.75" x14ac:dyDescent="0.2">
      <c r="G913" s="188"/>
    </row>
    <row r="914" spans="7:7" ht="12.75" x14ac:dyDescent="0.2">
      <c r="G914" s="188"/>
    </row>
    <row r="915" spans="7:7" ht="12.75" x14ac:dyDescent="0.2">
      <c r="G915" s="188"/>
    </row>
    <row r="916" spans="7:7" ht="12.75" x14ac:dyDescent="0.2">
      <c r="G916" s="188"/>
    </row>
    <row r="917" spans="7:7" ht="12.75" x14ac:dyDescent="0.2">
      <c r="G917" s="188"/>
    </row>
    <row r="918" spans="7:7" ht="12.75" x14ac:dyDescent="0.2">
      <c r="G918" s="188"/>
    </row>
    <row r="919" spans="7:7" ht="12.75" x14ac:dyDescent="0.2">
      <c r="G919" s="188"/>
    </row>
    <row r="920" spans="7:7" ht="12.75" x14ac:dyDescent="0.2">
      <c r="G920" s="188"/>
    </row>
    <row r="921" spans="7:7" ht="12.75" x14ac:dyDescent="0.2">
      <c r="G921" s="188"/>
    </row>
    <row r="922" spans="7:7" ht="12.75" x14ac:dyDescent="0.2">
      <c r="G922" s="188"/>
    </row>
    <row r="923" spans="7:7" ht="12.75" x14ac:dyDescent="0.2">
      <c r="G923" s="188"/>
    </row>
    <row r="924" spans="7:7" ht="12.75" x14ac:dyDescent="0.2">
      <c r="G924" s="188"/>
    </row>
    <row r="925" spans="7:7" ht="12.75" x14ac:dyDescent="0.2">
      <c r="G925" s="188"/>
    </row>
    <row r="926" spans="7:7" ht="12.75" x14ac:dyDescent="0.2">
      <c r="G926" s="188"/>
    </row>
    <row r="927" spans="7:7" ht="12.75" x14ac:dyDescent="0.2">
      <c r="G927" s="188"/>
    </row>
    <row r="928" spans="7:7" ht="12.75" x14ac:dyDescent="0.2">
      <c r="G928" s="188"/>
    </row>
    <row r="929" spans="7:7" ht="12.75" x14ac:dyDescent="0.2">
      <c r="G929" s="188"/>
    </row>
    <row r="930" spans="7:7" ht="12.75" x14ac:dyDescent="0.2">
      <c r="G930" s="188"/>
    </row>
    <row r="931" spans="7:7" ht="12.75" x14ac:dyDescent="0.2">
      <c r="G931" s="188"/>
    </row>
    <row r="932" spans="7:7" ht="12.75" x14ac:dyDescent="0.2">
      <c r="G932" s="188"/>
    </row>
    <row r="933" spans="7:7" ht="12.75" x14ac:dyDescent="0.2">
      <c r="G933" s="188"/>
    </row>
    <row r="934" spans="7:7" ht="12.75" x14ac:dyDescent="0.2">
      <c r="G934" s="188"/>
    </row>
    <row r="935" spans="7:7" ht="12.75" x14ac:dyDescent="0.2">
      <c r="G935" s="188"/>
    </row>
    <row r="936" spans="7:7" ht="12.75" x14ac:dyDescent="0.2">
      <c r="G936" s="188"/>
    </row>
    <row r="937" spans="7:7" ht="12.75" x14ac:dyDescent="0.2">
      <c r="G937" s="188"/>
    </row>
    <row r="938" spans="7:7" ht="12.75" x14ac:dyDescent="0.2">
      <c r="G938" s="188"/>
    </row>
    <row r="939" spans="7:7" ht="12.75" x14ac:dyDescent="0.2">
      <c r="G939" s="188"/>
    </row>
    <row r="940" spans="7:7" ht="12.75" x14ac:dyDescent="0.2">
      <c r="G940" s="188"/>
    </row>
    <row r="941" spans="7:7" ht="12.75" x14ac:dyDescent="0.2">
      <c r="G941" s="188"/>
    </row>
    <row r="942" spans="7:7" ht="12.75" x14ac:dyDescent="0.2">
      <c r="G942" s="188"/>
    </row>
    <row r="943" spans="7:7" ht="12.75" x14ac:dyDescent="0.2">
      <c r="G943" s="188"/>
    </row>
    <row r="944" spans="7:7" ht="12.75" x14ac:dyDescent="0.2">
      <c r="G944" s="188"/>
    </row>
    <row r="945" spans="7:7" ht="12.75" x14ac:dyDescent="0.2">
      <c r="G945" s="188"/>
    </row>
    <row r="946" spans="7:7" ht="12.75" x14ac:dyDescent="0.2">
      <c r="G946" s="188"/>
    </row>
    <row r="947" spans="7:7" ht="12.75" x14ac:dyDescent="0.2">
      <c r="G947" s="188"/>
    </row>
    <row r="948" spans="7:7" ht="12.75" x14ac:dyDescent="0.2">
      <c r="G948" s="188"/>
    </row>
    <row r="949" spans="7:7" ht="12.75" x14ac:dyDescent="0.2">
      <c r="G949" s="188"/>
    </row>
    <row r="950" spans="7:7" ht="12.75" x14ac:dyDescent="0.2">
      <c r="G950" s="188"/>
    </row>
    <row r="951" spans="7:7" ht="12.75" x14ac:dyDescent="0.2">
      <c r="G951" s="188"/>
    </row>
    <row r="952" spans="7:7" ht="12.75" x14ac:dyDescent="0.2">
      <c r="G952" s="188"/>
    </row>
    <row r="953" spans="7:7" ht="12.75" x14ac:dyDescent="0.2">
      <c r="G953" s="188"/>
    </row>
    <row r="954" spans="7:7" ht="12.75" x14ac:dyDescent="0.2">
      <c r="G954" s="188"/>
    </row>
    <row r="955" spans="7:7" ht="12.75" x14ac:dyDescent="0.2">
      <c r="G955" s="188"/>
    </row>
    <row r="956" spans="7:7" ht="12.75" x14ac:dyDescent="0.2">
      <c r="G956" s="188"/>
    </row>
    <row r="957" spans="7:7" ht="12.75" x14ac:dyDescent="0.2">
      <c r="G957" s="188"/>
    </row>
    <row r="958" spans="7:7" ht="12.75" x14ac:dyDescent="0.2">
      <c r="G958" s="188"/>
    </row>
    <row r="959" spans="7:7" ht="12.75" x14ac:dyDescent="0.2">
      <c r="G959" s="188"/>
    </row>
    <row r="960" spans="7:7" ht="12.75" x14ac:dyDescent="0.2">
      <c r="G960" s="188"/>
    </row>
    <row r="961" spans="7:7" ht="12.75" x14ac:dyDescent="0.2">
      <c r="G961" s="188"/>
    </row>
    <row r="962" spans="7:7" ht="12.75" x14ac:dyDescent="0.2">
      <c r="G962" s="188"/>
    </row>
    <row r="963" spans="7:7" ht="12.75" x14ac:dyDescent="0.2">
      <c r="G963" s="188"/>
    </row>
    <row r="964" spans="7:7" ht="12.75" x14ac:dyDescent="0.2">
      <c r="G964" s="188"/>
    </row>
    <row r="965" spans="7:7" ht="12.75" x14ac:dyDescent="0.2">
      <c r="G965" s="188"/>
    </row>
    <row r="966" spans="7:7" ht="12.75" x14ac:dyDescent="0.2">
      <c r="G966" s="188"/>
    </row>
    <row r="967" spans="7:7" ht="12.75" x14ac:dyDescent="0.2">
      <c r="G967" s="188"/>
    </row>
    <row r="968" spans="7:7" ht="12.75" x14ac:dyDescent="0.2">
      <c r="G968" s="188"/>
    </row>
    <row r="969" spans="7:7" ht="12.75" x14ac:dyDescent="0.2">
      <c r="G969" s="188"/>
    </row>
    <row r="970" spans="7:7" ht="12.75" x14ac:dyDescent="0.2">
      <c r="G970" s="188"/>
    </row>
    <row r="971" spans="7:7" ht="12.75" x14ac:dyDescent="0.2">
      <c r="G971" s="188"/>
    </row>
    <row r="972" spans="7:7" ht="12.75" x14ac:dyDescent="0.2">
      <c r="G972" s="188"/>
    </row>
    <row r="973" spans="7:7" ht="12.75" x14ac:dyDescent="0.2">
      <c r="G973" s="188"/>
    </row>
    <row r="974" spans="7:7" ht="12.75" x14ac:dyDescent="0.2">
      <c r="G974" s="188"/>
    </row>
    <row r="975" spans="7:7" ht="12.75" x14ac:dyDescent="0.2">
      <c r="G975" s="188"/>
    </row>
    <row r="976" spans="7:7" ht="12.75" x14ac:dyDescent="0.2">
      <c r="G976" s="188"/>
    </row>
    <row r="977" spans="7:7" ht="12.75" x14ac:dyDescent="0.2">
      <c r="G977" s="188"/>
    </row>
    <row r="978" spans="7:7" ht="12.75" x14ac:dyDescent="0.2">
      <c r="G978" s="188"/>
    </row>
    <row r="979" spans="7:7" ht="12.75" x14ac:dyDescent="0.2">
      <c r="G979" s="188"/>
    </row>
    <row r="980" spans="7:7" ht="12.75" x14ac:dyDescent="0.2">
      <c r="G980" s="188"/>
    </row>
    <row r="981" spans="7:7" ht="12.75" x14ac:dyDescent="0.2">
      <c r="G981" s="188"/>
    </row>
    <row r="982" spans="7:7" ht="12.75" x14ac:dyDescent="0.2">
      <c r="G982" s="188"/>
    </row>
    <row r="983" spans="7:7" ht="12.75" x14ac:dyDescent="0.2">
      <c r="G983" s="188"/>
    </row>
    <row r="984" spans="7:7" ht="12.75" x14ac:dyDescent="0.2">
      <c r="G984" s="188"/>
    </row>
    <row r="985" spans="7:7" ht="12.75" x14ac:dyDescent="0.2">
      <c r="G985" s="188"/>
    </row>
    <row r="986" spans="7:7" ht="12.75" x14ac:dyDescent="0.2">
      <c r="G986" s="188"/>
    </row>
    <row r="987" spans="7:7" ht="12.75" x14ac:dyDescent="0.2">
      <c r="G987" s="188"/>
    </row>
    <row r="988" spans="7:7" ht="12.75" x14ac:dyDescent="0.2">
      <c r="G988" s="188"/>
    </row>
    <row r="989" spans="7:7" ht="12.75" x14ac:dyDescent="0.2">
      <c r="G989" s="188"/>
    </row>
    <row r="990" spans="7:7" ht="12.75" x14ac:dyDescent="0.2">
      <c r="G990" s="188"/>
    </row>
    <row r="991" spans="7:7" ht="12.75" x14ac:dyDescent="0.2">
      <c r="G991" s="188"/>
    </row>
    <row r="992" spans="7:7" ht="12.75" x14ac:dyDescent="0.2">
      <c r="G992" s="188"/>
    </row>
    <row r="993" spans="7:7" ht="12.75" x14ac:dyDescent="0.2">
      <c r="G993" s="188"/>
    </row>
    <row r="994" spans="7:7" ht="12.75" x14ac:dyDescent="0.2">
      <c r="G994" s="188"/>
    </row>
    <row r="995" spans="7:7" ht="12.75" x14ac:dyDescent="0.2">
      <c r="G995" s="188"/>
    </row>
    <row r="996" spans="7:7" ht="12.75" x14ac:dyDescent="0.2">
      <c r="G996" s="188"/>
    </row>
    <row r="997" spans="7:7" ht="12.75" x14ac:dyDescent="0.2">
      <c r="G997" s="188"/>
    </row>
    <row r="998" spans="7:7" ht="12.75" x14ac:dyDescent="0.2">
      <c r="G998" s="188"/>
    </row>
    <row r="999" spans="7:7" ht="12.75" x14ac:dyDescent="0.2">
      <c r="G999" s="188"/>
    </row>
    <row r="1000" spans="7:7" ht="12.75" x14ac:dyDescent="0.2">
      <c r="G1000" s="188"/>
    </row>
    <row r="1001" spans="7:7" ht="12.75" x14ac:dyDescent="0.2">
      <c r="G1001" s="188"/>
    </row>
    <row r="1002" spans="7:7" ht="12.75" x14ac:dyDescent="0.2">
      <c r="G1002" s="188"/>
    </row>
    <row r="1003" spans="7:7" ht="12.75" x14ac:dyDescent="0.2">
      <c r="G1003" s="188"/>
    </row>
    <row r="1004" spans="7:7" ht="12.75" x14ac:dyDescent="0.2">
      <c r="G1004" s="188"/>
    </row>
    <row r="1005" spans="7:7" ht="12.75" x14ac:dyDescent="0.2">
      <c r="G1005" s="188"/>
    </row>
    <row r="1006" spans="7:7" ht="12.75" x14ac:dyDescent="0.2">
      <c r="G1006" s="188"/>
    </row>
    <row r="1007" spans="7:7" ht="12.75" x14ac:dyDescent="0.2">
      <c r="G1007" s="188"/>
    </row>
    <row r="1008" spans="7:7" ht="12.75" x14ac:dyDescent="0.2">
      <c r="G1008" s="188"/>
    </row>
    <row r="1009" spans="7:7" ht="12.75" x14ac:dyDescent="0.2">
      <c r="G1009" s="188"/>
    </row>
    <row r="1010" spans="7:7" ht="12.75" x14ac:dyDescent="0.2">
      <c r="G1010" s="188"/>
    </row>
    <row r="1011" spans="7:7" ht="12.75" x14ac:dyDescent="0.2">
      <c r="G1011" s="188"/>
    </row>
    <row r="1012" spans="7:7" ht="12.75" x14ac:dyDescent="0.2">
      <c r="G1012" s="188"/>
    </row>
    <row r="1013" spans="7:7" ht="12.75" x14ac:dyDescent="0.2">
      <c r="G1013" s="188"/>
    </row>
    <row r="1014" spans="7:7" ht="12.75" x14ac:dyDescent="0.2">
      <c r="G1014" s="188"/>
    </row>
    <row r="1015" spans="7:7" ht="12.75" x14ac:dyDescent="0.2">
      <c r="G1015" s="188"/>
    </row>
    <row r="1016" spans="7:7" ht="12.75" x14ac:dyDescent="0.2">
      <c r="G1016" s="188"/>
    </row>
    <row r="1017" spans="7:7" ht="12.75" x14ac:dyDescent="0.2">
      <c r="G1017" s="188"/>
    </row>
    <row r="1018" spans="7:7" ht="12.75" x14ac:dyDescent="0.2">
      <c r="G1018" s="188"/>
    </row>
    <row r="1019" spans="7:7" ht="12.75" x14ac:dyDescent="0.2">
      <c r="G1019" s="188"/>
    </row>
    <row r="1020" spans="7:7" ht="12.75" x14ac:dyDescent="0.2">
      <c r="G1020" s="188"/>
    </row>
    <row r="1021" spans="7:7" ht="12.75" x14ac:dyDescent="0.2">
      <c r="G1021" s="188"/>
    </row>
    <row r="1022" spans="7:7" ht="12.75" x14ac:dyDescent="0.2">
      <c r="G1022" s="188"/>
    </row>
    <row r="1023" spans="7:7" ht="12.75" x14ac:dyDescent="0.2">
      <c r="G1023" s="188"/>
    </row>
    <row r="1024" spans="7:7" ht="12.75" x14ac:dyDescent="0.2">
      <c r="G1024" s="188"/>
    </row>
    <row r="1025" spans="7:7" ht="12.75" x14ac:dyDescent="0.2">
      <c r="G1025" s="188"/>
    </row>
    <row r="1026" spans="7:7" ht="12.75" x14ac:dyDescent="0.2">
      <c r="G1026" s="188"/>
    </row>
    <row r="1027" spans="7:7" ht="12.75" x14ac:dyDescent="0.2">
      <c r="G1027" s="188"/>
    </row>
    <row r="1028" spans="7:7" ht="12.75" x14ac:dyDescent="0.2">
      <c r="G1028" s="188"/>
    </row>
    <row r="1029" spans="7:7" ht="12.75" x14ac:dyDescent="0.2">
      <c r="G1029" s="188"/>
    </row>
    <row r="1030" spans="7:7" ht="12.75" x14ac:dyDescent="0.2">
      <c r="G1030" s="188"/>
    </row>
    <row r="1031" spans="7:7" ht="12.75" x14ac:dyDescent="0.2">
      <c r="G1031" s="188"/>
    </row>
    <row r="1032" spans="7:7" ht="12.75" x14ac:dyDescent="0.2">
      <c r="G1032" s="188"/>
    </row>
    <row r="1033" spans="7:7" ht="12.75" x14ac:dyDescent="0.2">
      <c r="G1033" s="188"/>
    </row>
    <row r="1034" spans="7:7" ht="12.75" x14ac:dyDescent="0.2">
      <c r="G1034" s="188"/>
    </row>
    <row r="1035" spans="7:7" ht="12.75" x14ac:dyDescent="0.2">
      <c r="G1035" s="188"/>
    </row>
    <row r="1036" spans="7:7" ht="12.75" x14ac:dyDescent="0.2">
      <c r="G1036" s="188"/>
    </row>
    <row r="1037" spans="7:7" ht="12.75" x14ac:dyDescent="0.2">
      <c r="G1037" s="188"/>
    </row>
    <row r="1038" spans="7:7" ht="12.75" x14ac:dyDescent="0.2">
      <c r="G1038" s="188"/>
    </row>
    <row r="1039" spans="7:7" ht="12.75" x14ac:dyDescent="0.2">
      <c r="G1039" s="188"/>
    </row>
    <row r="1040" spans="7:7" ht="12.75" x14ac:dyDescent="0.2">
      <c r="G1040" s="188"/>
    </row>
    <row r="1041" spans="7:7" ht="12.75" x14ac:dyDescent="0.2">
      <c r="G1041" s="188"/>
    </row>
    <row r="1042" spans="7:7" ht="12.75" x14ac:dyDescent="0.2">
      <c r="G1042" s="188"/>
    </row>
    <row r="1043" spans="7:7" ht="12.75" x14ac:dyDescent="0.2">
      <c r="G1043" s="188"/>
    </row>
    <row r="1044" spans="7:7" ht="12.75" x14ac:dyDescent="0.2">
      <c r="G1044" s="188"/>
    </row>
    <row r="1045" spans="7:7" ht="12.75" x14ac:dyDescent="0.2">
      <c r="G1045" s="188"/>
    </row>
    <row r="1046" spans="7:7" ht="12.75" x14ac:dyDescent="0.2">
      <c r="G1046" s="188"/>
    </row>
    <row r="1047" spans="7:7" ht="12.75" x14ac:dyDescent="0.2">
      <c r="G1047" s="188"/>
    </row>
    <row r="1048" spans="7:7" ht="12.75" x14ac:dyDescent="0.2">
      <c r="G1048" s="188"/>
    </row>
    <row r="1049" spans="7:7" ht="12.75" x14ac:dyDescent="0.2">
      <c r="G1049" s="188"/>
    </row>
    <row r="1050" spans="7:7" ht="12.75" x14ac:dyDescent="0.2">
      <c r="G1050" s="188"/>
    </row>
    <row r="1051" spans="7:7" ht="12.75" x14ac:dyDescent="0.2">
      <c r="G1051" s="188"/>
    </row>
    <row r="1052" spans="7:7" ht="12.75" x14ac:dyDescent="0.2">
      <c r="G1052" s="188"/>
    </row>
    <row r="1053" spans="7:7" ht="12.75" x14ac:dyDescent="0.2">
      <c r="G1053" s="188"/>
    </row>
    <row r="1054" spans="7:7" ht="12.75" x14ac:dyDescent="0.2">
      <c r="G1054" s="188"/>
    </row>
    <row r="1055" spans="7:7" ht="12.75" x14ac:dyDescent="0.2">
      <c r="G1055" s="188"/>
    </row>
    <row r="1056" spans="7:7" ht="12.75" x14ac:dyDescent="0.2">
      <c r="G1056" s="188"/>
    </row>
    <row r="1057" spans="7:7" ht="12.75" x14ac:dyDescent="0.2">
      <c r="G1057" s="188"/>
    </row>
  </sheetData>
  <dataValidations count="4">
    <dataValidation type="list" allowBlank="1" sqref="A3:A101" xr:uid="{00000000-0002-0000-0200-000000000000}">
      <formula1>"2025 0: ENE,2025 0: FEB,2025 0: MAR,2025 1: ABR,2025 2: AGO,2025 2: SET"</formula1>
    </dataValidation>
    <dataValidation type="list" allowBlank="1" sqref="H3:H101" xr:uid="{00000000-0002-0000-0200-000001000000}">
      <formula1>"MAÑANA,TARDE,NOCHE"</formula1>
    </dataValidation>
    <dataValidation type="list" allowBlank="1" sqref="C3:C101" xr:uid="{00000000-0002-0000-0200-000002000000}">
      <formula1>"PRESENCIAL,VIRTUAL"</formula1>
    </dataValidation>
    <dataValidation type="list" allowBlank="1" sqref="B3:B101" xr:uid="{00000000-0002-0000-0200-000003000000}">
      <formula1>"TRADICIONAL,PROTECH XP"</formula1>
    </dataValidation>
  </dataValidations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xr:uid="{00000000-0004-0000-0200-000007000000}"/>
    <hyperlink ref="F11" r:id="rId9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20" r:id="rId17" xr:uid="{00000000-0004-0000-0200-000010000000}"/>
    <hyperlink ref="F21" r:id="rId18" xr:uid="{00000000-0004-0000-0200-000011000000}"/>
    <hyperlink ref="F22" r:id="rId19" xr:uid="{00000000-0004-0000-0200-000012000000}"/>
    <hyperlink ref="F23" r:id="rId20" xr:uid="{00000000-0004-0000-0200-000013000000}"/>
    <hyperlink ref="F25" r:id="rId21" xr:uid="{00000000-0004-0000-0200-000014000000}"/>
    <hyperlink ref="F26" r:id="rId22" xr:uid="{00000000-0004-0000-0200-000015000000}"/>
    <hyperlink ref="F27" r:id="rId23" xr:uid="{00000000-0004-0000-0200-000016000000}"/>
    <hyperlink ref="F28" r:id="rId24" xr:uid="{00000000-0004-0000-0200-000017000000}"/>
    <hyperlink ref="F29" r:id="rId25" xr:uid="{00000000-0004-0000-0200-000018000000}"/>
    <hyperlink ref="F30" r:id="rId26" xr:uid="{00000000-0004-0000-0200-000019000000}"/>
    <hyperlink ref="F31" r:id="rId27" xr:uid="{00000000-0004-0000-0200-00001A000000}"/>
    <hyperlink ref="F33" r:id="rId28" xr:uid="{00000000-0004-0000-0200-00001B000000}"/>
    <hyperlink ref="F34" r:id="rId29" xr:uid="{00000000-0004-0000-0200-00001C000000}"/>
    <hyperlink ref="F35" r:id="rId30" xr:uid="{00000000-0004-0000-0200-00001D000000}"/>
    <hyperlink ref="F37" r:id="rId31" xr:uid="{00000000-0004-0000-0200-00001E000000}"/>
    <hyperlink ref="F38" r:id="rId32" xr:uid="{00000000-0004-0000-0200-00001F000000}"/>
    <hyperlink ref="F39" r:id="rId33" xr:uid="{00000000-0004-0000-0200-000020000000}"/>
    <hyperlink ref="F40" r:id="rId34" xr:uid="{00000000-0004-0000-0200-000021000000}"/>
    <hyperlink ref="F41" r:id="rId35" xr:uid="{00000000-0004-0000-0200-000022000000}"/>
    <hyperlink ref="F42" r:id="rId36" xr:uid="{00000000-0004-0000-0200-000023000000}"/>
    <hyperlink ref="F43" r:id="rId37" xr:uid="{00000000-0004-0000-0200-000024000000}"/>
    <hyperlink ref="F44" r:id="rId38" xr:uid="{00000000-0004-0000-0200-000025000000}"/>
    <hyperlink ref="F45" r:id="rId39" xr:uid="{00000000-0004-0000-0200-000026000000}"/>
    <hyperlink ref="F47" r:id="rId40" xr:uid="{00000000-0004-0000-0200-000027000000}"/>
    <hyperlink ref="F48" r:id="rId41" xr:uid="{00000000-0004-0000-0200-000028000000}"/>
    <hyperlink ref="F49" r:id="rId42" xr:uid="{00000000-0004-0000-0200-000029000000}"/>
    <hyperlink ref="F50" r:id="rId43" xr:uid="{00000000-0004-0000-0200-00002A000000}"/>
    <hyperlink ref="F51" r:id="rId44" xr:uid="{00000000-0004-0000-0200-00002B000000}"/>
    <hyperlink ref="F52" r:id="rId45" xr:uid="{00000000-0004-0000-0200-00002C000000}"/>
    <hyperlink ref="F53" r:id="rId46" xr:uid="{00000000-0004-0000-0200-00002D000000}"/>
    <hyperlink ref="F54" r:id="rId47" xr:uid="{00000000-0004-0000-0200-00002E000000}"/>
    <hyperlink ref="F55" r:id="rId48" xr:uid="{00000000-0004-0000-0200-00002F000000}"/>
    <hyperlink ref="F56" r:id="rId49" xr:uid="{00000000-0004-0000-0200-000030000000}"/>
    <hyperlink ref="F57" r:id="rId50" xr:uid="{00000000-0004-0000-0200-000031000000}"/>
    <hyperlink ref="F58" r:id="rId51" xr:uid="{00000000-0004-0000-0200-000032000000}"/>
    <hyperlink ref="F59" r:id="rId52" xr:uid="{00000000-0004-0000-0200-000033000000}"/>
    <hyperlink ref="F60" r:id="rId53" xr:uid="{00000000-0004-0000-0200-000034000000}"/>
    <hyperlink ref="F61" r:id="rId54" xr:uid="{00000000-0004-0000-0200-000035000000}"/>
    <hyperlink ref="F63" r:id="rId55" xr:uid="{00000000-0004-0000-0200-000036000000}"/>
    <hyperlink ref="F65" r:id="rId56" xr:uid="{00000000-0004-0000-0200-000037000000}"/>
    <hyperlink ref="F66" r:id="rId57" xr:uid="{00000000-0004-0000-0200-000038000000}"/>
    <hyperlink ref="F68" r:id="rId58" xr:uid="{00000000-0004-0000-0200-000039000000}"/>
    <hyperlink ref="F69" r:id="rId59" xr:uid="{00000000-0004-0000-0200-00003A000000}"/>
    <hyperlink ref="F70" r:id="rId60" xr:uid="{00000000-0004-0000-0200-00003B000000}"/>
    <hyperlink ref="F71" r:id="rId61" xr:uid="{00000000-0004-0000-0200-00003C000000}"/>
    <hyperlink ref="F72" r:id="rId62" xr:uid="{00000000-0004-0000-0200-00003D000000}"/>
    <hyperlink ref="F73" r:id="rId63" xr:uid="{00000000-0004-0000-0200-00003E000000}"/>
    <hyperlink ref="F76" r:id="rId64" xr:uid="{00000000-0004-0000-0200-00003F000000}"/>
    <hyperlink ref="F77" r:id="rId65" xr:uid="{00000000-0004-0000-0200-000040000000}"/>
    <hyperlink ref="F78" r:id="rId66" xr:uid="{00000000-0004-0000-0200-000041000000}"/>
    <hyperlink ref="F80" r:id="rId67" xr:uid="{00000000-0004-0000-0200-000042000000}"/>
    <hyperlink ref="F81" r:id="rId68" xr:uid="{00000000-0004-0000-0200-000043000000}"/>
    <hyperlink ref="F82" r:id="rId69" xr:uid="{00000000-0004-0000-0200-000044000000}"/>
    <hyperlink ref="F83" r:id="rId70" xr:uid="{00000000-0004-0000-0200-000045000000}"/>
    <hyperlink ref="F84" r:id="rId71" xr:uid="{00000000-0004-0000-0200-000046000000}"/>
    <hyperlink ref="F85" r:id="rId72" xr:uid="{00000000-0004-0000-0200-000047000000}"/>
    <hyperlink ref="F87" r:id="rId73" xr:uid="{00000000-0004-0000-0200-000048000000}"/>
    <hyperlink ref="F88" r:id="rId74" xr:uid="{00000000-0004-0000-0200-000049000000}"/>
    <hyperlink ref="F90" r:id="rId75" xr:uid="{00000000-0004-0000-0200-00004A000000}"/>
    <hyperlink ref="F91" r:id="rId76" xr:uid="{00000000-0004-0000-0200-00004B000000}"/>
    <hyperlink ref="F92" r:id="rId77" xr:uid="{00000000-0004-0000-0200-00004C000000}"/>
    <hyperlink ref="F93" r:id="rId78" xr:uid="{00000000-0004-0000-0200-00004D000000}"/>
    <hyperlink ref="F94" r:id="rId79" xr:uid="{00000000-0004-0000-0200-00004E000000}"/>
    <hyperlink ref="F95" r:id="rId80" xr:uid="{00000000-0004-0000-0200-00004F000000}"/>
    <hyperlink ref="F96" r:id="rId81" xr:uid="{00000000-0004-0000-0200-000050000000}"/>
    <hyperlink ref="F98" r:id="rId82" xr:uid="{00000000-0004-0000-02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202502 AGO MONITOREO</vt:lpstr>
      <vt:lpstr>202502 SET</vt:lpstr>
      <vt:lpstr>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MiguelMaquen</cp:lastModifiedBy>
  <dcterms:modified xsi:type="dcterms:W3CDTF">2025-10-09T00:21:14Z</dcterms:modified>
</cp:coreProperties>
</file>