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A1A5E158-0804-44B4-BD2D-D3F41F58441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Invoice!$E$65</definedName>
    <definedName name="Inv_Total">#REF!</definedName>
    <definedName name="_xlnm.Print_Area" localSheetId="0">Invoice!$A$1:$E$73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E37" i="10"/>
  <c r="E43" i="10"/>
  <c r="E44" i="10"/>
  <c r="E28" i="10"/>
  <c r="E27" i="10"/>
  <c r="E31" i="10"/>
  <c r="E30" i="10"/>
  <c r="E29" i="10"/>
  <c r="E32" i="10"/>
  <c r="E33" i="10"/>
  <c r="E25" i="10"/>
  <c r="E26" i="10" l="1"/>
  <c r="E22" i="10"/>
  <c r="E20" i="10"/>
  <c r="E47" i="10" l="1"/>
  <c r="E46" i="10"/>
  <c r="E14" i="10"/>
  <c r="E18" i="10"/>
  <c r="E45" i="10"/>
  <c r="E49" i="10"/>
  <c r="E36" i="10"/>
  <c r="E38" i="10" l="1"/>
  <c r="E40" i="10"/>
  <c r="E3" i="10"/>
  <c r="E21" i="10"/>
  <c r="E19" i="10" s="1"/>
  <c r="E48" i="10" l="1"/>
  <c r="E41" i="10" l="1"/>
  <c r="E39" i="10"/>
  <c r="E34" i="10" l="1"/>
  <c r="E13" i="10"/>
  <c r="B56" i="10" l="1"/>
  <c r="E56" i="10" s="1"/>
  <c r="E57" i="10"/>
  <c r="E58" i="10" l="1"/>
  <c r="E61" i="10" s="1"/>
  <c r="E63" i="10" l="1"/>
  <c r="E65" i="10" s="1"/>
</calcChain>
</file>

<file path=xl/sharedStrings.xml><?xml version="1.0" encoding="utf-8"?>
<sst xmlns="http://schemas.openxmlformats.org/spreadsheetml/2006/main" count="81" uniqueCount="78">
  <si>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</si>
  <si>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</si>
  <si>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</si>
  <si>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</si>
  <si>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</si>
  <si>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</si>
  <si>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</si>
  <si>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</si>
  <si>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</si>
  <si>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</si>
  <si>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</si>
  <si>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</si>
  <si>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</si>
  <si>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</si>
  <si>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</si>
  <si>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</si>
  <si>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</si>
  <si>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</si>
  <si>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</si>
  <si>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</si>
  <si>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</si>
  <si>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</si>
  <si>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</si>
  <si>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</si>
  <si>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</si>
  <si>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</si>
  <si>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</si>
  <si>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</si>
  <si>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</si>
  <si>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</si>
  <si>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</si>
  <si>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</si>
  <si>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Basic x banner</t>
    <phoneticPr fontId="4" type="noConversion"/>
  </si>
  <si>
    <t>Main banner</t>
    <phoneticPr fontId="4" type="noConversion"/>
  </si>
  <si>
    <t>logistics cost (Installation and return)</t>
    <phoneticPr fontId="4" type="noConversion"/>
  </si>
  <si>
    <t>Event operations</t>
    <phoneticPr fontId="4" type="noConversion"/>
  </si>
  <si>
    <t>Foam board (podium,lobby)</t>
    <phoneticPr fontId="4" type="noConversion"/>
  </si>
  <si>
    <t>AV system</t>
    <phoneticPr fontId="4" type="noConversion"/>
  </si>
  <si>
    <t>Av switcher</t>
    <phoneticPr fontId="4" type="noConversion"/>
  </si>
  <si>
    <t>Av system engineer</t>
    <phoneticPr fontId="4" type="noConversion"/>
  </si>
  <si>
    <t>Photographer</t>
    <phoneticPr fontId="4" type="noConversion"/>
  </si>
  <si>
    <t xml:space="preserve">laptop and presenter </t>
    <phoneticPr fontId="4" type="noConversion"/>
  </si>
  <si>
    <t>Sound mixer</t>
    <phoneticPr fontId="4" type="noConversion"/>
  </si>
  <si>
    <t>Sound engineer</t>
    <phoneticPr fontId="4" type="noConversion"/>
  </si>
  <si>
    <t>Total</t>
    <phoneticPr fontId="4" type="noConversion"/>
  </si>
  <si>
    <t>Payment date</t>
    <phoneticPr fontId="4" type="noConversion"/>
  </si>
  <si>
    <t>Note</t>
  </si>
  <si>
    <t xml:space="preserve">Name tag </t>
    <phoneticPr fontId="4" type="noConversion"/>
  </si>
  <si>
    <t>Gift</t>
    <phoneticPr fontId="4" type="noConversion"/>
  </si>
  <si>
    <t>Rental</t>
    <phoneticPr fontId="4" type="noConversion"/>
  </si>
  <si>
    <t xml:space="preserve">Venue and purchase items </t>
    <phoneticPr fontId="4" type="noConversion"/>
  </si>
  <si>
    <r>
      <t>Planning and Venue (</t>
    </r>
    <r>
      <rPr>
        <b/>
        <sz val="10"/>
        <rFont val="맑은 고딕"/>
        <family val="3"/>
        <charset val="129"/>
      </rPr>
      <t>아모리스)</t>
    </r>
    <phoneticPr fontId="4" type="noConversion"/>
  </si>
  <si>
    <t xml:space="preserve">PM (세미나장/ 로비) </t>
    <phoneticPr fontId="4" type="noConversion"/>
  </si>
  <si>
    <t>The day before the event</t>
    <phoneticPr fontId="4" type="noConversion"/>
  </si>
  <si>
    <t>Parking ticket</t>
    <phoneticPr fontId="4" type="noConversion"/>
  </si>
  <si>
    <t>Tv for prompter</t>
    <phoneticPr fontId="4" type="noConversion"/>
  </si>
  <si>
    <t>Staff meals (lunch ) &amp; snack (아침 점심)</t>
    <phoneticPr fontId="4" type="noConversion"/>
  </si>
  <si>
    <t xml:space="preserve">Staff  </t>
    <phoneticPr fontId="4" type="noConversion"/>
  </si>
  <si>
    <t>20250326_1</t>
    <phoneticPr fontId="4" type="noConversion"/>
  </si>
  <si>
    <t xml:space="preserve">Registration (QR , notebook) </t>
    <phoneticPr fontId="4" type="noConversion"/>
  </si>
  <si>
    <t xml:space="preserve">Registration (Printer) </t>
    <phoneticPr fontId="4" type="noConversion"/>
  </si>
  <si>
    <t>Live streaming System</t>
    <phoneticPr fontId="4" type="noConversion"/>
  </si>
  <si>
    <t>Streaming &amp; Camera Engineer</t>
    <phoneticPr fontId="4" type="noConversion"/>
  </si>
  <si>
    <t>Broadcasting Camera</t>
    <phoneticPr fontId="4" type="noConversion"/>
  </si>
  <si>
    <t>Design Fee</t>
    <phoneticPr fontId="4" type="noConversion"/>
  </si>
  <si>
    <t>Microphone and antena system</t>
    <phoneticPr fontId="4" type="noConversion"/>
  </si>
  <si>
    <t>agency fee 10%</t>
    <phoneticPr fontId="4" type="noConversion"/>
  </si>
  <si>
    <t xml:space="preserve">Both material </t>
    <phoneticPr fontId="4" type="noConversion"/>
  </si>
  <si>
    <t>Stamp Tour</t>
    <phoneticPr fontId="4" type="noConversion"/>
  </si>
  <si>
    <t>Event-us Operator &amp; logistics cost</t>
    <phoneticPr fontId="4" type="noConversion"/>
  </si>
  <si>
    <t>50% discount</t>
    <phoneticPr fontId="4" type="noConversion"/>
  </si>
  <si>
    <t>Registration system (Event-us) 온오프라인</t>
    <phoneticPr fontId="4" type="noConversion"/>
  </si>
  <si>
    <t xml:space="preserve">Registration system (Event-us) 온오프라인 추가분 </t>
    <phoneticPr fontId="4" type="noConversion"/>
  </si>
  <si>
    <t>Event operations registration</t>
    <phoneticPr fontId="4" type="noConversion"/>
  </si>
  <si>
    <t>LED support</t>
    <phoneticPr fontId="4" type="noConversion"/>
  </si>
  <si>
    <t>LED system 8x3.5</t>
    <phoneticPr fontId="4" type="noConversion"/>
  </si>
  <si>
    <t>lunch box</t>
    <phoneticPr fontId="4" type="noConversion"/>
  </si>
  <si>
    <t xml:space="preserve">Coffee break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</si>
</sst>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7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새굴림"/>
      <family val="1"/>
      <charset val="129"/>
    </font>
    <font>
      <sz val="10"/>
      <name val="Trebuchet MS"/>
      <family val="1"/>
      <charset val="129"/>
    </font>
    <font>
      <b/>
      <sz val="10"/>
      <name val="맑은 고딕"/>
      <family val="3"/>
      <charset val="129"/>
    </font>
    <font>
      <sz val="10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2" tint="-0.249977111117893"/>
        <bgColor theme="3" tint="0.59996337778862885"/>
      </patternFill>
    </fill>
    <fill>
      <patternFill patternType="solid">
        <fgColor rgb="FFFFFF0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88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0" fontId="22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20" fillId="10" borderId="6" xfId="0" applyFont="1" applyFill="1" applyBorder="1" applyAlignment="1" applyProtection="1">
      <alignment horizontal="left"/>
      <protection locked="0"/>
    </xf>
    <xf numFmtId="178" fontId="8" fillId="10" borderId="1" xfId="2" applyNumberFormat="1" applyFont="1" applyFill="1" applyBorder="1" applyAlignment="1" applyProtection="1">
      <protection locked="0"/>
    </xf>
    <xf numFmtId="0" fontId="8" fillId="10" borderId="1" xfId="0" applyFont="1" applyFill="1" applyBorder="1" applyAlignment="1" applyProtection="1">
      <alignment horizontal="center"/>
      <protection locked="0"/>
    </xf>
    <xf numFmtId="178" fontId="8" fillId="10" borderId="1" xfId="2" applyNumberFormat="1" applyFont="1" applyFill="1" applyBorder="1" applyAlignment="1" applyProtection="1"/>
    <xf numFmtId="0" fontId="21" fillId="11" borderId="1" xfId="0" applyFont="1" applyFill="1" applyBorder="1" applyAlignment="1" applyProtection="1">
      <alignment horizontal="left"/>
      <protection locked="0"/>
    </xf>
    <xf numFmtId="37" fontId="4" fillId="11" borderId="1" xfId="2" applyNumberFormat="1" applyFont="1" applyFill="1" applyBorder="1" applyAlignment="1" applyProtection="1"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181" fontId="4" fillId="11" borderId="1" xfId="2" applyNumberFormat="1" applyFont="1" applyFill="1" applyBorder="1" applyAlignment="1" applyProtection="1"/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3"/>
  <sheetViews>
    <sheetView showGridLines="0" tabSelected="1" topLeftCell="A2" zoomScale="115" zoomScaleNormal="115" workbookViewId="0">
      <selection activeCell="J16" sqref="J16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67" t="s">
        <v>19</v>
      </c>
      <c r="B1" s="67"/>
      <c r="D1" s="66" t="s">
        <v>11</v>
      </c>
      <c r="E1" s="66"/>
    </row>
    <row r="2" spans="1:6" x14ac:dyDescent="0.3">
      <c r="A2" s="68"/>
      <c r="B2" s="68"/>
      <c r="F2" s="2"/>
    </row>
    <row r="3" spans="1:6" x14ac:dyDescent="0.3">
      <c r="A3" s="11"/>
      <c r="D3" s="9" t="s">
        <v>0</v>
      </c>
      <c r="E3" s="39">
        <f ca="1">TODAY()</f>
        <v>45757</v>
      </c>
      <c r="F3" s="3"/>
    </row>
    <row r="4" spans="1:6" x14ac:dyDescent="0.3">
      <c r="A4" s="4" t="s">
        <v>12</v>
      </c>
      <c r="D4" s="10" t="s">
        <v>9</v>
      </c>
      <c r="E4" s="18" t="s">
        <v>58</v>
      </c>
    </row>
    <row r="5" spans="1:6" x14ac:dyDescent="0.3">
      <c r="A5" s="4" t="s">
        <v>13</v>
      </c>
      <c r="D5" s="49" t="s">
        <v>45</v>
      </c>
      <c r="E5" s="17"/>
      <c r="F5" s="32"/>
    </row>
    <row r="6" spans="1:6" x14ac:dyDescent="0.3">
      <c r="A6" s="4" t="s">
        <v>21</v>
      </c>
      <c r="D6" s="11" t="s">
        <v>17</v>
      </c>
      <c r="E6"/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28</v>
      </c>
      <c r="D8" s="86" t="s">
        <v>31</v>
      </c>
      <c r="E8" s="86"/>
    </row>
    <row r="9" spans="1:6" x14ac:dyDescent="0.3">
      <c r="A9" s="7" t="s">
        <v>14</v>
      </c>
      <c r="B9" s="1" t="s">
        <v>30</v>
      </c>
      <c r="D9" s="87" t="s">
        <v>29</v>
      </c>
      <c r="E9" s="87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76"/>
      <c r="B12" s="77"/>
      <c r="C12" s="77"/>
      <c r="D12" s="77"/>
      <c r="E12" s="78"/>
      <c r="F12" s="1" t="s">
        <v>46</v>
      </c>
    </row>
    <row r="13" spans="1:6" x14ac:dyDescent="0.3">
      <c r="A13" s="46" t="s">
        <v>51</v>
      </c>
      <c r="B13" s="43"/>
      <c r="C13" s="44"/>
      <c r="D13" s="44"/>
      <c r="E13" s="45">
        <f>SUM(E14:E18)</f>
        <v>16830000</v>
      </c>
      <c r="F13" s="55"/>
    </row>
    <row r="14" spans="1:6" ht="15" customHeight="1" x14ac:dyDescent="0.3">
      <c r="A14" s="29" t="s">
        <v>50</v>
      </c>
      <c r="B14" s="22">
        <v>1500000</v>
      </c>
      <c r="C14" s="20">
        <v>1</v>
      </c>
      <c r="D14" s="20">
        <v>1</v>
      </c>
      <c r="E14" s="21">
        <f t="shared" ref="E14" si="0">B14*C14*D14</f>
        <v>1500000</v>
      </c>
      <c r="F14" s="50"/>
    </row>
    <row r="15" spans="1:6" ht="15" customHeight="1" x14ac:dyDescent="0.3">
      <c r="A15" s="29" t="s">
        <v>53</v>
      </c>
      <c r="B15" s="22">
        <v>4400000</v>
      </c>
      <c r="C15" s="20">
        <v>1</v>
      </c>
      <c r="D15" s="20">
        <v>1</v>
      </c>
      <c r="E15" s="21"/>
    </row>
    <row r="16" spans="1:6" ht="15" customHeight="1" x14ac:dyDescent="0.3">
      <c r="A16" s="29" t="s">
        <v>77</v>
      </c>
      <c r="B16" s="22">
        <v>10000</v>
      </c>
      <c r="C16" s="20">
        <v>300</v>
      </c>
      <c r="D16" s="20">
        <v>1</v>
      </c>
      <c r="E16" s="21"/>
    </row>
    <row r="17" spans="1:6" ht="15" customHeight="1" x14ac:dyDescent="0.3">
      <c r="A17" s="29" t="s">
        <v>54</v>
      </c>
      <c r="B17" s="22">
        <v>13200</v>
      </c>
      <c r="C17" s="20">
        <v>25</v>
      </c>
      <c r="D17" s="20">
        <v>1</v>
      </c>
      <c r="E17" s="21">
        <f t="shared" ref="E17:E18" si="1">B17*C17*D17</f>
        <v>330000</v>
      </c>
    </row>
    <row r="18" spans="1:6" ht="15" customHeight="1" x14ac:dyDescent="0.3">
      <c r="A18" s="29" t="s">
        <v>76</v>
      </c>
      <c r="B18" s="22">
        <v>50000</v>
      </c>
      <c r="C18" s="20">
        <v>300</v>
      </c>
      <c r="D18" s="20">
        <v>1</v>
      </c>
      <c r="E18" s="21">
        <f t="shared" si="1"/>
        <v>15000000</v>
      </c>
    </row>
    <row r="19" spans="1:6" x14ac:dyDescent="0.3">
      <c r="A19" s="46" t="s">
        <v>35</v>
      </c>
      <c r="B19" s="43"/>
      <c r="C19" s="44"/>
      <c r="D19" s="44"/>
      <c r="E19" s="45">
        <f>SUM(E20:E25)</f>
        <v>1450000</v>
      </c>
    </row>
    <row r="20" spans="1:6" ht="15" customHeight="1" x14ac:dyDescent="0.3">
      <c r="A20" s="29" t="s">
        <v>26</v>
      </c>
      <c r="B20" s="22">
        <v>500000</v>
      </c>
      <c r="C20" s="20">
        <v>1</v>
      </c>
      <c r="D20" s="20">
        <v>1</v>
      </c>
      <c r="E20" s="21">
        <f t="shared" ref="E20:E22" si="2">B20*C20*D20</f>
        <v>500000</v>
      </c>
      <c r="F20" s="54"/>
    </row>
    <row r="21" spans="1:6" ht="15" customHeight="1" x14ac:dyDescent="0.3">
      <c r="A21" s="29" t="s">
        <v>52</v>
      </c>
      <c r="B21" s="22">
        <v>300000</v>
      </c>
      <c r="C21" s="20">
        <v>1</v>
      </c>
      <c r="D21" s="20">
        <v>1</v>
      </c>
      <c r="E21" s="21">
        <f t="shared" si="2"/>
        <v>300000</v>
      </c>
      <c r="F21" s="54"/>
    </row>
    <row r="22" spans="1:6" ht="15" customHeight="1" x14ac:dyDescent="0.3">
      <c r="A22" s="29" t="s">
        <v>57</v>
      </c>
      <c r="B22" s="22">
        <v>225000</v>
      </c>
      <c r="C22" s="20">
        <v>2</v>
      </c>
      <c r="D22" s="20">
        <v>1</v>
      </c>
      <c r="E22" s="21">
        <f t="shared" si="2"/>
        <v>450000</v>
      </c>
      <c r="F22" s="55"/>
    </row>
    <row r="23" spans="1:6" ht="15" customHeight="1" x14ac:dyDescent="0.3">
      <c r="A23" s="29" t="s">
        <v>64</v>
      </c>
      <c r="B23" s="22"/>
      <c r="C23" s="20"/>
      <c r="D23" s="20"/>
      <c r="E23" s="21"/>
      <c r="F23" s="55"/>
    </row>
    <row r="24" spans="1:6" x14ac:dyDescent="0.3">
      <c r="A24" s="29" t="s">
        <v>34</v>
      </c>
      <c r="B24" s="22">
        <v>200000</v>
      </c>
      <c r="C24" s="20">
        <v>1</v>
      </c>
      <c r="D24" s="20">
        <v>1</v>
      </c>
      <c r="E24" s="21"/>
    </row>
    <row r="25" spans="1:6" x14ac:dyDescent="0.3">
      <c r="A25" s="29" t="s">
        <v>56</v>
      </c>
      <c r="B25" s="22">
        <v>20000</v>
      </c>
      <c r="C25" s="20">
        <v>10</v>
      </c>
      <c r="D25" s="20">
        <v>1</v>
      </c>
      <c r="E25" s="21">
        <f t="shared" ref="E25" si="3">B25*C25*D25</f>
        <v>200000</v>
      </c>
      <c r="F25" s="54"/>
    </row>
    <row r="26" spans="1:6" x14ac:dyDescent="0.3">
      <c r="A26" s="58" t="s">
        <v>73</v>
      </c>
      <c r="B26" s="59"/>
      <c r="C26" s="60"/>
      <c r="D26" s="60"/>
      <c r="E26" s="61">
        <f>SUM(E27:E33)</f>
        <v>4425000</v>
      </c>
    </row>
    <row r="27" spans="1:6" ht="15" customHeight="1" x14ac:dyDescent="0.3">
      <c r="A27" s="29" t="s">
        <v>71</v>
      </c>
      <c r="B27" s="22">
        <v>1500000</v>
      </c>
      <c r="C27" s="20">
        <v>0.5</v>
      </c>
      <c r="D27" s="20">
        <v>1</v>
      </c>
      <c r="E27" s="21">
        <f t="shared" ref="E27:E33" si="4">B27*C27*D27</f>
        <v>750000</v>
      </c>
      <c r="F27" s="55" t="s">
        <v>70</v>
      </c>
    </row>
    <row r="28" spans="1:6" ht="15" customHeight="1" x14ac:dyDescent="0.3">
      <c r="A28" s="29" t="s">
        <v>72</v>
      </c>
      <c r="B28" s="22">
        <v>300000</v>
      </c>
      <c r="C28" s="20">
        <v>0.5</v>
      </c>
      <c r="D28" s="20">
        <v>5</v>
      </c>
      <c r="E28" s="21">
        <f t="shared" si="4"/>
        <v>750000</v>
      </c>
      <c r="F28" s="55" t="s">
        <v>70</v>
      </c>
    </row>
    <row r="29" spans="1:6" ht="15" customHeight="1" x14ac:dyDescent="0.3">
      <c r="A29" s="29" t="s">
        <v>59</v>
      </c>
      <c r="B29" s="22">
        <v>200000</v>
      </c>
      <c r="C29" s="20">
        <v>3</v>
      </c>
      <c r="D29" s="20">
        <v>1</v>
      </c>
      <c r="E29" s="21">
        <f t="shared" si="4"/>
        <v>600000</v>
      </c>
      <c r="F29" s="54"/>
    </row>
    <row r="30" spans="1:6" ht="15" customHeight="1" x14ac:dyDescent="0.3">
      <c r="A30" s="29" t="s">
        <v>60</v>
      </c>
      <c r="B30" s="22">
        <v>100000</v>
      </c>
      <c r="C30" s="20">
        <v>3</v>
      </c>
      <c r="D30" s="20">
        <v>1</v>
      </c>
      <c r="E30" s="21">
        <f t="shared" si="4"/>
        <v>300000</v>
      </c>
      <c r="F30" s="54"/>
    </row>
    <row r="31" spans="1:6" ht="15" customHeight="1" x14ac:dyDescent="0.3">
      <c r="A31" s="29" t="s">
        <v>47</v>
      </c>
      <c r="B31" s="22">
        <v>2500</v>
      </c>
      <c r="C31" s="20">
        <v>350</v>
      </c>
      <c r="D31" s="20">
        <v>1</v>
      </c>
      <c r="E31" s="21">
        <f t="shared" si="4"/>
        <v>875000</v>
      </c>
    </row>
    <row r="32" spans="1:6" ht="15" customHeight="1" x14ac:dyDescent="0.3">
      <c r="A32" s="29" t="s">
        <v>68</v>
      </c>
      <c r="B32" s="22">
        <v>1000000</v>
      </c>
      <c r="C32" s="20">
        <v>0.5</v>
      </c>
      <c r="D32" s="20">
        <v>1</v>
      </c>
      <c r="E32" s="21">
        <f t="shared" si="4"/>
        <v>500000</v>
      </c>
      <c r="F32" s="55" t="s">
        <v>70</v>
      </c>
    </row>
    <row r="33" spans="1:9" ht="15" customHeight="1" x14ac:dyDescent="0.3">
      <c r="A33" s="29" t="s">
        <v>69</v>
      </c>
      <c r="B33" s="22">
        <v>650000</v>
      </c>
      <c r="C33" s="20">
        <v>1</v>
      </c>
      <c r="D33" s="20">
        <v>1</v>
      </c>
      <c r="E33" s="21">
        <f t="shared" si="4"/>
        <v>650000</v>
      </c>
      <c r="F33" s="54"/>
    </row>
    <row r="34" spans="1:9" ht="15" customHeight="1" x14ac:dyDescent="0.3">
      <c r="A34" s="46" t="s">
        <v>49</v>
      </c>
      <c r="B34" s="43"/>
      <c r="C34" s="44"/>
      <c r="D34" s="44"/>
      <c r="E34" s="45">
        <f>SUM(E35:E40)</f>
        <v>3400000</v>
      </c>
      <c r="F34"/>
    </row>
    <row r="35" spans="1:9" ht="15" customHeight="1" x14ac:dyDescent="0.3">
      <c r="A35" s="29" t="s">
        <v>48</v>
      </c>
      <c r="B35" s="22"/>
      <c r="C35" s="20"/>
      <c r="D35" s="20"/>
      <c r="E35" s="21"/>
      <c r="F35"/>
      <c r="G35"/>
      <c r="H35"/>
      <c r="I35"/>
    </row>
    <row r="36" spans="1:9" ht="15" customHeight="1" x14ac:dyDescent="0.3">
      <c r="A36" s="29" t="s">
        <v>32</v>
      </c>
      <c r="B36" s="22">
        <v>50000</v>
      </c>
      <c r="C36" s="20">
        <v>8</v>
      </c>
      <c r="D36" s="20">
        <v>1</v>
      </c>
      <c r="E36" s="21">
        <f t="shared" ref="E36:E37" si="5">B36*C36*D36</f>
        <v>400000</v>
      </c>
      <c r="F36"/>
      <c r="G36"/>
      <c r="H36"/>
      <c r="I36"/>
    </row>
    <row r="37" spans="1:9" ht="15" customHeight="1" x14ac:dyDescent="0.3">
      <c r="A37" s="29" t="s">
        <v>33</v>
      </c>
      <c r="B37" s="22">
        <v>600000</v>
      </c>
      <c r="C37" s="20">
        <v>1</v>
      </c>
      <c r="D37" s="20">
        <v>1</v>
      </c>
      <c r="E37" s="21">
        <f t="shared" si="5"/>
        <v>600000</v>
      </c>
      <c r="F37" s="57"/>
      <c r="G37"/>
      <c r="H37"/>
      <c r="I37"/>
    </row>
    <row r="38" spans="1:9" ht="15" customHeight="1" x14ac:dyDescent="0.3">
      <c r="A38" s="29" t="s">
        <v>36</v>
      </c>
      <c r="B38" s="22">
        <v>300000</v>
      </c>
      <c r="C38" s="20">
        <v>1</v>
      </c>
      <c r="D38" s="20">
        <v>1</v>
      </c>
      <c r="E38" s="21">
        <f t="shared" ref="E38:E40" si="6">B38*C38*D38</f>
        <v>300000</v>
      </c>
      <c r="F38" s="54"/>
    </row>
    <row r="39" spans="1:9" ht="15" customHeight="1" x14ac:dyDescent="0.3">
      <c r="A39" s="29" t="s">
        <v>67</v>
      </c>
      <c r="B39" s="22">
        <v>400000</v>
      </c>
      <c r="C39" s="20">
        <v>4</v>
      </c>
      <c r="D39" s="20">
        <v>1</v>
      </c>
      <c r="E39" s="21">
        <f t="shared" si="6"/>
        <v>1600000</v>
      </c>
      <c r="F39" s="54"/>
    </row>
    <row r="40" spans="1:9" x14ac:dyDescent="0.3">
      <c r="A40" s="29" t="s">
        <v>34</v>
      </c>
      <c r="B40" s="22">
        <v>250000</v>
      </c>
      <c r="C40" s="20">
        <v>2</v>
      </c>
      <c r="D40" s="20">
        <v>1</v>
      </c>
      <c r="E40" s="21">
        <f t="shared" si="6"/>
        <v>500000</v>
      </c>
    </row>
    <row r="41" spans="1:9" ht="15" customHeight="1" x14ac:dyDescent="0.3">
      <c r="A41" s="46" t="s">
        <v>37</v>
      </c>
      <c r="B41" s="43"/>
      <c r="C41" s="44"/>
      <c r="D41" s="44"/>
      <c r="E41" s="45">
        <f>SUM(E42:E54)</f>
        <v>9100000</v>
      </c>
      <c r="F41" s="56"/>
    </row>
    <row r="42" spans="1:9" ht="15" customHeight="1" x14ac:dyDescent="0.3">
      <c r="A42" s="29" t="s">
        <v>40</v>
      </c>
      <c r="B42" s="22">
        <v>800000</v>
      </c>
      <c r="C42" s="20">
        <v>1</v>
      </c>
      <c r="D42" s="20">
        <v>1</v>
      </c>
      <c r="E42" s="21"/>
    </row>
    <row r="43" spans="1:9" ht="15" customHeight="1" x14ac:dyDescent="0.3">
      <c r="A43" s="62" t="s">
        <v>75</v>
      </c>
      <c r="B43" s="63">
        <v>4500000</v>
      </c>
      <c r="C43" s="64">
        <v>1</v>
      </c>
      <c r="D43" s="64">
        <v>1</v>
      </c>
      <c r="E43" s="65">
        <f t="shared" ref="E43" si="7">B43*C43*D43</f>
        <v>4500000</v>
      </c>
      <c r="F43" s="54"/>
    </row>
    <row r="44" spans="1:9" ht="15" customHeight="1" x14ac:dyDescent="0.3">
      <c r="A44" s="62" t="s">
        <v>74</v>
      </c>
      <c r="B44" s="63">
        <v>1200000</v>
      </c>
      <c r="C44" s="64">
        <v>1</v>
      </c>
      <c r="D44" s="64">
        <v>1</v>
      </c>
      <c r="E44" s="65">
        <f t="shared" ref="E44" si="8">B44*C44*D44</f>
        <v>1200000</v>
      </c>
      <c r="F44" s="54"/>
    </row>
    <row r="45" spans="1:9" ht="15" customHeight="1" x14ac:dyDescent="0.3">
      <c r="A45" s="51" t="s">
        <v>61</v>
      </c>
      <c r="B45" s="52">
        <v>800000</v>
      </c>
      <c r="C45" s="53">
        <v>1</v>
      </c>
      <c r="D45" s="53">
        <v>1</v>
      </c>
      <c r="E45" s="21">
        <f t="shared" ref="E45:E49" si="9">B45*C45*D45</f>
        <v>800000</v>
      </c>
      <c r="F45" s="54"/>
    </row>
    <row r="46" spans="1:9" ht="15" customHeight="1" x14ac:dyDescent="0.3">
      <c r="A46" s="51" t="s">
        <v>63</v>
      </c>
      <c r="B46" s="52">
        <v>200000</v>
      </c>
      <c r="C46" s="53">
        <v>3</v>
      </c>
      <c r="D46" s="53">
        <v>1</v>
      </c>
      <c r="E46" s="21">
        <f t="shared" ref="E46" si="10">B46*C46*D46</f>
        <v>600000</v>
      </c>
      <c r="F46" s="54"/>
    </row>
    <row r="47" spans="1:9" ht="15" customHeight="1" x14ac:dyDescent="0.3">
      <c r="A47" s="51" t="s">
        <v>62</v>
      </c>
      <c r="B47" s="52">
        <v>300000</v>
      </c>
      <c r="C47" s="53">
        <v>3</v>
      </c>
      <c r="D47" s="53">
        <v>1</v>
      </c>
      <c r="E47" s="21">
        <f t="shared" ref="E47" si="11">B47*C47*D47</f>
        <v>900000</v>
      </c>
      <c r="F47" s="54"/>
    </row>
    <row r="48" spans="1:9" ht="15" customHeight="1" x14ac:dyDescent="0.3">
      <c r="A48" s="29" t="s">
        <v>38</v>
      </c>
      <c r="B48" s="22">
        <v>800000</v>
      </c>
      <c r="C48" s="20">
        <v>1</v>
      </c>
      <c r="D48" s="20">
        <v>1</v>
      </c>
      <c r="E48" s="21">
        <f t="shared" si="9"/>
        <v>800000</v>
      </c>
    </row>
    <row r="49" spans="1:6" ht="15" customHeight="1" x14ac:dyDescent="0.3">
      <c r="A49" s="29" t="s">
        <v>41</v>
      </c>
      <c r="B49" s="22">
        <v>300000</v>
      </c>
      <c r="C49" s="20">
        <v>1</v>
      </c>
      <c r="D49" s="20">
        <v>1</v>
      </c>
      <c r="E49" s="21">
        <f t="shared" si="9"/>
        <v>300000</v>
      </c>
    </row>
    <row r="50" spans="1:6" ht="15" customHeight="1" x14ac:dyDescent="0.3">
      <c r="A50" s="29" t="s">
        <v>55</v>
      </c>
      <c r="B50" s="22">
        <v>300000</v>
      </c>
      <c r="C50" s="20">
        <v>1</v>
      </c>
      <c r="D50" s="20">
        <v>1</v>
      </c>
      <c r="E50" s="21"/>
    </row>
    <row r="51" spans="1:6" ht="15" customHeight="1" x14ac:dyDescent="0.3">
      <c r="A51" s="29" t="s">
        <v>39</v>
      </c>
      <c r="B51" s="22">
        <v>300000</v>
      </c>
      <c r="C51" s="20">
        <v>1</v>
      </c>
      <c r="D51" s="20">
        <v>1</v>
      </c>
      <c r="E51" s="21"/>
    </row>
    <row r="52" spans="1:6" ht="15" customHeight="1" x14ac:dyDescent="0.3">
      <c r="A52" s="29" t="s">
        <v>42</v>
      </c>
      <c r="B52" s="22">
        <v>700000</v>
      </c>
      <c r="C52" s="20">
        <v>1</v>
      </c>
      <c r="D52" s="20">
        <v>1</v>
      </c>
      <c r="E52" s="21"/>
      <c r="F52" s="54"/>
    </row>
    <row r="53" spans="1:6" ht="15" customHeight="1" x14ac:dyDescent="0.3">
      <c r="A53" s="29" t="s">
        <v>65</v>
      </c>
      <c r="B53" s="22">
        <v>700000</v>
      </c>
      <c r="C53" s="20">
        <v>1</v>
      </c>
      <c r="D53" s="20">
        <v>1</v>
      </c>
      <c r="E53" s="21"/>
      <c r="F53" s="54"/>
    </row>
    <row r="54" spans="1:6" x14ac:dyDescent="0.3">
      <c r="A54" s="29" t="s">
        <v>43</v>
      </c>
      <c r="B54" s="22">
        <v>300000</v>
      </c>
      <c r="C54" s="20">
        <v>1</v>
      </c>
      <c r="D54" s="20">
        <v>1</v>
      </c>
      <c r="E54" s="21"/>
    </row>
    <row r="55" spans="1:6" ht="14.25" customHeight="1" x14ac:dyDescent="0.3">
      <c r="A55" s="46" t="s">
        <v>44</v>
      </c>
      <c r="B55" s="43"/>
      <c r="C55" s="44"/>
      <c r="D55" s="44"/>
      <c r="E55" s="45"/>
    </row>
    <row r="56" spans="1:6" ht="14.25" customHeight="1" x14ac:dyDescent="0.3">
      <c r="A56" s="29" t="s">
        <v>66</v>
      </c>
      <c r="B56" s="22">
        <f>SUM(E41,E34,E26,E19,E13)</f>
        <v>35205000</v>
      </c>
      <c r="C56" s="20">
        <v>0.1</v>
      </c>
      <c r="D56" s="20">
        <v>1</v>
      </c>
      <c r="E56" s="21">
        <f>B56*C56*D56</f>
        <v>3520500</v>
      </c>
    </row>
    <row r="57" spans="1:6" ht="15" customHeight="1" x14ac:dyDescent="0.3">
      <c r="A57" s="29" t="s">
        <v>27</v>
      </c>
      <c r="B57" s="22"/>
      <c r="C57" s="20">
        <v>1</v>
      </c>
      <c r="D57" s="20">
        <v>1</v>
      </c>
      <c r="E57" s="21">
        <f>B57*C57*D57</f>
        <v>0</v>
      </c>
    </row>
    <row r="58" spans="1:6" ht="15" customHeight="1" x14ac:dyDescent="0.3">
      <c r="A58" s="30"/>
      <c r="B58" s="23"/>
      <c r="C58" s="19"/>
      <c r="D58" s="19"/>
      <c r="E58" s="24">
        <f>SUM(B56,E56,E57)</f>
        <v>38725500</v>
      </c>
      <c r="F58" s="1" t="s">
        <v>25</v>
      </c>
    </row>
    <row r="59" spans="1:6" x14ac:dyDescent="0.3">
      <c r="A59" s="83"/>
      <c r="B59" s="84"/>
      <c r="C59" s="84"/>
      <c r="D59" s="84"/>
      <c r="E59" s="85"/>
    </row>
    <row r="60" spans="1:6" x14ac:dyDescent="0.3">
      <c r="A60" s="79"/>
      <c r="B60" s="80"/>
      <c r="C60" s="81"/>
      <c r="D60" s="80"/>
      <c r="E60" s="82"/>
      <c r="F60" s="32"/>
    </row>
    <row r="61" spans="1:6" ht="16.5" x14ac:dyDescent="0.3">
      <c r="A61" s="72" t="s">
        <v>24</v>
      </c>
      <c r="B61" s="73"/>
      <c r="C61" s="38"/>
      <c r="D61" s="41" t="s">
        <v>15</v>
      </c>
      <c r="E61" s="42">
        <f>SUM(E58)</f>
        <v>38725500</v>
      </c>
      <c r="F61" s="32"/>
    </row>
    <row r="62" spans="1:6" ht="16.5" x14ac:dyDescent="0.3">
      <c r="A62" s="74"/>
      <c r="B62" s="75"/>
      <c r="C62" s="6"/>
      <c r="D62" s="37" t="s">
        <v>5</v>
      </c>
      <c r="E62" s="48">
        <v>0.1</v>
      </c>
    </row>
    <row r="63" spans="1:6" ht="16.5" x14ac:dyDescent="0.3">
      <c r="A63" s="70"/>
      <c r="B63" s="71"/>
      <c r="C63" s="40"/>
      <c r="D63" s="37" t="s">
        <v>6</v>
      </c>
      <c r="E63" s="47">
        <f>ROUND(E61*E62,2)</f>
        <v>3872550</v>
      </c>
    </row>
    <row r="64" spans="1:6" ht="17.25" thickBot="1" x14ac:dyDescent="0.35">
      <c r="C64" s="6"/>
      <c r="D64" s="35" t="s">
        <v>4</v>
      </c>
      <c r="E64" s="33">
        <v>0</v>
      </c>
    </row>
    <row r="65" spans="1:5" ht="17.25" thickTop="1" x14ac:dyDescent="0.3">
      <c r="A65" s="13" t="s">
        <v>23</v>
      </c>
      <c r="B65" s="14"/>
      <c r="C65" s="6"/>
      <c r="D65" s="36" t="s">
        <v>22</v>
      </c>
      <c r="E65" s="34">
        <f>SUM(E61+E63)</f>
        <v>42598050</v>
      </c>
    </row>
    <row r="66" spans="1:5" x14ac:dyDescent="0.3">
      <c r="A66" s="16" t="s">
        <v>18</v>
      </c>
      <c r="B66" s="15"/>
    </row>
    <row r="67" spans="1:5" x14ac:dyDescent="0.3">
      <c r="D67" s="69"/>
      <c r="E67" s="69"/>
    </row>
    <row r="68" spans="1:5" ht="18" x14ac:dyDescent="0.35">
      <c r="A68" s="12" t="s">
        <v>3</v>
      </c>
      <c r="B68" s="12"/>
    </row>
    <row r="70" spans="1:5" x14ac:dyDescent="0.3">
      <c r="C70" s="14"/>
      <c r="D70" s="14"/>
      <c r="E70" s="14"/>
    </row>
    <row r="71" spans="1:5" x14ac:dyDescent="0.3">
      <c r="C71" s="15"/>
      <c r="D71" s="15"/>
      <c r="E71" s="15"/>
    </row>
    <row r="73" spans="1:5" ht="18" x14ac:dyDescent="0.35">
      <c r="C73" s="12"/>
      <c r="D73" s="12"/>
      <c r="E73" s="12"/>
    </row>
  </sheetData>
  <mergeCells count="12">
    <mergeCell ref="D1:E1"/>
    <mergeCell ref="A1:B1"/>
    <mergeCell ref="A2:B2"/>
    <mergeCell ref="D67:E67"/>
    <mergeCell ref="A63:B63"/>
    <mergeCell ref="A61:B61"/>
    <mergeCell ref="A62:B62"/>
    <mergeCell ref="A12:E12"/>
    <mergeCell ref="A60:E60"/>
    <mergeCell ref="A59:E59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2025-04-10T06:40:08Z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