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tudio_bluebook\U-Studio Dropbox\U-Studio의 팀 폴더\A_유스튜디오자료\견적서\2025년 견적서_주식회사\"/>
    </mc:Choice>
  </mc:AlternateContent>
  <xr:revisionPtr revIDLastSave="0" documentId="13_ncr:1_{89789279-F194-404A-B3B2-9C8BC625C5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Invoice!$E$59</definedName>
    <definedName name="Inv_Total">#REF!</definedName>
    <definedName name="_xlnm.Print_Area" localSheetId="0">Invoice!$A$1:$E$67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0" l="1"/>
  <c r="E30" i="10"/>
  <c r="E29" i="10"/>
  <c r="E25" i="10"/>
  <c r="E18" i="10"/>
  <c r="E28" i="10"/>
  <c r="E38" i="10"/>
  <c r="E21" i="10"/>
  <c r="E22" i="10" l="1"/>
  <c r="E24" i="10"/>
  <c r="E23" i="10"/>
  <c r="E20" i="10"/>
  <c r="E45" i="10"/>
  <c r="E31" i="10"/>
  <c r="E33" i="10"/>
  <c r="E3" i="10"/>
  <c r="E39" i="10"/>
  <c r="E37" i="10"/>
  <c r="E36" i="10"/>
  <c r="E35" i="10"/>
  <c r="E19" i="10"/>
  <c r="E17" i="10" l="1"/>
  <c r="E34" i="10"/>
  <c r="E43" i="10" l="1"/>
  <c r="E40" i="10" l="1"/>
  <c r="E32" i="10"/>
  <c r="E26" i="10" l="1"/>
  <c r="B50" i="10" l="1"/>
  <c r="E50" i="10" s="1"/>
  <c r="E51" i="10"/>
  <c r="E52" i="10" l="1"/>
  <c r="E55" i="10" s="1"/>
  <c r="E57" i="10" l="1"/>
  <c r="E59" i="10" s="1"/>
</calcChain>
</file>

<file path=xl/sharedStrings.xml><?xml version="1.0" encoding="utf-8"?>
<sst xmlns="http://schemas.openxmlformats.org/spreadsheetml/2006/main" count="72" uniqueCount="70">
  <si>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</si>
  <si>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</si>
  <si>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</si>
  <si>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</si>
  <si>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</si>
  <si>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</si>
  <si>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</si>
  <si>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</si>
  <si>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</si>
  <si>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</si>
  <si>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</si>
  <si>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</si>
  <si>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</si>
  <si>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</si>
  <si>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</si>
  <si>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</si>
  <si>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</si>
  <si>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</si>
  <si>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</si>
  <si>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</si>
  <si>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</si>
  <si>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</si>
  <si>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</si>
  <si>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</si>
  <si>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</si>
  <si>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</si>
  <si>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</si>
  <si>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</si>
  <si>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</si>
  <si>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</si>
  <si>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</si>
  <si>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</si>
  <si>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Planning and Venue</t>
    <phoneticPr fontId="4" type="noConversion"/>
  </si>
  <si>
    <t>Welcome Coffee Break</t>
    <phoneticPr fontId="4" type="noConversion"/>
  </si>
  <si>
    <t>Basic x banner</t>
    <phoneticPr fontId="4" type="noConversion"/>
  </si>
  <si>
    <t>Main banner</t>
    <phoneticPr fontId="4" type="noConversion"/>
  </si>
  <si>
    <t>Standing table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</si>
  <si>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</si>
  <si>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</si>
  <si>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Staff</t>
    <phoneticPr fontId="4" type="noConversion"/>
  </si>
  <si>
    <t xml:space="preserve">Registration (QR , print, notebook) </t>
    <phoneticPr fontId="4" type="noConversion"/>
  </si>
  <si>
    <t>Staff meals (lunch )</t>
    <phoneticPr fontId="4" type="noConversion"/>
  </si>
  <si>
    <t>Foam board (podium,lobby)</t>
    <phoneticPr fontId="4" type="noConversion"/>
  </si>
  <si>
    <t>AV system</t>
    <phoneticPr fontId="4" type="noConversion"/>
  </si>
  <si>
    <t>Interpreter receiver 110+</t>
    <phoneticPr fontId="4" type="noConversion"/>
  </si>
  <si>
    <t>Interpretation soundproof booth</t>
    <phoneticPr fontId="4" type="noConversion"/>
  </si>
  <si>
    <t>Interpretation system engineer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</si>
  <si>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</si>
  <si>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</si>
  <si>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</si>
  <si>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</si>
  <si>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</si>
  <si>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Microphone and antenna system</t>
    <phoneticPr fontId="4" type="noConversion"/>
  </si>
  <si>
    <t>Sound engineer</t>
    <phoneticPr fontId="4" type="noConversion"/>
  </si>
  <si>
    <t>Sketch videos (Filming and editing)</t>
    <phoneticPr fontId="4" type="noConversion"/>
  </si>
  <si>
    <t>Registration system (Event-us)</t>
    <phoneticPr fontId="4" type="noConversion"/>
  </si>
  <si>
    <t>Interpretation</t>
  </si>
  <si>
    <t>Total</t>
    <phoneticPr fontId="4" type="noConversion"/>
  </si>
  <si>
    <t>Payment date</t>
    <phoneticPr fontId="4" type="noConversion"/>
  </si>
  <si>
    <t>Note</t>
  </si>
  <si>
    <t>PM</t>
    <phoneticPr fontId="4" type="noConversion"/>
  </si>
  <si>
    <t xml:space="preserve">Name tag </t>
    <phoneticPr fontId="4" type="noConversion"/>
  </si>
  <si>
    <t>Gift &amp; Rental</t>
    <phoneticPr fontId="4" type="noConversion"/>
  </si>
  <si>
    <t>Gift</t>
    <phoneticPr fontId="4" type="noConversion"/>
  </si>
  <si>
    <t>20250326_1</t>
    <phoneticPr fontId="4" type="noConversion"/>
  </si>
  <si>
    <t xml:space="preserve">Venue and purchase items </t>
    <phoneticPr fontId="4" type="noConversion"/>
  </si>
  <si>
    <t>FOOD</t>
    <phoneticPr fontId="4" type="noConversion"/>
  </si>
  <si>
    <t>Interpreter (4 hour) (ENG-KOR)</t>
    <phoneticPr fontId="4" type="noConversion"/>
  </si>
  <si>
    <t>Design</t>
    <phoneticPr fontId="4" type="noConversion"/>
  </si>
  <si>
    <t>agency fee 12%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</si>
</sst>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sz val="1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9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  <xf numFmtId="42" fontId="8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5" fillId="0" borderId="0" xfId="0" applyFont="1"/>
    <xf numFmtId="0" fontId="22" fillId="10" borderId="0" xfId="0" applyFont="1" applyFill="1"/>
    <xf numFmtId="0" fontId="8" fillId="10" borderId="0" xfId="0" applyFont="1" applyFill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  <xf numFmtId="42" fontId="24" fillId="0" borderId="0" xfId="8" applyFont="1" applyAlignment="1"/>
  </cellXfs>
  <cellStyles count="9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통화 [0]" xfId="8" builtinId="7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showGridLines="0" tabSelected="1" topLeftCell="A11" zoomScale="115" zoomScaleNormal="115" workbookViewId="0">
      <selection activeCell="J25" sqref="J25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0" t="s">
        <v>19</v>
      </c>
      <c r="B1" s="60"/>
      <c r="D1" s="59" t="s">
        <v>11</v>
      </c>
      <c r="E1" s="59"/>
    </row>
    <row r="2" spans="1:6" x14ac:dyDescent="0.3">
      <c r="A2" s="61"/>
      <c r="B2" s="61"/>
      <c r="F2" s="2"/>
    </row>
    <row r="3" spans="1:6" x14ac:dyDescent="0.3">
      <c r="A3" s="11"/>
      <c r="D3" s="9" t="s">
        <v>0</v>
      </c>
      <c r="E3" s="39">
        <f ca="1">TODAY()</f>
        <v>45751</v>
      </c>
      <c r="F3" s="3"/>
    </row>
    <row r="4" spans="1:6" x14ac:dyDescent="0.3">
      <c r="A4" s="4" t="s">
        <v>12</v>
      </c>
      <c r="D4" s="10" t="s">
        <v>9</v>
      </c>
      <c r="E4" s="18" t="s">
        <v>64</v>
      </c>
    </row>
    <row r="5" spans="1:6" x14ac:dyDescent="0.3">
      <c r="A5" s="4" t="s">
        <v>13</v>
      </c>
      <c r="D5" s="49" t="s">
        <v>58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79" t="s">
        <v>31</v>
      </c>
      <c r="E8" s="79"/>
    </row>
    <row r="9" spans="1:6" x14ac:dyDescent="0.3">
      <c r="A9" s="7" t="s">
        <v>14</v>
      </c>
      <c r="B9" s="1" t="s">
        <v>30</v>
      </c>
      <c r="D9" s="80" t="s">
        <v>29</v>
      </c>
      <c r="E9" s="80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9"/>
      <c r="B12" s="70"/>
      <c r="C12" s="70"/>
      <c r="D12" s="70"/>
      <c r="E12" s="71"/>
      <c r="F12" s="1" t="s">
        <v>59</v>
      </c>
    </row>
    <row r="13" spans="1:6" x14ac:dyDescent="0.3">
      <c r="A13" s="46" t="s">
        <v>32</v>
      </c>
      <c r="B13" s="43"/>
      <c r="C13" s="44"/>
      <c r="D13" s="44"/>
      <c r="E13" s="45">
        <v>18000000</v>
      </c>
      <c r="F13" s="81">
        <v>15000000</v>
      </c>
    </row>
    <row r="14" spans="1:6" ht="15" customHeight="1" x14ac:dyDescent="0.3">
      <c r="A14" s="29" t="s">
        <v>65</v>
      </c>
      <c r="B14" s="22">
        <v>18000000</v>
      </c>
      <c r="C14" s="20">
        <v>1</v>
      </c>
      <c r="D14" s="20">
        <v>1</v>
      </c>
      <c r="E14" s="21"/>
    </row>
    <row r="15" spans="1:6" ht="15" customHeight="1" x14ac:dyDescent="0.3">
      <c r="A15" s="29" t="s">
        <v>33</v>
      </c>
      <c r="B15" s="22">
        <v>3000000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66</v>
      </c>
      <c r="B16" s="22">
        <v>15000000</v>
      </c>
      <c r="C16" s="20">
        <v>1</v>
      </c>
      <c r="D16" s="20">
        <v>1</v>
      </c>
      <c r="E16" s="21"/>
    </row>
    <row r="17" spans="1:10" x14ac:dyDescent="0.3">
      <c r="A17" s="46" t="s">
        <v>38</v>
      </c>
      <c r="B17" s="43"/>
      <c r="C17" s="44"/>
      <c r="D17" s="44"/>
      <c r="E17" s="45">
        <f>SUM(E19:E24)</f>
        <v>2275000</v>
      </c>
    </row>
    <row r="18" spans="1:10" ht="15" customHeight="1" x14ac:dyDescent="0.3">
      <c r="A18" s="29" t="s">
        <v>26</v>
      </c>
      <c r="B18" s="22">
        <v>500000</v>
      </c>
      <c r="C18" s="20">
        <v>1</v>
      </c>
      <c r="D18" s="20">
        <v>1</v>
      </c>
      <c r="E18" s="21">
        <f>B18*C18*D18</f>
        <v>500000</v>
      </c>
      <c r="F18" s="53"/>
    </row>
    <row r="19" spans="1:10" ht="15" customHeight="1" x14ac:dyDescent="0.3">
      <c r="A19" s="29" t="s">
        <v>60</v>
      </c>
      <c r="B19" s="22">
        <v>300000</v>
      </c>
      <c r="C19" s="20">
        <v>2</v>
      </c>
      <c r="D19" s="20">
        <v>1</v>
      </c>
      <c r="E19" s="21">
        <f t="shared" ref="E19:E20" si="0">B19*C19*D19</f>
        <v>600000</v>
      </c>
      <c r="F19" s="53"/>
    </row>
    <row r="20" spans="1:10" ht="15" customHeight="1" x14ac:dyDescent="0.3">
      <c r="A20" s="29" t="s">
        <v>39</v>
      </c>
      <c r="B20" s="22">
        <v>225000</v>
      </c>
      <c r="C20" s="20">
        <v>3</v>
      </c>
      <c r="D20" s="20">
        <v>1</v>
      </c>
      <c r="E20" s="21">
        <f t="shared" si="0"/>
        <v>675000</v>
      </c>
      <c r="F20" s="54"/>
    </row>
    <row r="21" spans="1:10" ht="15" customHeight="1" x14ac:dyDescent="0.3">
      <c r="A21" s="29" t="s">
        <v>55</v>
      </c>
      <c r="B21" s="22">
        <v>300000</v>
      </c>
      <c r="C21" s="20">
        <v>1</v>
      </c>
      <c r="D21" s="20">
        <v>1</v>
      </c>
      <c r="E21" s="21">
        <f t="shared" ref="E21:E25" si="1">B21*C21*D21</f>
        <v>300000</v>
      </c>
      <c r="F21" s="53"/>
    </row>
    <row r="22" spans="1:10" ht="15" customHeight="1" x14ac:dyDescent="0.3">
      <c r="A22" s="29" t="s">
        <v>40</v>
      </c>
      <c r="B22" s="22">
        <v>200000</v>
      </c>
      <c r="C22" s="20">
        <v>1</v>
      </c>
      <c r="D22" s="20">
        <v>1</v>
      </c>
      <c r="E22" s="21">
        <f t="shared" si="1"/>
        <v>200000</v>
      </c>
    </row>
    <row r="23" spans="1:10" ht="15" customHeight="1" x14ac:dyDescent="0.3">
      <c r="A23" s="29" t="s">
        <v>61</v>
      </c>
      <c r="B23" s="22">
        <v>3000</v>
      </c>
      <c r="C23" s="20">
        <v>100</v>
      </c>
      <c r="D23" s="20">
        <v>1</v>
      </c>
      <c r="E23" s="21">
        <f t="shared" si="1"/>
        <v>300000</v>
      </c>
      <c r="F23" s="53"/>
    </row>
    <row r="24" spans="1:10" x14ac:dyDescent="0.3">
      <c r="A24" s="29" t="s">
        <v>41</v>
      </c>
      <c r="B24" s="22">
        <v>200000</v>
      </c>
      <c r="C24" s="20">
        <v>1</v>
      </c>
      <c r="D24" s="20">
        <v>1</v>
      </c>
      <c r="E24" s="21">
        <f t="shared" si="1"/>
        <v>200000</v>
      </c>
      <c r="F24" s="53"/>
    </row>
    <row r="25" spans="1:10" x14ac:dyDescent="0.3">
      <c r="A25" s="29" t="s">
        <v>37</v>
      </c>
      <c r="B25" s="22">
        <v>200000</v>
      </c>
      <c r="C25" s="20">
        <v>1</v>
      </c>
      <c r="D25" s="20">
        <v>1</v>
      </c>
      <c r="E25" s="21">
        <f t="shared" si="1"/>
        <v>200000</v>
      </c>
    </row>
    <row r="26" spans="1:10" ht="15" customHeight="1" x14ac:dyDescent="0.3">
      <c r="A26" s="46" t="s">
        <v>62</v>
      </c>
      <c r="B26" s="43"/>
      <c r="C26" s="44"/>
      <c r="D26" s="44"/>
      <c r="E26" s="45">
        <f>SUM(E27:E33)</f>
        <v>2900000</v>
      </c>
      <c r="F26"/>
    </row>
    <row r="27" spans="1:10" ht="15" customHeight="1" x14ac:dyDescent="0.3">
      <c r="A27" s="29" t="s">
        <v>63</v>
      </c>
      <c r="B27" s="22"/>
      <c r="C27" s="20"/>
      <c r="D27" s="20"/>
      <c r="E27" s="21"/>
      <c r="F27" s="57"/>
      <c r="G27" s="58"/>
      <c r="H27" s="58"/>
      <c r="I27" s="58"/>
      <c r="J27" s="58"/>
    </row>
    <row r="28" spans="1:10" ht="15" customHeight="1" x14ac:dyDescent="0.3">
      <c r="A28" s="29" t="s">
        <v>34</v>
      </c>
      <c r="B28" s="22">
        <v>100000</v>
      </c>
      <c r="C28" s="20">
        <v>2</v>
      </c>
      <c r="D28" s="20">
        <v>1</v>
      </c>
      <c r="E28" s="21">
        <f t="shared" ref="E28:E29" si="2">B28*C28*D28</f>
        <v>200000</v>
      </c>
      <c r="F28" s="57"/>
      <c r="G28" s="58"/>
      <c r="H28" s="58"/>
      <c r="I28" s="58"/>
      <c r="J28" s="58"/>
    </row>
    <row r="29" spans="1:10" ht="15" customHeight="1" x14ac:dyDescent="0.3">
      <c r="A29" s="29" t="s">
        <v>35</v>
      </c>
      <c r="B29" s="22">
        <v>300000</v>
      </c>
      <c r="C29" s="20">
        <v>2</v>
      </c>
      <c r="D29" s="20">
        <v>1</v>
      </c>
      <c r="E29" s="21">
        <f t="shared" si="2"/>
        <v>600000</v>
      </c>
      <c r="F29" s="56"/>
    </row>
    <row r="30" spans="1:10" ht="15" customHeight="1" x14ac:dyDescent="0.3">
      <c r="A30" s="29" t="s">
        <v>68</v>
      </c>
      <c r="B30" s="22">
        <v>300000</v>
      </c>
      <c r="C30" s="20">
        <v>1</v>
      </c>
      <c r="D30" s="20">
        <v>1</v>
      </c>
      <c r="E30" s="21">
        <f t="shared" ref="E30:E33" si="3">B30*C30*D30</f>
        <v>300000</v>
      </c>
      <c r="I30" s="53"/>
    </row>
    <row r="31" spans="1:10" ht="15" customHeight="1" x14ac:dyDescent="0.3">
      <c r="A31" s="29" t="s">
        <v>42</v>
      </c>
      <c r="B31" s="22">
        <v>200000</v>
      </c>
      <c r="C31" s="20">
        <v>1</v>
      </c>
      <c r="D31" s="20">
        <v>1</v>
      </c>
      <c r="E31" s="21">
        <f t="shared" si="3"/>
        <v>200000</v>
      </c>
      <c r="F31" s="53"/>
    </row>
    <row r="32" spans="1:10" ht="15" customHeight="1" x14ac:dyDescent="0.3">
      <c r="A32" s="29" t="s">
        <v>36</v>
      </c>
      <c r="B32" s="22">
        <v>55000</v>
      </c>
      <c r="C32" s="20">
        <v>20</v>
      </c>
      <c r="D32" s="20">
        <v>1</v>
      </c>
      <c r="E32" s="21">
        <f t="shared" si="3"/>
        <v>1100000</v>
      </c>
      <c r="F32" s="53"/>
    </row>
    <row r="33" spans="1:6" x14ac:dyDescent="0.3">
      <c r="A33" s="29" t="s">
        <v>37</v>
      </c>
      <c r="B33" s="22">
        <v>250000</v>
      </c>
      <c r="C33" s="20">
        <v>2</v>
      </c>
      <c r="D33" s="20">
        <v>1</v>
      </c>
      <c r="E33" s="21">
        <f t="shared" si="3"/>
        <v>500000</v>
      </c>
    </row>
    <row r="34" spans="1:6" ht="15" customHeight="1" x14ac:dyDescent="0.3">
      <c r="A34" s="46" t="s">
        <v>56</v>
      </c>
      <c r="B34" s="43"/>
      <c r="C34" s="44"/>
      <c r="D34" s="44"/>
      <c r="E34" s="45">
        <f>SUM(E35:E39)</f>
        <v>3830000</v>
      </c>
      <c r="F34" s="54"/>
    </row>
    <row r="35" spans="1:6" ht="15" customHeight="1" x14ac:dyDescent="0.3">
      <c r="A35" s="29" t="s">
        <v>67</v>
      </c>
      <c r="B35" s="22">
        <v>1000000</v>
      </c>
      <c r="C35" s="20">
        <v>2</v>
      </c>
      <c r="D35" s="20">
        <v>1</v>
      </c>
      <c r="E35" s="21">
        <f t="shared" ref="E35:E39" si="4">B35*C35*D35</f>
        <v>2000000</v>
      </c>
    </row>
    <row r="36" spans="1:6" ht="15" customHeight="1" x14ac:dyDescent="0.3">
      <c r="A36" s="29" t="s">
        <v>44</v>
      </c>
      <c r="B36" s="22">
        <v>3000</v>
      </c>
      <c r="C36" s="20">
        <v>110</v>
      </c>
      <c r="D36" s="20">
        <v>1</v>
      </c>
      <c r="E36" s="21">
        <f t="shared" si="4"/>
        <v>330000</v>
      </c>
    </row>
    <row r="37" spans="1:6" ht="15" customHeight="1" x14ac:dyDescent="0.3">
      <c r="A37" s="29" t="s">
        <v>45</v>
      </c>
      <c r="B37" s="22">
        <v>1000000</v>
      </c>
      <c r="C37" s="20">
        <v>1</v>
      </c>
      <c r="D37" s="20">
        <v>1</v>
      </c>
      <c r="E37" s="21">
        <f t="shared" si="4"/>
        <v>1000000</v>
      </c>
      <c r="F37" s="53"/>
    </row>
    <row r="38" spans="1:6" ht="15" customHeight="1" x14ac:dyDescent="0.3">
      <c r="A38" s="29" t="s">
        <v>46</v>
      </c>
      <c r="B38" s="22">
        <v>300000</v>
      </c>
      <c r="C38" s="20">
        <v>1</v>
      </c>
      <c r="D38" s="20">
        <v>1</v>
      </c>
      <c r="E38" s="21">
        <f t="shared" ref="E38" si="5">B38*C38*D38</f>
        <v>300000</v>
      </c>
      <c r="F38" s="53"/>
    </row>
    <row r="39" spans="1:6" x14ac:dyDescent="0.3">
      <c r="A39" s="29" t="s">
        <v>37</v>
      </c>
      <c r="B39" s="22">
        <v>200000</v>
      </c>
      <c r="C39" s="20">
        <v>1</v>
      </c>
      <c r="D39" s="20">
        <v>1</v>
      </c>
      <c r="E39" s="21">
        <f t="shared" si="4"/>
        <v>200000</v>
      </c>
    </row>
    <row r="40" spans="1:6" ht="15" customHeight="1" x14ac:dyDescent="0.3">
      <c r="A40" s="46" t="s">
        <v>43</v>
      </c>
      <c r="B40" s="43"/>
      <c r="C40" s="44"/>
      <c r="D40" s="44"/>
      <c r="E40" s="45">
        <f>SUM(E41:E48)</f>
        <v>1600000</v>
      </c>
      <c r="F40" s="55"/>
    </row>
    <row r="41" spans="1:6" ht="15" customHeight="1" x14ac:dyDescent="0.3">
      <c r="A41" s="29" t="s">
        <v>49</v>
      </c>
      <c r="B41" s="22">
        <v>800000</v>
      </c>
      <c r="C41" s="20">
        <v>1</v>
      </c>
      <c r="D41" s="20">
        <v>1</v>
      </c>
      <c r="E41" s="21"/>
    </row>
    <row r="42" spans="1:6" ht="15" customHeight="1" x14ac:dyDescent="0.3">
      <c r="A42" s="50" t="s">
        <v>54</v>
      </c>
      <c r="B42" s="51">
        <v>1500000</v>
      </c>
      <c r="C42" s="52">
        <v>1</v>
      </c>
      <c r="D42" s="52">
        <v>1</v>
      </c>
      <c r="E42" s="21"/>
      <c r="F42" s="53"/>
    </row>
    <row r="43" spans="1:6" ht="15" customHeight="1" x14ac:dyDescent="0.3">
      <c r="A43" s="29" t="s">
        <v>47</v>
      </c>
      <c r="B43" s="22">
        <v>800000</v>
      </c>
      <c r="C43" s="20">
        <v>1</v>
      </c>
      <c r="D43" s="20">
        <v>1</v>
      </c>
      <c r="E43" s="21">
        <f t="shared" ref="E41:E43" si="6">B43*C43*D43</f>
        <v>800000</v>
      </c>
    </row>
    <row r="44" spans="1:6" ht="15" customHeight="1" x14ac:dyDescent="0.3">
      <c r="A44" s="29" t="s">
        <v>50</v>
      </c>
      <c r="B44" s="22">
        <v>300000</v>
      </c>
      <c r="C44" s="20">
        <v>1</v>
      </c>
      <c r="D44" s="20">
        <v>1</v>
      </c>
      <c r="E44" s="21"/>
    </row>
    <row r="45" spans="1:6" ht="15" customHeight="1" x14ac:dyDescent="0.3">
      <c r="A45" s="29" t="s">
        <v>48</v>
      </c>
      <c r="B45" s="22">
        <v>300000</v>
      </c>
      <c r="C45" s="20">
        <v>1</v>
      </c>
      <c r="D45" s="20">
        <v>1</v>
      </c>
      <c r="E45" s="21">
        <f t="shared" ref="E45:E46" si="7">B45*C45*D45</f>
        <v>300000</v>
      </c>
    </row>
    <row r="46" spans="1:6" ht="15" customHeight="1" x14ac:dyDescent="0.3">
      <c r="A46" s="29" t="s">
        <v>51</v>
      </c>
      <c r="B46" s="22">
        <v>500000</v>
      </c>
      <c r="C46" s="20">
        <v>1</v>
      </c>
      <c r="D46" s="20">
        <v>1</v>
      </c>
      <c r="E46" s="21">
        <f t="shared" si="7"/>
        <v>500000</v>
      </c>
      <c r="F46" s="53"/>
    </row>
    <row r="47" spans="1:6" ht="15" customHeight="1" x14ac:dyDescent="0.3">
      <c r="A47" s="29" t="s">
        <v>52</v>
      </c>
      <c r="B47" s="22">
        <v>500000</v>
      </c>
      <c r="C47" s="20">
        <v>1</v>
      </c>
      <c r="D47" s="20">
        <v>1</v>
      </c>
      <c r="E47" s="21"/>
      <c r="F47" s="53"/>
    </row>
    <row r="48" spans="1:6" x14ac:dyDescent="0.3">
      <c r="A48" s="29" t="s">
        <v>53</v>
      </c>
      <c r="B48" s="22">
        <v>300000</v>
      </c>
      <c r="C48" s="20">
        <v>1</v>
      </c>
      <c r="D48" s="20">
        <v>1</v>
      </c>
      <c r="E48" s="21"/>
    </row>
    <row r="49" spans="1:6" ht="14.25" customHeight="1" x14ac:dyDescent="0.3">
      <c r="A49" s="46" t="s">
        <v>57</v>
      </c>
      <c r="B49" s="43"/>
      <c r="C49" s="44"/>
      <c r="D49" s="44"/>
      <c r="E49" s="45"/>
    </row>
    <row r="50" spans="1:6" ht="14.25" customHeight="1" x14ac:dyDescent="0.3">
      <c r="A50" s="29" t="s">
        <v>69</v>
      </c>
      <c r="B50" s="22">
        <f>SUM(E40,E34,E26,E17,E13)</f>
        <v>28605000</v>
      </c>
      <c r="C50" s="20">
        <v>0.12</v>
      </c>
      <c r="D50" s="20">
        <v>1</v>
      </c>
      <c r="E50" s="21">
        <f>B50*C50*D50</f>
        <v>3432600</v>
      </c>
    </row>
    <row r="51" spans="1:6" ht="15" customHeight="1" x14ac:dyDescent="0.3">
      <c r="A51" s="29" t="s">
        <v>27</v>
      </c>
      <c r="B51" s="22"/>
      <c r="C51" s="20">
        <v>1</v>
      </c>
      <c r="D51" s="20">
        <v>1</v>
      </c>
      <c r="E51" s="21">
        <f>B51*C51*D51</f>
        <v>0</v>
      </c>
    </row>
    <row r="52" spans="1:6" ht="15" customHeight="1" x14ac:dyDescent="0.3">
      <c r="A52" s="30"/>
      <c r="B52" s="23"/>
      <c r="C52" s="19"/>
      <c r="D52" s="19"/>
      <c r="E52" s="24">
        <f>SUM(B50,E50,E51)</f>
        <v>32037600</v>
      </c>
      <c r="F52" s="1" t="s">
        <v>25</v>
      </c>
    </row>
    <row r="53" spans="1:6" x14ac:dyDescent="0.3">
      <c r="A53" s="76"/>
      <c r="B53" s="77"/>
      <c r="C53" s="77"/>
      <c r="D53" s="77"/>
      <c r="E53" s="78"/>
    </row>
    <row r="54" spans="1:6" x14ac:dyDescent="0.3">
      <c r="A54" s="72"/>
      <c r="B54" s="73"/>
      <c r="C54" s="74"/>
      <c r="D54" s="73"/>
      <c r="E54" s="75"/>
      <c r="F54" s="32"/>
    </row>
    <row r="55" spans="1:6" ht="16.5" x14ac:dyDescent="0.3">
      <c r="A55" s="65" t="s">
        <v>24</v>
      </c>
      <c r="B55" s="66"/>
      <c r="C55" s="38"/>
      <c r="D55" s="41" t="s">
        <v>15</v>
      </c>
      <c r="E55" s="42">
        <f>SUM(E52)</f>
        <v>32037600</v>
      </c>
      <c r="F55" s="32"/>
    </row>
    <row r="56" spans="1:6" ht="16.5" x14ac:dyDescent="0.3">
      <c r="A56" s="67"/>
      <c r="B56" s="68"/>
      <c r="C56" s="6"/>
      <c r="D56" s="37" t="s">
        <v>5</v>
      </c>
      <c r="E56" s="48">
        <v>0.1</v>
      </c>
    </row>
    <row r="57" spans="1:6" ht="16.5" x14ac:dyDescent="0.3">
      <c r="A57" s="63"/>
      <c r="B57" s="64"/>
      <c r="C57" s="40"/>
      <c r="D57" s="37" t="s">
        <v>6</v>
      </c>
      <c r="E57" s="47">
        <f>ROUND(E55*E56,2)</f>
        <v>3203760</v>
      </c>
    </row>
    <row r="58" spans="1:6" ht="17.25" thickBot="1" x14ac:dyDescent="0.35">
      <c r="C58" s="6"/>
      <c r="D58" s="35" t="s">
        <v>4</v>
      </c>
      <c r="E58" s="33">
        <v>0</v>
      </c>
    </row>
    <row r="59" spans="1:6" ht="17.25" thickTop="1" x14ac:dyDescent="0.3">
      <c r="A59" s="13" t="s">
        <v>23</v>
      </c>
      <c r="B59" s="14"/>
      <c r="C59" s="6"/>
      <c r="D59" s="36" t="s">
        <v>22</v>
      </c>
      <c r="E59" s="34">
        <f>SUM(E55+E57)</f>
        <v>35241360</v>
      </c>
    </row>
    <row r="60" spans="1:6" x14ac:dyDescent="0.3">
      <c r="A60" s="16" t="s">
        <v>18</v>
      </c>
      <c r="B60" s="15"/>
    </row>
    <row r="61" spans="1:6" x14ac:dyDescent="0.3">
      <c r="D61" s="62"/>
      <c r="E61" s="62"/>
    </row>
    <row r="62" spans="1:6" ht="18" x14ac:dyDescent="0.35">
      <c r="A62" s="12" t="s">
        <v>3</v>
      </c>
      <c r="B62" s="12"/>
    </row>
    <row r="64" spans="1:6" x14ac:dyDescent="0.3">
      <c r="C64" s="14"/>
      <c r="D64" s="14"/>
      <c r="E64" s="14"/>
    </row>
    <row r="65" spans="3:5" x14ac:dyDescent="0.3">
      <c r="C65" s="15"/>
      <c r="D65" s="15"/>
      <c r="E65" s="15"/>
    </row>
    <row r="67" spans="3:5" ht="18" x14ac:dyDescent="0.35">
      <c r="C67" s="12"/>
      <c r="D67" s="12"/>
      <c r="E67" s="12"/>
    </row>
  </sheetData>
  <mergeCells count="12">
    <mergeCell ref="D1:E1"/>
    <mergeCell ref="A1:B1"/>
    <mergeCell ref="A2:B2"/>
    <mergeCell ref="D61:E61"/>
    <mergeCell ref="A57:B57"/>
    <mergeCell ref="A55:B55"/>
    <mergeCell ref="A56:B56"/>
    <mergeCell ref="A12:E12"/>
    <mergeCell ref="A54:E54"/>
    <mergeCell ref="A53:E53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6 E34" formula="1"/>
    <ignoredError sqref="B5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박진호</cp:lastModifiedBy>
  <cp:lastPrinted>2024-04-26T06:59:23Z</cp:lastPrinted>
  <dcterms:created xsi:type="dcterms:W3CDTF">2004-08-16T18:44:14Z</dcterms:created>
  <dcterms:modified xsi:type="dcterms:W3CDTF">2025-04-04T09:12:51Z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