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D8338AB5-772B-48C3-AB22-ADEDB15949CE}" xr6:coauthVersionLast="47" xr6:coauthVersionMax="47" xr10:uidLastSave="{00000000-0000-0000-0000-000000000000}"/>
  <bookViews>
    <workbookView xWindow="11295" yWindow="45" windowWidth="23640" windowHeight="15585" xr2:uid="{00000000-000D-0000-FFFF-FFFF00000000}"/>
  </bookViews>
  <sheets>
    <sheet name="Invoice" sheetId="10" r:id="rId1"/>
  </sheets>
  <definedNames>
    <definedName name="Inv_Date" localSheetId="0">Invoice!$F$3</definedName>
    <definedName name="Inv_Date">#REF!</definedName>
    <definedName name="Inv_DueDate" localSheetId="0">Invoice!$F$8</definedName>
    <definedName name="Inv_DueDate">#REF!</definedName>
    <definedName name="Inv_Total" localSheetId="0">Invoice!$F$84</definedName>
    <definedName name="Inv_Total">#REF!</definedName>
    <definedName name="_xlnm.Print_Area" localSheetId="0">Invoice!$B$1:$F$92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1" i="10" l="1"/>
  <c r="F42" i="10"/>
  <c r="F70" i="10"/>
  <c r="F56" i="10"/>
  <c r="F55" i="10"/>
  <c r="F54" i="10"/>
  <c r="F53" i="10"/>
  <c r="F62" i="10"/>
  <c r="F63" i="10"/>
  <c r="F60" i="10"/>
  <c r="F59" i="10"/>
  <c r="F15" i="10"/>
  <c r="F52" i="10" l="1"/>
  <c r="F47" i="10" l="1"/>
  <c r="F46" i="10"/>
  <c r="F45" i="10"/>
  <c r="F44" i="10"/>
  <c r="F39" i="10"/>
  <c r="F41" i="10"/>
  <c r="F43" i="10"/>
  <c r="F50" i="10"/>
  <c r="F30" i="10"/>
  <c r="F29" i="10"/>
  <c r="F32" i="10"/>
  <c r="F31" i="10"/>
  <c r="F16" i="10"/>
  <c r="F17" i="10"/>
  <c r="F51" i="10"/>
  <c r="F49" i="10"/>
  <c r="F48" i="10"/>
  <c r="F40" i="10"/>
  <c r="F38" i="10"/>
  <c r="F37" i="10" l="1"/>
  <c r="F65" i="10"/>
  <c r="F64" i="10"/>
  <c r="F61" i="10"/>
  <c r="F58" i="10"/>
  <c r="F23" i="10"/>
  <c r="F22" i="10"/>
  <c r="F21" i="10"/>
  <c r="F24" i="10"/>
  <c r="F20" i="10"/>
  <c r="F14" i="10"/>
  <c r="F26" i="10"/>
  <c r="F76" i="10"/>
  <c r="F34" i="10"/>
  <c r="F36" i="10"/>
  <c r="F35" i="10"/>
  <c r="F73" i="10"/>
  <c r="F69" i="10"/>
  <c r="F72" i="10"/>
  <c r="F33" i="10"/>
  <c r="F67" i="10"/>
  <c r="F27" i="10"/>
  <c r="F28" i="10"/>
  <c r="F57" i="10" l="1"/>
  <c r="F13" i="10"/>
  <c r="F19" i="10"/>
  <c r="F25" i="10"/>
  <c r="F3" i="10" l="1"/>
  <c r="F68" i="10"/>
  <c r="F66" i="10" l="1"/>
  <c r="C75" i="10" s="1"/>
  <c r="F75" i="10" l="1"/>
  <c r="F77" i="10" s="1"/>
  <c r="F80" i="10" l="1"/>
  <c r="F82" i="10" l="1"/>
  <c r="F84" i="10" s="1"/>
</calcChain>
</file>

<file path=xl/sharedStrings.xml><?xml version="1.0" encoding="utf-8"?>
<sst xmlns="http://schemas.openxmlformats.org/spreadsheetml/2006/main" count="96" uniqueCount="86">
  <si>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</si>
  <si>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</si>
  <si>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</si>
  <si>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</si>
  <si>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</si>
  <si>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</si>
  <si>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</si>
  <si>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</si>
  <si>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</si>
  <si>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</si>
  <si>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</si>
  <si>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</si>
  <si>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</si>
  <si>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</si>
  <si>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</si>
  <si>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</si>
  <si>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</si>
  <si>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</si>
  <si>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</si>
  <si>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</si>
  <si>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</si>
  <si>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</si>
  <si>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</si>
  <si>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</si>
  <si>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</si>
  <si>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</si>
  <si>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</si>
  <si>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</si>
  <si>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</si>
  <si>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</si>
  <si>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Total</t>
    <phoneticPr fontId="4" type="noConversion"/>
  </si>
  <si>
    <t>Payment date</t>
    <phoneticPr fontId="4" type="noConversion"/>
  </si>
  <si>
    <t>Note</t>
  </si>
  <si>
    <t xml:space="preserve">Planning </t>
    <phoneticPr fontId="4" type="noConversion"/>
  </si>
  <si>
    <r>
      <t>Lighting (</t>
    </r>
    <r>
      <rPr>
        <b/>
        <sz val="10"/>
        <rFont val="맑은 고딕"/>
        <family val="3"/>
        <charset val="129"/>
      </rPr>
      <t>조명)</t>
    </r>
    <phoneticPr fontId="4" type="noConversion"/>
  </si>
  <si>
    <t>비디오 스위처</t>
    <phoneticPr fontId="4" type="noConversion"/>
  </si>
  <si>
    <t>인력</t>
    <phoneticPr fontId="4" type="noConversion"/>
  </si>
  <si>
    <t>출장 및 셋팅</t>
    <phoneticPr fontId="4" type="noConversion"/>
  </si>
  <si>
    <t>리허설 진행비</t>
    <phoneticPr fontId="4" type="noConversion"/>
  </si>
  <si>
    <t>LED BAR 150W</t>
    <phoneticPr fontId="4" type="noConversion"/>
  </si>
  <si>
    <t xml:space="preserve">조명 콘솔 </t>
    <phoneticPr fontId="4" type="noConversion"/>
  </si>
  <si>
    <t>LED BAR MINI</t>
    <phoneticPr fontId="4" type="noConversion"/>
  </si>
  <si>
    <t>LED 줌라이트</t>
    <phoneticPr fontId="4" type="noConversion"/>
  </si>
  <si>
    <t>기획</t>
    <phoneticPr fontId="4" type="noConversion"/>
  </si>
  <si>
    <t>20250507_1</t>
    <phoneticPr fontId="4" type="noConversion"/>
  </si>
  <si>
    <t>Video production</t>
    <phoneticPr fontId="4" type="noConversion"/>
  </si>
  <si>
    <t>Opening video</t>
    <phoneticPr fontId="4" type="noConversion"/>
  </si>
  <si>
    <t>History video</t>
    <phoneticPr fontId="4" type="noConversion"/>
  </si>
  <si>
    <t>Bridge video</t>
    <phoneticPr fontId="4" type="noConversion"/>
  </si>
  <si>
    <t>Sketch video shooting editing</t>
    <phoneticPr fontId="4" type="noConversion"/>
  </si>
  <si>
    <t xml:space="preserve">Visual Jockey (vj 영상) </t>
    <phoneticPr fontId="4" type="noConversion"/>
  </si>
  <si>
    <t>성우비용</t>
    <phoneticPr fontId="4" type="noConversion"/>
  </si>
  <si>
    <t>Audio system</t>
    <phoneticPr fontId="4" type="noConversion"/>
  </si>
  <si>
    <t>LED COB</t>
    <phoneticPr fontId="4" type="noConversion"/>
  </si>
  <si>
    <t xml:space="preserve">Camera </t>
    <phoneticPr fontId="4" type="noConversion"/>
  </si>
  <si>
    <t>숙박비용 8실</t>
    <phoneticPr fontId="4" type="noConversion"/>
  </si>
  <si>
    <t>CLAYPAKY SCENIUS SPOT</t>
    <phoneticPr fontId="4" type="noConversion"/>
  </si>
  <si>
    <t xml:space="preserve">Gobo glass </t>
    <phoneticPr fontId="4" type="noConversion"/>
  </si>
  <si>
    <t>감독</t>
    <phoneticPr fontId="4" type="noConversion"/>
  </si>
  <si>
    <t>7R beem LED</t>
    <phoneticPr fontId="4" type="noConversion"/>
  </si>
  <si>
    <t>모니터 스피커</t>
    <phoneticPr fontId="4" type="noConversion"/>
  </si>
  <si>
    <t>콘솔</t>
    <phoneticPr fontId="4" type="noConversion"/>
  </si>
  <si>
    <t xml:space="preserve">인이어 팩 </t>
    <phoneticPr fontId="4" type="noConversion"/>
  </si>
  <si>
    <t>악기용 마이크</t>
    <phoneticPr fontId="4" type="noConversion"/>
  </si>
  <si>
    <t>앰프</t>
    <phoneticPr fontId="4" type="noConversion"/>
  </si>
  <si>
    <t>드럼</t>
    <phoneticPr fontId="4" type="noConversion"/>
  </si>
  <si>
    <t>베이스 앰프</t>
    <phoneticPr fontId="4" type="noConversion"/>
  </si>
  <si>
    <t>신디사이저 (yamaha s90es)</t>
    <phoneticPr fontId="4" type="noConversion"/>
  </si>
  <si>
    <t>악기 출장 및 셋팅</t>
    <phoneticPr fontId="4" type="noConversion"/>
  </si>
  <si>
    <t>LED system</t>
    <phoneticPr fontId="4" type="noConversion"/>
  </si>
  <si>
    <t>운영 오퍼레이터</t>
    <phoneticPr fontId="4" type="noConversion"/>
  </si>
  <si>
    <t>LED 6m x 4m</t>
    <phoneticPr fontId="4" type="noConversion"/>
  </si>
  <si>
    <t>미디어 폴 1m x 4m</t>
    <phoneticPr fontId="4" type="noConversion"/>
  </si>
  <si>
    <t>레이허 및 트러스</t>
    <phoneticPr fontId="4" type="noConversion"/>
  </si>
  <si>
    <t>프롬프터 65인치</t>
    <phoneticPr fontId="4" type="noConversion"/>
  </si>
  <si>
    <t xml:space="preserve">노트북 </t>
    <phoneticPr fontId="4" type="noConversion"/>
  </si>
  <si>
    <t xml:space="preserve">라인 및 기타자재 1000m </t>
    <phoneticPr fontId="4" type="noConversion"/>
  </si>
  <si>
    <t>AV system</t>
    <phoneticPr fontId="4" type="noConversion"/>
  </si>
  <si>
    <t>무선 마이크 +16</t>
    <phoneticPr fontId="4" type="noConversion"/>
  </si>
  <si>
    <t>카메라</t>
    <phoneticPr fontId="4" type="noConversion"/>
  </si>
  <si>
    <t>지미짚</t>
    <phoneticPr fontId="4" type="noConversion"/>
  </si>
  <si>
    <t>콘솔 감독</t>
    <phoneticPr fontId="4" type="noConversion"/>
  </si>
  <si>
    <t>카메라 감독</t>
    <phoneticPr fontId="4" type="noConversion"/>
  </si>
  <si>
    <t>인터컴</t>
    <phoneticPr fontId="4" type="noConversion"/>
  </si>
  <si>
    <t>삼각대 및 기타 자재</t>
    <phoneticPr fontId="4" type="noConversion"/>
  </si>
  <si>
    <t>cut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</si>
</sst>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5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Trebuchet MS"/>
      <family val="1"/>
      <charset val="129"/>
    </font>
    <font>
      <b/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77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2" fillId="0" borderId="0" xfId="0" applyFont="1"/>
    <xf numFmtId="0" fontId="23" fillId="0" borderId="0" xfId="0" applyFont="1"/>
    <xf numFmtId="0" fontId="21" fillId="5" borderId="1" xfId="6" applyNumberFormat="1" applyFont="1" applyFill="1" applyBorder="1" applyAlignment="1" applyProtection="1">
      <alignment horizontal="left"/>
      <protection locked="0"/>
    </xf>
    <xf numFmtId="0" fontId="24" fillId="8" borderId="6" xfId="0" applyFont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92"/>
  <sheetViews>
    <sheetView showGridLines="0" tabSelected="1" zoomScale="115" zoomScaleNormal="115" workbookViewId="0">
      <selection activeCell="D38" sqref="D38"/>
    </sheetView>
  </sheetViews>
  <sheetFormatPr defaultColWidth="9.140625" defaultRowHeight="15" x14ac:dyDescent="0.3"/>
  <cols>
    <col min="1" max="1" width="4" style="1" customWidth="1"/>
    <col min="2" max="2" width="63.5703125" style="1" customWidth="1"/>
    <col min="3" max="3" width="14.28515625" style="1" customWidth="1"/>
    <col min="4" max="4" width="5.7109375" style="1" customWidth="1"/>
    <col min="5" max="5" width="16.42578125" style="8" customWidth="1"/>
    <col min="6" max="6" width="16.5703125" style="1" customWidth="1"/>
    <col min="7" max="7" width="15.85546875" style="1" customWidth="1"/>
    <col min="8" max="16384" width="9.140625" style="1"/>
  </cols>
  <sheetData>
    <row r="1" spans="2:7" ht="30.75" x14ac:dyDescent="0.45">
      <c r="B1" s="56" t="s">
        <v>19</v>
      </c>
      <c r="C1" s="56"/>
      <c r="E1" s="55" t="s">
        <v>11</v>
      </c>
      <c r="F1" s="55"/>
    </row>
    <row r="2" spans="2:7" x14ac:dyDescent="0.3">
      <c r="B2" s="57"/>
      <c r="C2" s="57"/>
      <c r="G2" s="2"/>
    </row>
    <row r="3" spans="2:7" x14ac:dyDescent="0.3">
      <c r="B3" s="11"/>
      <c r="E3" s="9" t="s">
        <v>0</v>
      </c>
      <c r="F3" s="39">
        <f ca="1">TODAY()</f>
        <v>45784</v>
      </c>
      <c r="G3" s="3"/>
    </row>
    <row r="4" spans="2:7" x14ac:dyDescent="0.3">
      <c r="B4" s="4" t="s">
        <v>12</v>
      </c>
      <c r="E4" s="10" t="s">
        <v>9</v>
      </c>
      <c r="F4" s="18" t="s">
        <v>44</v>
      </c>
    </row>
    <row r="5" spans="2:7" x14ac:dyDescent="0.3">
      <c r="B5" s="4" t="s">
        <v>13</v>
      </c>
      <c r="E5" s="49" t="s">
        <v>31</v>
      </c>
      <c r="F5" s="17"/>
      <c r="G5" s="32"/>
    </row>
    <row r="6" spans="2:7" x14ac:dyDescent="0.3">
      <c r="B6" s="4" t="s">
        <v>21</v>
      </c>
      <c r="E6" s="11" t="s">
        <v>17</v>
      </c>
      <c r="F6"/>
    </row>
    <row r="7" spans="2:7" x14ac:dyDescent="0.3">
      <c r="B7" s="4" t="s">
        <v>20</v>
      </c>
      <c r="E7" s="11"/>
      <c r="F7"/>
    </row>
    <row r="8" spans="2:7" x14ac:dyDescent="0.3">
      <c r="B8" s="4" t="s">
        <v>10</v>
      </c>
      <c r="C8" s="1" t="s">
        <v>26</v>
      </c>
      <c r="E8" s="75" t="s">
        <v>29</v>
      </c>
      <c r="F8" s="75"/>
    </row>
    <row r="9" spans="2:7" x14ac:dyDescent="0.3">
      <c r="B9" s="7" t="s">
        <v>14</v>
      </c>
      <c r="C9" s="1" t="s">
        <v>28</v>
      </c>
      <c r="E9" s="76" t="s">
        <v>27</v>
      </c>
      <c r="F9" s="76"/>
    </row>
    <row r="10" spans="2:7" x14ac:dyDescent="0.3">
      <c r="B10" s="7"/>
      <c r="C10" s="25"/>
      <c r="D10" s="25"/>
      <c r="E10" s="28"/>
      <c r="F10" s="25"/>
    </row>
    <row r="11" spans="2:7" ht="16.5" x14ac:dyDescent="0.3">
      <c r="B11" s="31" t="s">
        <v>1</v>
      </c>
      <c r="C11" s="26" t="s">
        <v>8</v>
      </c>
      <c r="D11" s="5" t="s">
        <v>7</v>
      </c>
      <c r="E11" s="27" t="s">
        <v>16</v>
      </c>
      <c r="F11" s="5" t="s">
        <v>2</v>
      </c>
    </row>
    <row r="12" spans="2:7" ht="17.25" customHeight="1" x14ac:dyDescent="0.3">
      <c r="B12" s="65"/>
      <c r="C12" s="66"/>
      <c r="D12" s="66"/>
      <c r="E12" s="66"/>
      <c r="F12" s="67"/>
      <c r="G12" s="1" t="s">
        <v>32</v>
      </c>
    </row>
    <row r="13" spans="2:7" x14ac:dyDescent="0.3">
      <c r="B13" s="46" t="s">
        <v>33</v>
      </c>
      <c r="C13" s="43"/>
      <c r="D13" s="44"/>
      <c r="E13" s="44"/>
      <c r="F13" s="45">
        <f>SUM(F14:F18)</f>
        <v>5200000</v>
      </c>
      <c r="G13" s="52"/>
    </row>
    <row r="14" spans="2:7" ht="15" customHeight="1" x14ac:dyDescent="0.3">
      <c r="B14" s="29" t="s">
        <v>43</v>
      </c>
      <c r="C14" s="22">
        <v>1000000</v>
      </c>
      <c r="D14" s="20">
        <v>1</v>
      </c>
      <c r="E14" s="20">
        <v>1</v>
      </c>
      <c r="F14" s="21">
        <f t="shared" ref="F14:F17" si="0">C14*D14*E14</f>
        <v>1000000</v>
      </c>
      <c r="G14" s="50"/>
    </row>
    <row r="15" spans="2:7" ht="15" customHeight="1" x14ac:dyDescent="0.3">
      <c r="B15" s="53" t="s">
        <v>70</v>
      </c>
      <c r="C15" s="22">
        <v>500000</v>
      </c>
      <c r="D15" s="20">
        <v>0</v>
      </c>
      <c r="E15" s="20">
        <v>1</v>
      </c>
      <c r="F15" s="21">
        <f t="shared" ref="F15" si="1">C15*D15*E15</f>
        <v>0</v>
      </c>
    </row>
    <row r="16" spans="2:7" ht="15" customHeight="1" x14ac:dyDescent="0.3">
      <c r="B16" s="53" t="s">
        <v>38</v>
      </c>
      <c r="C16" s="22">
        <v>3000000</v>
      </c>
      <c r="D16" s="20">
        <v>1</v>
      </c>
      <c r="E16" s="20">
        <v>1</v>
      </c>
      <c r="F16" s="21">
        <f t="shared" si="0"/>
        <v>3000000</v>
      </c>
    </row>
    <row r="17" spans="2:7" ht="15" customHeight="1" x14ac:dyDescent="0.3">
      <c r="B17" s="53" t="s">
        <v>55</v>
      </c>
      <c r="C17" s="22">
        <v>150000</v>
      </c>
      <c r="D17" s="20">
        <v>8</v>
      </c>
      <c r="E17" s="20">
        <v>1</v>
      </c>
      <c r="F17" s="21">
        <f t="shared" si="0"/>
        <v>1200000</v>
      </c>
    </row>
    <row r="18" spans="2:7" ht="15" customHeight="1" x14ac:dyDescent="0.3">
      <c r="B18" s="53" t="s">
        <v>51</v>
      </c>
      <c r="C18" s="22">
        <v>500000</v>
      </c>
      <c r="D18" s="20">
        <v>1</v>
      </c>
      <c r="E18" s="20">
        <v>1</v>
      </c>
      <c r="F18" s="21"/>
    </row>
    <row r="19" spans="2:7" x14ac:dyDescent="0.3">
      <c r="B19" s="46" t="s">
        <v>45</v>
      </c>
      <c r="C19" s="43"/>
      <c r="D19" s="44"/>
      <c r="E19" s="44"/>
      <c r="F19" s="45">
        <f>SUM(F20:F24)</f>
        <v>19000000</v>
      </c>
    </row>
    <row r="20" spans="2:7" ht="15" customHeight="1" x14ac:dyDescent="0.3">
      <c r="B20" s="29" t="s">
        <v>46</v>
      </c>
      <c r="C20" s="22">
        <v>6000000</v>
      </c>
      <c r="D20" s="20">
        <v>1</v>
      </c>
      <c r="E20" s="20">
        <v>1</v>
      </c>
      <c r="F20" s="21">
        <f t="shared" ref="F20:F24" si="2">C20*D20*E20</f>
        <v>6000000</v>
      </c>
      <c r="G20" s="51"/>
    </row>
    <row r="21" spans="2:7" ht="15" customHeight="1" x14ac:dyDescent="0.3">
      <c r="B21" s="29" t="s">
        <v>47</v>
      </c>
      <c r="C21" s="22">
        <v>6000000</v>
      </c>
      <c r="D21" s="20">
        <v>1</v>
      </c>
      <c r="E21" s="20">
        <v>1</v>
      </c>
      <c r="F21" s="21">
        <f t="shared" si="2"/>
        <v>6000000</v>
      </c>
      <c r="G21" s="51"/>
    </row>
    <row r="22" spans="2:7" ht="15" customHeight="1" x14ac:dyDescent="0.3">
      <c r="B22" s="29" t="s">
        <v>48</v>
      </c>
      <c r="C22" s="22">
        <v>1000000</v>
      </c>
      <c r="D22" s="20">
        <v>1</v>
      </c>
      <c r="E22" s="20">
        <v>1</v>
      </c>
      <c r="F22" s="21">
        <f t="shared" ref="F22:F23" si="3">C22*D22*E22</f>
        <v>1000000</v>
      </c>
    </row>
    <row r="23" spans="2:7" ht="15" customHeight="1" x14ac:dyDescent="0.3">
      <c r="B23" s="29" t="s">
        <v>50</v>
      </c>
      <c r="C23" s="22">
        <v>500000</v>
      </c>
      <c r="D23" s="20">
        <v>1</v>
      </c>
      <c r="E23" s="20">
        <v>1</v>
      </c>
      <c r="F23" s="21">
        <f t="shared" si="3"/>
        <v>500000</v>
      </c>
    </row>
    <row r="24" spans="2:7" ht="15" customHeight="1" x14ac:dyDescent="0.3">
      <c r="B24" s="29" t="s">
        <v>49</v>
      </c>
      <c r="C24" s="22">
        <v>5500000</v>
      </c>
      <c r="D24" s="20">
        <v>1</v>
      </c>
      <c r="E24" s="20">
        <v>1</v>
      </c>
      <c r="F24" s="21">
        <f t="shared" si="2"/>
        <v>5500000</v>
      </c>
    </row>
    <row r="25" spans="2:7" ht="15" customHeight="1" x14ac:dyDescent="0.3">
      <c r="B25" s="46" t="s">
        <v>34</v>
      </c>
      <c r="C25" s="43"/>
      <c r="D25" s="44"/>
      <c r="E25" s="44"/>
      <c r="F25" s="45">
        <f>SUM(F26:F36)</f>
        <v>12250000</v>
      </c>
      <c r="G25"/>
    </row>
    <row r="26" spans="2:7" ht="15" customHeight="1" x14ac:dyDescent="0.3">
      <c r="B26" s="29" t="s">
        <v>42</v>
      </c>
      <c r="C26" s="22">
        <v>150000</v>
      </c>
      <c r="D26" s="20">
        <v>20</v>
      </c>
      <c r="E26" s="20">
        <v>1</v>
      </c>
      <c r="F26" s="21">
        <f t="shared" ref="F26" si="4">C26*D26*E26</f>
        <v>3000000</v>
      </c>
    </row>
    <row r="27" spans="2:7" ht="15" customHeight="1" x14ac:dyDescent="0.3">
      <c r="B27" s="29" t="s">
        <v>53</v>
      </c>
      <c r="C27" s="22">
        <v>50000</v>
      </c>
      <c r="D27" s="20">
        <v>10</v>
      </c>
      <c r="E27" s="20">
        <v>1</v>
      </c>
      <c r="F27" s="21">
        <f t="shared" ref="F27" si="5">C27*D27*E27</f>
        <v>500000</v>
      </c>
    </row>
    <row r="28" spans="2:7" ht="15" customHeight="1" x14ac:dyDescent="0.3">
      <c r="B28" s="29" t="s">
        <v>39</v>
      </c>
      <c r="C28" s="22">
        <v>120000</v>
      </c>
      <c r="D28" s="20">
        <v>10</v>
      </c>
      <c r="E28" s="20">
        <v>1</v>
      </c>
      <c r="F28" s="21">
        <f t="shared" ref="F28:F30" si="6">C28*D28*E28</f>
        <v>1200000</v>
      </c>
    </row>
    <row r="29" spans="2:7" ht="15" customHeight="1" x14ac:dyDescent="0.3">
      <c r="B29" s="29" t="s">
        <v>41</v>
      </c>
      <c r="C29" s="22">
        <v>80000</v>
      </c>
      <c r="D29" s="20">
        <v>20</v>
      </c>
      <c r="E29" s="20">
        <v>1</v>
      </c>
      <c r="F29" s="21">
        <f t="shared" si="6"/>
        <v>1600000</v>
      </c>
    </row>
    <row r="30" spans="2:7" ht="15" customHeight="1" x14ac:dyDescent="0.3">
      <c r="B30" s="29" t="s">
        <v>59</v>
      </c>
      <c r="C30" s="22">
        <v>120000</v>
      </c>
      <c r="D30" s="20">
        <v>20</v>
      </c>
      <c r="E30" s="20">
        <v>1</v>
      </c>
      <c r="F30" s="21">
        <f t="shared" si="6"/>
        <v>2400000</v>
      </c>
    </row>
    <row r="31" spans="2:7" ht="15" customHeight="1" x14ac:dyDescent="0.3">
      <c r="B31" s="29" t="s">
        <v>56</v>
      </c>
      <c r="C31" s="22">
        <v>700000</v>
      </c>
      <c r="D31" s="20">
        <v>2</v>
      </c>
      <c r="E31" s="20">
        <v>1</v>
      </c>
      <c r="F31" s="21">
        <f t="shared" ref="F31:F32" si="7">C31*D31*E31</f>
        <v>1400000</v>
      </c>
    </row>
    <row r="32" spans="2:7" ht="15" customHeight="1" x14ac:dyDescent="0.3">
      <c r="B32" s="29" t="s">
        <v>57</v>
      </c>
      <c r="C32" s="22">
        <v>200000</v>
      </c>
      <c r="D32" s="20">
        <v>2</v>
      </c>
      <c r="E32" s="20">
        <v>1</v>
      </c>
      <c r="F32" s="21">
        <f t="shared" si="7"/>
        <v>400000</v>
      </c>
    </row>
    <row r="33" spans="2:7" ht="15" customHeight="1" x14ac:dyDescent="0.3">
      <c r="B33" s="29" t="s">
        <v>40</v>
      </c>
      <c r="C33" s="22">
        <v>800000</v>
      </c>
      <c r="D33" s="20">
        <v>1</v>
      </c>
      <c r="E33" s="20">
        <v>1</v>
      </c>
      <c r="F33" s="21">
        <f t="shared" ref="F33:F36" si="8">C33*D33*E33</f>
        <v>800000</v>
      </c>
    </row>
    <row r="34" spans="2:7" ht="15" customHeight="1" x14ac:dyDescent="0.3">
      <c r="B34" s="29" t="s">
        <v>58</v>
      </c>
      <c r="C34" s="22">
        <v>400000</v>
      </c>
      <c r="D34" s="20">
        <v>1</v>
      </c>
      <c r="E34" s="20">
        <v>1</v>
      </c>
      <c r="F34" s="21">
        <f t="shared" ref="F34" si="9">C34*D34*E34</f>
        <v>400000</v>
      </c>
      <c r="G34" s="51"/>
    </row>
    <row r="35" spans="2:7" ht="15" customHeight="1" x14ac:dyDescent="0.3">
      <c r="B35" s="29" t="s">
        <v>36</v>
      </c>
      <c r="C35" s="22">
        <v>250000</v>
      </c>
      <c r="D35" s="20">
        <v>1</v>
      </c>
      <c r="E35" s="20">
        <v>1</v>
      </c>
      <c r="F35" s="21">
        <f t="shared" si="8"/>
        <v>250000</v>
      </c>
      <c r="G35" s="51"/>
    </row>
    <row r="36" spans="2:7" ht="15" customHeight="1" x14ac:dyDescent="0.3">
      <c r="B36" s="29" t="s">
        <v>37</v>
      </c>
      <c r="C36" s="22">
        <v>300000</v>
      </c>
      <c r="D36" s="20">
        <v>1</v>
      </c>
      <c r="E36" s="20">
        <v>1</v>
      </c>
      <c r="F36" s="21">
        <f t="shared" si="8"/>
        <v>300000</v>
      </c>
      <c r="G36" s="51"/>
    </row>
    <row r="37" spans="2:7" ht="15" customHeight="1" x14ac:dyDescent="0.3">
      <c r="B37" s="54" t="s">
        <v>52</v>
      </c>
      <c r="C37" s="43"/>
      <c r="D37" s="44"/>
      <c r="E37" s="44"/>
      <c r="F37" s="45">
        <f>SUM(F38:F51)</f>
        <v>5300000</v>
      </c>
      <c r="G37" s="51"/>
    </row>
    <row r="38" spans="2:7" ht="15" customHeight="1" x14ac:dyDescent="0.3">
      <c r="B38" s="29" t="s">
        <v>60</v>
      </c>
      <c r="C38" s="22">
        <v>100000</v>
      </c>
      <c r="D38" s="20">
        <v>0</v>
      </c>
      <c r="E38" s="20">
        <v>1</v>
      </c>
      <c r="F38" s="21">
        <f t="shared" ref="F38:F51" si="10">C38*D38*E38</f>
        <v>0</v>
      </c>
    </row>
    <row r="39" spans="2:7" ht="15" customHeight="1" x14ac:dyDescent="0.3">
      <c r="B39" s="29" t="s">
        <v>64</v>
      </c>
      <c r="C39" s="22">
        <v>100000</v>
      </c>
      <c r="D39" s="20">
        <v>0</v>
      </c>
      <c r="E39" s="20">
        <v>1</v>
      </c>
      <c r="F39" s="21">
        <f t="shared" ref="F39" si="11">C39*D39*E39</f>
        <v>0</v>
      </c>
      <c r="G39" s="51"/>
    </row>
    <row r="40" spans="2:7" ht="15" customHeight="1" x14ac:dyDescent="0.3">
      <c r="B40" s="29" t="s">
        <v>78</v>
      </c>
      <c r="C40" s="22">
        <v>100000</v>
      </c>
      <c r="D40" s="20">
        <v>10</v>
      </c>
      <c r="E40" s="20">
        <v>1</v>
      </c>
      <c r="F40" s="21">
        <f t="shared" si="10"/>
        <v>1000000</v>
      </c>
      <c r="G40" s="51"/>
    </row>
    <row r="41" spans="2:7" ht="15" customHeight="1" x14ac:dyDescent="0.3">
      <c r="B41" s="29" t="s">
        <v>63</v>
      </c>
      <c r="C41" s="22">
        <v>200000</v>
      </c>
      <c r="D41" s="20">
        <v>1</v>
      </c>
      <c r="E41" s="20">
        <v>1</v>
      </c>
      <c r="F41" s="21">
        <f t="shared" si="10"/>
        <v>200000</v>
      </c>
      <c r="G41" s="51"/>
    </row>
    <row r="42" spans="2:7" ht="15" customHeight="1" x14ac:dyDescent="0.3">
      <c r="B42" s="29" t="s">
        <v>62</v>
      </c>
      <c r="C42" s="22">
        <v>150000</v>
      </c>
      <c r="D42" s="20">
        <v>2</v>
      </c>
      <c r="E42" s="20">
        <v>1</v>
      </c>
      <c r="F42" s="21">
        <f t="shared" si="10"/>
        <v>300000</v>
      </c>
      <c r="G42" s="51"/>
    </row>
    <row r="43" spans="2:7" ht="15" customHeight="1" x14ac:dyDescent="0.3">
      <c r="B43" s="29" t="s">
        <v>83</v>
      </c>
      <c r="C43" s="22">
        <v>100000</v>
      </c>
      <c r="D43" s="20">
        <v>0</v>
      </c>
      <c r="E43" s="20">
        <v>1</v>
      </c>
      <c r="F43" s="21">
        <f t="shared" ref="F43:F47" si="12">C43*D43*E43</f>
        <v>0</v>
      </c>
      <c r="G43" s="51"/>
    </row>
    <row r="44" spans="2:7" ht="15" customHeight="1" x14ac:dyDescent="0.3">
      <c r="B44" s="29" t="s">
        <v>61</v>
      </c>
      <c r="C44" s="22">
        <v>700000</v>
      </c>
      <c r="D44" s="20">
        <v>1</v>
      </c>
      <c r="E44" s="20">
        <v>1</v>
      </c>
      <c r="F44" s="21">
        <f t="shared" si="12"/>
        <v>700000</v>
      </c>
      <c r="G44" s="51"/>
    </row>
    <row r="45" spans="2:7" ht="15" customHeight="1" x14ac:dyDescent="0.3">
      <c r="B45" s="29" t="s">
        <v>58</v>
      </c>
      <c r="C45" s="22">
        <v>300000</v>
      </c>
      <c r="D45" s="20">
        <v>1</v>
      </c>
      <c r="E45" s="20">
        <v>1</v>
      </c>
      <c r="F45" s="21">
        <f t="shared" si="12"/>
        <v>300000</v>
      </c>
      <c r="G45" s="51"/>
    </row>
    <row r="46" spans="2:7" ht="15" customHeight="1" x14ac:dyDescent="0.3">
      <c r="B46" s="29" t="s">
        <v>36</v>
      </c>
      <c r="C46" s="22">
        <v>250000</v>
      </c>
      <c r="D46" s="20">
        <v>2</v>
      </c>
      <c r="E46" s="20">
        <v>1</v>
      </c>
      <c r="F46" s="21">
        <f t="shared" si="12"/>
        <v>500000</v>
      </c>
      <c r="G46" s="51"/>
    </row>
    <row r="47" spans="2:7" ht="15" customHeight="1" x14ac:dyDescent="0.3">
      <c r="B47" s="29" t="s">
        <v>37</v>
      </c>
      <c r="C47" s="22">
        <v>300000</v>
      </c>
      <c r="D47" s="20">
        <v>1</v>
      </c>
      <c r="E47" s="20">
        <v>1</v>
      </c>
      <c r="F47" s="21">
        <f t="shared" si="12"/>
        <v>300000</v>
      </c>
      <c r="G47" s="51"/>
    </row>
    <row r="48" spans="2:7" ht="15" customHeight="1" x14ac:dyDescent="0.3">
      <c r="B48" s="29" t="s">
        <v>65</v>
      </c>
      <c r="C48" s="22">
        <v>800000</v>
      </c>
      <c r="D48" s="20">
        <v>1</v>
      </c>
      <c r="E48" s="20">
        <v>1</v>
      </c>
      <c r="F48" s="21">
        <f t="shared" si="10"/>
        <v>800000</v>
      </c>
      <c r="G48" s="51"/>
    </row>
    <row r="49" spans="2:7" ht="15" customHeight="1" x14ac:dyDescent="0.3">
      <c r="B49" s="29" t="s">
        <v>66</v>
      </c>
      <c r="C49" s="22">
        <v>300000</v>
      </c>
      <c r="D49" s="20">
        <v>1</v>
      </c>
      <c r="E49" s="20">
        <v>1</v>
      </c>
      <c r="F49" s="21">
        <f t="shared" si="10"/>
        <v>300000</v>
      </c>
      <c r="G49" s="51"/>
    </row>
    <row r="50" spans="2:7" ht="15" customHeight="1" x14ac:dyDescent="0.3">
      <c r="B50" s="29" t="s">
        <v>67</v>
      </c>
      <c r="C50" s="22">
        <v>600000</v>
      </c>
      <c r="D50" s="20">
        <v>1</v>
      </c>
      <c r="E50" s="20">
        <v>1</v>
      </c>
      <c r="F50" s="21">
        <f t="shared" ref="F50" si="13">C50*D50*E50</f>
        <v>600000</v>
      </c>
      <c r="G50" s="51"/>
    </row>
    <row r="51" spans="2:7" ht="15" customHeight="1" x14ac:dyDescent="0.3">
      <c r="B51" s="29" t="s">
        <v>68</v>
      </c>
      <c r="C51" s="22">
        <v>300000</v>
      </c>
      <c r="D51" s="20">
        <v>1</v>
      </c>
      <c r="E51" s="20">
        <v>1</v>
      </c>
      <c r="F51" s="21">
        <f t="shared" si="10"/>
        <v>300000</v>
      </c>
      <c r="G51" s="51"/>
    </row>
    <row r="52" spans="2:7" ht="15" customHeight="1" x14ac:dyDescent="0.3">
      <c r="B52" s="54" t="s">
        <v>69</v>
      </c>
      <c r="C52" s="43"/>
      <c r="D52" s="44"/>
      <c r="E52" s="44"/>
      <c r="F52" s="45">
        <f>SUM(F53:F56)</f>
        <v>21600000</v>
      </c>
      <c r="G52" s="51"/>
    </row>
    <row r="53" spans="2:7" ht="15" customHeight="1" x14ac:dyDescent="0.3">
      <c r="B53" s="29" t="s">
        <v>71</v>
      </c>
      <c r="C53" s="22">
        <v>5500000</v>
      </c>
      <c r="D53" s="20">
        <v>2</v>
      </c>
      <c r="E53" s="20">
        <v>1</v>
      </c>
      <c r="F53" s="21">
        <f t="shared" ref="F53:F56" si="14">C53*D53*E53</f>
        <v>11000000</v>
      </c>
    </row>
    <row r="54" spans="2:7" ht="15" customHeight="1" x14ac:dyDescent="0.3">
      <c r="B54" s="29" t="s">
        <v>73</v>
      </c>
      <c r="C54" s="22">
        <v>7000000</v>
      </c>
      <c r="D54" s="20">
        <v>1</v>
      </c>
      <c r="E54" s="20">
        <v>1</v>
      </c>
      <c r="F54" s="21">
        <f t="shared" si="14"/>
        <v>7000000</v>
      </c>
      <c r="G54" s="51"/>
    </row>
    <row r="55" spans="2:7" ht="15" customHeight="1" x14ac:dyDescent="0.3">
      <c r="B55" s="29" t="s">
        <v>72</v>
      </c>
      <c r="C55" s="22">
        <v>1300000</v>
      </c>
      <c r="D55" s="20">
        <v>2</v>
      </c>
      <c r="E55" s="20">
        <v>1</v>
      </c>
      <c r="F55" s="21">
        <f t="shared" si="14"/>
        <v>2600000</v>
      </c>
      <c r="G55" s="51"/>
    </row>
    <row r="56" spans="2:7" ht="15" customHeight="1" x14ac:dyDescent="0.3">
      <c r="B56" s="29" t="s">
        <v>37</v>
      </c>
      <c r="C56" s="22">
        <v>500000</v>
      </c>
      <c r="D56" s="20">
        <v>2</v>
      </c>
      <c r="E56" s="20">
        <v>1</v>
      </c>
      <c r="F56" s="21">
        <f t="shared" si="14"/>
        <v>1000000</v>
      </c>
      <c r="G56" s="51"/>
    </row>
    <row r="57" spans="2:7" ht="15" customHeight="1" x14ac:dyDescent="0.3">
      <c r="B57" s="54" t="s">
        <v>77</v>
      </c>
      <c r="C57" s="43"/>
      <c r="D57" s="44"/>
      <c r="E57" s="44"/>
      <c r="F57" s="45">
        <f>SUM(F58:F65)</f>
        <v>4450000</v>
      </c>
      <c r="G57" s="51"/>
    </row>
    <row r="58" spans="2:7" ht="15" customHeight="1" x14ac:dyDescent="0.3">
      <c r="B58" s="29" t="s">
        <v>35</v>
      </c>
      <c r="C58" s="22">
        <v>2000000</v>
      </c>
      <c r="D58" s="20">
        <v>1</v>
      </c>
      <c r="E58" s="20">
        <v>1</v>
      </c>
      <c r="F58" s="21">
        <f t="shared" ref="F58:F65" si="15">C58*D58*E58</f>
        <v>2000000</v>
      </c>
      <c r="G58" s="51"/>
    </row>
    <row r="59" spans="2:7" ht="15" customHeight="1" x14ac:dyDescent="0.3">
      <c r="B59" s="29" t="s">
        <v>58</v>
      </c>
      <c r="C59" s="22">
        <v>300000</v>
      </c>
      <c r="D59" s="20">
        <v>1</v>
      </c>
      <c r="E59" s="20">
        <v>1</v>
      </c>
      <c r="F59" s="21">
        <f t="shared" ref="F59:F60" si="16">C59*D59*E59</f>
        <v>300000</v>
      </c>
      <c r="G59" s="51"/>
    </row>
    <row r="60" spans="2:7" ht="15" customHeight="1" x14ac:dyDescent="0.3">
      <c r="B60" s="29" t="s">
        <v>36</v>
      </c>
      <c r="C60" s="22">
        <v>250000</v>
      </c>
      <c r="D60" s="20">
        <v>1</v>
      </c>
      <c r="E60" s="20">
        <v>1</v>
      </c>
      <c r="F60" s="21">
        <f t="shared" si="16"/>
        <v>250000</v>
      </c>
      <c r="G60" s="51"/>
    </row>
    <row r="61" spans="2:7" ht="15" customHeight="1" x14ac:dyDescent="0.3">
      <c r="B61" s="29" t="s">
        <v>74</v>
      </c>
      <c r="C61" s="22">
        <v>300000</v>
      </c>
      <c r="D61" s="20">
        <v>2</v>
      </c>
      <c r="E61" s="20">
        <v>1</v>
      </c>
      <c r="F61" s="21">
        <f t="shared" si="15"/>
        <v>600000</v>
      </c>
      <c r="G61" s="51"/>
    </row>
    <row r="62" spans="2:7" ht="15" customHeight="1" x14ac:dyDescent="0.3">
      <c r="B62" s="29" t="s">
        <v>75</v>
      </c>
      <c r="C62" s="22">
        <v>100000</v>
      </c>
      <c r="D62" s="20">
        <v>5</v>
      </c>
      <c r="E62" s="20">
        <v>1</v>
      </c>
      <c r="F62" s="21">
        <f t="shared" si="15"/>
        <v>500000</v>
      </c>
      <c r="G62" s="51"/>
    </row>
    <row r="63" spans="2:7" ht="15" customHeight="1" x14ac:dyDescent="0.3">
      <c r="B63" s="29" t="s">
        <v>76</v>
      </c>
      <c r="C63" s="22">
        <v>500000</v>
      </c>
      <c r="D63" s="20">
        <v>1</v>
      </c>
      <c r="E63" s="20">
        <v>1</v>
      </c>
      <c r="F63" s="21">
        <f t="shared" ref="F63" si="17">C63*D63*E63</f>
        <v>500000</v>
      </c>
      <c r="G63" s="51"/>
    </row>
    <row r="64" spans="2:7" ht="15" customHeight="1" x14ac:dyDescent="0.3">
      <c r="B64" s="29" t="s">
        <v>37</v>
      </c>
      <c r="C64" s="22">
        <v>300000</v>
      </c>
      <c r="D64" s="20">
        <v>1</v>
      </c>
      <c r="E64" s="20">
        <v>1</v>
      </c>
      <c r="F64" s="21">
        <f t="shared" si="15"/>
        <v>300000</v>
      </c>
      <c r="G64" s="51"/>
    </row>
    <row r="65" spans="2:7" ht="15" customHeight="1" x14ac:dyDescent="0.3">
      <c r="B65" s="29" t="s">
        <v>38</v>
      </c>
      <c r="C65" s="22"/>
      <c r="D65" s="20">
        <v>1</v>
      </c>
      <c r="E65" s="20">
        <v>1</v>
      </c>
      <c r="F65" s="21">
        <f t="shared" si="15"/>
        <v>0</v>
      </c>
      <c r="G65" s="51"/>
    </row>
    <row r="66" spans="2:7" ht="15" customHeight="1" x14ac:dyDescent="0.3">
      <c r="B66" s="54" t="s">
        <v>54</v>
      </c>
      <c r="C66" s="43"/>
      <c r="D66" s="44"/>
      <c r="E66" s="44"/>
      <c r="F66" s="45">
        <f>SUM(F67:F73)</f>
        <v>6000000</v>
      </c>
      <c r="G66" s="51"/>
    </row>
    <row r="67" spans="2:7" ht="15" customHeight="1" x14ac:dyDescent="0.3">
      <c r="B67" s="29" t="s">
        <v>79</v>
      </c>
      <c r="C67" s="22">
        <v>500000</v>
      </c>
      <c r="D67" s="20">
        <v>4</v>
      </c>
      <c r="E67" s="20">
        <v>1</v>
      </c>
      <c r="F67" s="21">
        <f t="shared" ref="F67" si="18">C67*D67*E67</f>
        <v>2000000</v>
      </c>
    </row>
    <row r="68" spans="2:7" ht="15" customHeight="1" x14ac:dyDescent="0.3">
      <c r="B68" s="29" t="s">
        <v>80</v>
      </c>
      <c r="C68" s="22">
        <v>1200000</v>
      </c>
      <c r="D68" s="20">
        <v>1</v>
      </c>
      <c r="E68" s="20">
        <v>1</v>
      </c>
      <c r="F68" s="21">
        <f t="shared" ref="F68:F69" si="19">C68*D68*E68</f>
        <v>1200000</v>
      </c>
      <c r="G68" s="51"/>
    </row>
    <row r="69" spans="2:7" ht="15" customHeight="1" x14ac:dyDescent="0.3">
      <c r="B69" s="29" t="s">
        <v>35</v>
      </c>
      <c r="C69" s="22">
        <v>800000</v>
      </c>
      <c r="D69" s="20">
        <v>1</v>
      </c>
      <c r="E69" s="20">
        <v>1</v>
      </c>
      <c r="F69" s="21">
        <f t="shared" si="19"/>
        <v>800000</v>
      </c>
      <c r="G69" s="51"/>
    </row>
    <row r="70" spans="2:7" ht="15" customHeight="1" x14ac:dyDescent="0.3">
      <c r="B70" s="29" t="s">
        <v>81</v>
      </c>
      <c r="C70" s="22">
        <v>300000</v>
      </c>
      <c r="D70" s="20">
        <v>1</v>
      </c>
      <c r="E70" s="20">
        <v>1</v>
      </c>
      <c r="F70" s="21">
        <f t="shared" ref="F70:F71" si="20">C70*D70*E70</f>
        <v>300000</v>
      </c>
      <c r="G70" s="51"/>
    </row>
    <row r="71" spans="2:7" ht="15" customHeight="1" x14ac:dyDescent="0.3">
      <c r="B71" s="29" t="s">
        <v>82</v>
      </c>
      <c r="C71" s="22">
        <v>300000</v>
      </c>
      <c r="D71" s="20">
        <v>3</v>
      </c>
      <c r="E71" s="20">
        <v>1</v>
      </c>
      <c r="F71" s="21">
        <f t="shared" si="20"/>
        <v>900000</v>
      </c>
      <c r="G71" s="51"/>
    </row>
    <row r="72" spans="2:7" ht="15" customHeight="1" x14ac:dyDescent="0.3">
      <c r="B72" s="29" t="s">
        <v>84</v>
      </c>
      <c r="C72" s="22">
        <v>200000</v>
      </c>
      <c r="D72" s="20">
        <v>1</v>
      </c>
      <c r="E72" s="20">
        <v>1</v>
      </c>
      <c r="F72" s="21">
        <f t="shared" ref="F72:F73" si="21">C72*D72*E72</f>
        <v>200000</v>
      </c>
      <c r="G72" s="51"/>
    </row>
    <row r="73" spans="2:7" ht="15" customHeight="1" x14ac:dyDescent="0.3">
      <c r="B73" s="29" t="s">
        <v>37</v>
      </c>
      <c r="C73" s="22">
        <v>300000</v>
      </c>
      <c r="D73" s="20">
        <v>2</v>
      </c>
      <c r="E73" s="20">
        <v>1</v>
      </c>
      <c r="F73" s="21">
        <f t="shared" si="21"/>
        <v>600000</v>
      </c>
      <c r="G73" s="51"/>
    </row>
    <row r="74" spans="2:7" ht="14.25" customHeight="1" x14ac:dyDescent="0.3">
      <c r="B74" s="46" t="s">
        <v>30</v>
      </c>
      <c r="C74" s="43"/>
      <c r="D74" s="44"/>
      <c r="E74" s="44"/>
      <c r="F74" s="45"/>
    </row>
    <row r="75" spans="2:7" ht="14.25" customHeight="1" x14ac:dyDescent="0.3">
      <c r="B75" s="29"/>
      <c r="C75" s="22">
        <f>SUM(F66,F57,F52,F37,F25,F19,F13)</f>
        <v>73800000</v>
      </c>
      <c r="D75" s="20">
        <v>0</v>
      </c>
      <c r="E75" s="20">
        <v>1</v>
      </c>
      <c r="F75" s="21">
        <f>C75*D75*E75</f>
        <v>0</v>
      </c>
    </row>
    <row r="76" spans="2:7" ht="14.25" customHeight="1" x14ac:dyDescent="0.3">
      <c r="B76" s="29" t="s">
        <v>85</v>
      </c>
      <c r="C76" s="22">
        <v>-2000000</v>
      </c>
      <c r="D76" s="20">
        <v>1</v>
      </c>
      <c r="E76" s="20">
        <v>1</v>
      </c>
      <c r="F76" s="21">
        <f t="shared" ref="F76" si="22">C76*D76*E76</f>
        <v>-2000000</v>
      </c>
    </row>
    <row r="77" spans="2:7" ht="15" customHeight="1" x14ac:dyDescent="0.3">
      <c r="B77" s="30"/>
      <c r="C77" s="23"/>
      <c r="D77" s="19"/>
      <c r="E77" s="19"/>
      <c r="F77" s="24">
        <f>SUM(C75,F75,F76)</f>
        <v>71800000</v>
      </c>
      <c r="G77" s="1" t="s">
        <v>25</v>
      </c>
    </row>
    <row r="78" spans="2:7" x14ac:dyDescent="0.3">
      <c r="B78" s="72"/>
      <c r="C78" s="73"/>
      <c r="D78" s="73"/>
      <c r="E78" s="73"/>
      <c r="F78" s="74"/>
    </row>
    <row r="79" spans="2:7" x14ac:dyDescent="0.3">
      <c r="B79" s="68"/>
      <c r="C79" s="69"/>
      <c r="D79" s="70"/>
      <c r="E79" s="69"/>
      <c r="F79" s="71"/>
      <c r="G79" s="32"/>
    </row>
    <row r="80" spans="2:7" ht="16.5" x14ac:dyDescent="0.3">
      <c r="B80" s="61" t="s">
        <v>24</v>
      </c>
      <c r="C80" s="62"/>
      <c r="D80" s="38"/>
      <c r="E80" s="41" t="s">
        <v>15</v>
      </c>
      <c r="F80" s="42">
        <f>SUM(F77)</f>
        <v>71800000</v>
      </c>
      <c r="G80" s="32"/>
    </row>
    <row r="81" spans="2:6" ht="16.5" x14ac:dyDescent="0.3">
      <c r="B81" s="63"/>
      <c r="C81" s="64"/>
      <c r="D81" s="6"/>
      <c r="E81" s="37" t="s">
        <v>5</v>
      </c>
      <c r="F81" s="48">
        <v>0.1</v>
      </c>
    </row>
    <row r="82" spans="2:6" ht="16.5" x14ac:dyDescent="0.3">
      <c r="B82" s="59"/>
      <c r="C82" s="60"/>
      <c r="D82" s="40"/>
      <c r="E82" s="37" t="s">
        <v>6</v>
      </c>
      <c r="F82" s="47">
        <f>ROUND(F80*F81,2)</f>
        <v>7180000</v>
      </c>
    </row>
    <row r="83" spans="2:6" ht="17.25" thickBot="1" x14ac:dyDescent="0.35">
      <c r="D83" s="6"/>
      <c r="E83" s="35" t="s">
        <v>4</v>
      </c>
      <c r="F83" s="33">
        <v>0</v>
      </c>
    </row>
    <row r="84" spans="2:6" ht="17.25" thickTop="1" x14ac:dyDescent="0.3">
      <c r="B84" s="13" t="s">
        <v>23</v>
      </c>
      <c r="C84" s="14"/>
      <c r="D84" s="6"/>
      <c r="E84" s="36" t="s">
        <v>22</v>
      </c>
      <c r="F84" s="34">
        <f>SUM(F80+F82)</f>
        <v>78980000</v>
      </c>
    </row>
    <row r="85" spans="2:6" x14ac:dyDescent="0.3">
      <c r="B85" s="16" t="s">
        <v>18</v>
      </c>
      <c r="C85" s="15"/>
    </row>
    <row r="86" spans="2:6" x14ac:dyDescent="0.3">
      <c r="E86" s="58"/>
      <c r="F86" s="58"/>
    </row>
    <row r="87" spans="2:6" ht="18" x14ac:dyDescent="0.35">
      <c r="B87" s="12" t="s">
        <v>3</v>
      </c>
      <c r="C87" s="12"/>
    </row>
    <row r="89" spans="2:6" x14ac:dyDescent="0.3">
      <c r="D89" s="14"/>
      <c r="E89" s="14"/>
      <c r="F89" s="14"/>
    </row>
    <row r="90" spans="2:6" x14ac:dyDescent="0.3">
      <c r="D90" s="15"/>
      <c r="E90" s="15"/>
      <c r="F90" s="15"/>
    </row>
    <row r="92" spans="2:6" ht="18" x14ac:dyDescent="0.35">
      <c r="D92" s="12"/>
      <c r="E92" s="12"/>
      <c r="F92" s="12"/>
    </row>
  </sheetData>
  <mergeCells count="12">
    <mergeCell ref="E1:F1"/>
    <mergeCell ref="B1:C1"/>
    <mergeCell ref="B2:C2"/>
    <mergeCell ref="E86:F86"/>
    <mergeCell ref="B82:C82"/>
    <mergeCell ref="B80:C80"/>
    <mergeCell ref="B81:C81"/>
    <mergeCell ref="B12:F12"/>
    <mergeCell ref="B79:F79"/>
    <mergeCell ref="B78:F78"/>
    <mergeCell ref="E8:F8"/>
    <mergeCell ref="E9:F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F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2025-05-07T06:53:38Z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