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9AC0159C-18E1-4440-B90E-722EAB43267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Invoice!$E$46</definedName>
    <definedName name="Inv_Total">#REF!</definedName>
    <definedName name="_xlnm.Print_Area" localSheetId="0">Invoice!$A$1:$E$54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0" l="1"/>
  <c r="E23" i="10"/>
  <c r="E25" i="10"/>
  <c r="E35" i="10"/>
  <c r="E31" i="10"/>
  <c r="E30" i="10"/>
  <c r="E15" i="10"/>
  <c r="E16" i="10"/>
  <c r="E14" i="10"/>
  <c r="E34" i="10"/>
  <c r="E27" i="10"/>
  <c r="E22" i="10"/>
  <c r="E18" i="10"/>
  <c r="E26" i="10"/>
  <c r="E13" i="10" l="1"/>
  <c r="E20" i="10"/>
  <c r="E33" i="10"/>
  <c r="E28" i="10"/>
  <c r="E24" i="10" s="1"/>
  <c r="E3" i="10"/>
  <c r="E19" i="10"/>
  <c r="E17" i="10" s="1"/>
  <c r="E32" i="10" l="1"/>
  <c r="E29" i="10" s="1"/>
  <c r="B37" i="10" l="1"/>
  <c r="E37" i="10" s="1"/>
  <c r="E38" i="10"/>
  <c r="E39" i="10" l="1"/>
  <c r="E42" i="10" s="1"/>
  <c r="E44" i="10" l="1"/>
  <c r="E46" i="10" s="1"/>
</calcChain>
</file>

<file path=xl/sharedStrings.xml><?xml version="1.0" encoding="utf-8"?>
<sst xmlns="http://schemas.openxmlformats.org/spreadsheetml/2006/main" count="60" uniqueCount="60">
  <si>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</si>
  <si>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</si>
  <si>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</si>
  <si>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</si>
  <si>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</si>
  <si>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</si>
  <si>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</si>
  <si>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</si>
  <si>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</si>
  <si>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</si>
  <si>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</si>
  <si>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</si>
  <si>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</si>
  <si>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</si>
  <si>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</si>
  <si>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</si>
  <si>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</si>
  <si>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</si>
  <si>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</si>
  <si>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</si>
  <si>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</si>
  <si>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</si>
  <si>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</si>
  <si>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</si>
  <si>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</si>
  <si>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</si>
  <si>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</si>
  <si>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</si>
  <si>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</si>
  <si>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</si>
  <si>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</si>
  <si>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</si>
  <si>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Planning and Venue</t>
    <phoneticPr fontId="4" type="noConversion"/>
  </si>
  <si>
    <t>Welcome Coffee Break</t>
    <phoneticPr fontId="4" type="noConversion"/>
  </si>
  <si>
    <t>Basic x banner</t>
    <phoneticPr fontId="4" type="noConversion"/>
  </si>
  <si>
    <t>Main banner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</si>
  <si>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</si>
  <si>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</si>
  <si>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>Staff</t>
    <phoneticPr fontId="4" type="noConversion"/>
  </si>
  <si>
    <t>Staff meals (lunch )</t>
    <phoneticPr fontId="4" type="noConversion"/>
  </si>
  <si>
    <t>Foam board (podium,lobby)</t>
    <phoneticPr fontId="4" type="noConversion"/>
  </si>
  <si>
    <t>AV system</t>
    <phoneticPr fontId="4" type="noConversion"/>
  </si>
  <si>
    <t>Av system engineer</t>
    <phoneticPr fontId="4" type="noConversion"/>
  </si>
  <si>
    <t>Photographer</t>
    <phoneticPr fontId="4" type="noConversion"/>
  </si>
  <si>
    <t>Sound mixer</t>
    <phoneticPr fontId="4" type="noConversion"/>
  </si>
  <si>
    <t>Total</t>
    <phoneticPr fontId="4" type="noConversion"/>
  </si>
  <si>
    <t>Note</t>
  </si>
  <si>
    <t>PM</t>
    <phoneticPr fontId="4" type="noConversion"/>
  </si>
  <si>
    <t>Gift</t>
    <phoneticPr fontId="4" type="noConversion"/>
  </si>
  <si>
    <t>20250326_1</t>
    <phoneticPr fontId="4" type="noConversion"/>
  </si>
  <si>
    <t xml:space="preserve">Venue and purchase items </t>
    <phoneticPr fontId="4" type="noConversion"/>
  </si>
  <si>
    <t>FOOD</t>
    <phoneticPr fontId="4" type="noConversion"/>
  </si>
  <si>
    <t>Design</t>
    <phoneticPr fontId="4" type="noConversion"/>
  </si>
  <si>
    <t>Design &amp; printout</t>
    <phoneticPr fontId="4" type="noConversion"/>
  </si>
  <si>
    <t>Filming and Editing (On Demand)</t>
    <phoneticPr fontId="4" type="noConversion"/>
  </si>
  <si>
    <t>Av switcher (laptop and presenter )</t>
    <phoneticPr fontId="4" type="noConversion"/>
  </si>
  <si>
    <t>Live streaming</t>
    <phoneticPr fontId="4" type="noConversion"/>
  </si>
  <si>
    <t>agency fee 10%</t>
    <phoneticPr fontId="4" type="noConversion"/>
  </si>
  <si>
    <t>P.O Number</t>
    <phoneticPr fontId="4" type="noConversion"/>
  </si>
  <si>
    <t>101249106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</si>
</sst>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  <font>
      <sz val="10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9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  <xf numFmtId="42" fontId="8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25" fillId="0" borderId="0" xfId="0" applyFont="1"/>
    <xf numFmtId="0" fontId="22" fillId="10" borderId="0" xfId="0" applyFont="1" applyFill="1"/>
    <xf numFmtId="0" fontId="8" fillId="10" borderId="0" xfId="0" applyFont="1" applyFill="1"/>
    <xf numFmtId="42" fontId="24" fillId="0" borderId="0" xfId="8" applyFont="1" applyAlignment="1"/>
    <xf numFmtId="0" fontId="21" fillId="11" borderId="1" xfId="0" applyFont="1" applyFill="1" applyBorder="1" applyAlignment="1" applyProtection="1">
      <alignment horizontal="left"/>
      <protection locked="0"/>
    </xf>
    <xf numFmtId="37" fontId="4" fillId="11" borderId="1" xfId="2" applyNumberFormat="1" applyFont="1" applyFill="1" applyBorder="1" applyAlignment="1" applyProtection="1"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181" fontId="4" fillId="11" borderId="1" xfId="2" applyNumberFormat="1" applyFont="1" applyFill="1" applyBorder="1" applyAlignment="1" applyProtection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9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통화 [0]" xfId="8" builtinId="7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4"/>
  <sheetViews>
    <sheetView showGridLines="0" tabSelected="1" topLeftCell="A5" zoomScale="115" zoomScaleNormal="115" workbookViewId="0">
      <selection activeCell="H7" sqref="H7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65" t="s">
        <v>19</v>
      </c>
      <c r="B1" s="65"/>
      <c r="D1" s="64" t="s">
        <v>11</v>
      </c>
      <c r="E1" s="64"/>
    </row>
    <row r="2" spans="1:6" x14ac:dyDescent="0.3">
      <c r="A2" s="66"/>
      <c r="B2" s="66"/>
      <c r="F2" s="2"/>
    </row>
    <row r="3" spans="1:6" x14ac:dyDescent="0.3">
      <c r="A3" s="11"/>
      <c r="D3" s="9" t="s">
        <v>0</v>
      </c>
      <c r="E3" s="39">
        <f ca="1">TODAY()</f>
        <v>45776</v>
      </c>
      <c r="F3" s="3"/>
    </row>
    <row r="4" spans="1:6" x14ac:dyDescent="0.3">
      <c r="A4" s="4" t="s">
        <v>12</v>
      </c>
      <c r="D4" s="10" t="s">
        <v>9</v>
      </c>
      <c r="E4" s="18" t="s">
        <v>49</v>
      </c>
    </row>
    <row r="5" spans="1:6" x14ac:dyDescent="0.3">
      <c r="A5" s="4" t="s">
        <v>13</v>
      </c>
      <c r="D5" s="49" t="s">
        <v>58</v>
      </c>
      <c r="E5" s="17" t="s">
        <v>59</v>
      </c>
      <c r="F5" s="32"/>
    </row>
    <row r="6" spans="1:6" x14ac:dyDescent="0.3">
      <c r="A6" s="4" t="s">
        <v>21</v>
      </c>
      <c r="D6" s="11" t="s">
        <v>17</v>
      </c>
      <c r="E6"/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84" t="s">
        <v>31</v>
      </c>
      <c r="E8" s="84"/>
    </row>
    <row r="9" spans="1:6" x14ac:dyDescent="0.3">
      <c r="A9" s="7" t="s">
        <v>14</v>
      </c>
      <c r="B9" s="1" t="s">
        <v>30</v>
      </c>
      <c r="D9" s="85" t="s">
        <v>29</v>
      </c>
      <c r="E9" s="85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74"/>
      <c r="B12" s="75"/>
      <c r="C12" s="75"/>
      <c r="D12" s="75"/>
      <c r="E12" s="76"/>
      <c r="F12" s="1" t="s">
        <v>46</v>
      </c>
    </row>
    <row r="13" spans="1:6" x14ac:dyDescent="0.3">
      <c r="A13" s="46" t="s">
        <v>32</v>
      </c>
      <c r="B13" s="43"/>
      <c r="C13" s="44"/>
      <c r="D13" s="44"/>
      <c r="E13" s="45">
        <f>SUM(E14:E16)</f>
        <v>5170000</v>
      </c>
      <c r="F13" s="59"/>
    </row>
    <row r="14" spans="1:6" ht="15" customHeight="1" x14ac:dyDescent="0.3">
      <c r="A14" s="60" t="s">
        <v>50</v>
      </c>
      <c r="B14" s="61">
        <v>5170000</v>
      </c>
      <c r="C14" s="62">
        <v>1</v>
      </c>
      <c r="D14" s="62">
        <v>1</v>
      </c>
      <c r="E14" s="63">
        <f t="shared" ref="E14:E16" si="0">B14*C14*D14</f>
        <v>5170000</v>
      </c>
    </row>
    <row r="15" spans="1:6" ht="15" customHeight="1" x14ac:dyDescent="0.3">
      <c r="A15" s="29" t="s">
        <v>33</v>
      </c>
      <c r="B15" s="22">
        <v>0</v>
      </c>
      <c r="C15" s="20">
        <v>1</v>
      </c>
      <c r="D15" s="20">
        <v>1</v>
      </c>
      <c r="E15" s="21">
        <f t="shared" si="0"/>
        <v>0</v>
      </c>
    </row>
    <row r="16" spans="1:6" ht="15" customHeight="1" x14ac:dyDescent="0.3">
      <c r="A16" s="29" t="s">
        <v>51</v>
      </c>
      <c r="B16" s="22">
        <v>0</v>
      </c>
      <c r="C16" s="20">
        <v>1</v>
      </c>
      <c r="D16" s="20">
        <v>1</v>
      </c>
      <c r="E16" s="21">
        <f t="shared" si="0"/>
        <v>0</v>
      </c>
    </row>
    <row r="17" spans="1:10" x14ac:dyDescent="0.3">
      <c r="A17" s="46" t="s">
        <v>37</v>
      </c>
      <c r="B17" s="43"/>
      <c r="C17" s="44"/>
      <c r="D17" s="44"/>
      <c r="E17" s="45">
        <f>SUM(E18:E23)</f>
        <v>4675000</v>
      </c>
      <c r="F17" s="1">
        <v>100</v>
      </c>
    </row>
    <row r="18" spans="1:10" ht="15" customHeight="1" x14ac:dyDescent="0.3">
      <c r="A18" s="29" t="s">
        <v>26</v>
      </c>
      <c r="B18" s="22">
        <v>350000</v>
      </c>
      <c r="C18" s="20">
        <v>1</v>
      </c>
      <c r="D18" s="20">
        <v>1</v>
      </c>
      <c r="E18" s="21">
        <f>B18*C18*D18</f>
        <v>350000</v>
      </c>
      <c r="F18" s="53"/>
    </row>
    <row r="19" spans="1:10" ht="15" customHeight="1" x14ac:dyDescent="0.3">
      <c r="A19" s="29" t="s">
        <v>47</v>
      </c>
      <c r="B19" s="22">
        <v>300000</v>
      </c>
      <c r="C19" s="20">
        <v>1</v>
      </c>
      <c r="D19" s="20">
        <v>1</v>
      </c>
      <c r="E19" s="21">
        <f t="shared" ref="E19:E21" si="1">B19*C19*D19</f>
        <v>300000</v>
      </c>
      <c r="F19" s="53"/>
    </row>
    <row r="20" spans="1:10" ht="15" customHeight="1" x14ac:dyDescent="0.3">
      <c r="A20" s="29" t="s">
        <v>38</v>
      </c>
      <c r="B20" s="22">
        <v>225000</v>
      </c>
      <c r="C20" s="20">
        <v>1</v>
      </c>
      <c r="D20" s="20">
        <v>1</v>
      </c>
      <c r="E20" s="21">
        <f t="shared" si="1"/>
        <v>225000</v>
      </c>
      <c r="F20" s="54"/>
    </row>
    <row r="21" spans="1:10" x14ac:dyDescent="0.3">
      <c r="A21" s="29" t="s">
        <v>39</v>
      </c>
      <c r="B21" s="22">
        <v>100000</v>
      </c>
      <c r="C21" s="20">
        <v>1</v>
      </c>
      <c r="D21" s="20">
        <v>1</v>
      </c>
      <c r="E21" s="21">
        <f t="shared" si="1"/>
        <v>100000</v>
      </c>
      <c r="F21" s="53"/>
    </row>
    <row r="22" spans="1:10" x14ac:dyDescent="0.3">
      <c r="A22" s="29" t="s">
        <v>36</v>
      </c>
      <c r="B22" s="22">
        <v>100000</v>
      </c>
      <c r="C22" s="20">
        <v>1</v>
      </c>
      <c r="D22" s="20">
        <v>1</v>
      </c>
      <c r="E22" s="21">
        <f t="shared" ref="E22:E23" si="2">B22*C22*D22</f>
        <v>100000</v>
      </c>
    </row>
    <row r="23" spans="1:10" ht="15" customHeight="1" x14ac:dyDescent="0.3">
      <c r="A23" s="60" t="s">
        <v>48</v>
      </c>
      <c r="B23" s="61">
        <v>3600000</v>
      </c>
      <c r="C23" s="62">
        <v>1</v>
      </c>
      <c r="D23" s="62">
        <v>1</v>
      </c>
      <c r="E23" s="63">
        <f t="shared" si="2"/>
        <v>3600000</v>
      </c>
      <c r="I23" s="53"/>
    </row>
    <row r="24" spans="1:10" ht="15" customHeight="1" x14ac:dyDescent="0.3">
      <c r="A24" s="46" t="s">
        <v>53</v>
      </c>
      <c r="B24" s="43"/>
      <c r="C24" s="44"/>
      <c r="D24" s="44"/>
      <c r="E24" s="45">
        <f>SUM(E25:E28)</f>
        <v>1100000</v>
      </c>
      <c r="F24">
        <v>110</v>
      </c>
    </row>
    <row r="25" spans="1:10" ht="15" customHeight="1" x14ac:dyDescent="0.3">
      <c r="A25" s="29" t="s">
        <v>52</v>
      </c>
      <c r="B25" s="22">
        <v>300000</v>
      </c>
      <c r="C25" s="20">
        <v>1</v>
      </c>
      <c r="D25" s="20">
        <v>1</v>
      </c>
      <c r="E25" s="21">
        <f t="shared" ref="E25" si="3">B25*C25*D25</f>
        <v>300000</v>
      </c>
      <c r="I25" s="53"/>
    </row>
    <row r="26" spans="1:10" ht="15" customHeight="1" x14ac:dyDescent="0.3">
      <c r="A26" s="29" t="s">
        <v>34</v>
      </c>
      <c r="B26" s="22">
        <v>50000</v>
      </c>
      <c r="C26" s="20">
        <v>4</v>
      </c>
      <c r="D26" s="20">
        <v>1</v>
      </c>
      <c r="E26" s="21">
        <f t="shared" ref="E26:E27" si="4">B26*C26*D26</f>
        <v>200000</v>
      </c>
      <c r="F26" s="57"/>
      <c r="G26" s="58"/>
      <c r="H26" s="58"/>
      <c r="I26" s="58"/>
      <c r="J26" s="58"/>
    </row>
    <row r="27" spans="1:10" ht="15" customHeight="1" x14ac:dyDescent="0.3">
      <c r="A27" s="29" t="s">
        <v>35</v>
      </c>
      <c r="B27" s="22">
        <v>200000</v>
      </c>
      <c r="C27" s="20">
        <v>2</v>
      </c>
      <c r="D27" s="20">
        <v>1</v>
      </c>
      <c r="E27" s="21">
        <f t="shared" si="4"/>
        <v>400000</v>
      </c>
      <c r="F27" s="56"/>
    </row>
    <row r="28" spans="1:10" ht="15" customHeight="1" x14ac:dyDescent="0.3">
      <c r="A28" s="29" t="s">
        <v>40</v>
      </c>
      <c r="B28" s="22">
        <v>50000</v>
      </c>
      <c r="C28" s="20">
        <v>4</v>
      </c>
      <c r="D28" s="20">
        <v>1</v>
      </c>
      <c r="E28" s="21">
        <f t="shared" ref="E28" si="5">B28*C28*D28</f>
        <v>200000</v>
      </c>
      <c r="F28" s="53"/>
    </row>
    <row r="29" spans="1:10" ht="15" customHeight="1" x14ac:dyDescent="0.3">
      <c r="A29" s="46" t="s">
        <v>41</v>
      </c>
      <c r="B29" s="43"/>
      <c r="C29" s="44"/>
      <c r="D29" s="44"/>
      <c r="E29" s="45">
        <f>SUM(E30:E35)</f>
        <v>4600000</v>
      </c>
      <c r="F29" s="55">
        <v>330</v>
      </c>
    </row>
    <row r="30" spans="1:10" ht="15" customHeight="1" x14ac:dyDescent="0.3">
      <c r="A30" s="29" t="s">
        <v>43</v>
      </c>
      <c r="B30" s="22">
        <v>700000</v>
      </c>
      <c r="C30" s="20">
        <v>1</v>
      </c>
      <c r="D30" s="20">
        <v>1</v>
      </c>
      <c r="E30" s="21">
        <f t="shared" ref="E30:E32" si="6">B30*C30*D30</f>
        <v>700000</v>
      </c>
    </row>
    <row r="31" spans="1:10" ht="15" customHeight="1" x14ac:dyDescent="0.3">
      <c r="A31" s="50" t="s">
        <v>54</v>
      </c>
      <c r="B31" s="51">
        <v>1000000</v>
      </c>
      <c r="C31" s="52">
        <v>2</v>
      </c>
      <c r="D31" s="52">
        <v>1</v>
      </c>
      <c r="E31" s="21">
        <f t="shared" si="6"/>
        <v>2000000</v>
      </c>
      <c r="F31" s="53"/>
    </row>
    <row r="32" spans="1:10" ht="15" customHeight="1" x14ac:dyDescent="0.3">
      <c r="A32" s="29" t="s">
        <v>55</v>
      </c>
      <c r="B32" s="22">
        <v>300000</v>
      </c>
      <c r="C32" s="20">
        <v>2</v>
      </c>
      <c r="D32" s="20">
        <v>1</v>
      </c>
      <c r="E32" s="21">
        <f t="shared" si="6"/>
        <v>600000</v>
      </c>
    </row>
    <row r="33" spans="1:6" ht="15" customHeight="1" x14ac:dyDescent="0.3">
      <c r="A33" s="60" t="s">
        <v>42</v>
      </c>
      <c r="B33" s="61">
        <v>300000</v>
      </c>
      <c r="C33" s="62">
        <v>2</v>
      </c>
      <c r="D33" s="62">
        <v>1</v>
      </c>
      <c r="E33" s="63">
        <f t="shared" ref="E33:E35" si="7">B33*C33*D33</f>
        <v>600000</v>
      </c>
    </row>
    <row r="34" spans="1:6" ht="15" customHeight="1" x14ac:dyDescent="0.3">
      <c r="A34" s="60" t="s">
        <v>44</v>
      </c>
      <c r="B34" s="61">
        <v>200000</v>
      </c>
      <c r="C34" s="62">
        <v>1</v>
      </c>
      <c r="D34" s="62">
        <v>1</v>
      </c>
      <c r="E34" s="63">
        <f t="shared" si="7"/>
        <v>200000</v>
      </c>
      <c r="F34" s="53"/>
    </row>
    <row r="35" spans="1:6" ht="15" customHeight="1" x14ac:dyDescent="0.3">
      <c r="A35" s="60" t="s">
        <v>56</v>
      </c>
      <c r="B35" s="61">
        <v>500000</v>
      </c>
      <c r="C35" s="62">
        <v>1</v>
      </c>
      <c r="D35" s="62">
        <v>1</v>
      </c>
      <c r="E35" s="63">
        <f t="shared" si="7"/>
        <v>500000</v>
      </c>
      <c r="F35" s="53"/>
    </row>
    <row r="36" spans="1:6" ht="14.25" customHeight="1" x14ac:dyDescent="0.3">
      <c r="A36" s="46" t="s">
        <v>45</v>
      </c>
      <c r="B36" s="43"/>
      <c r="C36" s="44"/>
      <c r="D36" s="44"/>
      <c r="E36" s="45"/>
    </row>
    <row r="37" spans="1:6" ht="14.25" customHeight="1" x14ac:dyDescent="0.3">
      <c r="A37" s="29" t="s">
        <v>57</v>
      </c>
      <c r="B37" s="22">
        <f>SUM(E29,E24,E17,E13)</f>
        <v>15545000</v>
      </c>
      <c r="C37" s="20">
        <v>0.1</v>
      </c>
      <c r="D37" s="20">
        <v>1</v>
      </c>
      <c r="E37" s="21">
        <f>B37*C37*D37</f>
        <v>1554500</v>
      </c>
      <c r="F37" s="1">
        <v>160</v>
      </c>
    </row>
    <row r="38" spans="1:6" ht="15" customHeight="1" x14ac:dyDescent="0.3">
      <c r="A38" s="29" t="s">
        <v>27</v>
      </c>
      <c r="B38" s="22">
        <v>-37000</v>
      </c>
      <c r="C38" s="20">
        <v>1</v>
      </c>
      <c r="D38" s="20">
        <v>1</v>
      </c>
      <c r="E38" s="21">
        <f>B38*C38*D38</f>
        <v>-37000</v>
      </c>
    </row>
    <row r="39" spans="1:6" ht="15" customHeight="1" x14ac:dyDescent="0.3">
      <c r="A39" s="30"/>
      <c r="B39" s="23"/>
      <c r="C39" s="19"/>
      <c r="D39" s="19"/>
      <c r="E39" s="24">
        <f>SUM(B37,E37,E38)</f>
        <v>17062500</v>
      </c>
      <c r="F39" s="1" t="s">
        <v>25</v>
      </c>
    </row>
    <row r="40" spans="1:6" x14ac:dyDescent="0.3">
      <c r="A40" s="81"/>
      <c r="B40" s="82"/>
      <c r="C40" s="82"/>
      <c r="D40" s="82"/>
      <c r="E40" s="83"/>
    </row>
    <row r="41" spans="1:6" x14ac:dyDescent="0.3">
      <c r="A41" s="77"/>
      <c r="B41" s="78"/>
      <c r="C41" s="79"/>
      <c r="D41" s="78"/>
      <c r="E41" s="80"/>
      <c r="F41" s="32"/>
    </row>
    <row r="42" spans="1:6" ht="16.5" x14ac:dyDescent="0.3">
      <c r="A42" s="70" t="s">
        <v>24</v>
      </c>
      <c r="B42" s="71"/>
      <c r="C42" s="38"/>
      <c r="D42" s="41" t="s">
        <v>15</v>
      </c>
      <c r="E42" s="42">
        <f>SUM(E39)</f>
        <v>17062500</v>
      </c>
      <c r="F42" s="32"/>
    </row>
    <row r="43" spans="1:6" ht="16.5" x14ac:dyDescent="0.3">
      <c r="A43" s="72"/>
      <c r="B43" s="73"/>
      <c r="C43" s="6"/>
      <c r="D43" s="37" t="s">
        <v>5</v>
      </c>
      <c r="E43" s="48">
        <v>0.1</v>
      </c>
    </row>
    <row r="44" spans="1:6" ht="16.5" x14ac:dyDescent="0.3">
      <c r="A44" s="68"/>
      <c r="B44" s="69"/>
      <c r="C44" s="40"/>
      <c r="D44" s="37" t="s">
        <v>6</v>
      </c>
      <c r="E44" s="47">
        <f>ROUND(E42*E43,2)</f>
        <v>1706250</v>
      </c>
    </row>
    <row r="45" spans="1:6" ht="17.25" thickBot="1" x14ac:dyDescent="0.35">
      <c r="C45" s="6"/>
      <c r="D45" s="35" t="s">
        <v>4</v>
      </c>
      <c r="E45" s="33">
        <v>0</v>
      </c>
    </row>
    <row r="46" spans="1:6" ht="17.25" thickTop="1" x14ac:dyDescent="0.3">
      <c r="A46" s="13" t="s">
        <v>23</v>
      </c>
      <c r="B46" s="14"/>
      <c r="C46" s="6"/>
      <c r="D46" s="36" t="s">
        <v>22</v>
      </c>
      <c r="E46" s="34">
        <f>SUM(E42+E44)</f>
        <v>18768750</v>
      </c>
    </row>
    <row r="47" spans="1:6" x14ac:dyDescent="0.3">
      <c r="A47" s="16" t="s">
        <v>18</v>
      </c>
      <c r="B47" s="15"/>
    </row>
    <row r="48" spans="1:6" x14ac:dyDescent="0.3">
      <c r="D48" s="67"/>
      <c r="E48" s="67"/>
    </row>
    <row r="49" spans="1:5" ht="18" x14ac:dyDescent="0.35">
      <c r="A49" s="12" t="s">
        <v>3</v>
      </c>
      <c r="B49" s="12"/>
    </row>
    <row r="51" spans="1:5" x14ac:dyDescent="0.3">
      <c r="C51" s="14"/>
      <c r="D51" s="14"/>
      <c r="E51" s="14"/>
    </row>
    <row r="52" spans="1:5" x14ac:dyDescent="0.3">
      <c r="C52" s="15"/>
      <c r="D52" s="15"/>
      <c r="E52" s="15"/>
    </row>
    <row r="54" spans="1:5" ht="18" x14ac:dyDescent="0.35">
      <c r="C54" s="12"/>
      <c r="D54" s="12"/>
      <c r="E54" s="12"/>
    </row>
  </sheetData>
  <mergeCells count="12">
    <mergeCell ref="D1:E1"/>
    <mergeCell ref="A1:B1"/>
    <mergeCell ref="A2:B2"/>
    <mergeCell ref="D48:E48"/>
    <mergeCell ref="A44:B44"/>
    <mergeCell ref="A42:B42"/>
    <mergeCell ref="A43:B43"/>
    <mergeCell ref="A12:E12"/>
    <mergeCell ref="A41:E41"/>
    <mergeCell ref="A40:E40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이명현</cp:lastModifiedBy>
  <cp:lastPrinted>2024-04-26T06:59:23Z</cp:lastPrinted>
  <dcterms:created xsi:type="dcterms:W3CDTF">2004-08-16T18:44:14Z</dcterms:created>
  <dcterms:modified xsi:type="dcterms:W3CDTF">2025-04-29T07:13:04Z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