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B9BA0D0F-A720-42A0-9B05-F2F26385E66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AA18" i="1"/>
  <c r="AA27" i="1"/>
  <c r="AA26" i="1"/>
  <c r="AA39" i="1"/>
  <c r="AA43" i="1"/>
  <c r="V42" i="1" s="1"/>
  <c r="AA35" i="1"/>
  <c r="AA34" i="1"/>
  <c r="AA30" i="1"/>
  <c r="AA17" i="1"/>
  <c r="AA29" i="1"/>
  <c r="V38" i="1" l="1"/>
  <c r="AA38" i="1" s="1"/>
  <c r="V16" i="1"/>
  <c r="AA33" i="1" l="1"/>
  <c r="AA23" i="1" l="1"/>
  <c r="AA28" i="1" l="1"/>
  <c r="V25" i="1" s="1"/>
  <c r="AA21" i="1"/>
  <c r="V20" i="1" s="1"/>
  <c r="AA36" i="1"/>
  <c r="V32" i="1" s="1"/>
  <c r="AA32" i="1" l="1"/>
  <c r="AA25" i="1" s="1"/>
  <c r="AA20" i="1" s="1"/>
  <c r="AA16" i="1" s="1"/>
  <c r="B4" i="1"/>
  <c r="AA42" i="1" l="1"/>
  <c r="V45" i="1" s="1"/>
  <c r="AA49" i="1" l="1"/>
  <c r="AA50" i="1" s="1"/>
  <c r="AA51" i="1" s="1"/>
  <c r="W13" i="1" s="1"/>
  <c r="H13" i="1" s="1"/>
</calcChain>
</file>

<file path=xl/sharedStrings.xml><?xml version="1.0" encoding="utf-8"?>
<sst xmlns="http://schemas.openxmlformats.org/spreadsheetml/2006/main" count="64" uniqueCount="59">
  <si>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</si>
  <si>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</si>
  <si>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</si>
  <si>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</si>
  <si>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</si>
  <si>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</si>
  <si>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</si>
  <si>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</si>
  <si>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</si>
  <si>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</si>
  <si>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</si>
  <si>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</si>
  <si>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</si>
  <si>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</si>
  <si>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</si>
  <si>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</si>
  <si>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</si>
  <si>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</si>
  <si>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</si>
  <si>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</si>
  <si>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</si>
  <si>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</si>
  <si>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</si>
  <si>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</si>
  <si>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</si>
  <si>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</si>
  <si>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</si>
  <si>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</si>
  <si>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2회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</si>
  <si>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</si>
  <si>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</si>
  <si>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</si>
  <si>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</si>
  <si>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</si>
  <si>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</si>
  <si>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</si>
  <si>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</si>
  <si>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</si>
  <si>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</si>
  <si>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</si>
  <si>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</si>
  <si>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</si>
  <si>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</si>
  <si>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</si>
  <si>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</si>
  <si>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</si>
  <si>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</si>
  <si>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</si>
  <si>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</si>
  <si>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</si>
  <si>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</si>
  <si>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</si>
  <si>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</si>
  <si>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</si>
  <si>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</si>
  <si>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</si>
  <si>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프린트 및 행사비품</t>
    <phoneticPr fontId="1" type="noConversion"/>
  </si>
  <si>
    <t>의전</t>
    <phoneticPr fontId="1" type="noConversion"/>
  </si>
  <si>
    <t>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</si>
</sst>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33" xfId="0" applyNumberFormat="1" applyFont="1" applyFill="1" applyBorder="1" applyAlignment="1">
      <alignment horizontal="center" vertical="center"/>
    </xf>
    <xf numFmtId="3" fontId="4" fillId="4" borderId="34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horizontal="center" vertical="center"/>
    </xf>
    <xf numFmtId="3" fontId="2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6"/>
  <sheetViews>
    <sheetView showGridLines="0" tabSelected="1" topLeftCell="A11" zoomScaleNormal="100" zoomScaleSheetLayoutView="100" workbookViewId="0">
      <selection activeCell="AJ42" sqref="AJ42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77" t="s">
        <v>0</v>
      </c>
      <c r="C3" s="78"/>
      <c r="D3" s="78"/>
      <c r="E3" s="78"/>
      <c r="F3" s="78"/>
      <c r="G3" s="61" t="s">
        <v>1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75"/>
      <c r="AF3" s="75"/>
      <c r="AG3" s="75"/>
      <c r="AH3" s="76"/>
    </row>
    <row r="4" spans="1:44" ht="20.100000000000001" customHeight="1" x14ac:dyDescent="0.15">
      <c r="B4" s="67">
        <f ca="1">TODAY()</f>
        <v>45776</v>
      </c>
      <c r="C4" s="68"/>
      <c r="D4" s="68"/>
      <c r="E4" s="68"/>
      <c r="F4" s="68"/>
      <c r="G4" s="6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71"/>
      <c r="AF4" s="71"/>
      <c r="AG4" s="71"/>
      <c r="AH4" s="72"/>
    </row>
    <row r="5" spans="1:44" ht="20.100000000000001" customHeight="1" x14ac:dyDescent="0.15">
      <c r="B5" s="69"/>
      <c r="C5" s="70"/>
      <c r="D5" s="70"/>
      <c r="E5" s="70"/>
      <c r="F5" s="70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73"/>
      <c r="AF5" s="73"/>
      <c r="AG5" s="73"/>
      <c r="AH5" s="74"/>
    </row>
    <row r="6" spans="1:44" ht="12" customHeight="1" x14ac:dyDescent="0.15">
      <c r="B6" s="79" t="s">
        <v>2</v>
      </c>
      <c r="C6" s="80"/>
      <c r="D6" s="96" t="s">
        <v>3</v>
      </c>
      <c r="E6" s="97"/>
      <c r="F6" s="98"/>
      <c r="G6" s="92" t="s">
        <v>4</v>
      </c>
      <c r="H6" s="75"/>
      <c r="I6" s="75"/>
      <c r="J6" s="75"/>
      <c r="K6" s="75"/>
      <c r="L6" s="75"/>
      <c r="M6" s="75"/>
      <c r="N6" s="75"/>
      <c r="O6" s="75"/>
      <c r="P6" s="76"/>
      <c r="Q6" s="79" t="s">
        <v>5</v>
      </c>
      <c r="R6" s="85"/>
      <c r="S6" s="85"/>
      <c r="T6" s="80"/>
      <c r="U6" s="96" t="s">
        <v>3</v>
      </c>
      <c r="V6" s="97"/>
      <c r="W6" s="98"/>
      <c r="X6" s="92"/>
      <c r="Y6" s="75"/>
      <c r="Z6" s="75"/>
      <c r="AA6" s="75"/>
      <c r="AB6" s="75"/>
      <c r="AC6" s="75"/>
      <c r="AD6" s="75"/>
      <c r="AE6" s="75"/>
      <c r="AF6" s="75"/>
      <c r="AG6" s="75"/>
      <c r="AH6" s="76"/>
    </row>
    <row r="7" spans="1:44" ht="12" customHeight="1" x14ac:dyDescent="0.15">
      <c r="B7" s="81"/>
      <c r="C7" s="82"/>
      <c r="D7" s="99"/>
      <c r="E7" s="100"/>
      <c r="F7" s="101"/>
      <c r="G7" s="93"/>
      <c r="H7" s="94"/>
      <c r="I7" s="94"/>
      <c r="J7" s="94"/>
      <c r="K7" s="94"/>
      <c r="L7" s="94"/>
      <c r="M7" s="94"/>
      <c r="N7" s="94"/>
      <c r="O7" s="94"/>
      <c r="P7" s="95"/>
      <c r="Q7" s="81"/>
      <c r="R7" s="86"/>
      <c r="S7" s="86"/>
      <c r="T7" s="82"/>
      <c r="U7" s="99"/>
      <c r="V7" s="100"/>
      <c r="W7" s="101"/>
      <c r="X7" s="93"/>
      <c r="Y7" s="94"/>
      <c r="Z7" s="94"/>
      <c r="AA7" s="94"/>
      <c r="AB7" s="94"/>
      <c r="AC7" s="94"/>
      <c r="AD7" s="94"/>
      <c r="AE7" s="94"/>
      <c r="AF7" s="94"/>
      <c r="AG7" s="94"/>
      <c r="AH7" s="95"/>
    </row>
    <row r="8" spans="1:44" ht="21.75" customHeight="1" x14ac:dyDescent="0.15">
      <c r="B8" s="81"/>
      <c r="C8" s="82"/>
      <c r="D8" s="106" t="s">
        <v>6</v>
      </c>
      <c r="E8" s="107"/>
      <c r="F8" s="108"/>
      <c r="G8" s="112" t="s">
        <v>7</v>
      </c>
      <c r="H8" s="103"/>
      <c r="I8" s="103"/>
      <c r="J8" s="103"/>
      <c r="K8" s="103"/>
      <c r="L8" s="103"/>
      <c r="M8" s="103"/>
      <c r="N8" s="103"/>
      <c r="O8" s="103"/>
      <c r="P8" s="104"/>
      <c r="Q8" s="81"/>
      <c r="R8" s="86"/>
      <c r="S8" s="86"/>
      <c r="T8" s="82"/>
      <c r="U8" s="106" t="s">
        <v>6</v>
      </c>
      <c r="V8" s="107"/>
      <c r="W8" s="108"/>
      <c r="X8" s="112"/>
      <c r="Y8" s="103"/>
      <c r="Z8" s="103"/>
      <c r="AA8" s="103"/>
      <c r="AB8" s="103"/>
      <c r="AC8" s="103"/>
      <c r="AD8" s="103"/>
      <c r="AE8" s="103"/>
      <c r="AF8" s="103"/>
      <c r="AG8" s="103"/>
      <c r="AH8" s="104"/>
    </row>
    <row r="9" spans="1:44" ht="21.75" customHeight="1" x14ac:dyDescent="0.15">
      <c r="B9" s="81"/>
      <c r="C9" s="82"/>
      <c r="D9" s="109" t="s">
        <v>8</v>
      </c>
      <c r="E9" s="110"/>
      <c r="F9" s="111"/>
      <c r="G9" s="38" t="s">
        <v>9</v>
      </c>
      <c r="H9" s="113"/>
      <c r="I9" s="113"/>
      <c r="J9" s="113"/>
      <c r="K9" s="113"/>
      <c r="L9" s="113"/>
      <c r="M9" s="113"/>
      <c r="N9" s="113"/>
      <c r="O9" s="113"/>
      <c r="P9" s="39"/>
      <c r="Q9" s="81"/>
      <c r="R9" s="86"/>
      <c r="S9" s="86"/>
      <c r="T9" s="82"/>
      <c r="U9" s="109" t="s">
        <v>8</v>
      </c>
      <c r="V9" s="110"/>
      <c r="W9" s="111"/>
      <c r="X9" s="38"/>
      <c r="Y9" s="113"/>
      <c r="Z9" s="113"/>
      <c r="AA9" s="113"/>
      <c r="AB9" s="113"/>
      <c r="AC9" s="113"/>
      <c r="AD9" s="113"/>
      <c r="AE9" s="113"/>
      <c r="AF9" s="113"/>
      <c r="AG9" s="113"/>
      <c r="AH9" s="39"/>
    </row>
    <row r="10" spans="1:44" ht="17.25" customHeight="1" x14ac:dyDescent="0.15">
      <c r="B10" s="81"/>
      <c r="C10" s="82"/>
      <c r="D10" s="88" t="s">
        <v>10</v>
      </c>
      <c r="E10" s="89"/>
      <c r="F10" s="90"/>
      <c r="G10" s="102" t="s">
        <v>11</v>
      </c>
      <c r="H10" s="103"/>
      <c r="I10" s="103"/>
      <c r="J10" s="103"/>
      <c r="K10" s="103"/>
      <c r="L10" s="103"/>
      <c r="M10" s="103"/>
      <c r="N10" s="103"/>
      <c r="O10" s="103"/>
      <c r="P10" s="104"/>
      <c r="Q10" s="81"/>
      <c r="R10" s="86"/>
      <c r="S10" s="86"/>
      <c r="T10" s="82"/>
      <c r="U10" s="88" t="s">
        <v>12</v>
      </c>
      <c r="V10" s="89"/>
      <c r="W10" s="90"/>
      <c r="X10" s="102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44" ht="17.25" customHeight="1" x14ac:dyDescent="0.15">
      <c r="B11" s="83"/>
      <c r="C11" s="84"/>
      <c r="D11" s="91"/>
      <c r="E11" s="87"/>
      <c r="F11" s="84"/>
      <c r="G11" s="105"/>
      <c r="H11" s="73"/>
      <c r="I11" s="73"/>
      <c r="J11" s="73"/>
      <c r="K11" s="73"/>
      <c r="L11" s="73"/>
      <c r="M11" s="73"/>
      <c r="N11" s="73"/>
      <c r="O11" s="73"/>
      <c r="P11" s="74"/>
      <c r="Q11" s="83"/>
      <c r="R11" s="87"/>
      <c r="S11" s="87"/>
      <c r="T11" s="84"/>
      <c r="U11" s="91"/>
      <c r="V11" s="87"/>
      <c r="W11" s="84"/>
      <c r="X11" s="105"/>
      <c r="Y11" s="73"/>
      <c r="Z11" s="73"/>
      <c r="AA11" s="73"/>
      <c r="AB11" s="73"/>
      <c r="AC11" s="73"/>
      <c r="AD11" s="73"/>
      <c r="AE11" s="73"/>
      <c r="AF11" s="73"/>
      <c r="AG11" s="73"/>
      <c r="AH11" s="74"/>
    </row>
    <row r="12" spans="1:44" ht="43.5" customHeight="1" x14ac:dyDescent="0.15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</row>
    <row r="13" spans="1:44" ht="20.100000000000001" customHeight="1" x14ac:dyDescent="0.15">
      <c r="B13" s="2"/>
      <c r="D13" s="117" t="s">
        <v>13</v>
      </c>
      <c r="E13" s="117"/>
      <c r="F13" s="117"/>
      <c r="G13" s="117"/>
      <c r="H13" s="118">
        <f>W13</f>
        <v>14157000</v>
      </c>
      <c r="I13" s="118"/>
      <c r="J13" s="118"/>
      <c r="K13" s="118"/>
      <c r="L13" s="118"/>
      <c r="M13" s="118"/>
      <c r="N13" s="118"/>
      <c r="O13" s="118"/>
      <c r="P13" s="118"/>
      <c r="Q13" s="71" t="s">
        <v>14</v>
      </c>
      <c r="R13" s="71"/>
      <c r="S13" s="71"/>
      <c r="T13" s="71"/>
      <c r="U13" s="71" t="s">
        <v>15</v>
      </c>
      <c r="V13" s="71"/>
      <c r="W13" s="122">
        <f>SUM(AA51)</f>
        <v>14157000</v>
      </c>
      <c r="X13" s="122"/>
      <c r="Y13" s="122"/>
      <c r="Z13" s="122"/>
      <c r="AA13" s="122"/>
      <c r="AB13" s="122"/>
      <c r="AC13" s="122"/>
      <c r="AD13" s="122"/>
      <c r="AE13" s="1" t="s">
        <v>16</v>
      </c>
      <c r="AH13" s="3"/>
    </row>
    <row r="14" spans="1:44" ht="20.100000000000001" customHeight="1" x14ac:dyDescent="0.15">
      <c r="B14" s="121" t="s">
        <v>17</v>
      </c>
      <c r="C14" s="119"/>
      <c r="D14" s="119"/>
      <c r="E14" s="119" t="s">
        <v>18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 t="s">
        <v>19</v>
      </c>
      <c r="S14" s="119"/>
      <c r="T14" s="119" t="s">
        <v>20</v>
      </c>
      <c r="U14" s="119"/>
      <c r="V14" s="119" t="s">
        <v>21</v>
      </c>
      <c r="W14" s="119"/>
      <c r="X14" s="119"/>
      <c r="Y14" s="119"/>
      <c r="Z14" s="119"/>
      <c r="AA14" s="119" t="s">
        <v>22</v>
      </c>
      <c r="AB14" s="119"/>
      <c r="AC14" s="119"/>
      <c r="AD14" s="119"/>
      <c r="AE14" s="119"/>
      <c r="AF14" s="119"/>
      <c r="AG14" s="119" t="s">
        <v>23</v>
      </c>
      <c r="AH14" s="120"/>
      <c r="AR14" s="4"/>
    </row>
    <row r="15" spans="1:44" ht="20.100000000000001" customHeight="1" x14ac:dyDescent="0.15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7"/>
      <c r="W15" s="56"/>
      <c r="X15" s="56"/>
      <c r="Y15" s="56"/>
      <c r="Z15" s="56"/>
      <c r="AA15" s="35"/>
      <c r="AB15" s="36"/>
      <c r="AC15" s="36"/>
      <c r="AD15" s="36"/>
      <c r="AE15" s="36"/>
      <c r="AF15" s="37"/>
      <c r="AG15" s="38"/>
      <c r="AH15" s="39"/>
    </row>
    <row r="16" spans="1:44" ht="20.100000000000001" customHeight="1" x14ac:dyDescent="0.15">
      <c r="A16" s="8"/>
      <c r="B16" s="40"/>
      <c r="C16" s="41"/>
      <c r="D16" s="31"/>
      <c r="E16" s="50" t="s">
        <v>24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42">
        <v>1</v>
      </c>
      <c r="S16" s="43"/>
      <c r="T16" s="42">
        <v>1</v>
      </c>
      <c r="U16" s="43"/>
      <c r="V16" s="44">
        <f>SUM(AA17:AE18)</f>
        <v>7020000</v>
      </c>
      <c r="W16" s="45"/>
      <c r="X16" s="45"/>
      <c r="Y16" s="45"/>
      <c r="Z16" s="46"/>
      <c r="AA16" s="47">
        <f>SUM(V16*T16*R16)</f>
        <v>7020000</v>
      </c>
      <c r="AB16" s="48"/>
      <c r="AC16" s="48"/>
      <c r="AD16" s="48"/>
      <c r="AE16" s="48"/>
      <c r="AF16" s="49"/>
      <c r="AG16" s="38"/>
      <c r="AH16" s="39"/>
      <c r="AJ16" s="17">
        <v>7020000</v>
      </c>
    </row>
    <row r="17" spans="1:36" ht="20.100000000000001" customHeight="1" x14ac:dyDescent="0.15">
      <c r="B17" s="40"/>
      <c r="C17" s="41"/>
      <c r="D17" s="31"/>
      <c r="E17" s="30" t="s">
        <v>25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0">
        <v>90</v>
      </c>
      <c r="S17" s="31"/>
      <c r="T17" s="30">
        <v>1</v>
      </c>
      <c r="U17" s="31"/>
      <c r="V17" s="32">
        <v>67000</v>
      </c>
      <c r="W17" s="33"/>
      <c r="X17" s="33"/>
      <c r="Y17" s="33"/>
      <c r="Z17" s="34"/>
      <c r="AA17" s="35">
        <f>V17*T17*R17</f>
        <v>6030000</v>
      </c>
      <c r="AB17" s="36"/>
      <c r="AC17" s="36"/>
      <c r="AD17" s="36"/>
      <c r="AE17" s="36"/>
      <c r="AF17" s="37"/>
      <c r="AG17" s="38" t="s">
        <v>26</v>
      </c>
      <c r="AH17" s="39"/>
    </row>
    <row r="18" spans="1:36" ht="20.100000000000001" customHeight="1" x14ac:dyDescent="0.15">
      <c r="B18" s="40"/>
      <c r="C18" s="41"/>
      <c r="D18" s="31"/>
      <c r="E18" s="30" t="s">
        <v>27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31"/>
      <c r="R18" s="30">
        <v>90</v>
      </c>
      <c r="S18" s="31"/>
      <c r="T18" s="30">
        <v>1</v>
      </c>
      <c r="U18" s="31"/>
      <c r="V18" s="32">
        <v>11000</v>
      </c>
      <c r="W18" s="33"/>
      <c r="X18" s="33"/>
      <c r="Y18" s="33"/>
      <c r="Z18" s="34"/>
      <c r="AA18" s="35">
        <f>V18*T18*R18</f>
        <v>990000</v>
      </c>
      <c r="AB18" s="36"/>
      <c r="AC18" s="36"/>
      <c r="AD18" s="36"/>
      <c r="AE18" s="36"/>
      <c r="AF18" s="37"/>
      <c r="AG18" s="38" t="s">
        <v>28</v>
      </c>
      <c r="AH18" s="39"/>
    </row>
    <row r="19" spans="1:36" ht="20.100000000000001" customHeight="1" x14ac:dyDescent="0.15">
      <c r="B19" s="40"/>
      <c r="C19" s="41"/>
      <c r="D19" s="31"/>
      <c r="E19" s="3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0"/>
      <c r="S19" s="31"/>
      <c r="T19" s="30"/>
      <c r="U19" s="31"/>
      <c r="V19" s="32"/>
      <c r="W19" s="33"/>
      <c r="X19" s="33"/>
      <c r="Y19" s="33"/>
      <c r="Z19" s="34"/>
      <c r="AA19" s="35"/>
      <c r="AB19" s="36"/>
      <c r="AC19" s="36"/>
      <c r="AD19" s="36"/>
      <c r="AE19" s="36"/>
      <c r="AF19" s="37"/>
      <c r="AG19" s="38"/>
      <c r="AH19" s="39"/>
    </row>
    <row r="20" spans="1:36" ht="20.100000000000001" customHeight="1" x14ac:dyDescent="0.15">
      <c r="A20" s="8"/>
      <c r="B20" s="40"/>
      <c r="C20" s="41"/>
      <c r="D20" s="31"/>
      <c r="E20" s="50" t="s">
        <v>29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  <c r="R20" s="42">
        <v>1</v>
      </c>
      <c r="S20" s="43"/>
      <c r="T20" s="42">
        <v>1</v>
      </c>
      <c r="U20" s="43"/>
      <c r="V20" s="44">
        <f>SUM(AA21:AE23)</f>
        <v>1150000</v>
      </c>
      <c r="W20" s="45"/>
      <c r="X20" s="45"/>
      <c r="Y20" s="45"/>
      <c r="Z20" s="46"/>
      <c r="AA20" s="47">
        <f>SUM(V20*T20*R20)</f>
        <v>1150000</v>
      </c>
      <c r="AB20" s="48"/>
      <c r="AC20" s="48"/>
      <c r="AD20" s="48"/>
      <c r="AE20" s="48"/>
      <c r="AF20" s="49"/>
      <c r="AG20" s="38"/>
      <c r="AH20" s="39"/>
      <c r="AJ20" s="17"/>
    </row>
    <row r="21" spans="1:36" ht="20.100000000000001" customHeight="1" x14ac:dyDescent="0.15">
      <c r="B21" s="40"/>
      <c r="C21" s="41"/>
      <c r="D21" s="31"/>
      <c r="E21" s="30" t="s">
        <v>30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0">
        <v>2</v>
      </c>
      <c r="S21" s="31"/>
      <c r="T21" s="30">
        <v>1</v>
      </c>
      <c r="U21" s="31"/>
      <c r="V21" s="32">
        <v>300000</v>
      </c>
      <c r="W21" s="33"/>
      <c r="X21" s="33"/>
      <c r="Y21" s="33"/>
      <c r="Z21" s="34"/>
      <c r="AA21" s="35">
        <f>V21*T21*R21</f>
        <v>600000</v>
      </c>
      <c r="AB21" s="36"/>
      <c r="AC21" s="36"/>
      <c r="AD21" s="36"/>
      <c r="AE21" s="36"/>
      <c r="AF21" s="37"/>
      <c r="AG21" s="38" t="s">
        <v>26</v>
      </c>
      <c r="AH21" s="39"/>
    </row>
    <row r="22" spans="1:36" ht="20.100000000000001" customHeight="1" x14ac:dyDescent="0.15">
      <c r="B22" s="40"/>
      <c r="C22" s="41"/>
      <c r="D22" s="31"/>
      <c r="E22" s="30" t="s">
        <v>57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31"/>
      <c r="R22" s="30">
        <v>1</v>
      </c>
      <c r="S22" s="31"/>
      <c r="T22" s="30">
        <v>1</v>
      </c>
      <c r="U22" s="31"/>
      <c r="V22" s="32">
        <v>300000</v>
      </c>
      <c r="W22" s="33"/>
      <c r="X22" s="33"/>
      <c r="Y22" s="33"/>
      <c r="Z22" s="34"/>
      <c r="AA22" s="35">
        <f>V22*T22*R22</f>
        <v>300000</v>
      </c>
      <c r="AB22" s="36"/>
      <c r="AC22" s="36"/>
      <c r="AD22" s="36"/>
      <c r="AE22" s="36"/>
      <c r="AF22" s="37"/>
      <c r="AG22" s="38" t="s">
        <v>58</v>
      </c>
      <c r="AH22" s="39"/>
    </row>
    <row r="23" spans="1:36" ht="20.100000000000001" customHeight="1" x14ac:dyDescent="0.15">
      <c r="B23" s="40"/>
      <c r="C23" s="41"/>
      <c r="D23" s="31"/>
      <c r="E23" s="30" t="s">
        <v>31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0">
        <v>1</v>
      </c>
      <c r="S23" s="31"/>
      <c r="T23" s="30">
        <v>1</v>
      </c>
      <c r="U23" s="31"/>
      <c r="V23" s="32">
        <v>250000</v>
      </c>
      <c r="W23" s="33"/>
      <c r="X23" s="33"/>
      <c r="Y23" s="33"/>
      <c r="Z23" s="34"/>
      <c r="AA23" s="35">
        <f t="shared" ref="AA23:AA28" si="0">V23*T23*R23</f>
        <v>250000</v>
      </c>
      <c r="AB23" s="36"/>
      <c r="AC23" s="36"/>
      <c r="AD23" s="36"/>
      <c r="AE23" s="36"/>
      <c r="AF23" s="37"/>
      <c r="AG23" s="38"/>
      <c r="AH23" s="39"/>
    </row>
    <row r="24" spans="1:36" ht="20.100000000000001" customHeight="1" x14ac:dyDescent="0.15">
      <c r="B24" s="40"/>
      <c r="C24" s="41"/>
      <c r="D24" s="31"/>
      <c r="E24" s="3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31"/>
      <c r="R24" s="30"/>
      <c r="S24" s="31"/>
      <c r="T24" s="30"/>
      <c r="U24" s="31"/>
      <c r="V24" s="32"/>
      <c r="W24" s="33"/>
      <c r="X24" s="33"/>
      <c r="Y24" s="33"/>
      <c r="Z24" s="34"/>
      <c r="AA24" s="35"/>
      <c r="AB24" s="36"/>
      <c r="AC24" s="36"/>
      <c r="AD24" s="36"/>
      <c r="AE24" s="36"/>
      <c r="AF24" s="37"/>
      <c r="AG24" s="38"/>
      <c r="AH24" s="39"/>
    </row>
    <row r="25" spans="1:36" ht="20.100000000000001" customHeight="1" x14ac:dyDescent="0.15">
      <c r="A25" s="8"/>
      <c r="B25" s="40"/>
      <c r="C25" s="41"/>
      <c r="D25" s="31"/>
      <c r="E25" s="50" t="s">
        <v>32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  <c r="R25" s="42">
        <v>1</v>
      </c>
      <c r="S25" s="43"/>
      <c r="T25" s="42">
        <v>1</v>
      </c>
      <c r="U25" s="43"/>
      <c r="V25" s="44">
        <f>SUM(AA26:AE30)</f>
        <v>1150000</v>
      </c>
      <c r="W25" s="45"/>
      <c r="X25" s="45"/>
      <c r="Y25" s="45"/>
      <c r="Z25" s="46"/>
      <c r="AA25" s="47">
        <f>SUM(V25*T25*R25)</f>
        <v>1150000</v>
      </c>
      <c r="AB25" s="48"/>
      <c r="AC25" s="48"/>
      <c r="AD25" s="48"/>
      <c r="AE25" s="48"/>
      <c r="AF25" s="49"/>
      <c r="AG25" s="38"/>
      <c r="AH25" s="39"/>
      <c r="AJ25" s="17"/>
    </row>
    <row r="26" spans="1:36" ht="20.100000000000001" customHeight="1" x14ac:dyDescent="0.15">
      <c r="B26" s="40"/>
      <c r="C26" s="41"/>
      <c r="D26" s="31"/>
      <c r="E26" s="30" t="s">
        <v>33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31"/>
      <c r="R26" s="30">
        <v>1</v>
      </c>
      <c r="S26" s="31"/>
      <c r="T26" s="30">
        <v>1</v>
      </c>
      <c r="U26" s="31"/>
      <c r="V26" s="32">
        <v>300000</v>
      </c>
      <c r="W26" s="33"/>
      <c r="X26" s="33"/>
      <c r="Y26" s="33"/>
      <c r="Z26" s="34"/>
      <c r="AA26" s="35">
        <f t="shared" ref="AA26:AA27" si="1">V26*T26*R26</f>
        <v>300000</v>
      </c>
      <c r="AB26" s="36"/>
      <c r="AC26" s="36"/>
      <c r="AD26" s="36"/>
      <c r="AE26" s="36"/>
      <c r="AF26" s="37"/>
      <c r="AG26" s="38" t="s">
        <v>34</v>
      </c>
      <c r="AH26" s="39"/>
    </row>
    <row r="27" spans="1:36" ht="20.100000000000001" customHeight="1" x14ac:dyDescent="0.15">
      <c r="B27" s="40"/>
      <c r="C27" s="41"/>
      <c r="D27" s="31"/>
      <c r="E27" s="30" t="s">
        <v>35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0">
        <v>2</v>
      </c>
      <c r="S27" s="31"/>
      <c r="T27" s="30">
        <v>1</v>
      </c>
      <c r="U27" s="31"/>
      <c r="V27" s="32">
        <v>100000</v>
      </c>
      <c r="W27" s="33"/>
      <c r="X27" s="33"/>
      <c r="Y27" s="33"/>
      <c r="Z27" s="34"/>
      <c r="AA27" s="35">
        <f t="shared" si="1"/>
        <v>200000</v>
      </c>
      <c r="AB27" s="36"/>
      <c r="AC27" s="36"/>
      <c r="AD27" s="36"/>
      <c r="AE27" s="36"/>
      <c r="AF27" s="37"/>
      <c r="AG27" s="38"/>
      <c r="AH27" s="39"/>
    </row>
    <row r="28" spans="1:36" ht="20.100000000000001" customHeight="1" x14ac:dyDescent="0.15">
      <c r="B28" s="40"/>
      <c r="C28" s="41"/>
      <c r="D28" s="31"/>
      <c r="E28" s="30" t="s">
        <v>36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31"/>
      <c r="R28" s="30">
        <v>1</v>
      </c>
      <c r="S28" s="31"/>
      <c r="T28" s="30">
        <v>1</v>
      </c>
      <c r="U28" s="31"/>
      <c r="V28" s="32">
        <v>200000</v>
      </c>
      <c r="W28" s="33"/>
      <c r="X28" s="33"/>
      <c r="Y28" s="33"/>
      <c r="Z28" s="34"/>
      <c r="AA28" s="35">
        <f t="shared" si="0"/>
        <v>200000</v>
      </c>
      <c r="AB28" s="36"/>
      <c r="AC28" s="36"/>
      <c r="AD28" s="36"/>
      <c r="AE28" s="36"/>
      <c r="AF28" s="37"/>
      <c r="AG28" s="38" t="s">
        <v>37</v>
      </c>
      <c r="AH28" s="39"/>
    </row>
    <row r="29" spans="1:36" ht="20.100000000000001" customHeight="1" x14ac:dyDescent="0.15">
      <c r="B29" s="40"/>
      <c r="C29" s="41"/>
      <c r="D29" s="31"/>
      <c r="E29" s="30" t="s">
        <v>38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0">
        <v>1</v>
      </c>
      <c r="S29" s="31"/>
      <c r="T29" s="30">
        <v>1</v>
      </c>
      <c r="U29" s="31"/>
      <c r="V29" s="32">
        <v>300000</v>
      </c>
      <c r="W29" s="33"/>
      <c r="X29" s="33"/>
      <c r="Y29" s="33"/>
      <c r="Z29" s="34"/>
      <c r="AA29" s="35">
        <f t="shared" ref="AA29:AA30" si="2">V29*T29*R29</f>
        <v>300000</v>
      </c>
      <c r="AB29" s="36"/>
      <c r="AC29" s="36"/>
      <c r="AD29" s="36"/>
      <c r="AE29" s="36"/>
      <c r="AF29" s="37"/>
      <c r="AG29" s="38" t="s">
        <v>39</v>
      </c>
      <c r="AH29" s="39"/>
      <c r="AJ29" s="160">
        <v>145000</v>
      </c>
    </row>
    <row r="30" spans="1:36" ht="20.100000000000001" customHeight="1" x14ac:dyDescent="0.15">
      <c r="B30" s="40"/>
      <c r="C30" s="41"/>
      <c r="D30" s="31"/>
      <c r="E30" s="30" t="s">
        <v>40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31"/>
      <c r="R30" s="30">
        <v>1</v>
      </c>
      <c r="S30" s="31"/>
      <c r="T30" s="30">
        <v>1</v>
      </c>
      <c r="U30" s="31"/>
      <c r="V30" s="32">
        <v>150000</v>
      </c>
      <c r="W30" s="33"/>
      <c r="X30" s="33"/>
      <c r="Y30" s="33"/>
      <c r="Z30" s="34"/>
      <c r="AA30" s="35">
        <f t="shared" si="2"/>
        <v>150000</v>
      </c>
      <c r="AB30" s="36"/>
      <c r="AC30" s="36"/>
      <c r="AD30" s="36"/>
      <c r="AE30" s="36"/>
      <c r="AF30" s="37"/>
      <c r="AG30" s="38" t="s">
        <v>56</v>
      </c>
      <c r="AH30" s="39"/>
    </row>
    <row r="31" spans="1:36" ht="20.100000000000001" customHeight="1" x14ac:dyDescent="0.15">
      <c r="B31" s="40"/>
      <c r="C31" s="41"/>
      <c r="D31" s="31"/>
      <c r="E31" s="3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0"/>
      <c r="S31" s="31"/>
      <c r="T31" s="30"/>
      <c r="U31" s="31"/>
      <c r="V31" s="32"/>
      <c r="W31" s="33"/>
      <c r="X31" s="33"/>
      <c r="Y31" s="33"/>
      <c r="Z31" s="34"/>
      <c r="AA31" s="35"/>
      <c r="AB31" s="36"/>
      <c r="AC31" s="36"/>
      <c r="AD31" s="36"/>
      <c r="AE31" s="36"/>
      <c r="AF31" s="37"/>
      <c r="AG31" s="38"/>
      <c r="AH31" s="39"/>
    </row>
    <row r="32" spans="1:36" ht="20.100000000000001" customHeight="1" x14ac:dyDescent="0.15">
      <c r="B32" s="40"/>
      <c r="C32" s="41"/>
      <c r="D32" s="31"/>
      <c r="E32" s="50" t="s">
        <v>41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2"/>
      <c r="R32" s="42">
        <v>1</v>
      </c>
      <c r="S32" s="43"/>
      <c r="T32" s="42">
        <v>1</v>
      </c>
      <c r="U32" s="43"/>
      <c r="V32" s="44">
        <f>SUM(AA33:AF36)</f>
        <v>1100000</v>
      </c>
      <c r="W32" s="45"/>
      <c r="X32" s="45"/>
      <c r="Y32" s="45"/>
      <c r="Z32" s="46"/>
      <c r="AA32" s="47">
        <f>SUM(V32*T32*R32)</f>
        <v>1100000</v>
      </c>
      <c r="AB32" s="48"/>
      <c r="AC32" s="48"/>
      <c r="AD32" s="48"/>
      <c r="AE32" s="48"/>
      <c r="AF32" s="49"/>
      <c r="AG32" s="38"/>
      <c r="AH32" s="39"/>
    </row>
    <row r="33" spans="1:36" ht="20.100000000000001" customHeight="1" x14ac:dyDescent="0.15">
      <c r="B33" s="40"/>
      <c r="C33" s="41"/>
      <c r="D33" s="31"/>
      <c r="E33" s="30" t="s">
        <v>42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0">
        <v>1</v>
      </c>
      <c r="S33" s="31"/>
      <c r="T33" s="30">
        <v>1</v>
      </c>
      <c r="U33" s="31"/>
      <c r="V33" s="32">
        <v>300000</v>
      </c>
      <c r="W33" s="33"/>
      <c r="X33" s="33"/>
      <c r="Y33" s="33"/>
      <c r="Z33" s="34"/>
      <c r="AA33" s="35">
        <f>V33*T33*R33</f>
        <v>300000</v>
      </c>
      <c r="AB33" s="36"/>
      <c r="AC33" s="36"/>
      <c r="AD33" s="36"/>
      <c r="AE33" s="36"/>
      <c r="AF33" s="37"/>
      <c r="AG33" s="38"/>
      <c r="AH33" s="39"/>
    </row>
    <row r="34" spans="1:36" ht="20.100000000000001" customHeight="1" x14ac:dyDescent="0.15">
      <c r="B34" s="40"/>
      <c r="C34" s="41"/>
      <c r="D34" s="31"/>
      <c r="E34" s="30" t="s">
        <v>43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31"/>
      <c r="R34" s="30">
        <v>3</v>
      </c>
      <c r="S34" s="31"/>
      <c r="T34" s="30">
        <v>1</v>
      </c>
      <c r="U34" s="31"/>
      <c r="V34" s="32">
        <v>100000</v>
      </c>
      <c r="W34" s="33"/>
      <c r="X34" s="33"/>
      <c r="Y34" s="33"/>
      <c r="Z34" s="34"/>
      <c r="AA34" s="35">
        <f>V34*T34*R34</f>
        <v>300000</v>
      </c>
      <c r="AB34" s="36"/>
      <c r="AC34" s="36"/>
      <c r="AD34" s="36"/>
      <c r="AE34" s="36"/>
      <c r="AF34" s="37"/>
      <c r="AG34" s="38"/>
      <c r="AH34" s="39"/>
    </row>
    <row r="35" spans="1:36" ht="20.100000000000001" customHeight="1" x14ac:dyDescent="0.15">
      <c r="B35" s="40"/>
      <c r="C35" s="41"/>
      <c r="D35" s="31"/>
      <c r="E35" s="30" t="s">
        <v>44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0">
        <v>1</v>
      </c>
      <c r="S35" s="31"/>
      <c r="T35" s="30">
        <v>1</v>
      </c>
      <c r="U35" s="31"/>
      <c r="V35" s="32">
        <v>100000</v>
      </c>
      <c r="W35" s="33"/>
      <c r="X35" s="33"/>
      <c r="Y35" s="33"/>
      <c r="Z35" s="34"/>
      <c r="AA35" s="35">
        <f>V35*T35*R35</f>
        <v>100000</v>
      </c>
      <c r="AB35" s="36"/>
      <c r="AC35" s="36"/>
      <c r="AD35" s="36"/>
      <c r="AE35" s="36"/>
      <c r="AF35" s="37"/>
      <c r="AG35" s="38"/>
      <c r="AH35" s="39"/>
    </row>
    <row r="36" spans="1:36" ht="20.100000000000001" customHeight="1" x14ac:dyDescent="0.15">
      <c r="A36" s="8"/>
      <c r="B36" s="40"/>
      <c r="C36" s="41"/>
      <c r="D36" s="31"/>
      <c r="E36" s="30" t="s">
        <v>45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31"/>
      <c r="R36" s="30">
        <v>2</v>
      </c>
      <c r="S36" s="31"/>
      <c r="T36" s="30">
        <v>1</v>
      </c>
      <c r="U36" s="31"/>
      <c r="V36" s="32">
        <v>200000</v>
      </c>
      <c r="W36" s="33"/>
      <c r="X36" s="33"/>
      <c r="Y36" s="33"/>
      <c r="Z36" s="34"/>
      <c r="AA36" s="35">
        <f>V36*T36*R36</f>
        <v>400000</v>
      </c>
      <c r="AB36" s="36"/>
      <c r="AC36" s="36"/>
      <c r="AD36" s="36"/>
      <c r="AE36" s="36"/>
      <c r="AF36" s="37"/>
      <c r="AG36" s="38"/>
      <c r="AH36" s="39"/>
    </row>
    <row r="37" spans="1:36" ht="20.100000000000001" customHeight="1" x14ac:dyDescent="0.15">
      <c r="A37" s="8"/>
      <c r="B37" s="18"/>
      <c r="C37" s="19"/>
      <c r="D37" s="20"/>
      <c r="E37" s="2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  <c r="R37" s="23"/>
      <c r="S37" s="20"/>
      <c r="T37" s="23"/>
      <c r="U37" s="20"/>
      <c r="V37" s="27"/>
      <c r="W37" s="28"/>
      <c r="X37" s="28"/>
      <c r="Y37" s="28"/>
      <c r="Z37" s="29"/>
      <c r="AA37" s="24"/>
      <c r="AB37" s="25"/>
      <c r="AC37" s="25"/>
      <c r="AD37" s="25"/>
      <c r="AE37" s="25"/>
      <c r="AF37" s="26"/>
      <c r="AG37" s="21"/>
      <c r="AH37" s="22"/>
    </row>
    <row r="38" spans="1:36" ht="20.100000000000001" customHeight="1" x14ac:dyDescent="0.15">
      <c r="B38" s="40"/>
      <c r="C38" s="41"/>
      <c r="D38" s="31"/>
      <c r="E38" s="50" t="s">
        <v>46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  <c r="R38" s="42">
        <v>1</v>
      </c>
      <c r="S38" s="43"/>
      <c r="T38" s="42">
        <v>1</v>
      </c>
      <c r="U38" s="43"/>
      <c r="V38" s="44">
        <f>SUM(AA39:AF40)</f>
        <v>300000</v>
      </c>
      <c r="W38" s="45"/>
      <c r="X38" s="45"/>
      <c r="Y38" s="45"/>
      <c r="Z38" s="46"/>
      <c r="AA38" s="47">
        <f>SUM(V38*T38*R38)</f>
        <v>300000</v>
      </c>
      <c r="AB38" s="48"/>
      <c r="AC38" s="48"/>
      <c r="AD38" s="48"/>
      <c r="AE38" s="48"/>
      <c r="AF38" s="49"/>
      <c r="AG38" s="38"/>
      <c r="AH38" s="39"/>
    </row>
    <row r="39" spans="1:36" ht="20.100000000000001" customHeight="1" x14ac:dyDescent="0.15">
      <c r="B39" s="40"/>
      <c r="C39" s="41"/>
      <c r="D39" s="31"/>
      <c r="E39" s="30" t="s">
        <v>47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31"/>
      <c r="R39" s="30">
        <v>1</v>
      </c>
      <c r="S39" s="31"/>
      <c r="T39" s="30">
        <v>1</v>
      </c>
      <c r="U39" s="31"/>
      <c r="V39" s="32">
        <v>300000</v>
      </c>
      <c r="W39" s="33"/>
      <c r="X39" s="33"/>
      <c r="Y39" s="33"/>
      <c r="Z39" s="34"/>
      <c r="AA39" s="35">
        <f>V39*T39*R39</f>
        <v>300000</v>
      </c>
      <c r="AB39" s="36"/>
      <c r="AC39" s="36"/>
      <c r="AD39" s="36"/>
      <c r="AE39" s="36"/>
      <c r="AF39" s="37"/>
      <c r="AG39" s="38"/>
      <c r="AH39" s="39"/>
    </row>
    <row r="40" spans="1:36" ht="20.100000000000001" customHeight="1" x14ac:dyDescent="0.15">
      <c r="A40" s="8"/>
      <c r="B40" s="40"/>
      <c r="C40" s="41"/>
      <c r="D40" s="31"/>
      <c r="E40" s="3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1"/>
      <c r="R40" s="30"/>
      <c r="S40" s="31"/>
      <c r="T40" s="30"/>
      <c r="U40" s="31"/>
      <c r="V40" s="32"/>
      <c r="W40" s="33"/>
      <c r="X40" s="33"/>
      <c r="Y40" s="33"/>
      <c r="Z40" s="34"/>
      <c r="AA40" s="35"/>
      <c r="AB40" s="36"/>
      <c r="AC40" s="36"/>
      <c r="AD40" s="36"/>
      <c r="AE40" s="36"/>
      <c r="AF40" s="37"/>
      <c r="AG40" s="38"/>
      <c r="AH40" s="39"/>
    </row>
    <row r="41" spans="1:36" ht="20.100000000000001" customHeight="1" x14ac:dyDescent="0.15">
      <c r="A41" s="8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7"/>
      <c r="W41" s="56"/>
      <c r="X41" s="56"/>
      <c r="Y41" s="56"/>
      <c r="Z41" s="56"/>
      <c r="AA41" s="35"/>
      <c r="AB41" s="36"/>
      <c r="AC41" s="36"/>
      <c r="AD41" s="36"/>
      <c r="AE41" s="36"/>
      <c r="AF41" s="37"/>
      <c r="AG41" s="38"/>
      <c r="AH41" s="39"/>
    </row>
    <row r="42" spans="1:36" ht="20.100000000000001" customHeight="1" x14ac:dyDescent="0.15">
      <c r="B42" s="40"/>
      <c r="C42" s="41"/>
      <c r="D42" s="31"/>
      <c r="E42" s="50" t="s">
        <v>48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2"/>
      <c r="R42" s="42">
        <v>1</v>
      </c>
      <c r="S42" s="43"/>
      <c r="T42" s="42">
        <v>1</v>
      </c>
      <c r="U42" s="43"/>
      <c r="V42" s="44">
        <f>SUM(AA43)</f>
        <v>1000000</v>
      </c>
      <c r="W42" s="45"/>
      <c r="X42" s="45"/>
      <c r="Y42" s="45"/>
      <c r="Z42" s="46"/>
      <c r="AA42" s="47">
        <f>SUM(V42*T42*R42)</f>
        <v>1000000</v>
      </c>
      <c r="AB42" s="48"/>
      <c r="AC42" s="48"/>
      <c r="AD42" s="48"/>
      <c r="AE42" s="48"/>
      <c r="AF42" s="49"/>
      <c r="AG42" s="38"/>
      <c r="AH42" s="39"/>
      <c r="AJ42" s="160">
        <v>1083500</v>
      </c>
    </row>
    <row r="43" spans="1:36" ht="20.100000000000001" customHeight="1" x14ac:dyDescent="0.15">
      <c r="B43" s="40"/>
      <c r="C43" s="41"/>
      <c r="D43" s="31"/>
      <c r="E43" s="30" t="s">
        <v>48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31"/>
      <c r="R43" s="30">
        <v>100</v>
      </c>
      <c r="S43" s="31"/>
      <c r="T43" s="30">
        <v>1</v>
      </c>
      <c r="U43" s="31"/>
      <c r="V43" s="32">
        <v>10000</v>
      </c>
      <c r="W43" s="33"/>
      <c r="X43" s="33"/>
      <c r="Y43" s="33"/>
      <c r="Z43" s="34"/>
      <c r="AA43" s="35">
        <f>V43*T43*R43</f>
        <v>1000000</v>
      </c>
      <c r="AB43" s="36"/>
      <c r="AC43" s="36"/>
      <c r="AD43" s="36"/>
      <c r="AE43" s="36"/>
      <c r="AF43" s="37"/>
      <c r="AG43" s="38"/>
      <c r="AH43" s="39"/>
    </row>
    <row r="44" spans="1:36" ht="20.100000000000001" customHeight="1" x14ac:dyDescent="0.15">
      <c r="A44" s="8"/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56"/>
      <c r="X44" s="56"/>
      <c r="Y44" s="56"/>
      <c r="Z44" s="56"/>
      <c r="AA44" s="35"/>
      <c r="AB44" s="36"/>
      <c r="AC44" s="36"/>
      <c r="AD44" s="36"/>
      <c r="AE44" s="36"/>
      <c r="AF44" s="37"/>
      <c r="AG44" s="38"/>
      <c r="AH44" s="39"/>
    </row>
    <row r="45" spans="1:36" ht="20.100000000000001" customHeight="1" x14ac:dyDescent="0.15">
      <c r="B45" s="40"/>
      <c r="C45" s="41"/>
      <c r="D45" s="31"/>
      <c r="E45" s="50" t="s">
        <v>49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2"/>
      <c r="R45" s="53">
        <v>0.09</v>
      </c>
      <c r="S45" s="53"/>
      <c r="T45" s="53">
        <v>1</v>
      </c>
      <c r="U45" s="53"/>
      <c r="V45" s="54">
        <f>SUM(AA16,AA32,AA20,AA42,AA38,AA25)</f>
        <v>11720000</v>
      </c>
      <c r="W45" s="53"/>
      <c r="X45" s="53"/>
      <c r="Y45" s="53"/>
      <c r="Z45" s="53"/>
      <c r="AA45" s="58">
        <v>1150000</v>
      </c>
      <c r="AB45" s="59"/>
      <c r="AC45" s="59"/>
      <c r="AD45" s="59"/>
      <c r="AE45" s="59"/>
      <c r="AF45" s="60"/>
      <c r="AG45" s="38" t="s">
        <v>50</v>
      </c>
      <c r="AH45" s="39"/>
    </row>
    <row r="46" spans="1:36" ht="20.100000000000001" customHeight="1" x14ac:dyDescent="0.15">
      <c r="B46" s="55"/>
      <c r="C46" s="56"/>
      <c r="D46" s="56"/>
      <c r="E46" s="56" t="s">
        <v>51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7"/>
      <c r="W46" s="56"/>
      <c r="X46" s="56"/>
      <c r="Y46" s="56"/>
      <c r="Z46" s="56"/>
      <c r="AA46" s="35"/>
      <c r="AB46" s="36"/>
      <c r="AC46" s="36"/>
      <c r="AD46" s="36"/>
      <c r="AE46" s="36"/>
      <c r="AF46" s="37"/>
      <c r="AG46" s="38"/>
      <c r="AH46" s="39"/>
    </row>
    <row r="47" spans="1:36" ht="20.100000000000001" customHeight="1" x14ac:dyDescent="0.15">
      <c r="B47" s="55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7"/>
      <c r="W47" s="56"/>
      <c r="X47" s="56"/>
      <c r="Y47" s="56"/>
      <c r="Z47" s="56"/>
      <c r="AA47" s="35"/>
      <c r="AB47" s="36"/>
      <c r="AC47" s="36"/>
      <c r="AD47" s="36"/>
      <c r="AE47" s="36"/>
      <c r="AF47" s="37"/>
      <c r="AG47" s="38"/>
      <c r="AH47" s="39"/>
    </row>
    <row r="48" spans="1:36" ht="20.100000000000001" customHeight="1" thickBot="1" x14ac:dyDescent="0.2">
      <c r="B48" s="40"/>
      <c r="C48" s="41"/>
      <c r="D48" s="31"/>
      <c r="E48" s="3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31"/>
      <c r="R48" s="30"/>
      <c r="S48" s="31"/>
      <c r="T48" s="30"/>
      <c r="U48" s="31"/>
      <c r="V48" s="32"/>
      <c r="W48" s="33"/>
      <c r="X48" s="33"/>
      <c r="Y48" s="33"/>
      <c r="Z48" s="34"/>
      <c r="AA48" s="32"/>
      <c r="AB48" s="33"/>
      <c r="AC48" s="33"/>
      <c r="AD48" s="33"/>
      <c r="AE48" s="33"/>
      <c r="AF48" s="34"/>
      <c r="AG48" s="68"/>
      <c r="AH48" s="159"/>
    </row>
    <row r="49" spans="1:34" s="8" customFormat="1" ht="20.100000000000001" customHeight="1" thickTop="1" x14ac:dyDescent="0.15">
      <c r="A49" s="1"/>
      <c r="B49" s="123" t="s">
        <v>52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7"/>
      <c r="S49" s="7"/>
      <c r="T49" s="126"/>
      <c r="U49" s="127"/>
      <c r="V49" s="126"/>
      <c r="W49" s="128"/>
      <c r="X49" s="128"/>
      <c r="Y49" s="128"/>
      <c r="Z49" s="127"/>
      <c r="AA49" s="156">
        <f>SUM(AA16,AA32,,AA45,AA20,AA42,AA38,AA25)</f>
        <v>12870000</v>
      </c>
      <c r="AB49" s="157"/>
      <c r="AC49" s="157"/>
      <c r="AD49" s="157"/>
      <c r="AE49" s="157"/>
      <c r="AF49" s="158"/>
      <c r="AG49" s="147"/>
      <c r="AH49" s="148"/>
    </row>
    <row r="50" spans="1:34" s="8" customFormat="1" ht="20.100000000000001" customHeight="1" x14ac:dyDescent="0.15">
      <c r="A50" s="1"/>
      <c r="B50" s="149" t="s">
        <v>53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6"/>
      <c r="S50" s="6"/>
      <c r="T50" s="38"/>
      <c r="U50" s="155"/>
      <c r="V50" s="38"/>
      <c r="W50" s="113"/>
      <c r="X50" s="113"/>
      <c r="Y50" s="113"/>
      <c r="Z50" s="155"/>
      <c r="AA50" s="152">
        <f>(AA49)*0.1</f>
        <v>1287000</v>
      </c>
      <c r="AB50" s="153"/>
      <c r="AC50" s="153"/>
      <c r="AD50" s="153"/>
      <c r="AE50" s="153"/>
      <c r="AF50" s="154"/>
      <c r="AG50" s="30"/>
      <c r="AH50" s="146"/>
    </row>
    <row r="51" spans="1:34" s="8" customFormat="1" ht="20.100000000000001" customHeight="1" x14ac:dyDescent="0.15">
      <c r="B51" s="135" t="s">
        <v>54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5"/>
      <c r="S51" s="5"/>
      <c r="T51" s="129"/>
      <c r="U51" s="130"/>
      <c r="V51" s="129"/>
      <c r="W51" s="131"/>
      <c r="X51" s="131"/>
      <c r="Y51" s="131"/>
      <c r="Z51" s="130"/>
      <c r="AA51" s="132">
        <f>SUM(AA49:AA50)</f>
        <v>14157000</v>
      </c>
      <c r="AB51" s="133"/>
      <c r="AC51" s="133"/>
      <c r="AD51" s="133"/>
      <c r="AE51" s="133"/>
      <c r="AF51" s="134"/>
      <c r="AG51" s="144"/>
      <c r="AH51" s="145"/>
    </row>
    <row r="52" spans="1:34" s="8" customFormat="1" ht="20.100000000000001" customHeight="1" x14ac:dyDescent="0.15">
      <c r="A52" s="1"/>
      <c r="B52" s="138" t="s">
        <v>55</v>
      </c>
      <c r="C52" s="139"/>
      <c r="D52" s="139"/>
      <c r="E52" s="1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75"/>
      <c r="AE52" s="75"/>
      <c r="AF52" s="75"/>
      <c r="AG52" s="75"/>
      <c r="AH52" s="76"/>
    </row>
    <row r="53" spans="1:34" ht="20.100000000000001" customHeight="1" x14ac:dyDescent="0.15">
      <c r="B53" s="140"/>
      <c r="C53" s="141"/>
      <c r="D53" s="141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71"/>
      <c r="AE53" s="71"/>
      <c r="AF53" s="71"/>
      <c r="AG53" s="71"/>
      <c r="AH53" s="72"/>
    </row>
    <row r="54" spans="1:34" s="8" customFormat="1" ht="20.100000000000001" customHeight="1" x14ac:dyDescent="0.15">
      <c r="A54" s="1"/>
      <c r="B54" s="142"/>
      <c r="C54" s="143"/>
      <c r="D54" s="143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73"/>
      <c r="AE54" s="73"/>
      <c r="AF54" s="73"/>
      <c r="AG54" s="73"/>
      <c r="AH54" s="74"/>
    </row>
    <row r="55" spans="1:34" ht="20.100000000000001" customHeight="1" x14ac:dyDescent="0.15">
      <c r="AG55" s="16"/>
      <c r="AH55" s="16"/>
    </row>
    <row r="56" spans="1:34" ht="20.100000000000001" customHeight="1" x14ac:dyDescent="0.15">
      <c r="AH56" s="9"/>
    </row>
  </sheetData>
  <mergeCells count="284">
    <mergeCell ref="T24:U24"/>
    <mergeCell ref="E26:Q26"/>
    <mergeCell ref="R26:S26"/>
    <mergeCell ref="T26:U26"/>
    <mergeCell ref="T48:U48"/>
    <mergeCell ref="V48:Z48"/>
    <mergeCell ref="AA48:AF48"/>
    <mergeCell ref="AG48:AH48"/>
    <mergeCell ref="AG38:AH38"/>
    <mergeCell ref="R38:S38"/>
    <mergeCell ref="E38:Q38"/>
    <mergeCell ref="B38:D38"/>
    <mergeCell ref="B29:D29"/>
    <mergeCell ref="R29:S29"/>
    <mergeCell ref="T29:U29"/>
    <mergeCell ref="V29:Z29"/>
    <mergeCell ref="E29:Q29"/>
    <mergeCell ref="T31:U31"/>
    <mergeCell ref="V31:Z31"/>
    <mergeCell ref="B35:D35"/>
    <mergeCell ref="E35:Q35"/>
    <mergeCell ref="R35:S35"/>
    <mergeCell ref="T35:U35"/>
    <mergeCell ref="V35:Z35"/>
    <mergeCell ref="AD52:AH54"/>
    <mergeCell ref="B49:Q49"/>
    <mergeCell ref="T49:U49"/>
    <mergeCell ref="V49:Z49"/>
    <mergeCell ref="T51:U51"/>
    <mergeCell ref="V51:Z51"/>
    <mergeCell ref="AA51:AF51"/>
    <mergeCell ref="B51:Q51"/>
    <mergeCell ref="B52:D54"/>
    <mergeCell ref="AG51:AH51"/>
    <mergeCell ref="AG50:AH50"/>
    <mergeCell ref="AG49:AH49"/>
    <mergeCell ref="B50:Q50"/>
    <mergeCell ref="AA50:AF50"/>
    <mergeCell ref="T50:U50"/>
    <mergeCell ref="V50:Z50"/>
    <mergeCell ref="AA49:AF49"/>
    <mergeCell ref="B40:D40"/>
    <mergeCell ref="R15:S15"/>
    <mergeCell ref="T15:U15"/>
    <mergeCell ref="V15:Z15"/>
    <mergeCell ref="V16:Z16"/>
    <mergeCell ref="V30:Z30"/>
    <mergeCell ref="B18:D18"/>
    <mergeCell ref="E18:Q18"/>
    <mergeCell ref="R18:S18"/>
    <mergeCell ref="B19:D19"/>
    <mergeCell ref="E19:Q19"/>
    <mergeCell ref="R19:S19"/>
    <mergeCell ref="T19:U19"/>
    <mergeCell ref="V19:Z19"/>
    <mergeCell ref="R31:S31"/>
    <mergeCell ref="B22:D22"/>
    <mergeCell ref="E22:Q22"/>
    <mergeCell ref="R22:S22"/>
    <mergeCell ref="T28:U28"/>
    <mergeCell ref="R28:S28"/>
    <mergeCell ref="V28:Z28"/>
    <mergeCell ref="V26:Z26"/>
    <mergeCell ref="B27:D27"/>
    <mergeCell ref="E27:Q27"/>
    <mergeCell ref="AA15:AF15"/>
    <mergeCell ref="V14:Z14"/>
    <mergeCell ref="E40:Q40"/>
    <mergeCell ref="R42:S42"/>
    <mergeCell ref="AA40:AF40"/>
    <mergeCell ref="B36:D36"/>
    <mergeCell ref="AA35:AF35"/>
    <mergeCell ref="AA14:AF14"/>
    <mergeCell ref="AA36:AF36"/>
    <mergeCell ref="B33:D33"/>
    <mergeCell ref="E33:Q33"/>
    <mergeCell ref="T17:U17"/>
    <mergeCell ref="V17:Z17"/>
    <mergeCell ref="AA17:AF17"/>
    <mergeCell ref="T18:U18"/>
    <mergeCell ref="V18:Z18"/>
    <mergeCell ref="AA18:AF18"/>
    <mergeCell ref="AA38:AF38"/>
    <mergeCell ref="V38:Z38"/>
    <mergeCell ref="T38:U38"/>
    <mergeCell ref="B16:D16"/>
    <mergeCell ref="E16:Q16"/>
    <mergeCell ref="R16:S16"/>
    <mergeCell ref="T16:U16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R14:S14"/>
    <mergeCell ref="AG20:AH20"/>
    <mergeCell ref="E24:Q24"/>
    <mergeCell ref="AA33:AF33"/>
    <mergeCell ref="AG33:AH33"/>
    <mergeCell ref="E15:Q15"/>
    <mergeCell ref="B20:D20"/>
    <mergeCell ref="AG15:AH15"/>
    <mergeCell ref="B48:D48"/>
    <mergeCell ref="E48:Q48"/>
    <mergeCell ref="R48:S48"/>
    <mergeCell ref="B15:D15"/>
    <mergeCell ref="E20:Q20"/>
    <mergeCell ref="R20:S20"/>
    <mergeCell ref="T20:U20"/>
    <mergeCell ref="V20:Z20"/>
    <mergeCell ref="AA20:AF20"/>
    <mergeCell ref="R36:S36"/>
    <mergeCell ref="T36:U36"/>
    <mergeCell ref="V36:Z36"/>
    <mergeCell ref="AG36:AH36"/>
    <mergeCell ref="R33:S33"/>
    <mergeCell ref="T33:U33"/>
    <mergeCell ref="E36:Q36"/>
    <mergeCell ref="AG17:AH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18:AH18"/>
    <mergeCell ref="E21:Q21"/>
    <mergeCell ref="R21:S21"/>
    <mergeCell ref="T21:U21"/>
    <mergeCell ref="V21:Z21"/>
    <mergeCell ref="AA21:AF21"/>
    <mergeCell ref="AG21:AH21"/>
    <mergeCell ref="B44:D44"/>
    <mergeCell ref="E44:Q44"/>
    <mergeCell ref="R44:S44"/>
    <mergeCell ref="T44:U44"/>
    <mergeCell ref="V44:Z44"/>
    <mergeCell ref="AA44:AF44"/>
    <mergeCell ref="AG44:AH44"/>
    <mergeCell ref="AG35:AH35"/>
    <mergeCell ref="B41:D41"/>
    <mergeCell ref="E41:Q41"/>
    <mergeCell ref="R41:S41"/>
    <mergeCell ref="T41:U41"/>
    <mergeCell ref="V41:Z41"/>
    <mergeCell ref="AA41:AF41"/>
    <mergeCell ref="AG41:AH41"/>
    <mergeCell ref="B42:D42"/>
    <mergeCell ref="E42:Q42"/>
    <mergeCell ref="AG40:AH40"/>
    <mergeCell ref="T40:U40"/>
    <mergeCell ref="V40:Z40"/>
    <mergeCell ref="B45:D45"/>
    <mergeCell ref="E45:Q45"/>
    <mergeCell ref="R45:S45"/>
    <mergeCell ref="V45:Z45"/>
    <mergeCell ref="AG47:AH47"/>
    <mergeCell ref="B47:D47"/>
    <mergeCell ref="E47:Q47"/>
    <mergeCell ref="R47:S47"/>
    <mergeCell ref="T47:U47"/>
    <mergeCell ref="V47:Z47"/>
    <mergeCell ref="AA47:AF47"/>
    <mergeCell ref="B46:D46"/>
    <mergeCell ref="E46:Q46"/>
    <mergeCell ref="R46:S46"/>
    <mergeCell ref="T46:U46"/>
    <mergeCell ref="V46:Z46"/>
    <mergeCell ref="AA46:AF46"/>
    <mergeCell ref="AG46:AH46"/>
    <mergeCell ref="AA45:AF45"/>
    <mergeCell ref="AG45:AH45"/>
    <mergeCell ref="T45:U45"/>
    <mergeCell ref="AA16:AF16"/>
    <mergeCell ref="AG16:AH16"/>
    <mergeCell ref="B34:D34"/>
    <mergeCell ref="E34:Q34"/>
    <mergeCell ref="R34:S34"/>
    <mergeCell ref="T34:U34"/>
    <mergeCell ref="V34:Z34"/>
    <mergeCell ref="AA34:AF34"/>
    <mergeCell ref="AG34:AH34"/>
    <mergeCell ref="V33:Z33"/>
    <mergeCell ref="AA23:AF23"/>
    <mergeCell ref="AG23:AH23"/>
    <mergeCell ref="AG24:AH24"/>
    <mergeCell ref="AG32:AH32"/>
    <mergeCell ref="B17:D17"/>
    <mergeCell ref="E17:Q17"/>
    <mergeCell ref="R17:S17"/>
    <mergeCell ref="B23:D23"/>
    <mergeCell ref="E23:Q23"/>
    <mergeCell ref="AG19:AH19"/>
    <mergeCell ref="B30:D30"/>
    <mergeCell ref="E30:Q30"/>
    <mergeCell ref="R30:S30"/>
    <mergeCell ref="T30:U30"/>
    <mergeCell ref="V25:Z25"/>
    <mergeCell ref="AA25:AF25"/>
    <mergeCell ref="AG25:AH25"/>
    <mergeCell ref="R23:S23"/>
    <mergeCell ref="E28:Q28"/>
    <mergeCell ref="V23:Z23"/>
    <mergeCell ref="T23:U23"/>
    <mergeCell ref="B26:D26"/>
    <mergeCell ref="AA28:AF28"/>
    <mergeCell ref="AA24:AF24"/>
    <mergeCell ref="V24:Z24"/>
    <mergeCell ref="B24:D24"/>
    <mergeCell ref="AA26:AF26"/>
    <mergeCell ref="AG26:AH26"/>
    <mergeCell ref="R27:S27"/>
    <mergeCell ref="T27:U27"/>
    <mergeCell ref="V27:Z27"/>
    <mergeCell ref="AA27:AF27"/>
    <mergeCell ref="AG27:AH27"/>
    <mergeCell ref="B25:D25"/>
    <mergeCell ref="E25:Q25"/>
    <mergeCell ref="R25:S25"/>
    <mergeCell ref="T25:U25"/>
    <mergeCell ref="R24:S24"/>
    <mergeCell ref="V39:Z39"/>
    <mergeCell ref="T39:U39"/>
    <mergeCell ref="B31:D31"/>
    <mergeCell ref="E31:Q31"/>
    <mergeCell ref="AA30:AF30"/>
    <mergeCell ref="AG30:AH30"/>
    <mergeCell ref="B28:D28"/>
    <mergeCell ref="AG29:AH29"/>
    <mergeCell ref="AG28:AH28"/>
    <mergeCell ref="AA29:AF29"/>
    <mergeCell ref="B32:D32"/>
    <mergeCell ref="E32:Q32"/>
    <mergeCell ref="R32:S32"/>
    <mergeCell ref="T32:U32"/>
    <mergeCell ref="V32:Z32"/>
    <mergeCell ref="AA32:AF32"/>
    <mergeCell ref="AA31:AF31"/>
    <mergeCell ref="T22:U22"/>
    <mergeCell ref="V22:Z22"/>
    <mergeCell ref="AA22:AF22"/>
    <mergeCell ref="AG22:AH22"/>
    <mergeCell ref="AA19:AF19"/>
    <mergeCell ref="B21:D21"/>
    <mergeCell ref="AG43:AH43"/>
    <mergeCell ref="R39:S39"/>
    <mergeCell ref="E39:Q39"/>
    <mergeCell ref="B39:D39"/>
    <mergeCell ref="B43:D43"/>
    <mergeCell ref="E43:Q43"/>
    <mergeCell ref="R43:S43"/>
    <mergeCell ref="T43:U43"/>
    <mergeCell ref="V43:Z43"/>
    <mergeCell ref="AA43:AF43"/>
    <mergeCell ref="T42:U42"/>
    <mergeCell ref="V42:Z42"/>
    <mergeCell ref="AA42:AF42"/>
    <mergeCell ref="R40:S40"/>
    <mergeCell ref="AG31:AH31"/>
    <mergeCell ref="AG42:AH42"/>
    <mergeCell ref="AG39:AH39"/>
    <mergeCell ref="AA39:AF3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이명현</cp:lastModifiedBy>
  <cp:revision/>
  <dcterms:created xsi:type="dcterms:W3CDTF">2008-05-29T01:33:22Z</dcterms:created>
  <dcterms:modified xsi:type="dcterms:W3CDTF">2025-04-29T02:10:10Z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