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tl\OneDrive\Documents\IEEE RAS\robomaster_hardware\SupercapManager\"/>
    </mc:Choice>
  </mc:AlternateContent>
  <xr:revisionPtr revIDLastSave="0" documentId="8_{B952538B-15A4-4641-A1B3-8C73B2261098}" xr6:coauthVersionLast="47" xr6:coauthVersionMax="47" xr10:uidLastSave="{00000000-0000-0000-0000-000000000000}"/>
  <bookViews>
    <workbookView xWindow="-110" yWindow="-110" windowWidth="25820" windowHeight="15500" xr2:uid="{BA15FB53-F390-45F1-BA65-739C49313D22}"/>
  </bookViews>
  <sheets>
    <sheet name="DC-DC MC3x063A Step-Down 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4" i="1"/>
  <c r="B11" i="1"/>
  <c r="B9" i="1"/>
  <c r="B8" i="1"/>
  <c r="B12" i="1" l="1"/>
  <c r="B16" i="1" s="1"/>
</calcChain>
</file>

<file path=xl/sharedStrings.xml><?xml version="1.0" encoding="utf-8"?>
<sst xmlns="http://schemas.openxmlformats.org/spreadsheetml/2006/main" count="51" uniqueCount="43">
  <si>
    <t>Typical</t>
  </si>
  <si>
    <t>Val</t>
  </si>
  <si>
    <t>Notes</t>
  </si>
  <si>
    <r>
      <t>V</t>
    </r>
    <r>
      <rPr>
        <vertAlign val="subscript"/>
        <sz val="11"/>
        <color theme="1"/>
        <rFont val="Aptos Narrow"/>
        <family val="2"/>
        <scheme val="minor"/>
      </rPr>
      <t>ce</t>
    </r>
    <r>
      <rPr>
        <sz val="11"/>
        <color theme="1"/>
        <rFont val="Aptos Narrow"/>
        <family val="2"/>
        <scheme val="minor"/>
      </rPr>
      <t xml:space="preserve"> </t>
    </r>
  </si>
  <si>
    <t>Units</t>
  </si>
  <si>
    <t>V</t>
  </si>
  <si>
    <t>Max</t>
  </si>
  <si>
    <r>
      <t>t</t>
    </r>
    <r>
      <rPr>
        <vertAlign val="subscript"/>
        <sz val="11"/>
        <color theme="1"/>
        <rFont val="Aptos Narrow"/>
        <family val="2"/>
        <scheme val="minor"/>
      </rPr>
      <t>on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</si>
  <si>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off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</si>
  <si>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3V3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</si>
  <si>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5V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</si>
  <si>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>/t</t>
    </r>
    <r>
      <rPr>
        <vertAlign val="subscript"/>
        <sz val="11"/>
        <color theme="1"/>
        <rFont val="Aptos Narrow"/>
        <family val="2"/>
        <scheme val="minor"/>
      </rPr>
      <t>off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</si>
  <si>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</si>
  <si>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out5V</t>
    </r>
  </si>
  <si>
    <t>Theoretical duty cycle (3.3V)</t>
  </si>
  <si>
    <t>Theoretical duty cycle (5V)</t>
  </si>
  <si>
    <r>
      <t>I</t>
    </r>
    <r>
      <rPr>
        <vertAlign val="subscript"/>
        <sz val="11"/>
        <color theme="1"/>
        <rFont val="Aptos Narrow"/>
        <family val="2"/>
        <scheme val="minor"/>
      </rPr>
      <t>pk</t>
    </r>
  </si>
  <si>
    <t>Desired output voltage</t>
  </si>
  <si>
    <t>Nominal input voltage</t>
  </si>
  <si>
    <t>https://www.ti.com/lit/ds/symlink/mc33063a.pdf?ts=1739571056163</t>
  </si>
  <si>
    <t>A</t>
  </si>
  <si>
    <r>
      <t>C</t>
    </r>
    <r>
      <rPr>
        <vertAlign val="subscript"/>
        <sz val="11"/>
        <color theme="1"/>
        <rFont val="Aptos Narrow"/>
        <family val="2"/>
        <scheme val="minor"/>
      </rPr>
      <t>T</t>
    </r>
  </si>
  <si>
    <t>F</t>
  </si>
  <si>
    <t>s</t>
  </si>
  <si>
    <t>Desired output current</t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</si>
  <si>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out</t>
    </r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</si>
  <si>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out3V3</t>
    </r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</si>
  <si>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in</t>
    </r>
  </si>
  <si>
    <t>Max is @ 1 A, from diode</t>
  </si>
  <si>
    <t>https://www.mouser.com/datasheet/2/1057/BAT54_SERIES-1868856.pdf</t>
  </si>
  <si>
    <t>Want to reduce voltage ripple (Vpp)</t>
  </si>
  <si>
    <r>
      <t>V</t>
    </r>
    <r>
      <rPr>
        <vertAlign val="subscript"/>
        <sz val="11"/>
        <color theme="1"/>
        <rFont val="Aptos Narrow"/>
        <family val="2"/>
        <scheme val="minor"/>
      </rPr>
      <t>pp</t>
    </r>
  </si>
  <si>
    <t xml:space="preserve">Duty cycle (3.3V), calculated from datasheet </t>
  </si>
  <si>
    <t>Vsat for non-darlington configuration</t>
  </si>
  <si>
    <r>
      <t>t</t>
    </r>
    <r>
      <rPr>
        <vertAlign val="subscript"/>
        <sz val="11"/>
        <color theme="1"/>
        <rFont val="Aptos Narrow"/>
        <family val="2"/>
        <scheme val="minor"/>
      </rPr>
      <t>off</t>
    </r>
    <r>
      <rPr>
        <sz val="11"/>
        <color theme="1"/>
        <rFont val="Aptos Narrow"/>
        <family val="2"/>
        <scheme val="minor"/>
      </rPr>
      <t>= (1/(t</t>
    </r>
    <r>
      <rPr>
        <vertAlign val="subscript"/>
        <sz val="11"/>
        <color theme="1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>/t</t>
    </r>
    <r>
      <rPr>
        <vertAlign val="subscript"/>
        <sz val="11"/>
        <color theme="1"/>
        <rFont val="Aptos Narrow"/>
        <family val="2"/>
        <scheme val="minor"/>
      </rPr>
      <t>off</t>
    </r>
    <r>
      <rPr>
        <sz val="11"/>
        <color theme="1"/>
        <rFont val="Aptos Narrow"/>
        <family val="2"/>
        <scheme val="minor"/>
      </rPr>
      <t>))*t</t>
    </r>
    <r>
      <rPr>
        <vertAlign val="subscript"/>
        <sz val="11"/>
        <color theme="1"/>
        <rFont val="Aptos Narrow"/>
        <family val="2"/>
        <scheme val="minor"/>
      </rPr>
      <t>on</t>
    </r>
  </si>
  <si>
    <t>Timing capacitor (taken from app schematic)</t>
  </si>
  <si>
    <r>
      <t>t</t>
    </r>
    <r>
      <rPr>
        <vertAlign val="subscript"/>
        <sz val="11"/>
        <color theme="1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>=C</t>
    </r>
    <r>
      <rPr>
        <vertAlign val="subscript"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/(4E-5)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</si>
  <si>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pk</t>
    </r>
    <r>
      <rPr>
        <sz val="11"/>
        <color theme="1"/>
        <rFont val="Aptos Narrow"/>
        <family val="2"/>
        <scheme val="minor"/>
      </rPr>
      <t xml:space="preserve"> = 2*I</t>
    </r>
    <r>
      <rPr>
        <vertAlign val="subscript"/>
        <sz val="11"/>
        <color theme="1"/>
        <rFont val="Aptos Narrow"/>
        <family val="2"/>
        <scheme val="minor"/>
      </rPr>
      <t>out</t>
    </r>
    <r>
      <rPr>
        <sz val="11"/>
        <color theme="1"/>
        <rFont val="Aptos Narrow"/>
        <family val="2"/>
        <scheme val="minor"/>
      </rPr>
      <t>, current-limit sense input</t>
    </r>
  </si>
  <si>
    <t>Desired value</t>
  </si>
  <si>
    <t>Resulting voltage ripple</t>
  </si>
  <si>
    <r>
      <t>C</t>
    </r>
    <r>
      <rPr>
        <b/>
        <vertAlign val="subscript"/>
        <sz val="11"/>
        <color theme="1"/>
        <rFont val="Aptos Narrow"/>
        <family val="2"/>
        <scheme val="minor"/>
      </rPr>
      <t>o</t>
    </r>
  </si>
  <si>
    <t>Desired output voltage (in use)</t>
  </si>
  <si>
    <r>
      <t>Adjust C</t>
    </r>
    <r>
      <rPr>
        <vertAlign val="subscript"/>
        <sz val="11"/>
        <color theme="1"/>
        <rFont val="Aptos Narrow"/>
        <family val="2"/>
        <scheme val="minor"/>
      </rPr>
      <t>o</t>
    </r>
    <r>
      <rPr>
        <sz val="11"/>
        <color theme="1"/>
        <rFont val="Aptos Narrow"/>
        <family val="2"/>
        <scheme val="minor"/>
      </rPr>
      <t xml:space="preserve"> to minimize ripple?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</si>
</sst>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5" fillId="0" borderId="0" xfId="1"/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/>
    <xf numFmtId="0" fontId="0" fillId="0" borderId="2" xfId="0" applyBorder="1"/>
    <xf numFmtId="2" fontId="0" fillId="0" borderId="2" xfId="0" applyNumberFormat="1" applyBorder="1"/>
    <xf numFmtId="11" fontId="0" fillId="0" borderId="0" xfId="0" applyNumberFormat="1"/>
    <xf numFmtId="0" fontId="0" fillId="0" borderId="3" xfId="0" applyBorder="1"/>
    <xf numFmtId="2" fontId="0" fillId="0" borderId="3" xfId="0" applyNumberFormat="1" applyBorder="1"/>
    <xf numFmtId="11" fontId="0" fillId="0" borderId="2" xfId="0" applyNumberFormat="1" applyBorder="1"/>
    <xf numFmtId="10" fontId="0" fillId="0" borderId="2" xfId="2" applyNumberFormat="1" applyFont="1" applyBorder="1"/>
    <xf numFmtId="10" fontId="0" fillId="0" borderId="0" xfId="2" applyNumberFormat="1" applyFont="1"/>
    <xf numFmtId="11" fontId="1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82640</xdr:colOff>
      <xdr:row>3</xdr:row>
      <xdr:rowOff>116983</xdr:rowOff>
    </xdr:from>
    <xdr:to>
      <xdr:col>15</xdr:col>
      <xdr:colOff>44782</xdr:colOff>
      <xdr:row>23</xdr:row>
      <xdr:rowOff>48062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2DA5F-0DE1-89D7-CE07-F2800FA11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4135" y="716376"/>
          <a:ext cx="5463497" cy="39903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datasheet/2/1057/BAT54_SERIES-1868856.pdf" TargetMode="External"/><Relationship Id="rId1" Type="http://schemas.openxmlformats.org/officeDocument/2006/relationships/hyperlink" Target="https://www.ti.com/lit/ds/symlink/mc33063a.pdf?ts=173957105616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E603-A3C9-44DE-A224-17BD2D7050D1}">
  <dimension ref="A1:G19"/>
  <sheetViews>
    <sheetView tabSelected="1" topLeftCell="D1" zoomScale="107" zoomScaleNormal="85" workbookViewId="0">
      <selection activeCell="Q16" sqref="Q16"/>
    </sheetView>
  </sheetViews>
  <sheetFormatPr defaultRowHeight="14.5" x14ac:dyDescent="0.35"/>
  <cols>
    <col min="1" max="1" width="6.1796875" customWidth="1"/>
    <col min="2" max="2" width="8.1796875" customWidth="1"/>
    <col min="3" max="3" width="5.1796875" customWidth="1"/>
    <col min="4" max="4" width="6.54296875" customWidth="1"/>
    <col min="5" max="5" width="37.453125" customWidth="1"/>
    <col min="6" max="6" width="4.7265625" customWidth="1"/>
  </cols>
  <sheetData>
    <row r="1" spans="1:7" ht="15" thickBot="1" x14ac:dyDescent="0.4">
      <c r="A1" s="6" t="s">
        <v>1</v>
      </c>
      <c r="B1" s="6" t="s">
        <v>0</v>
      </c>
      <c r="C1" s="6" t="s">
        <v>6</v>
      </c>
      <c r="D1" s="6" t="s">
        <v>4</v>
      </c>
      <c r="E1" s="6" t="s">
        <v>2</v>
      </c>
      <c r="F1" s="1"/>
      <c r="G1" s="3" t="s">
        <v>19</v>
      </c>
    </row>
    <row r="2" spans="1:7" ht="16.5" x14ac:dyDescent="0.45">
      <c r="A2" s="10" t="s">
        <v>12</v>
      </c>
      <c r="B2" s="10">
        <v>0.22</v>
      </c>
      <c r="C2" s="11">
        <v>0.6</v>
      </c>
      <c r="D2" s="10" t="s">
        <v>5</v>
      </c>
      <c r="E2" s="10" t="s">
        <v>28</v>
      </c>
      <c r="G2" s="3" t="s">
        <v>29</v>
      </c>
    </row>
    <row r="3" spans="1:7" ht="16.5" x14ac:dyDescent="0.45">
      <c r="A3" t="s">
        <v>3</v>
      </c>
      <c r="B3">
        <v>0.45</v>
      </c>
      <c r="C3" s="4">
        <v>0.7</v>
      </c>
      <c r="D3" t="s">
        <v>5</v>
      </c>
      <c r="E3" t="s">
        <v>33</v>
      </c>
      <c r="G3" t="s">
        <v>30</v>
      </c>
    </row>
    <row r="4" spans="1:7" ht="16.5" x14ac:dyDescent="0.45">
      <c r="A4" s="1" t="s">
        <v>27</v>
      </c>
      <c r="B4" s="1">
        <v>24</v>
      </c>
      <c r="C4" s="5"/>
      <c r="D4" s="1" t="s">
        <v>5</v>
      </c>
      <c r="E4" s="1" t="s">
        <v>18</v>
      </c>
      <c r="F4" s="1"/>
    </row>
    <row r="5" spans="1:7" ht="16.5" x14ac:dyDescent="0.45">
      <c r="A5" s="1" t="s">
        <v>26</v>
      </c>
      <c r="B5" s="1">
        <v>3.3</v>
      </c>
      <c r="C5" s="5"/>
      <c r="D5" s="1" t="s">
        <v>5</v>
      </c>
      <c r="E5" s="1" t="s">
        <v>41</v>
      </c>
      <c r="F5" s="1"/>
    </row>
    <row r="6" spans="1:7" ht="16.5" x14ac:dyDescent="0.45">
      <c r="A6" t="s">
        <v>13</v>
      </c>
      <c r="B6">
        <v>5</v>
      </c>
      <c r="C6" s="4"/>
      <c r="D6" t="s">
        <v>5</v>
      </c>
      <c r="E6" t="s">
        <v>17</v>
      </c>
    </row>
    <row r="7" spans="1:7" ht="17" thickBot="1" x14ac:dyDescent="0.5">
      <c r="A7" s="7" t="s">
        <v>11</v>
      </c>
      <c r="B7" s="13">
        <f>(B5+B2)/(B4-B3-B5)</f>
        <v>0.17382716049382715</v>
      </c>
      <c r="C7" s="8"/>
      <c r="D7" s="7"/>
      <c r="E7" s="7" t="s">
        <v>32</v>
      </c>
    </row>
    <row r="8" spans="1:7" ht="17" thickTop="1" x14ac:dyDescent="0.45">
      <c r="A8" t="s">
        <v>9</v>
      </c>
      <c r="B8" s="14">
        <f>3.3/24</f>
        <v>0.13749999999999998</v>
      </c>
      <c r="C8" s="4"/>
      <c r="E8" t="s">
        <v>14</v>
      </c>
    </row>
    <row r="9" spans="1:7" ht="17" thickBot="1" x14ac:dyDescent="0.5">
      <c r="A9" s="7" t="s">
        <v>10</v>
      </c>
      <c r="B9" s="13">
        <f>5/24</f>
        <v>0.20833333333333334</v>
      </c>
      <c r="C9" s="8"/>
      <c r="D9" s="7"/>
      <c r="E9" s="7" t="s">
        <v>15</v>
      </c>
    </row>
    <row r="10" spans="1:7" ht="17" thickTop="1" x14ac:dyDescent="0.45">
      <c r="A10" t="s">
        <v>21</v>
      </c>
      <c r="B10" s="9">
        <v>4.7000000000000003E-10</v>
      </c>
      <c r="C10" s="4"/>
      <c r="D10" t="s">
        <v>22</v>
      </c>
      <c r="E10" t="s">
        <v>35</v>
      </c>
    </row>
    <row r="11" spans="1:7" ht="16.5" x14ac:dyDescent="0.45">
      <c r="A11" t="s">
        <v>7</v>
      </c>
      <c r="B11" s="9">
        <f>B10/(0.00004)</f>
        <v>1.1749999999999999E-5</v>
      </c>
      <c r="C11" s="4"/>
      <c r="D11" t="s">
        <v>23</v>
      </c>
      <c r="E11" t="s">
        <v>36</v>
      </c>
    </row>
    <row r="12" spans="1:7" ht="17" thickBot="1" x14ac:dyDescent="0.5">
      <c r="A12" s="7" t="s">
        <v>8</v>
      </c>
      <c r="B12" s="12">
        <f>(1/B7)*B11</f>
        <v>6.7595880681818181E-5</v>
      </c>
      <c r="C12" s="8"/>
      <c r="D12" s="7" t="s">
        <v>23</v>
      </c>
      <c r="E12" s="7" t="s">
        <v>34</v>
      </c>
    </row>
    <row r="13" spans="1:7" ht="17" thickTop="1" x14ac:dyDescent="0.45">
      <c r="A13" s="1" t="s">
        <v>25</v>
      </c>
      <c r="B13" s="5">
        <v>0.15</v>
      </c>
      <c r="C13" s="5"/>
      <c r="D13" s="1" t="s">
        <v>20</v>
      </c>
      <c r="E13" s="1" t="s">
        <v>24</v>
      </c>
      <c r="F13" s="1"/>
    </row>
    <row r="14" spans="1:7" ht="17" thickBot="1" x14ac:dyDescent="0.5">
      <c r="A14" s="7" t="s">
        <v>16</v>
      </c>
      <c r="B14" s="7">
        <f>2*B13</f>
        <v>0.3</v>
      </c>
      <c r="C14" s="8"/>
      <c r="D14" s="7" t="s">
        <v>20</v>
      </c>
      <c r="E14" s="7" t="s">
        <v>37</v>
      </c>
    </row>
    <row r="15" spans="1:7" ht="17" thickTop="1" x14ac:dyDescent="0.45">
      <c r="A15" s="1" t="s">
        <v>40</v>
      </c>
      <c r="B15" s="15">
        <v>4.6999999999999999E-4</v>
      </c>
      <c r="C15" s="5"/>
      <c r="D15" s="1" t="s">
        <v>22</v>
      </c>
      <c r="E15" s="1" t="s">
        <v>38</v>
      </c>
      <c r="F15" s="1"/>
    </row>
    <row r="16" spans="1:7" ht="16.5" x14ac:dyDescent="0.45">
      <c r="A16" t="s">
        <v>31</v>
      </c>
      <c r="B16">
        <f>((B14)*(B11+B12))/(8*B15)</f>
        <v>6.3307883522727279E-3</v>
      </c>
      <c r="C16" s="4"/>
      <c r="D16" t="s">
        <v>5</v>
      </c>
      <c r="E16" t="s">
        <v>39</v>
      </c>
    </row>
    <row r="17" spans="1:3" x14ac:dyDescent="0.35">
      <c r="B17" s="2"/>
      <c r="C17" s="4"/>
    </row>
    <row r="18" spans="1:3" ht="16.5" x14ac:dyDescent="0.45">
      <c r="A18" t="s">
        <v>42</v>
      </c>
      <c r="B18" s="2"/>
      <c r="C18" s="4"/>
    </row>
    <row r="19" spans="1:3" x14ac:dyDescent="0.35">
      <c r="B19" s="2"/>
      <c r="C19" s="4"/>
    </row>
  </sheetData>
  <phoneticPr fontId="3" type="noConversion"/>
  <hyperlinks>
    <hyperlink ref="G1" r:id="rId1" xr:uid="{7623956E-0BBA-4FAF-A52F-6C3C6B61E2D0}"/>
    <hyperlink ref="G2" r:id="rId2" xr:uid="{08532AB0-2F97-45FA-92AB-D3B24809A375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0f76a6-8bad-4da0-9463-45cb17384a9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FEC1369C58D489D1A1EE5D38CC7E2" ma:contentTypeVersion="10" ma:contentTypeDescription="Create a new document." ma:contentTypeScope="" ma:versionID="34d7f135eea8b250643856f19a8859c5">
  <xsd:schema xmlns:xsd="http://www.w3.org/2001/XMLSchema" xmlns:xs="http://www.w3.org/2001/XMLSchema" xmlns:p="http://schemas.microsoft.com/office/2006/metadata/properties" xmlns:ns3="430f76a6-8bad-4da0-9463-45cb17384a94" targetNamespace="http://schemas.microsoft.com/office/2006/metadata/properties" ma:root="true" ma:fieldsID="98165b78c0e22eecc28731fb4b51a4da" ns3:_="">
    <xsd:import namespace="430f76a6-8bad-4da0-9463-45cb17384a9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f76a6-8bad-4da0-9463-45cb17384a9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903D87-60BF-4E03-956B-7F9A5E117B49}">
  <ds:schemaRefs>
    <ds:schemaRef ds:uri="http://purl.org/dc/dcmitype/"/>
    <ds:schemaRef ds:uri="430f76a6-8bad-4da0-9463-45cb17384a94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7B8F67C-092F-4C9C-8E71-784893529E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B58015-8DAB-47BD-AA9E-0D418F8B5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0f76a6-8bad-4da0-9463-45cb17384a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DC-DC MC3x063A Step-Down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Chang</dc:creator>
  <cp:lastModifiedBy>Kaitlyn Chang</cp:lastModifiedBy>
  <dcterms:created xsi:type="dcterms:W3CDTF">2025-02-21T23:23:08Z</dcterms:created>
  <dcterms:modified xsi:type="dcterms:W3CDTF">2025-03-01T00:24:30Z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0x010100148FEC1369C58D489D1A1EE5D38CC7E2</vt:lpwstr>
  </property>
</Properties>
</file>