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chino\OneDrive\修士論文\テンプレ\2016ShuRon\グラフ\"/>
    </mc:Choice>
  </mc:AlternateContent>
  <bookViews>
    <workbookView xWindow="0" yWindow="0" windowWidth="28800" windowHeight="14070" firstSheet="2" activeTab="2"/>
  </bookViews>
  <sheets>
    <sheet name="split125" sheetId="1" state="hidden" r:id="rId1"/>
    <sheet name="split80" sheetId="2" state="hidden" r:id="rId2"/>
    <sheet name="split125 k=1" sheetId="9" r:id="rId3"/>
    <sheet name="split30 k=1 (2)" sheetId="18" state="hidden" r:id="rId4"/>
    <sheet name="split60" sheetId="10" r:id="rId5"/>
    <sheet name="split30 k=1" sheetId="7" r:id="rId6"/>
    <sheet name="split15" sheetId="14" r:id="rId7"/>
    <sheet name="Sheet7" sheetId="19" r:id="rId8"/>
    <sheet name="Sheet4" sheetId="17" state="hidden" r:id="rId9"/>
    <sheet name="Sheet2" sheetId="6" state="hidden" r:id="rId10"/>
    <sheet name="ヒストグラム" sheetId="3" state="hidden" r:id="rId11"/>
    <sheet name="split30 k=5" sheetId="8" state="hidden" r:id="rId12"/>
    <sheet name="元データ" sheetId="15" r:id="rId13"/>
    <sheet name="Sheet3" sheetId="16" r:id="rId14"/>
    <sheet name="Sheet5" sheetId="5" state="hidden" r:id="rId15"/>
    <sheet name="ヒストグラム（比率）" sheetId="4" state="hidden" r:id="rId16"/>
  </sheets>
  <definedNames>
    <definedName name="DicsHistgram" localSheetId="14">Sheet5!$A$1:$B$121</definedName>
    <definedName name="DicsHistgram" localSheetId="10">ヒストグラム!$A$1:$B$121</definedName>
    <definedName name="DicsHistgram" localSheetId="15">'ヒストグラム（比率）'!$A$1:$B$121</definedName>
    <definedName name="DicsHistgram_1" localSheetId="15">'ヒストグラム（比率）'!$J$2:$K$121</definedName>
    <definedName name="length" localSheetId="0">split125!$I$2:$I$83</definedName>
    <definedName name="log_s30_k5_1" localSheetId="11">'split30 k=5'!$A$2:$E$86</definedName>
    <definedName name="log_s80" localSheetId="1">split80!$A$2:$F$82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2" i="14"/>
  <c r="H3" i="10"/>
  <c r="I3" i="10"/>
  <c r="J3" i="10"/>
  <c r="K3" i="10"/>
  <c r="H4" i="10"/>
  <c r="I4" i="10"/>
  <c r="J4" i="10"/>
  <c r="K4" i="10"/>
  <c r="H5" i="10"/>
  <c r="I5" i="10"/>
  <c r="J5" i="10"/>
  <c r="K5" i="10"/>
  <c r="H6" i="10"/>
  <c r="I6" i="10"/>
  <c r="J6" i="10"/>
  <c r="K6" i="10"/>
  <c r="H7" i="10"/>
  <c r="I7" i="10"/>
  <c r="J7" i="10"/>
  <c r="K7" i="10"/>
  <c r="H8" i="10"/>
  <c r="I8" i="10"/>
  <c r="J8" i="10"/>
  <c r="K8" i="10"/>
  <c r="H9" i="10"/>
  <c r="I9" i="10"/>
  <c r="J9" i="10"/>
  <c r="K9" i="10"/>
  <c r="H10" i="10"/>
  <c r="I10" i="10"/>
  <c r="J10" i="10"/>
  <c r="K10" i="10"/>
  <c r="H11" i="10"/>
  <c r="I11" i="10"/>
  <c r="J11" i="10"/>
  <c r="K11" i="10"/>
  <c r="H12" i="10"/>
  <c r="I12" i="10"/>
  <c r="J12" i="10"/>
  <c r="K12" i="10"/>
  <c r="H13" i="10"/>
  <c r="I13" i="10"/>
  <c r="J13" i="10"/>
  <c r="K13" i="10"/>
  <c r="H14" i="10"/>
  <c r="I14" i="10"/>
  <c r="J14" i="10"/>
  <c r="K14" i="10"/>
  <c r="H15" i="10"/>
  <c r="I15" i="10"/>
  <c r="J15" i="10"/>
  <c r="K15" i="10"/>
  <c r="H16" i="10"/>
  <c r="I16" i="10"/>
  <c r="J16" i="10"/>
  <c r="K16" i="10"/>
  <c r="H17" i="10"/>
  <c r="I17" i="10"/>
  <c r="J17" i="10"/>
  <c r="K17" i="10"/>
  <c r="H18" i="10"/>
  <c r="I18" i="10"/>
  <c r="J18" i="10"/>
  <c r="K18" i="10"/>
  <c r="H19" i="10"/>
  <c r="I19" i="10"/>
  <c r="J19" i="10"/>
  <c r="K19" i="10"/>
  <c r="H20" i="10"/>
  <c r="I20" i="10"/>
  <c r="J20" i="10"/>
  <c r="K20" i="10"/>
  <c r="H21" i="10"/>
  <c r="I21" i="10"/>
  <c r="J21" i="10"/>
  <c r="K21" i="10"/>
  <c r="H22" i="10"/>
  <c r="I22" i="10"/>
  <c r="J22" i="10"/>
  <c r="K22" i="10"/>
  <c r="H23" i="10"/>
  <c r="I23" i="10"/>
  <c r="J23" i="10"/>
  <c r="K23" i="10"/>
  <c r="H24" i="10"/>
  <c r="I24" i="10"/>
  <c r="J24" i="10"/>
  <c r="K24" i="10"/>
  <c r="H25" i="10"/>
  <c r="I25" i="10"/>
  <c r="J25" i="10"/>
  <c r="K25" i="10"/>
  <c r="H26" i="10"/>
  <c r="I26" i="10"/>
  <c r="J26" i="10"/>
  <c r="K26" i="10"/>
  <c r="H27" i="10"/>
  <c r="I27" i="10"/>
  <c r="J27" i="10"/>
  <c r="K27" i="10"/>
  <c r="H28" i="10"/>
  <c r="I28" i="10"/>
  <c r="J28" i="10"/>
  <c r="K28" i="10"/>
  <c r="H29" i="10"/>
  <c r="I29" i="10"/>
  <c r="J29" i="10"/>
  <c r="K29" i="10"/>
  <c r="H30" i="10"/>
  <c r="I30" i="10"/>
  <c r="J30" i="10"/>
  <c r="K30" i="10"/>
  <c r="H31" i="10"/>
  <c r="I31" i="10"/>
  <c r="J31" i="10"/>
  <c r="K31" i="10"/>
  <c r="H32" i="10"/>
  <c r="I32" i="10"/>
  <c r="J32" i="10"/>
  <c r="K32" i="10"/>
  <c r="H33" i="10"/>
  <c r="I33" i="10"/>
  <c r="J33" i="10"/>
  <c r="K33" i="10"/>
  <c r="H34" i="10"/>
  <c r="I34" i="10"/>
  <c r="J34" i="10"/>
  <c r="K34" i="10"/>
  <c r="H35" i="10"/>
  <c r="I35" i="10"/>
  <c r="J35" i="10"/>
  <c r="K35" i="10"/>
  <c r="H36" i="10"/>
  <c r="I36" i="10"/>
  <c r="J36" i="10"/>
  <c r="K36" i="10"/>
  <c r="H37" i="10"/>
  <c r="I37" i="10"/>
  <c r="J37" i="10"/>
  <c r="K37" i="10"/>
  <c r="H38" i="10"/>
  <c r="I38" i="10"/>
  <c r="J38" i="10"/>
  <c r="K38" i="10"/>
  <c r="H39" i="10"/>
  <c r="I39" i="10"/>
  <c r="J39" i="10"/>
  <c r="K39" i="10"/>
  <c r="H40" i="10"/>
  <c r="I40" i="10"/>
  <c r="J40" i="10"/>
  <c r="K40" i="10"/>
  <c r="H41" i="10"/>
  <c r="I41" i="10"/>
  <c r="J41" i="10"/>
  <c r="K41" i="10"/>
  <c r="H42" i="10"/>
  <c r="I42" i="10"/>
  <c r="J42" i="10"/>
  <c r="K42" i="10"/>
  <c r="H43" i="10"/>
  <c r="I43" i="10"/>
  <c r="J43" i="10"/>
  <c r="K43" i="10"/>
  <c r="H44" i="10"/>
  <c r="I44" i="10"/>
  <c r="J44" i="10"/>
  <c r="K44" i="10"/>
  <c r="H45" i="10"/>
  <c r="I45" i="10"/>
  <c r="J45" i="10"/>
  <c r="K45" i="10"/>
  <c r="H46" i="10"/>
  <c r="I46" i="10"/>
  <c r="J46" i="10"/>
  <c r="K46" i="10"/>
  <c r="H47" i="10"/>
  <c r="I47" i="10"/>
  <c r="J47" i="10"/>
  <c r="K47" i="10"/>
  <c r="H48" i="10"/>
  <c r="I48" i="10"/>
  <c r="J48" i="10"/>
  <c r="K48" i="10"/>
  <c r="H49" i="10"/>
  <c r="I49" i="10"/>
  <c r="J49" i="10"/>
  <c r="K49" i="10"/>
  <c r="H50" i="10"/>
  <c r="I50" i="10"/>
  <c r="J50" i="10"/>
  <c r="K50" i="10"/>
  <c r="H51" i="10"/>
  <c r="I51" i="10"/>
  <c r="J51" i="10"/>
  <c r="K51" i="10"/>
  <c r="H52" i="10"/>
  <c r="I52" i="10"/>
  <c r="J52" i="10"/>
  <c r="K52" i="10"/>
  <c r="H53" i="10"/>
  <c r="I53" i="10"/>
  <c r="J53" i="10"/>
  <c r="K53" i="10"/>
  <c r="H54" i="10"/>
  <c r="I54" i="10"/>
  <c r="J54" i="10"/>
  <c r="K54" i="10"/>
  <c r="H55" i="10"/>
  <c r="I55" i="10"/>
  <c r="J55" i="10"/>
  <c r="K55" i="10"/>
  <c r="H56" i="10"/>
  <c r="I56" i="10"/>
  <c r="J56" i="10"/>
  <c r="K56" i="10"/>
  <c r="H57" i="10"/>
  <c r="I57" i="10"/>
  <c r="J57" i="10"/>
  <c r="K57" i="10"/>
  <c r="H58" i="10"/>
  <c r="I58" i="10"/>
  <c r="J58" i="10"/>
  <c r="K58" i="10"/>
  <c r="H59" i="10"/>
  <c r="I59" i="10"/>
  <c r="J59" i="10"/>
  <c r="K59" i="10"/>
  <c r="H60" i="10"/>
  <c r="I60" i="10"/>
  <c r="J60" i="10"/>
  <c r="K60" i="10"/>
  <c r="H61" i="10"/>
  <c r="I61" i="10"/>
  <c r="J61" i="10"/>
  <c r="K61" i="10"/>
  <c r="H62" i="10"/>
  <c r="I62" i="10"/>
  <c r="J62" i="10"/>
  <c r="K62" i="10"/>
  <c r="H63" i="10"/>
  <c r="I63" i="10"/>
  <c r="J63" i="10"/>
  <c r="K63" i="10"/>
  <c r="H64" i="10"/>
  <c r="I64" i="10"/>
  <c r="J64" i="10"/>
  <c r="K64" i="10"/>
  <c r="H65" i="10"/>
  <c r="I65" i="10"/>
  <c r="J65" i="10"/>
  <c r="K65" i="10"/>
  <c r="H66" i="10"/>
  <c r="I66" i="10"/>
  <c r="J66" i="10"/>
  <c r="K66" i="10"/>
  <c r="H67" i="10"/>
  <c r="I67" i="10"/>
  <c r="J67" i="10"/>
  <c r="K67" i="10"/>
  <c r="H68" i="10"/>
  <c r="I68" i="10"/>
  <c r="J68" i="10"/>
  <c r="K68" i="10"/>
  <c r="H69" i="10"/>
  <c r="I69" i="10"/>
  <c r="J69" i="10"/>
  <c r="K69" i="10"/>
  <c r="H70" i="10"/>
  <c r="I70" i="10"/>
  <c r="J70" i="10"/>
  <c r="K70" i="10"/>
  <c r="H71" i="10"/>
  <c r="I71" i="10"/>
  <c r="J71" i="10"/>
  <c r="K71" i="10"/>
  <c r="H72" i="10"/>
  <c r="I72" i="10"/>
  <c r="J72" i="10"/>
  <c r="K72" i="10"/>
  <c r="H73" i="10"/>
  <c r="I73" i="10"/>
  <c r="J73" i="10"/>
  <c r="K73" i="10"/>
  <c r="H74" i="10"/>
  <c r="I74" i="10"/>
  <c r="J74" i="10"/>
  <c r="K74" i="10"/>
  <c r="H75" i="10"/>
  <c r="I75" i="10"/>
  <c r="J75" i="10"/>
  <c r="K75" i="10"/>
  <c r="H76" i="10"/>
  <c r="I76" i="10"/>
  <c r="J76" i="10"/>
  <c r="K76" i="10"/>
  <c r="H77" i="10"/>
  <c r="I77" i="10"/>
  <c r="J77" i="10"/>
  <c r="K77" i="10"/>
  <c r="H78" i="10"/>
  <c r="I78" i="10"/>
  <c r="J78" i="10"/>
  <c r="K78" i="10"/>
  <c r="H79" i="10"/>
  <c r="I79" i="10"/>
  <c r="J79" i="10"/>
  <c r="K79" i="10"/>
  <c r="H80" i="10"/>
  <c r="I80" i="10"/>
  <c r="J80" i="10"/>
  <c r="K80" i="10"/>
  <c r="H81" i="10"/>
  <c r="I81" i="10"/>
  <c r="J81" i="10"/>
  <c r="K81" i="10"/>
  <c r="H82" i="10"/>
  <c r="I82" i="10"/>
  <c r="J82" i="10"/>
  <c r="K82" i="10"/>
  <c r="H83" i="10"/>
  <c r="I83" i="10"/>
  <c r="J83" i="10"/>
  <c r="K83" i="10"/>
  <c r="H84" i="10"/>
  <c r="I84" i="10"/>
  <c r="J84" i="10"/>
  <c r="K84" i="10"/>
  <c r="H85" i="10"/>
  <c r="I85" i="10"/>
  <c r="J85" i="10"/>
  <c r="K85" i="10"/>
  <c r="H86" i="10"/>
  <c r="I86" i="10"/>
  <c r="J86" i="10"/>
  <c r="K86" i="10"/>
  <c r="I2" i="10"/>
  <c r="J2" i="10"/>
  <c r="K2" i="10"/>
  <c r="H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2" i="10"/>
  <c r="E87" i="9"/>
  <c r="D87" i="9"/>
  <c r="C87" i="9"/>
  <c r="B87" i="9"/>
  <c r="E87" i="14"/>
  <c r="D87" i="14"/>
  <c r="C87" i="14"/>
  <c r="B87" i="14"/>
  <c r="E87" i="7"/>
  <c r="D87" i="7"/>
  <c r="C87" i="7"/>
  <c r="B87" i="7"/>
  <c r="E87" i="10"/>
  <c r="D87" i="10"/>
  <c r="C87" i="10"/>
  <c r="B87" i="10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G2" i="7"/>
  <c r="F2" i="7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2" i="9"/>
  <c r="H3" i="8"/>
  <c r="I3" i="8"/>
  <c r="J3" i="8"/>
  <c r="K3" i="8"/>
  <c r="H4" i="8"/>
  <c r="I4" i="8"/>
  <c r="J4" i="8"/>
  <c r="K4" i="8"/>
  <c r="H5" i="8"/>
  <c r="I5" i="8"/>
  <c r="J5" i="8"/>
  <c r="K5" i="8"/>
  <c r="H6" i="8"/>
  <c r="I6" i="8"/>
  <c r="J6" i="8"/>
  <c r="K6" i="8"/>
  <c r="H7" i="8"/>
  <c r="I7" i="8"/>
  <c r="J7" i="8"/>
  <c r="K7" i="8"/>
  <c r="H8" i="8"/>
  <c r="I8" i="8"/>
  <c r="J8" i="8"/>
  <c r="K8" i="8"/>
  <c r="H9" i="8"/>
  <c r="I9" i="8"/>
  <c r="J9" i="8"/>
  <c r="K9" i="8"/>
  <c r="H10" i="8"/>
  <c r="I10" i="8"/>
  <c r="J10" i="8"/>
  <c r="K10" i="8"/>
  <c r="H11" i="8"/>
  <c r="I11" i="8"/>
  <c r="J11" i="8"/>
  <c r="K11" i="8"/>
  <c r="H12" i="8"/>
  <c r="I12" i="8"/>
  <c r="J12" i="8"/>
  <c r="K12" i="8"/>
  <c r="H13" i="8"/>
  <c r="I13" i="8"/>
  <c r="J13" i="8"/>
  <c r="K13" i="8"/>
  <c r="H14" i="8"/>
  <c r="I14" i="8"/>
  <c r="J14" i="8"/>
  <c r="K14" i="8"/>
  <c r="H15" i="8"/>
  <c r="I15" i="8"/>
  <c r="J15" i="8"/>
  <c r="K15" i="8"/>
  <c r="H16" i="8"/>
  <c r="I16" i="8"/>
  <c r="J16" i="8"/>
  <c r="K16" i="8"/>
  <c r="H17" i="8"/>
  <c r="I17" i="8"/>
  <c r="J17" i="8"/>
  <c r="K17" i="8"/>
  <c r="H18" i="8"/>
  <c r="I18" i="8"/>
  <c r="J18" i="8"/>
  <c r="K18" i="8"/>
  <c r="H19" i="8"/>
  <c r="I19" i="8"/>
  <c r="J19" i="8"/>
  <c r="K19" i="8"/>
  <c r="H20" i="8"/>
  <c r="I20" i="8"/>
  <c r="J20" i="8"/>
  <c r="K20" i="8"/>
  <c r="H21" i="8"/>
  <c r="I21" i="8"/>
  <c r="J21" i="8"/>
  <c r="K21" i="8"/>
  <c r="H22" i="8"/>
  <c r="I22" i="8"/>
  <c r="J22" i="8"/>
  <c r="K22" i="8"/>
  <c r="H23" i="8"/>
  <c r="I23" i="8"/>
  <c r="J23" i="8"/>
  <c r="K23" i="8"/>
  <c r="H24" i="8"/>
  <c r="I24" i="8"/>
  <c r="J24" i="8"/>
  <c r="K24" i="8"/>
  <c r="H25" i="8"/>
  <c r="I25" i="8"/>
  <c r="J25" i="8"/>
  <c r="K25" i="8"/>
  <c r="H26" i="8"/>
  <c r="I26" i="8"/>
  <c r="J26" i="8"/>
  <c r="K26" i="8"/>
  <c r="H27" i="8"/>
  <c r="I27" i="8"/>
  <c r="J27" i="8"/>
  <c r="K27" i="8"/>
  <c r="H28" i="8"/>
  <c r="I28" i="8"/>
  <c r="J28" i="8"/>
  <c r="K28" i="8"/>
  <c r="H29" i="8"/>
  <c r="I29" i="8"/>
  <c r="J29" i="8"/>
  <c r="K29" i="8"/>
  <c r="H30" i="8"/>
  <c r="I30" i="8"/>
  <c r="J30" i="8"/>
  <c r="K30" i="8"/>
  <c r="H31" i="8"/>
  <c r="I31" i="8"/>
  <c r="J31" i="8"/>
  <c r="K31" i="8"/>
  <c r="H32" i="8"/>
  <c r="I32" i="8"/>
  <c r="J32" i="8"/>
  <c r="K32" i="8"/>
  <c r="H33" i="8"/>
  <c r="I33" i="8"/>
  <c r="J33" i="8"/>
  <c r="K33" i="8"/>
  <c r="H34" i="8"/>
  <c r="I34" i="8"/>
  <c r="J34" i="8"/>
  <c r="K34" i="8"/>
  <c r="H35" i="8"/>
  <c r="I35" i="8"/>
  <c r="J35" i="8"/>
  <c r="K35" i="8"/>
  <c r="H36" i="8"/>
  <c r="I36" i="8"/>
  <c r="J36" i="8"/>
  <c r="K36" i="8"/>
  <c r="H37" i="8"/>
  <c r="I37" i="8"/>
  <c r="J37" i="8"/>
  <c r="K37" i="8"/>
  <c r="H38" i="8"/>
  <c r="I38" i="8"/>
  <c r="J38" i="8"/>
  <c r="K38" i="8"/>
  <c r="H39" i="8"/>
  <c r="I39" i="8"/>
  <c r="J39" i="8"/>
  <c r="K39" i="8"/>
  <c r="H40" i="8"/>
  <c r="I40" i="8"/>
  <c r="J40" i="8"/>
  <c r="K40" i="8"/>
  <c r="H41" i="8"/>
  <c r="I41" i="8"/>
  <c r="J41" i="8"/>
  <c r="K41" i="8"/>
  <c r="H42" i="8"/>
  <c r="I42" i="8"/>
  <c r="J42" i="8"/>
  <c r="K42" i="8"/>
  <c r="H43" i="8"/>
  <c r="I43" i="8"/>
  <c r="J43" i="8"/>
  <c r="K43" i="8"/>
  <c r="H44" i="8"/>
  <c r="I44" i="8"/>
  <c r="J44" i="8"/>
  <c r="K44" i="8"/>
  <c r="H45" i="8"/>
  <c r="I45" i="8"/>
  <c r="J45" i="8"/>
  <c r="K45" i="8"/>
  <c r="H46" i="8"/>
  <c r="I46" i="8"/>
  <c r="J46" i="8"/>
  <c r="K46" i="8"/>
  <c r="H47" i="8"/>
  <c r="I47" i="8"/>
  <c r="J47" i="8"/>
  <c r="K47" i="8"/>
  <c r="H48" i="8"/>
  <c r="I48" i="8"/>
  <c r="J48" i="8"/>
  <c r="K48" i="8"/>
  <c r="H49" i="8"/>
  <c r="I49" i="8"/>
  <c r="J49" i="8"/>
  <c r="K49" i="8"/>
  <c r="H50" i="8"/>
  <c r="I50" i="8"/>
  <c r="J50" i="8"/>
  <c r="K50" i="8"/>
  <c r="H51" i="8"/>
  <c r="I51" i="8"/>
  <c r="J51" i="8"/>
  <c r="K51" i="8"/>
  <c r="H52" i="8"/>
  <c r="I52" i="8"/>
  <c r="J52" i="8"/>
  <c r="K52" i="8"/>
  <c r="H53" i="8"/>
  <c r="I53" i="8"/>
  <c r="J53" i="8"/>
  <c r="K53" i="8"/>
  <c r="H54" i="8"/>
  <c r="I54" i="8"/>
  <c r="J54" i="8"/>
  <c r="K54" i="8"/>
  <c r="H55" i="8"/>
  <c r="I55" i="8"/>
  <c r="J55" i="8"/>
  <c r="K55" i="8"/>
  <c r="H56" i="8"/>
  <c r="I56" i="8"/>
  <c r="J56" i="8"/>
  <c r="K56" i="8"/>
  <c r="H57" i="8"/>
  <c r="I57" i="8"/>
  <c r="J57" i="8"/>
  <c r="K57" i="8"/>
  <c r="H58" i="8"/>
  <c r="I58" i="8"/>
  <c r="J58" i="8"/>
  <c r="K58" i="8"/>
  <c r="H59" i="8"/>
  <c r="I59" i="8"/>
  <c r="J59" i="8"/>
  <c r="K59" i="8"/>
  <c r="H60" i="8"/>
  <c r="I60" i="8"/>
  <c r="J60" i="8"/>
  <c r="K60" i="8"/>
  <c r="H61" i="8"/>
  <c r="I61" i="8"/>
  <c r="J61" i="8"/>
  <c r="K61" i="8"/>
  <c r="H62" i="8"/>
  <c r="I62" i="8"/>
  <c r="J62" i="8"/>
  <c r="K62" i="8"/>
  <c r="H63" i="8"/>
  <c r="I63" i="8"/>
  <c r="J63" i="8"/>
  <c r="K63" i="8"/>
  <c r="H64" i="8"/>
  <c r="I64" i="8"/>
  <c r="J64" i="8"/>
  <c r="K64" i="8"/>
  <c r="H65" i="8"/>
  <c r="I65" i="8"/>
  <c r="J65" i="8"/>
  <c r="K65" i="8"/>
  <c r="H66" i="8"/>
  <c r="I66" i="8"/>
  <c r="J66" i="8"/>
  <c r="K66" i="8"/>
  <c r="H67" i="8"/>
  <c r="I67" i="8"/>
  <c r="J67" i="8"/>
  <c r="K67" i="8"/>
  <c r="H68" i="8"/>
  <c r="I68" i="8"/>
  <c r="J68" i="8"/>
  <c r="K68" i="8"/>
  <c r="H69" i="8"/>
  <c r="I69" i="8"/>
  <c r="J69" i="8"/>
  <c r="K69" i="8"/>
  <c r="H70" i="8"/>
  <c r="I70" i="8"/>
  <c r="J70" i="8"/>
  <c r="K70" i="8"/>
  <c r="H71" i="8"/>
  <c r="I71" i="8"/>
  <c r="J71" i="8"/>
  <c r="K71" i="8"/>
  <c r="H72" i="8"/>
  <c r="I72" i="8"/>
  <c r="J72" i="8"/>
  <c r="K72" i="8"/>
  <c r="H73" i="8"/>
  <c r="I73" i="8"/>
  <c r="J73" i="8"/>
  <c r="K73" i="8"/>
  <c r="H74" i="8"/>
  <c r="I74" i="8"/>
  <c r="J74" i="8"/>
  <c r="K74" i="8"/>
  <c r="H75" i="8"/>
  <c r="I75" i="8"/>
  <c r="J75" i="8"/>
  <c r="K75" i="8"/>
  <c r="H76" i="8"/>
  <c r="I76" i="8"/>
  <c r="J76" i="8"/>
  <c r="K76" i="8"/>
  <c r="H77" i="8"/>
  <c r="I77" i="8"/>
  <c r="J77" i="8"/>
  <c r="K77" i="8"/>
  <c r="H78" i="8"/>
  <c r="I78" i="8"/>
  <c r="J78" i="8"/>
  <c r="K78" i="8"/>
  <c r="H79" i="8"/>
  <c r="I79" i="8"/>
  <c r="J79" i="8"/>
  <c r="K79" i="8"/>
  <c r="H80" i="8"/>
  <c r="I80" i="8"/>
  <c r="J80" i="8"/>
  <c r="K80" i="8"/>
  <c r="H81" i="8"/>
  <c r="I81" i="8"/>
  <c r="J81" i="8"/>
  <c r="K81" i="8"/>
  <c r="H82" i="8"/>
  <c r="I82" i="8"/>
  <c r="J82" i="8"/>
  <c r="K82" i="8"/>
  <c r="H83" i="8"/>
  <c r="I83" i="8"/>
  <c r="J83" i="8"/>
  <c r="K83" i="8"/>
  <c r="H84" i="8"/>
  <c r="I84" i="8"/>
  <c r="J84" i="8"/>
  <c r="K84" i="8"/>
  <c r="H85" i="8"/>
  <c r="I85" i="8"/>
  <c r="J85" i="8"/>
  <c r="K85" i="8"/>
  <c r="H86" i="8"/>
  <c r="I86" i="8"/>
  <c r="J86" i="8"/>
  <c r="K86" i="8"/>
  <c r="I2" i="8"/>
  <c r="J2" i="8"/>
  <c r="K2" i="8"/>
  <c r="H2" i="8"/>
  <c r="H1" i="8"/>
  <c r="H86" i="18"/>
  <c r="G86" i="18"/>
  <c r="H85" i="18"/>
  <c r="G85" i="18"/>
  <c r="H84" i="18"/>
  <c r="G84" i="18"/>
  <c r="H83" i="18"/>
  <c r="G83" i="18"/>
  <c r="H82" i="18"/>
  <c r="G82" i="18"/>
  <c r="H81" i="18"/>
  <c r="G81" i="18"/>
  <c r="H80" i="18"/>
  <c r="G80" i="18"/>
  <c r="H79" i="18"/>
  <c r="G79" i="18"/>
  <c r="H78" i="18"/>
  <c r="G78" i="18"/>
  <c r="H77" i="18"/>
  <c r="G77" i="18"/>
  <c r="H76" i="18"/>
  <c r="G76" i="18"/>
  <c r="H75" i="18"/>
  <c r="G75" i="18"/>
  <c r="H74" i="18"/>
  <c r="G74" i="18"/>
  <c r="H73" i="18"/>
  <c r="G73" i="18"/>
  <c r="H72" i="18"/>
  <c r="G72" i="18"/>
  <c r="H71" i="18"/>
  <c r="G71" i="18"/>
  <c r="H70" i="18"/>
  <c r="G70" i="18"/>
  <c r="H69" i="18"/>
  <c r="G69" i="18"/>
  <c r="H68" i="18"/>
  <c r="G68" i="18"/>
  <c r="H67" i="18"/>
  <c r="G67" i="18"/>
  <c r="H66" i="18"/>
  <c r="G66" i="18"/>
  <c r="H65" i="18"/>
  <c r="G65" i="18"/>
  <c r="H64" i="18"/>
  <c r="G64" i="18"/>
  <c r="H63" i="18"/>
  <c r="G63" i="18"/>
  <c r="H62" i="18"/>
  <c r="G62" i="18"/>
  <c r="H61" i="18"/>
  <c r="G61" i="18"/>
  <c r="H60" i="18"/>
  <c r="G60" i="18"/>
  <c r="H59" i="18"/>
  <c r="G59" i="18"/>
  <c r="H58" i="18"/>
  <c r="G58" i="18"/>
  <c r="H57" i="18"/>
  <c r="G57" i="18"/>
  <c r="H56" i="18"/>
  <c r="G56" i="18"/>
  <c r="H55" i="18"/>
  <c r="G55" i="18"/>
  <c r="H54" i="18"/>
  <c r="G54" i="18"/>
  <c r="H53" i="18"/>
  <c r="G53" i="18"/>
  <c r="H52" i="18"/>
  <c r="G52" i="18"/>
  <c r="H51" i="18"/>
  <c r="G51" i="18"/>
  <c r="H50" i="18"/>
  <c r="G50" i="18"/>
  <c r="H49" i="18"/>
  <c r="G49" i="18"/>
  <c r="H48" i="18"/>
  <c r="G48" i="18"/>
  <c r="H47" i="18"/>
  <c r="G47" i="18"/>
  <c r="H46" i="18"/>
  <c r="G46" i="18"/>
  <c r="H45" i="18"/>
  <c r="G45" i="18"/>
  <c r="H44" i="18"/>
  <c r="G44" i="18"/>
  <c r="H43" i="18"/>
  <c r="G43" i="18"/>
  <c r="H42" i="18"/>
  <c r="G42" i="18"/>
  <c r="H41" i="18"/>
  <c r="G41" i="18"/>
  <c r="H40" i="18"/>
  <c r="G40" i="18"/>
  <c r="H39" i="18"/>
  <c r="G39" i="18"/>
  <c r="H38" i="18"/>
  <c r="G38" i="18"/>
  <c r="H37" i="18"/>
  <c r="G37" i="18"/>
  <c r="H36" i="18"/>
  <c r="G36" i="18"/>
  <c r="H35" i="18"/>
  <c r="G35" i="18"/>
  <c r="H34" i="18"/>
  <c r="G34" i="18"/>
  <c r="H33" i="18"/>
  <c r="G33" i="18"/>
  <c r="H32" i="18"/>
  <c r="G32" i="18"/>
  <c r="H31" i="18"/>
  <c r="G31" i="18"/>
  <c r="H30" i="18"/>
  <c r="G30" i="18"/>
  <c r="H29" i="18"/>
  <c r="G29" i="18"/>
  <c r="H28" i="18"/>
  <c r="G28" i="18"/>
  <c r="H27" i="18"/>
  <c r="G27" i="18"/>
  <c r="H26" i="18"/>
  <c r="G26" i="18"/>
  <c r="H25" i="18"/>
  <c r="G25" i="18"/>
  <c r="H24" i="18"/>
  <c r="G24" i="18"/>
  <c r="H23" i="18"/>
  <c r="G23" i="18"/>
  <c r="H22" i="18"/>
  <c r="G22" i="18"/>
  <c r="H21" i="18"/>
  <c r="G21" i="18"/>
  <c r="H20" i="18"/>
  <c r="G20" i="18"/>
  <c r="H19" i="18"/>
  <c r="G19" i="18"/>
  <c r="H18" i="18"/>
  <c r="G18" i="18"/>
  <c r="H17" i="18"/>
  <c r="G17" i="18"/>
  <c r="H16" i="18"/>
  <c r="G16" i="18"/>
  <c r="H15" i="18"/>
  <c r="G15" i="18"/>
  <c r="H14" i="18"/>
  <c r="G14" i="18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6" i="18"/>
  <c r="G6" i="18"/>
  <c r="H5" i="18"/>
  <c r="G5" i="18"/>
  <c r="H4" i="18"/>
  <c r="G4" i="18"/>
  <c r="H3" i="18"/>
  <c r="G3" i="18"/>
  <c r="D87" i="18" s="1"/>
  <c r="D90" i="18" s="1"/>
  <c r="H2" i="18"/>
  <c r="G2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D89" i="18" l="1"/>
  <c r="D88" i="18"/>
  <c r="F89" i="18"/>
  <c r="F87" i="18"/>
  <c r="F90" i="18" s="1"/>
  <c r="F88" i="18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2" i="14"/>
  <c r="H87" i="14"/>
  <c r="H89" i="10"/>
  <c r="H88" i="10"/>
  <c r="H87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2" i="10"/>
  <c r="I87" i="10" s="1"/>
  <c r="J93" i="7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2" i="9"/>
  <c r="K88" i="9" s="1"/>
  <c r="J88" i="9"/>
  <c r="G2" i="2"/>
  <c r="F89" i="8"/>
  <c r="G3" i="8"/>
  <c r="G4" i="8"/>
  <c r="G5" i="8"/>
  <c r="G6" i="8"/>
  <c r="G7" i="8"/>
  <c r="G8" i="8"/>
  <c r="G89" i="8" s="1"/>
  <c r="G9" i="8"/>
  <c r="G87" i="8" s="1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G2" i="8"/>
  <c r="F2" i="8"/>
  <c r="F88" i="8" s="1"/>
  <c r="G44" i="7"/>
  <c r="G28" i="7"/>
  <c r="G50" i="7"/>
  <c r="G85" i="7"/>
  <c r="G46" i="7"/>
  <c r="G51" i="7"/>
  <c r="G56" i="7"/>
  <c r="G23" i="7"/>
  <c r="G64" i="7"/>
  <c r="G76" i="7"/>
  <c r="G42" i="7"/>
  <c r="G14" i="7"/>
  <c r="G83" i="7"/>
  <c r="G12" i="7"/>
  <c r="G70" i="7"/>
  <c r="G7" i="7"/>
  <c r="G47" i="7"/>
  <c r="G58" i="7"/>
  <c r="G72" i="7"/>
  <c r="G19" i="7"/>
  <c r="G5" i="7"/>
  <c r="G16" i="7"/>
  <c r="G66" i="7"/>
  <c r="G49" i="7"/>
  <c r="G8" i="7"/>
  <c r="G38" i="7"/>
  <c r="G10" i="7"/>
  <c r="G20" i="7"/>
  <c r="G79" i="7"/>
  <c r="G35" i="7"/>
  <c r="G57" i="7"/>
  <c r="G27" i="7"/>
  <c r="G21" i="7"/>
  <c r="G33" i="7"/>
  <c r="G32" i="7"/>
  <c r="G15" i="7"/>
  <c r="G75" i="7"/>
  <c r="G86" i="7"/>
  <c r="G18" i="7"/>
  <c r="G13" i="7"/>
  <c r="G24" i="7"/>
  <c r="G36" i="7"/>
  <c r="G17" i="7"/>
  <c r="G22" i="7"/>
  <c r="G54" i="7"/>
  <c r="G62" i="7"/>
  <c r="G74" i="7"/>
  <c r="G25" i="7"/>
  <c r="G40" i="7"/>
  <c r="G65" i="7"/>
  <c r="G48" i="7"/>
  <c r="G78" i="7"/>
  <c r="G37" i="7"/>
  <c r="G9" i="7"/>
  <c r="G68" i="7"/>
  <c r="G3" i="7"/>
  <c r="G77" i="7"/>
  <c r="G82" i="7"/>
  <c r="G29" i="7"/>
  <c r="G31" i="7"/>
  <c r="G80" i="7"/>
  <c r="G4" i="7"/>
  <c r="G30" i="7"/>
  <c r="G84" i="7"/>
  <c r="G60" i="7"/>
  <c r="G63" i="7"/>
  <c r="G52" i="7"/>
  <c r="G81" i="7"/>
  <c r="G43" i="7"/>
  <c r="G69" i="7"/>
  <c r="G39" i="7"/>
  <c r="G55" i="7"/>
  <c r="G61" i="7"/>
  <c r="G41" i="7"/>
  <c r="G34" i="7"/>
  <c r="G73" i="7"/>
  <c r="G11" i="7"/>
  <c r="G45" i="7"/>
  <c r="G71" i="7"/>
  <c r="G53" i="7"/>
  <c r="G6" i="7"/>
  <c r="G26" i="7"/>
  <c r="K93" i="7"/>
  <c r="G59" i="7"/>
  <c r="G67" i="7"/>
  <c r="I88" i="14" l="1"/>
  <c r="I87" i="14"/>
  <c r="I89" i="14"/>
  <c r="H88" i="14"/>
  <c r="H89" i="14"/>
  <c r="I89" i="10"/>
  <c r="I88" i="10"/>
  <c r="J94" i="7"/>
  <c r="K94" i="7"/>
  <c r="J92" i="7"/>
  <c r="J95" i="7" s="1"/>
  <c r="F87" i="8"/>
  <c r="J87" i="9"/>
  <c r="K87" i="9"/>
  <c r="J89" i="9"/>
  <c r="K89" i="9"/>
  <c r="K92" i="7"/>
  <c r="K95" i="7" s="1"/>
  <c r="G88" i="8"/>
  <c r="Q6" i="4"/>
  <c r="Q7" i="4"/>
  <c r="P9" i="4"/>
  <c r="P10" i="4"/>
  <c r="P17" i="4"/>
  <c r="P18" i="4"/>
  <c r="P25" i="4"/>
  <c r="P26" i="4"/>
  <c r="P28" i="4"/>
  <c r="P33" i="4"/>
  <c r="P34" i="4"/>
  <c r="O4" i="4"/>
  <c r="O5" i="4"/>
  <c r="O12" i="4"/>
  <c r="O13" i="4"/>
  <c r="N7" i="4"/>
  <c r="L5" i="4"/>
  <c r="L6" i="4"/>
  <c r="L7" i="4"/>
  <c r="L8" i="4"/>
  <c r="L10" i="4"/>
  <c r="K6" i="4"/>
  <c r="K7" i="4"/>
  <c r="K14" i="4"/>
  <c r="K15" i="4"/>
  <c r="K22" i="4"/>
  <c r="K23" i="4"/>
  <c r="R1" i="4"/>
  <c r="R3" i="4" s="1"/>
  <c r="Q1" i="4"/>
  <c r="Q3" i="4" s="1"/>
  <c r="P1" i="4"/>
  <c r="P3" i="4" s="1"/>
  <c r="O1" i="4"/>
  <c r="O6" i="4" s="1"/>
  <c r="N1" i="4"/>
  <c r="N8" i="4" s="1"/>
  <c r="M1" i="4"/>
  <c r="M5" i="4" s="1"/>
  <c r="L1" i="4"/>
  <c r="L9" i="4" s="1"/>
  <c r="K1" i="4"/>
  <c r="K8" i="4" s="1"/>
  <c r="K21" i="4" l="1"/>
  <c r="N5" i="4"/>
  <c r="O11" i="4"/>
  <c r="O3" i="4"/>
  <c r="P32" i="4"/>
  <c r="P24" i="4"/>
  <c r="P16" i="4"/>
  <c r="P8" i="4"/>
  <c r="Q5" i="4"/>
  <c r="M4" i="4"/>
  <c r="N6" i="4"/>
  <c r="K5" i="4"/>
  <c r="P39" i="4"/>
  <c r="P31" i="4"/>
  <c r="P23" i="4"/>
  <c r="P15" i="4"/>
  <c r="P7" i="4"/>
  <c r="Q4" i="4"/>
  <c r="K13" i="4"/>
  <c r="K20" i="4"/>
  <c r="K12" i="4"/>
  <c r="K4" i="4"/>
  <c r="O10" i="4"/>
  <c r="K19" i="4"/>
  <c r="K11" i="4"/>
  <c r="K3" i="4"/>
  <c r="L4" i="4"/>
  <c r="N3" i="4"/>
  <c r="O9" i="4"/>
  <c r="P38" i="4"/>
  <c r="P30" i="4"/>
  <c r="P22" i="4"/>
  <c r="P14" i="4"/>
  <c r="P6" i="4"/>
  <c r="M3" i="4"/>
  <c r="N4" i="4"/>
  <c r="K18" i="4"/>
  <c r="K10" i="4"/>
  <c r="L3" i="4"/>
  <c r="O16" i="4"/>
  <c r="O8" i="4"/>
  <c r="P37" i="4"/>
  <c r="P29" i="4"/>
  <c r="P21" i="4"/>
  <c r="P13" i="4"/>
  <c r="P5" i="4"/>
  <c r="R5" i="4"/>
  <c r="P20" i="4"/>
  <c r="P12" i="4"/>
  <c r="P4" i="4"/>
  <c r="R4" i="4"/>
  <c r="K17" i="4"/>
  <c r="K9" i="4"/>
  <c r="O15" i="4"/>
  <c r="O7" i="4"/>
  <c r="P36" i="4"/>
  <c r="K24" i="4"/>
  <c r="K16" i="4"/>
  <c r="O14" i="4"/>
  <c r="P35" i="4"/>
  <c r="P27" i="4"/>
  <c r="P19" i="4"/>
  <c r="P11" i="4"/>
  <c r="H86" i="2"/>
  <c r="G86" i="2"/>
  <c r="H85" i="2"/>
  <c r="H84" i="2"/>
  <c r="H83" i="2"/>
  <c r="G85" i="2"/>
  <c r="G84" i="2"/>
  <c r="G83" i="2"/>
  <c r="G2" i="1"/>
  <c r="H2" i="1"/>
  <c r="G52" i="2" l="1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H2" i="2"/>
  <c r="G64" i="1"/>
  <c r="G42" i="1"/>
  <c r="G26" i="1"/>
  <c r="G48" i="1"/>
  <c r="G82" i="1"/>
  <c r="G44" i="1"/>
  <c r="G49" i="1"/>
  <c r="G53" i="1"/>
  <c r="G21" i="1"/>
  <c r="G61" i="1"/>
  <c r="G73" i="1"/>
  <c r="G40" i="1"/>
  <c r="G13" i="1"/>
  <c r="G80" i="1"/>
  <c r="G11" i="1"/>
  <c r="G67" i="1"/>
  <c r="G6" i="1"/>
  <c r="G45" i="1"/>
  <c r="G55" i="1"/>
  <c r="G69" i="1"/>
  <c r="G17" i="1"/>
  <c r="G4" i="1"/>
  <c r="G15" i="1"/>
  <c r="G63" i="1"/>
  <c r="G47" i="1"/>
  <c r="G7" i="1"/>
  <c r="G36" i="1"/>
  <c r="G9" i="1"/>
  <c r="G18" i="1"/>
  <c r="G76" i="1"/>
  <c r="G33" i="1"/>
  <c r="G54" i="1"/>
  <c r="G25" i="1"/>
  <c r="G19" i="1"/>
  <c r="G31" i="1"/>
  <c r="G30" i="1"/>
  <c r="G14" i="1"/>
  <c r="G72" i="1"/>
  <c r="G83" i="1"/>
  <c r="G16" i="1"/>
  <c r="G12" i="1"/>
  <c r="G22" i="1"/>
  <c r="G34" i="1"/>
  <c r="G20" i="1"/>
  <c r="G52" i="1"/>
  <c r="G59" i="1"/>
  <c r="G71" i="1"/>
  <c r="G23" i="1"/>
  <c r="G38" i="1"/>
  <c r="G62" i="1"/>
  <c r="G46" i="1"/>
  <c r="G75" i="1"/>
  <c r="G35" i="1"/>
  <c r="G8" i="1"/>
  <c r="G65" i="1"/>
  <c r="G74" i="1"/>
  <c r="G79" i="1"/>
  <c r="G27" i="1"/>
  <c r="G29" i="1"/>
  <c r="G77" i="1"/>
  <c r="G3" i="1"/>
  <c r="G28" i="1"/>
  <c r="G81" i="1"/>
  <c r="G57" i="1"/>
  <c r="G60" i="1"/>
  <c r="G50" i="1"/>
  <c r="G78" i="1"/>
  <c r="G41" i="1"/>
  <c r="G66" i="1"/>
  <c r="G37" i="1"/>
  <c r="G58" i="1"/>
  <c r="G39" i="1"/>
  <c r="G32" i="1"/>
  <c r="G70" i="1"/>
  <c r="G10" i="1"/>
  <c r="G43" i="1"/>
  <c r="G68" i="1"/>
  <c r="G51" i="1"/>
  <c r="G5" i="1"/>
  <c r="G24" i="1"/>
  <c r="G56" i="1"/>
  <c r="H42" i="1"/>
  <c r="H26" i="1"/>
  <c r="H48" i="1"/>
  <c r="H82" i="1"/>
  <c r="H44" i="1"/>
  <c r="H49" i="1"/>
  <c r="H53" i="1"/>
  <c r="H21" i="1"/>
  <c r="H61" i="1"/>
  <c r="H73" i="1"/>
  <c r="H40" i="1"/>
  <c r="H13" i="1"/>
  <c r="H80" i="1"/>
  <c r="H11" i="1"/>
  <c r="H67" i="1"/>
  <c r="H6" i="1"/>
  <c r="H45" i="1"/>
  <c r="H55" i="1"/>
  <c r="H69" i="1"/>
  <c r="H17" i="1"/>
  <c r="H4" i="1"/>
  <c r="H15" i="1"/>
  <c r="H63" i="1"/>
  <c r="H47" i="1"/>
  <c r="H7" i="1"/>
  <c r="H36" i="1"/>
  <c r="H9" i="1"/>
  <c r="H18" i="1"/>
  <c r="H76" i="1"/>
  <c r="H33" i="1"/>
  <c r="H54" i="1"/>
  <c r="H25" i="1"/>
  <c r="H19" i="1"/>
  <c r="H31" i="1"/>
  <c r="H30" i="1"/>
  <c r="H14" i="1"/>
  <c r="H72" i="1"/>
  <c r="H83" i="1"/>
  <c r="H16" i="1"/>
  <c r="H12" i="1"/>
  <c r="H22" i="1"/>
  <c r="H34" i="1"/>
  <c r="H20" i="1"/>
  <c r="H52" i="1"/>
  <c r="H59" i="1"/>
  <c r="H71" i="1"/>
  <c r="H23" i="1"/>
  <c r="H38" i="1"/>
  <c r="H62" i="1"/>
  <c r="H46" i="1"/>
  <c r="H75" i="1"/>
  <c r="H64" i="1"/>
  <c r="H86" i="1" s="1"/>
  <c r="H35" i="1"/>
  <c r="H8" i="1"/>
  <c r="H65" i="1"/>
  <c r="H74" i="1"/>
  <c r="H79" i="1"/>
  <c r="H27" i="1"/>
  <c r="H29" i="1"/>
  <c r="H77" i="1"/>
  <c r="H3" i="1"/>
  <c r="H28" i="1"/>
  <c r="H81" i="1"/>
  <c r="H57" i="1"/>
  <c r="H60" i="1"/>
  <c r="H50" i="1"/>
  <c r="H78" i="1"/>
  <c r="H41" i="1"/>
  <c r="H66" i="1"/>
  <c r="H37" i="1"/>
  <c r="H58" i="1"/>
  <c r="H39" i="1"/>
  <c r="H32" i="1"/>
  <c r="H70" i="1"/>
  <c r="H10" i="1"/>
  <c r="H43" i="1"/>
  <c r="H68" i="1"/>
  <c r="H51" i="1"/>
  <c r="H5" i="1"/>
  <c r="H24" i="1"/>
  <c r="H56" i="1"/>
  <c r="G86" i="1" l="1"/>
  <c r="G84" i="1"/>
  <c r="G87" i="1" s="1"/>
  <c r="H84" i="1"/>
  <c r="H87" i="1" s="1"/>
  <c r="G85" i="1"/>
  <c r="H85" i="1"/>
</calcChain>
</file>

<file path=xl/connections.xml><?xml version="1.0" encoding="utf-8"?>
<connections xmlns="http://schemas.openxmlformats.org/spreadsheetml/2006/main">
  <connection id="1" name="DicsHistgram" type="6" refreshedVersion="6" background="1" saveData="1">
    <textPr codePage="932" sourceFile="C:\Users\Uchino\OneDrive\修士論文\テンプレ\2016ShuRon\グラフ\DicsHistgram.txt" comma="1">
      <textFields count="2">
        <textField/>
        <textField/>
      </textFields>
    </textPr>
  </connection>
  <connection id="2" name="DicsHistgram1" type="6" refreshedVersion="6" background="1" saveData="1">
    <textPr codePage="932" sourceFile="C:\Users\Uchino\OneDrive\修士論文\テンプレ\2016ShuRon\グラフ\DicsHistgram.txt" comma="1">
      <textFields count="2">
        <textField/>
        <textField/>
      </textFields>
    </textPr>
  </connection>
  <connection id="3" name="DicsHistgram11" type="6" refreshedVersion="6" background="1" saveData="1">
    <textPr codePage="932" sourceFile="C:\Users\Uchino\OneDrive\修士論文\テンプレ\2016ShuRon\グラフ\DicsHistgram.txt" comma="1">
      <textFields count="2">
        <textField/>
        <textField/>
      </textFields>
    </textPr>
  </connection>
  <connection id="4" name="DicsHistgram12" type="6" refreshedVersion="6" background="1" saveData="1">
    <textPr codePage="932" sourceFile="C:\Users\Uchino\OneDrive\修士論文\テンプレ\2016ShuRon\グラフ\DicsHistgram.txt" comma="1">
      <textFields count="2">
        <textField/>
        <textField/>
      </textFields>
    </textPr>
  </connection>
  <connection id="5" name="DicsHistgram13" type="6" refreshedVersion="6" background="1" saveData="1">
    <textPr codePage="932" sourceFile="C:\Users\Uchino\OneDrive\修士論文\テンプレ\2016ShuRon\グラフ\DicsHistgram.txt" comma="1">
      <textFields count="2">
        <textField/>
        <textField/>
      </textFields>
    </textPr>
  </connection>
  <connection id="6" name="DicsHistgram14" type="6" refreshedVersion="6" background="1" saveData="1">
    <textPr codePage="932" sourceFile="C:\Users\Uchino\OneDrive\修士論文\テンプレ\2016ShuRon\グラフ\DicsHistgram.txt" comma="1">
      <textFields count="2">
        <textField/>
        <textField/>
      </textFields>
    </textPr>
  </connection>
  <connection id="7" name="DicsHistgram2" type="6" refreshedVersion="6" background="1" saveData="1">
    <textPr codePage="932" sourceFile="C:\Users\Uchino\OneDrive\修士論文\テンプレ\2016ShuRon\グラフ\DicsHistgram.txt" comma="1">
      <textFields count="2">
        <textField/>
        <textField/>
      </textFields>
    </textPr>
  </connection>
  <connection id="8" name="length" type="6" refreshedVersion="6" background="1" saveData="1">
    <textPr codePage="932" sourceFile="C:\Users\Uchino\OneDrive\修士論文\テンプレ\2016ShuRon\グラフ\length.txt" comma="1" delimiter=":">
      <textFields count="4">
        <textField/>
        <textField/>
        <textField/>
        <textField/>
      </textFields>
    </textPr>
  </connection>
  <connection id="9" name="log-s30-k5" type="6" refreshedVersion="6" background="1" saveData="1">
    <textPr codePage="932" sourceFile="C:\Users\Uchino\OneDrive\修士論文\テンプレ\2016ShuRon\グラフ\log-s30-k5.txt" comma="1" delimiter=":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log-s80" type="6" refreshedVersion="6" background="1" saveData="1">
    <textPr codePage="932" sourceFile="C:\Users\Uchino\OneDrive\修士論文\テンプレ\2016ShuRon\グラフ\log-s80.txt" comma="1" delimiter=":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<sst xmlns="http://schemas.openxmlformats.org/spreadsheetml/2006/main" count="1604" uniqueCount="468">
  <si>
    <t>StarLightCurves</t>
  </si>
  <si>
    <t>Euclidean:</t>
  </si>
  <si>
    <t>PRDC_BASE:</t>
  </si>
  <si>
    <t>RECOMPRESSION:</t>
  </si>
  <si>
    <t>ORIGINAL_NMD:</t>
  </si>
  <si>
    <t>WEIGHTING_NMD:</t>
  </si>
  <si>
    <t>Meat</t>
  </si>
  <si>
    <t>FacesUCR</t>
  </si>
  <si>
    <t>NonInvasiveFatalECG_Thorax1</t>
  </si>
  <si>
    <t>WormsTwoClass</t>
  </si>
  <si>
    <t>MiddlePhalanxOutlineAgeGroup</t>
  </si>
  <si>
    <t>NonInvasiveFatalECG_Thorax2</t>
  </si>
  <si>
    <t>Plane</t>
  </si>
  <si>
    <t>ECG5000</t>
  </si>
  <si>
    <t>SmallKitchenAppliances</t>
  </si>
  <si>
    <t>TwoLeadECG</t>
  </si>
  <si>
    <t>Lighting7</t>
  </si>
  <si>
    <t>Cricket_X</t>
  </si>
  <si>
    <t>WordsSynonyms</t>
  </si>
  <si>
    <t>Coffee</t>
  </si>
  <si>
    <t>Symbols</t>
  </si>
  <si>
    <t>BirdChicken</t>
  </si>
  <si>
    <t>MiddlePhalanxOutlineCorrect</t>
  </si>
  <si>
    <t>ProximalPhalanxOutlineCorrect</t>
  </si>
  <si>
    <t>ToeSegmentation1</t>
  </si>
  <si>
    <t>DistalPhalanxOutlineCorrect</t>
  </si>
  <si>
    <t>Beef</t>
  </si>
  <si>
    <t>Cricket_Z</t>
  </si>
  <si>
    <t>SonyAIBORobotSurfaceII</t>
  </si>
  <si>
    <t>MoteStrain</t>
  </si>
  <si>
    <t>Car</t>
  </si>
  <si>
    <t>InsectWingbeatSound</t>
  </si>
  <si>
    <t>ChlorineConcentration</t>
  </si>
  <si>
    <t>DistalPhalanxTW</t>
  </si>
  <si>
    <t>uWaveGestureLibrary_Z</t>
  </si>
  <si>
    <t>Haptics</t>
  </si>
  <si>
    <t>ProximalPhalanxOutlineAgeGroup</t>
  </si>
  <si>
    <t>FaceFour</t>
  </si>
  <si>
    <t>Earthquakes</t>
  </si>
  <si>
    <t>Ham</t>
  </si>
  <si>
    <t>Gun_Point</t>
  </si>
  <si>
    <t>Cricket_Y</t>
  </si>
  <si>
    <t>Two_Patterns</t>
  </si>
  <si>
    <t>yoga</t>
  </si>
  <si>
    <t>DistalPhalanxOutlineAgeGroup</t>
  </si>
  <si>
    <t>Computers</t>
  </si>
  <si>
    <t>ECGFiveDays</t>
  </si>
  <si>
    <t>Herring</t>
  </si>
  <si>
    <t>ECG200</t>
  </si>
  <si>
    <t>PhalangesOutlinesCorrect</t>
  </si>
  <si>
    <t>ShapeletSim</t>
  </si>
  <si>
    <t>Trace</t>
  </si>
  <si>
    <t>ElectricDevices</t>
  </si>
  <si>
    <t>LargeKitchenAppliances</t>
  </si>
  <si>
    <t>SonyAIBORobotSurface</t>
  </si>
  <si>
    <t>MiddlePhalanxTW</t>
  </si>
  <si>
    <t>uWaveGestureLibrary_Y</t>
  </si>
  <si>
    <t>InlineSkate</t>
  </si>
  <si>
    <t>CBF</t>
  </si>
  <si>
    <t>Strawberry</t>
  </si>
  <si>
    <t>Adiac</t>
  </si>
  <si>
    <t>uWaveGestureLibrary_X</t>
  </si>
  <si>
    <t>Wine</t>
  </si>
  <si>
    <t>FISH</t>
  </si>
  <si>
    <t>FordB</t>
  </si>
  <si>
    <t>UWaveGestureLibraryAll</t>
  </si>
  <si>
    <t>ArrowHead</t>
  </si>
  <si>
    <t>FordA</t>
  </si>
  <si>
    <t>Worms</t>
  </si>
  <si>
    <t>RefrigerationDevices</t>
  </si>
  <si>
    <t>ShapesAll</t>
  </si>
  <si>
    <t>OliveOil</t>
  </si>
  <si>
    <t>wafer</t>
  </si>
  <si>
    <t>MALLAT</t>
  </si>
  <si>
    <t>SwedishLeaf</t>
  </si>
  <si>
    <t>ItalyPowerDemand</t>
  </si>
  <si>
    <t>ScreenType</t>
  </si>
  <si>
    <t>Lighting2</t>
  </si>
  <si>
    <t>HandOutlines</t>
  </si>
  <si>
    <t>ToeSegmentation2</t>
  </si>
  <si>
    <t>CinC_ECG_torso</t>
  </si>
  <si>
    <t>MedicalImages</t>
  </si>
  <si>
    <t>synthetic_control</t>
  </si>
  <si>
    <t>OSULeaf</t>
  </si>
  <si>
    <t>BeetleFly</t>
  </si>
  <si>
    <t>FaceAll</t>
  </si>
  <si>
    <t>ProximalPhalanxTW</t>
  </si>
  <si>
    <t>PRDC向上</t>
    <rPh sb="4" eb="6">
      <t>コウジョウ</t>
    </rPh>
    <phoneticPr fontId="1"/>
  </si>
  <si>
    <t>NMD向上</t>
    <rPh sb="3" eb="5">
      <t>コウジョウ</t>
    </rPh>
    <phoneticPr fontId="1"/>
  </si>
  <si>
    <t>列1</t>
  </si>
  <si>
    <t>下がった個数</t>
  </si>
  <si>
    <t>下がった個数</t>
    <rPh sb="0" eb="1">
      <t>サ</t>
    </rPh>
    <rPh sb="4" eb="6">
      <t>コスウ</t>
    </rPh>
    <phoneticPr fontId="1"/>
  </si>
  <si>
    <t>上がった個数</t>
  </si>
  <si>
    <t>上がった個数</t>
    <rPh sb="0" eb="1">
      <t>ア</t>
    </rPh>
    <rPh sb="4" eb="6">
      <t>コスウ</t>
    </rPh>
    <phoneticPr fontId="1"/>
  </si>
  <si>
    <t>変わらなかった個数</t>
  </si>
  <si>
    <t>変わらなかった個数</t>
    <rPh sb="0" eb="1">
      <t>カ</t>
    </rPh>
    <rPh sb="7" eb="9">
      <t>コスウ</t>
    </rPh>
    <phoneticPr fontId="1"/>
  </si>
  <si>
    <t>Euclidean</t>
  </si>
  <si>
    <t>データの長さ</t>
    <rPh sb="4" eb="5">
      <t>ナガ</t>
    </rPh>
    <phoneticPr fontId="1"/>
  </si>
  <si>
    <t>PRDC_BASE</t>
  </si>
  <si>
    <t>RECOMPRESSION</t>
  </si>
  <si>
    <t>ORIGINAL_NMD</t>
  </si>
  <si>
    <t>WEIGHTING_NMD</t>
  </si>
  <si>
    <t>NMD</t>
  </si>
  <si>
    <t>WNMD</t>
  </si>
  <si>
    <t>ファイル名</t>
    <rPh sb="4" eb="5">
      <t>メイ</t>
    </rPh>
    <phoneticPr fontId="1"/>
  </si>
  <si>
    <t>カテゴリ</t>
    <phoneticPr fontId="1"/>
  </si>
  <si>
    <t>NMD順位</t>
    <rPh sb="3" eb="5">
      <t>ジュンイ</t>
    </rPh>
    <phoneticPr fontId="1"/>
  </si>
  <si>
    <t>WNMD順位</t>
    <rPh sb="4" eb="6">
      <t>ジュンイ</t>
    </rPh>
    <phoneticPr fontId="1"/>
  </si>
  <si>
    <t>0.histgram</t>
  </si>
  <si>
    <t>1.histgram</t>
  </si>
  <si>
    <t>10.histgram</t>
  </si>
  <si>
    <t>11.histgram</t>
  </si>
  <si>
    <t>12.histgram</t>
  </si>
  <si>
    <t>13.histgram</t>
  </si>
  <si>
    <t>14.histgram</t>
  </si>
  <si>
    <t>15.histgram</t>
  </si>
  <si>
    <t>16.histgram</t>
  </si>
  <si>
    <t>17.histgram</t>
  </si>
  <si>
    <t>18.histgram</t>
  </si>
  <si>
    <t>19.histgram</t>
  </si>
  <si>
    <t>2.histgram</t>
  </si>
  <si>
    <t>20.histgram</t>
  </si>
  <si>
    <t>21.histgram</t>
  </si>
  <si>
    <t>22.histgram</t>
  </si>
  <si>
    <t>23.histgram</t>
  </si>
  <si>
    <t>24.histgram</t>
  </si>
  <si>
    <t>25.histgram</t>
  </si>
  <si>
    <t>26.histgram</t>
  </si>
  <si>
    <t>27.histgram</t>
  </si>
  <si>
    <t>28.histgram</t>
  </si>
  <si>
    <t>29.histgram</t>
  </si>
  <si>
    <t>3.histgram</t>
  </si>
  <si>
    <t>30.histgram</t>
  </si>
  <si>
    <t>31.histgram</t>
  </si>
  <si>
    <t>32.histgram</t>
  </si>
  <si>
    <t>33.histgram</t>
  </si>
  <si>
    <t>34.histgram</t>
  </si>
  <si>
    <t>35.histgram</t>
  </si>
  <si>
    <t>36.histgram</t>
  </si>
  <si>
    <t>37.histgram</t>
  </si>
  <si>
    <t>38.histgram</t>
  </si>
  <si>
    <t>39.histgram</t>
  </si>
  <si>
    <t>4.histgram</t>
  </si>
  <si>
    <t>40.histgram</t>
  </si>
  <si>
    <t>41.histgram</t>
  </si>
  <si>
    <t>42.histgram</t>
  </si>
  <si>
    <t>43.histgram</t>
  </si>
  <si>
    <t>44.histgram</t>
  </si>
  <si>
    <t>45.histgram</t>
  </si>
  <si>
    <t>46.histgram</t>
  </si>
  <si>
    <t>47.histgram</t>
  </si>
  <si>
    <t>48.histgram</t>
  </si>
  <si>
    <t>49.histgram</t>
  </si>
  <si>
    <t>5.histgram</t>
  </si>
  <si>
    <t>50.histgram</t>
  </si>
  <si>
    <t>51.histgram</t>
  </si>
  <si>
    <t>52.histgram</t>
  </si>
  <si>
    <t>53.histgram</t>
  </si>
  <si>
    <t>54.histgram</t>
  </si>
  <si>
    <t>55.histgram</t>
  </si>
  <si>
    <t>56.histgram</t>
  </si>
  <si>
    <t>57.histgram</t>
  </si>
  <si>
    <t>58.histgram</t>
  </si>
  <si>
    <t>59.histgram</t>
  </si>
  <si>
    <t>6.histgram</t>
  </si>
  <si>
    <t>60.histgram</t>
  </si>
  <si>
    <t>61.histgram</t>
  </si>
  <si>
    <t>62.histgram</t>
  </si>
  <si>
    <t>63.histgram</t>
  </si>
  <si>
    <t>64.histgram</t>
  </si>
  <si>
    <t>65.histgram</t>
  </si>
  <si>
    <t>66.histgram</t>
  </si>
  <si>
    <t>67.histgram</t>
  </si>
  <si>
    <t>68.histgram</t>
  </si>
  <si>
    <t>69.histgram</t>
  </si>
  <si>
    <t>7.histgram</t>
  </si>
  <si>
    <t>70.histgram</t>
  </si>
  <si>
    <t>71.histgram</t>
  </si>
  <si>
    <t>72.histgram</t>
  </si>
  <si>
    <t>73.histgram</t>
  </si>
  <si>
    <t>74.histgram</t>
  </si>
  <si>
    <t>75.histgram</t>
  </si>
  <si>
    <t>76.histgram</t>
  </si>
  <si>
    <t>77.histgram</t>
  </si>
  <si>
    <t>78.histgram</t>
  </si>
  <si>
    <t>79.histgram</t>
  </si>
  <si>
    <t>8.histgram</t>
  </si>
  <si>
    <t>80.histgram</t>
  </si>
  <si>
    <t>81.histgram</t>
  </si>
  <si>
    <t>82.histgram</t>
  </si>
  <si>
    <t>83.histgram</t>
  </si>
  <si>
    <t>84.histgram</t>
  </si>
  <si>
    <t>85.histgram</t>
  </si>
  <si>
    <t>86.histgram</t>
  </si>
  <si>
    <t>87.histgram</t>
  </si>
  <si>
    <t>88.histgram</t>
  </si>
  <si>
    <t>89.histgram</t>
  </si>
  <si>
    <t>9.histgram</t>
  </si>
  <si>
    <t>90.histgram</t>
  </si>
  <si>
    <t>91.histgram</t>
  </si>
  <si>
    <t>92.histgram</t>
  </si>
  <si>
    <t>93.histgram</t>
  </si>
  <si>
    <t>94.histgram</t>
  </si>
  <si>
    <t>95.histgram</t>
  </si>
  <si>
    <t>96.histgram</t>
  </si>
  <si>
    <t>97.histgram</t>
  </si>
  <si>
    <t>98.histgram</t>
  </si>
  <si>
    <t>99.histgram</t>
  </si>
  <si>
    <t xml:space="preserve"> ORIGINAL_NMD</t>
  </si>
  <si>
    <t xml:space="preserve"> WEIGHTING_NMD</t>
  </si>
  <si>
    <t>DiatomSizeReduction</t>
  </si>
  <si>
    <t>Phoneme</t>
  </si>
  <si>
    <t>50words</t>
  </si>
  <si>
    <t>データセット名</t>
    <rPh sb="6" eb="7">
      <t>メイ</t>
    </rPh>
    <phoneticPr fontId="1"/>
  </si>
  <si>
    <t>列1</t>
    <phoneticPr fontId="1"/>
  </si>
  <si>
    <t>正解</t>
    <rPh sb="0" eb="2">
      <t>セイカイ</t>
    </rPh>
    <phoneticPr fontId="1"/>
  </si>
  <si>
    <t>引き分け</t>
    <rPh sb="0" eb="1">
      <t>ヒ</t>
    </rPh>
    <rPh sb="2" eb="3">
      <t>ワ</t>
    </rPh>
    <phoneticPr fontId="1"/>
  </si>
  <si>
    <t>負け</t>
    <rPh sb="0" eb="1">
      <t>マ</t>
    </rPh>
    <phoneticPr fontId="1"/>
  </si>
  <si>
    <t>上がった割合</t>
    <rPh sb="0" eb="1">
      <t>ア</t>
    </rPh>
    <rPh sb="4" eb="6">
      <t>ワリアイ</t>
    </rPh>
    <phoneticPr fontId="1"/>
  </si>
  <si>
    <t xml:space="preserve"> </t>
  </si>
  <si>
    <t xml:space="preserve"> PRDC_BASE</t>
  </si>
  <si>
    <t xml:space="preserve"> RECOMPRESSION</t>
  </si>
  <si>
    <t>Name</t>
  </si>
  <si>
    <t>First paper or data creator</t>
  </si>
  <si>
    <t>Number of classes</t>
  </si>
  <si>
    <t>Size of training set</t>
  </si>
  <si>
    <t>Size of testing set</t>
  </si>
  <si>
    <r>
      <t>Time series</t>
    </r>
    <r>
      <rPr>
        <sz val="11"/>
        <color theme="1"/>
        <rFont val="游ゴシック"/>
        <family val="2"/>
        <charset val="128"/>
        <scheme val="minor"/>
      </rPr>
      <t> </t>
    </r>
    <r>
      <rPr>
        <b/>
        <sz val="11"/>
        <color theme="1"/>
        <rFont val="游ゴシック"/>
        <family val="3"/>
        <charset val="128"/>
        <scheme val="minor"/>
      </rPr>
      <t>Length </t>
    </r>
  </si>
  <si>
    <t>1-NN Euclidean Distance</t>
  </si>
  <si>
    <r>
      <t>1-NN Best Warping Window DTW (</t>
    </r>
    <r>
      <rPr>
        <b/>
        <i/>
        <sz val="11"/>
        <color theme="1"/>
        <rFont val="游ゴシック"/>
        <family val="3"/>
        <charset val="128"/>
        <scheme val="minor"/>
      </rPr>
      <t>r</t>
    </r>
    <r>
      <rPr>
        <b/>
        <sz val="11"/>
        <color theme="1"/>
        <rFont val="游ゴシック"/>
        <family val="3"/>
        <charset val="128"/>
        <scheme val="minor"/>
      </rPr>
      <t>)</t>
    </r>
  </si>
  <si>
    <r>
      <t> </t>
    </r>
    <r>
      <rPr>
        <b/>
        <sz val="11"/>
        <color theme="1"/>
        <rFont val="游ゴシック"/>
        <family val="3"/>
        <charset val="128"/>
        <scheme val="minor"/>
      </rPr>
      <t>1-NN DTW, no Warping Window</t>
    </r>
  </si>
  <si>
    <t>Synthetic Control</t>
  </si>
  <si>
    <t> Pham </t>
  </si>
  <si>
    <t> 0.017 (6)</t>
  </si>
  <si>
    <t> 0.007</t>
  </si>
  <si>
    <t>Gun-Point</t>
  </si>
  <si>
    <t> Ratanamahatana</t>
  </si>
  <si>
    <t> 2</t>
  </si>
  <si>
    <t> 50</t>
  </si>
  <si>
    <t> 150</t>
  </si>
  <si>
    <t> 0.087</t>
  </si>
  <si>
    <t> 0.087 (0)</t>
  </si>
  <si>
    <t> 0.093</t>
  </si>
  <si>
    <t> 3</t>
  </si>
  <si>
    <t> 30</t>
  </si>
  <si>
    <t> 900</t>
  </si>
  <si>
    <t> 128</t>
  </si>
  <si>
    <t> 0.148</t>
  </si>
  <si>
    <t> 0.004 (11)</t>
  </si>
  <si>
    <t> 0.003</t>
  </si>
  <si>
    <t>Face (all)</t>
  </si>
  <si>
    <t>Xi</t>
  </si>
  <si>
    <t> 14</t>
  </si>
  <si>
    <t> 560</t>
  </si>
  <si>
    <t> 1690</t>
  </si>
  <si>
    <t> 131</t>
  </si>
  <si>
    <t> 0.286</t>
  </si>
  <si>
    <t> 0.192 (3)</t>
  </si>
  <si>
    <t> 0.192</t>
  </si>
  <si>
    <t>OSU Leaf</t>
  </si>
  <si>
    <r>
      <t>Gandhi</t>
    </r>
    <r>
      <rPr>
        <sz val="11"/>
        <color theme="1"/>
        <rFont val="游ゴシック"/>
        <family val="2"/>
        <charset val="128"/>
        <scheme val="minor"/>
      </rPr>
      <t> </t>
    </r>
  </si>
  <si>
    <t> 6</t>
  </si>
  <si>
    <t> 200</t>
  </si>
  <si>
    <t> 242</t>
  </si>
  <si>
    <t> 427</t>
  </si>
  <si>
    <t> 0.479</t>
  </si>
  <si>
    <t> 0.388 (7)</t>
  </si>
  <si>
    <t> 0.409</t>
  </si>
  <si>
    <t>Swedish Leaf</t>
  </si>
  <si>
    <t>Soderkvist</t>
  </si>
  <si>
    <t> 15</t>
  </si>
  <si>
    <t> 500</t>
  </si>
  <si>
    <t> 625</t>
  </si>
  <si>
    <t> 0.211</t>
  </si>
  <si>
    <t> 0.154 (2)</t>
  </si>
  <si>
    <t>50Words</t>
  </si>
  <si>
    <r>
      <t> </t>
    </r>
    <r>
      <rPr>
        <sz val="12"/>
        <color theme="1"/>
        <rFont val="游ゴシック"/>
        <family val="3"/>
        <charset val="128"/>
        <scheme val="minor"/>
      </rPr>
      <t>Rath</t>
    </r>
  </si>
  <si>
    <t> 450</t>
  </si>
  <si>
    <t> 455</t>
  </si>
  <si>
    <t> 270</t>
  </si>
  <si>
    <t> 0.369</t>
  </si>
  <si>
    <t> 0.242 (6)</t>
  </si>
  <si>
    <t> 0.310</t>
  </si>
  <si>
    <r>
      <t>Roverso</t>
    </r>
    <r>
      <rPr>
        <sz val="11"/>
        <color theme="1"/>
        <rFont val="游ゴシック"/>
        <family val="2"/>
        <charset val="128"/>
        <scheme val="minor"/>
      </rPr>
      <t> </t>
    </r>
  </si>
  <si>
    <t> 4</t>
  </si>
  <si>
    <t> 100</t>
  </si>
  <si>
    <t> 275</t>
  </si>
  <si>
    <t> 0.240</t>
  </si>
  <si>
    <t> 0.010 (3)</t>
  </si>
  <si>
    <t> 0.000</t>
  </si>
  <si>
    <t>Two Patterns</t>
  </si>
  <si>
    <r>
      <t> </t>
    </r>
    <r>
      <rPr>
        <sz val="12"/>
        <color theme="1"/>
        <rFont val="游ゴシック"/>
        <family val="3"/>
        <charset val="128"/>
        <scheme val="minor"/>
      </rPr>
      <t>Geurts</t>
    </r>
  </si>
  <si>
    <t> 1000</t>
  </si>
  <si>
    <t> 4000</t>
  </si>
  <si>
    <t> 0.090</t>
  </si>
  <si>
    <t> 0.002 (4)</t>
  </si>
  <si>
    <t>Wafer</t>
  </si>
  <si>
    <r>
      <t> </t>
    </r>
    <r>
      <rPr>
        <sz val="12"/>
        <color theme="1"/>
        <rFont val="游ゴシック"/>
        <family val="3"/>
        <charset val="128"/>
        <scheme val="minor"/>
      </rPr>
      <t>Olszewski</t>
    </r>
  </si>
  <si>
    <t> 6174</t>
  </si>
  <si>
    <t> 152</t>
  </si>
  <si>
    <t> 0.005</t>
  </si>
  <si>
    <t> 0.005 (1)</t>
  </si>
  <si>
    <t> 0.020</t>
  </si>
  <si>
    <t>Face (four)</t>
  </si>
  <si>
    <t> 24</t>
  </si>
  <si>
    <t> 88</t>
  </si>
  <si>
    <t> 350</t>
  </si>
  <si>
    <t> 0.216</t>
  </si>
  <si>
    <t> 0.114 (2)</t>
  </si>
  <si>
    <t> 0.170</t>
  </si>
  <si>
    <t>Lightning-2</t>
  </si>
  <si>
    <r>
      <t> </t>
    </r>
    <r>
      <rPr>
        <sz val="12"/>
        <color theme="1"/>
        <rFont val="游ゴシック"/>
        <family val="3"/>
        <charset val="128"/>
        <scheme val="minor"/>
      </rPr>
      <t>Eads</t>
    </r>
  </si>
  <si>
    <t> 60</t>
  </si>
  <si>
    <t> 61</t>
  </si>
  <si>
    <t> 637</t>
  </si>
  <si>
    <t> 0.246</t>
  </si>
  <si>
    <t> 0.131 (6)</t>
  </si>
  <si>
    <t> 0.131</t>
  </si>
  <si>
    <t>Lightning-7</t>
  </si>
  <si>
    <t> 7</t>
  </si>
  <si>
    <t> 70</t>
  </si>
  <si>
    <t> 73</t>
  </si>
  <si>
    <t> 319</t>
  </si>
  <si>
    <t> 0.425</t>
  </si>
  <si>
    <t> 0.288 (5)</t>
  </si>
  <si>
    <t> 0.274</t>
  </si>
  <si>
    <t>ECG</t>
  </si>
  <si>
    <t>Olszewski</t>
  </si>
  <si>
    <t>0.120 (0)</t>
  </si>
  <si>
    <t>Jalba</t>
  </si>
  <si>
    <t>0.391 (3)</t>
  </si>
  <si>
    <t>Yoga</t>
  </si>
  <si>
    <t>0.155 (2)</t>
  </si>
  <si>
    <t xml:space="preserve">Fish </t>
  </si>
  <si>
    <t>Lee</t>
  </si>
  <si>
    <t>0.154(4)</t>
  </si>
  <si>
    <t>0.000 (6)</t>
  </si>
  <si>
    <t>0.233 (1)</t>
  </si>
  <si>
    <t xml:space="preserve">Tony Bagnall </t>
  </si>
  <si>
    <t>5 </t>
  </si>
  <si>
    <t>30 </t>
  </si>
  <si>
    <t>470 </t>
  </si>
  <si>
    <t>0.333 (0)</t>
  </si>
  <si>
    <t>0.000 (0)</t>
  </si>
  <si>
    <t>0.133 (0)</t>
  </si>
  <si>
    <t>0.07 (1)</t>
  </si>
  <si>
    <t>Lei Li &amp; C. Faloutsos</t>
  </si>
  <si>
    <t>0.35 (0)</t>
  </si>
  <si>
    <t>rbg-web2.rbge.org.uk/ADIAC/</t>
  </si>
  <si>
    <t>0.065 (0)</t>
  </si>
  <si>
    <t>physionet.org &amp; E. Keogh</t>
  </si>
  <si>
    <t>0.203 (0)</t>
  </si>
  <si>
    <t>E. Keogh</t>
  </si>
  <si>
    <t>0.088 (12)</t>
  </si>
  <si>
    <t>0.588 (2)</t>
  </si>
  <si>
    <t>Fabian Morchen</t>
  </si>
  <si>
    <t>0.613 (14)</t>
  </si>
  <si>
    <t>JJ van Wijk</t>
  </si>
  <si>
    <t>0.045 (0)</t>
  </si>
  <si>
    <t>0.086 (0)</t>
  </si>
  <si>
    <t>0.253 (20)</t>
  </si>
  <si>
    <t>0.134 (1)</t>
  </si>
  <si>
    <t>SonyAIBORobot SurfaceII</t>
  </si>
  <si>
    <t>(D. Vail &amp; M. Veloso) &amp; E. Keogh</t>
  </si>
  <si>
    <t>0.141 (0)</t>
  </si>
  <si>
    <t>SonyAIBORobot Surface</t>
  </si>
  <si>
    <t>0.305 (0)</t>
  </si>
  <si>
    <t>Pavlos Protopapas</t>
  </si>
  <si>
    <t>0.095 (16)</t>
  </si>
  <si>
    <t>E. Keogh &amp; J. Brady</t>
  </si>
  <si>
    <t>0.062 (8)</t>
  </si>
  <si>
    <t>0.132 (5)</t>
  </si>
  <si>
    <t xml:space="preserve">M. H. Ko, G. West, S. Venkatesh, and M. Kuma. </t>
  </si>
  <si>
    <t>0.228 (10)</t>
  </si>
  <si>
    <t>0.238 (17)</t>
  </si>
  <si>
    <t>0.254 (5)</t>
  </si>
  <si>
    <t>Rice Efficient Computing Group, Rice University</t>
  </si>
  <si>
    <t>0.227 (4)</t>
  </si>
  <si>
    <t>0.301 (4)</t>
  </si>
  <si>
    <t>0.322 (6)</t>
  </si>
  <si>
    <t xml:space="preserve">Non-Invasive Fetal ECG Thorax1 </t>
  </si>
  <si>
    <t>Bing Hu and Eamonn Keogh</t>
  </si>
  <si>
    <t>0.185 (1)</t>
  </si>
  <si>
    <t xml:space="preserve">Non-Invasive Fetal ECG Thorax2 </t>
  </si>
  <si>
    <t>0.129 (1)</t>
  </si>
  <si>
    <t xml:space="preserve">InsectWingbeatSound </t>
  </si>
  <si>
    <t>Yanping Chen and Eamonn Keogh</t>
  </si>
  <si>
    <t>0.422 (2)</t>
  </si>
  <si>
    <t xml:space="preserve">ECG5000 </t>
  </si>
  <si>
    <t>0.075 (1)</t>
  </si>
  <si>
    <t xml:space="preserve">ArrowHead </t>
  </si>
  <si>
    <t>Tony Bagnall</t>
  </si>
  <si>
    <t>0.200 (0)</t>
  </si>
  <si>
    <t xml:space="preserve">BeetleFly </t>
  </si>
  <si>
    <t>0.300 (7)</t>
  </si>
  <si>
    <t xml:space="preserve">BirdChicken </t>
  </si>
  <si>
    <t>0.300(6)</t>
  </si>
  <si>
    <t xml:space="preserve">Ham </t>
  </si>
  <si>
    <t>0.400 (0)</t>
  </si>
  <si>
    <t xml:space="preserve">Herring </t>
  </si>
  <si>
    <t>0.469 (5)</t>
  </si>
  <si>
    <t>0.239 (0)</t>
  </si>
  <si>
    <t>0.215 (0)</t>
  </si>
  <si>
    <t>0.210 (1)</t>
  </si>
  <si>
    <t>0.263 (6)</t>
  </si>
  <si>
    <t>0.250 (8)</t>
  </si>
  <si>
    <t>0.092 (5)</t>
  </si>
  <si>
    <t>0.228 (1)</t>
  </si>
  <si>
    <t>0.232 (2)</t>
  </si>
  <si>
    <t>0.272 (0)</t>
  </si>
  <si>
    <t>0.258 (22)</t>
  </si>
  <si>
    <t>0.253 (5)</t>
  </si>
  <si>
    <t>0.318 (1)</t>
  </si>
  <si>
    <t>0.419 (2)</t>
  </si>
  <si>
    <t>0.300 (3)</t>
  </si>
  <si>
    <t>0.389 (0)</t>
  </si>
  <si>
    <t>WordSynonyms</t>
  </si>
  <si>
    <t>0.252 (8)</t>
  </si>
  <si>
    <t>0.380 (13)</t>
  </si>
  <si>
    <t>0.376 (14)</t>
  </si>
  <si>
    <t>0.341 (0)</t>
  </si>
  <si>
    <t>0.414 (1)</t>
  </si>
  <si>
    <t>0.197 (1)</t>
  </si>
  <si>
    <t>0.205 (94)</t>
  </si>
  <si>
    <t>0.067 (0)</t>
  </si>
  <si>
    <t xml:space="preserve">Phoneme (readme) </t>
  </si>
  <si>
    <t xml:space="preserve">Hossein Hamooni and Mueen Abdullah </t>
  </si>
  <si>
    <t>0.773 (14)</t>
  </si>
  <si>
    <t>0.560 (8)</t>
  </si>
  <si>
    <t>0.589 (17)</t>
  </si>
  <si>
    <t>0.198 (4)</t>
  </si>
  <si>
    <t>0.328 (15)</t>
  </si>
  <si>
    <t>0.062 (0)</t>
  </si>
  <si>
    <t>0.034 (4)</t>
  </si>
  <si>
    <t>0.586 (3)</t>
  </si>
  <si>
    <t>0.414 (9)</t>
  </si>
  <si>
    <t>列2</t>
  </si>
  <si>
    <t>列3</t>
  </si>
  <si>
    <t>列3</t>
    <phoneticPr fontId="1"/>
  </si>
  <si>
    <t>Euclidean</t>
    <phoneticPr fontId="1"/>
  </si>
  <si>
    <t>Earthquakes</t>
    <phoneticPr fontId="1"/>
  </si>
  <si>
    <t>データセット名</t>
    <rPh sb="6" eb="7">
      <t>メイ</t>
    </rPh>
    <phoneticPr fontId="1"/>
  </si>
  <si>
    <t xml:space="preserve"> PRDC</t>
    <phoneticPr fontId="1"/>
  </si>
  <si>
    <t>HOPRDC</t>
  </si>
  <si>
    <t>HOPRDC</t>
    <phoneticPr fontId="1"/>
  </si>
  <si>
    <t>NMD</t>
    <phoneticPr fontId="1"/>
  </si>
  <si>
    <t xml:space="preserve"> WNMD</t>
    <phoneticPr fontId="1"/>
  </si>
  <si>
    <t>HOPRDC</t>
    <phoneticPr fontId="1"/>
  </si>
  <si>
    <t>WNMD</t>
    <phoneticPr fontId="1"/>
  </si>
  <si>
    <t>精度向上</t>
    <rPh sb="0" eb="2">
      <t>セイド</t>
    </rPh>
    <rPh sb="2" eb="4">
      <t>コウジョウ</t>
    </rPh>
    <phoneticPr fontId="1"/>
  </si>
  <si>
    <t>HOPRDC</t>
    <phoneticPr fontId="1"/>
  </si>
  <si>
    <t>NMD</t>
    <phoneticPr fontId="1"/>
  </si>
  <si>
    <t>WNMD</t>
    <phoneticPr fontId="1"/>
  </si>
  <si>
    <t>PRDC</t>
    <phoneticPr fontId="1"/>
  </si>
  <si>
    <t>HOPRDC</t>
    <phoneticPr fontId="1"/>
  </si>
  <si>
    <t>WNMD</t>
    <phoneticPr fontId="1"/>
  </si>
  <si>
    <t>30分割</t>
    <rPh sb="2" eb="4">
      <t>ブンカツ</t>
    </rPh>
    <phoneticPr fontId="1"/>
  </si>
  <si>
    <t>125分割</t>
    <rPh sb="3" eb="5">
      <t>ブンカツ</t>
    </rPh>
    <phoneticPr fontId="1"/>
  </si>
  <si>
    <t>向上</t>
    <rPh sb="0" eb="2">
      <t>コウジョウ</t>
    </rPh>
    <phoneticPr fontId="1"/>
  </si>
  <si>
    <t>低下</t>
    <rPh sb="0" eb="2">
      <t>テイカ</t>
    </rPh>
    <phoneticPr fontId="1"/>
  </si>
  <si>
    <t>上下なし</t>
    <rPh sb="0" eb="2">
      <t>ジョウゲ</t>
    </rPh>
    <phoneticPr fontId="1"/>
  </si>
  <si>
    <t xml:space="preserve"> PRDC</t>
    <phoneticPr fontId="1"/>
  </si>
  <si>
    <t>HOPRDC</t>
    <phoneticPr fontId="1"/>
  </si>
  <si>
    <t xml:space="preserve"> NMD</t>
    <phoneticPr fontId="1"/>
  </si>
  <si>
    <t xml:space="preserve"> WNMD</t>
    <phoneticPr fontId="1"/>
  </si>
  <si>
    <t>ToeSegmentation1</t>
    <phoneticPr fontId="1"/>
  </si>
  <si>
    <t>PRDC</t>
    <phoneticPr fontId="1"/>
  </si>
  <si>
    <t>ToeSegmentation1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</si>
</sst>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_ 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i/>
      <sz val="11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2" fillId="3" borderId="0" xfId="1">
      <alignment vertical="center"/>
    </xf>
    <xf numFmtId="0" fontId="3" fillId="4" borderId="0" xfId="2">
      <alignment vertical="center"/>
    </xf>
    <xf numFmtId="0" fontId="4" fillId="5" borderId="0" xfId="3">
      <alignment vertical="center"/>
    </xf>
    <xf numFmtId="0" fontId="6" fillId="0" borderId="2" xfId="0" applyFont="1" applyBorder="1">
      <alignment vertical="center"/>
    </xf>
    <xf numFmtId="0" fontId="0" fillId="0" borderId="0" xfId="0" applyFont="1">
      <alignment vertical="center"/>
    </xf>
    <xf numFmtId="0" fontId="0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0" fillId="2" borderId="4" xfId="0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0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6" fillId="0" borderId="2" xfId="0" applyNumberFormat="1" applyFont="1" applyBorder="1">
      <alignment vertical="center"/>
    </xf>
    <xf numFmtId="0" fontId="5" fillId="6" borderId="1" xfId="4">
      <alignment vertical="center"/>
    </xf>
    <xf numFmtId="0" fontId="0" fillId="0" borderId="6" xfId="0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top" wrapText="1"/>
    </xf>
    <xf numFmtId="0" fontId="9" fillId="7" borderId="5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7" borderId="5" xfId="0" applyFill="1" applyBorder="1" applyAlignment="1">
      <alignment vertical="top" wrapText="1"/>
    </xf>
    <xf numFmtId="0" fontId="7" fillId="7" borderId="5" xfId="0" applyFont="1" applyFill="1" applyBorder="1" applyAlignment="1">
      <alignment horizontal="center" vertical="top" wrapText="1"/>
    </xf>
    <xf numFmtId="0" fontId="11" fillId="7" borderId="5" xfId="0" applyFont="1" applyFill="1" applyBorder="1" applyAlignment="1">
      <alignment horizontal="center" vertical="top" wrapText="1"/>
    </xf>
    <xf numFmtId="0" fontId="7" fillId="7" borderId="6" xfId="0" applyFont="1" applyFill="1" applyBorder="1" applyAlignment="1">
      <alignment horizontal="center" vertical="top" wrapText="1"/>
    </xf>
    <xf numFmtId="0" fontId="7" fillId="7" borderId="8" xfId="0" applyFont="1" applyFill="1" applyBorder="1" applyAlignment="1">
      <alignment horizontal="center" vertical="top" wrapText="1"/>
    </xf>
    <xf numFmtId="0" fontId="7" fillId="0" borderId="10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7" fillId="0" borderId="10" xfId="0" applyFont="1" applyBorder="1" applyAlignment="1">
      <alignment vertical="top" wrapText="1"/>
    </xf>
    <xf numFmtId="0" fontId="12" fillId="0" borderId="10" xfId="5" applyBorder="1" applyAlignment="1">
      <alignment vertical="top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top" wrapText="1"/>
    </xf>
    <xf numFmtId="0" fontId="7" fillId="0" borderId="1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top" wrapText="1"/>
    </xf>
    <xf numFmtId="0" fontId="7" fillId="0" borderId="9" xfId="0" applyFont="1" applyBorder="1" applyAlignment="1">
      <alignment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top" wrapText="1"/>
    </xf>
    <xf numFmtId="0" fontId="9" fillId="7" borderId="6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180" fontId="0" fillId="0" borderId="0" xfId="0" applyNumberFormat="1">
      <alignment vertical="center"/>
    </xf>
    <xf numFmtId="0" fontId="5" fillId="6" borderId="16" xfId="4" applyBorder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2" borderId="20" xfId="0" applyFont="1" applyFill="1" applyBorder="1">
      <alignment vertical="center"/>
    </xf>
    <xf numFmtId="0" fontId="0" fillId="2" borderId="15" xfId="0" applyFont="1" applyFill="1" applyBorder="1">
      <alignment vertical="center"/>
    </xf>
    <xf numFmtId="0" fontId="0" fillId="2" borderId="21" xfId="0" applyFont="1" applyFill="1" applyBorder="1">
      <alignment vertical="center"/>
    </xf>
    <xf numFmtId="0" fontId="0" fillId="0" borderId="20" xfId="0" applyFont="1" applyBorder="1">
      <alignment vertical="center"/>
    </xf>
    <xf numFmtId="0" fontId="0" fillId="0" borderId="15" xfId="0" applyFont="1" applyBorder="1">
      <alignment vertical="center"/>
    </xf>
    <xf numFmtId="0" fontId="0" fillId="0" borderId="21" xfId="0" applyFont="1" applyBorder="1">
      <alignment vertical="center"/>
    </xf>
    <xf numFmtId="0" fontId="0" fillId="0" borderId="25" xfId="0" applyBorder="1">
      <alignment vertical="center"/>
    </xf>
    <xf numFmtId="0" fontId="0" fillId="2" borderId="27" xfId="0" applyFont="1" applyFill="1" applyBorder="1">
      <alignment vertical="center"/>
    </xf>
    <xf numFmtId="0" fontId="0" fillId="0" borderId="27" xfId="0" applyFont="1" applyBorder="1">
      <alignment vertical="center"/>
    </xf>
    <xf numFmtId="0" fontId="0" fillId="0" borderId="30" xfId="0" applyFont="1" applyBorder="1">
      <alignment vertical="center"/>
    </xf>
    <xf numFmtId="0" fontId="0" fillId="2" borderId="30" xfId="0" applyFont="1" applyFill="1" applyBorder="1">
      <alignment vertical="center"/>
    </xf>
    <xf numFmtId="0" fontId="6" fillId="0" borderId="3" xfId="0" applyFont="1" applyBorder="1">
      <alignment vertical="center"/>
    </xf>
    <xf numFmtId="0" fontId="6" fillId="0" borderId="3" xfId="0" applyNumberFormat="1" applyFont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24" xfId="0" applyFont="1" applyFill="1" applyBorder="1">
      <alignment vertical="center"/>
    </xf>
    <xf numFmtId="0" fontId="6" fillId="0" borderId="17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9" xfId="0" applyFont="1" applyBorder="1">
      <alignment vertical="center"/>
    </xf>
    <xf numFmtId="0" fontId="0" fillId="2" borderId="22" xfId="0" applyFont="1" applyFill="1" applyBorder="1">
      <alignment vertical="center"/>
    </xf>
    <xf numFmtId="0" fontId="6" fillId="0" borderId="29" xfId="0" applyFont="1" applyBorder="1">
      <alignment vertical="center"/>
    </xf>
    <xf numFmtId="0" fontId="0" fillId="2" borderId="31" xfId="0" applyFont="1" applyFill="1" applyBorder="1">
      <alignment vertical="center"/>
    </xf>
    <xf numFmtId="0" fontId="6" fillId="0" borderId="26" xfId="0" applyFont="1" applyBorder="1">
      <alignment vertical="center"/>
    </xf>
    <xf numFmtId="0" fontId="0" fillId="2" borderId="28" xfId="0" applyFont="1" applyFill="1" applyBorder="1">
      <alignment vertical="center"/>
    </xf>
    <xf numFmtId="0" fontId="13" fillId="2" borderId="31" xfId="0" applyFont="1" applyFill="1" applyBorder="1">
      <alignment vertical="center"/>
    </xf>
    <xf numFmtId="0" fontId="13" fillId="2" borderId="23" xfId="0" applyFont="1" applyFill="1" applyBorder="1">
      <alignment vertical="center"/>
    </xf>
    <xf numFmtId="0" fontId="13" fillId="2" borderId="28" xfId="0" applyFont="1" applyFill="1" applyBorder="1">
      <alignment vertical="center"/>
    </xf>
    <xf numFmtId="0" fontId="13" fillId="2" borderId="24" xfId="0" applyFont="1" applyFill="1" applyBorder="1">
      <alignment vertical="center"/>
    </xf>
  </cellXfs>
  <cellStyles count="6">
    <cellStyle name="どちらでもない" xfId="3" builtinId="28"/>
    <cellStyle name="ハイパーリンク" xfId="5" builtinId="8"/>
    <cellStyle name="悪い" xfId="2" builtinId="27"/>
    <cellStyle name="計算" xfId="4" builtinId="22"/>
    <cellStyle name="標準" xfId="0" builtinId="0"/>
    <cellStyle name="良い" xfId="1" builtinId="26"/>
  </cellStyles>
  <dxfs count="9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auto="1"/>
      </font>
      <fill>
        <patternFill>
          <bgColor theme="5" tint="0.59996337778862885"/>
        </patternFill>
      </fill>
    </dxf>
    <dxf>
      <font>
        <b/>
        <i val="0"/>
        <color auto="1"/>
      </font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double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auto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double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double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double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indexed="64"/>
          <bgColor rgb="FFFFFF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ヒストグラム!$A$2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ヒストグラム!$B$2:$I$2</c:f>
              <c:numCache>
                <c:formatCode>General</c:formatCode>
                <c:ptCount val="8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256</c:v>
                </c:pt>
                <c:pt idx="4">
                  <c:v>256</c:v>
                </c:pt>
                <c:pt idx="5">
                  <c:v>256</c:v>
                </c:pt>
                <c:pt idx="6">
                  <c:v>256</c:v>
                </c:pt>
                <c:pt idx="7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B-4006-9577-C8EBF55A4486}"/>
            </c:ext>
          </c:extLst>
        </c:ser>
        <c:ser>
          <c:idx val="1"/>
          <c:order val="1"/>
          <c:tx>
            <c:strRef>
              <c:f>ヒストグラム!$A$3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ヒストグラム!$B$3:$I$3</c:f>
              <c:numCache>
                <c:formatCode>General</c:formatCode>
                <c:ptCount val="8"/>
                <c:pt idx="0">
                  <c:v>72.214299999999994</c:v>
                </c:pt>
                <c:pt idx="1">
                  <c:v>56.5657</c:v>
                </c:pt>
                <c:pt idx="2">
                  <c:v>312.75</c:v>
                </c:pt>
                <c:pt idx="3">
                  <c:v>46.304299999999998</c:v>
                </c:pt>
                <c:pt idx="4">
                  <c:v>155.19999999999999</c:v>
                </c:pt>
                <c:pt idx="5">
                  <c:v>10.5413</c:v>
                </c:pt>
                <c:pt idx="6">
                  <c:v>280.35899999999998</c:v>
                </c:pt>
                <c:pt idx="7">
                  <c:v>81.040000000000006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B-4006-9577-C8EBF55A4486}"/>
            </c:ext>
          </c:extLst>
        </c:ser>
        <c:ser>
          <c:idx val="2"/>
          <c:order val="2"/>
          <c:tx>
            <c:strRef>
              <c:f>ヒストグラム!$A$4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ヒストグラム!$B$4:$I$4</c:f>
              <c:numCache>
                <c:formatCode>General</c:formatCode>
                <c:ptCount val="8"/>
                <c:pt idx="0">
                  <c:v>36.042900000000003</c:v>
                </c:pt>
                <c:pt idx="1">
                  <c:v>50.142899999999997</c:v>
                </c:pt>
                <c:pt idx="2">
                  <c:v>90.7</c:v>
                </c:pt>
                <c:pt idx="3">
                  <c:v>19.695699999999999</c:v>
                </c:pt>
                <c:pt idx="4">
                  <c:v>172.23</c:v>
                </c:pt>
                <c:pt idx="5">
                  <c:v>2.2559999999999998</c:v>
                </c:pt>
                <c:pt idx="6">
                  <c:v>103.453</c:v>
                </c:pt>
                <c:pt idx="7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B-4006-9577-C8EBF55A4486}"/>
            </c:ext>
          </c:extLst>
        </c:ser>
        <c:ser>
          <c:idx val="3"/>
          <c:order val="3"/>
          <c:tx>
            <c:strRef>
              <c:f>ヒストグラム!$A$5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ヒストグラム!$B$5:$I$5</c:f>
              <c:numCache>
                <c:formatCode>General</c:formatCode>
                <c:ptCount val="8"/>
                <c:pt idx="0">
                  <c:v>13.8429</c:v>
                </c:pt>
                <c:pt idx="1">
                  <c:v>50</c:v>
                </c:pt>
                <c:pt idx="2">
                  <c:v>5.95</c:v>
                </c:pt>
                <c:pt idx="3">
                  <c:v>9.4347799999999999</c:v>
                </c:pt>
                <c:pt idx="4">
                  <c:v>189.86500000000001</c:v>
                </c:pt>
                <c:pt idx="5">
                  <c:v>1.7226699999999999</c:v>
                </c:pt>
                <c:pt idx="6">
                  <c:v>7.65625</c:v>
                </c:pt>
                <c:pt idx="7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B-4006-9577-C8EBF55A4486}"/>
            </c:ext>
          </c:extLst>
        </c:ser>
        <c:ser>
          <c:idx val="4"/>
          <c:order val="4"/>
          <c:tx>
            <c:strRef>
              <c:f>ヒストグラム!$A$6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ヒストグラム!$B$6:$I$6</c:f>
              <c:numCache>
                <c:formatCode>General</c:formatCode>
                <c:ptCount val="8"/>
                <c:pt idx="0">
                  <c:v>7.5285700000000002</c:v>
                </c:pt>
                <c:pt idx="1">
                  <c:v>26.88</c:v>
                </c:pt>
                <c:pt idx="3">
                  <c:v>3.3478300000000001</c:v>
                </c:pt>
                <c:pt idx="4">
                  <c:v>117.003</c:v>
                </c:pt>
                <c:pt idx="5">
                  <c:v>1.64</c:v>
                </c:pt>
                <c:pt idx="6">
                  <c:v>0.421875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BB-4006-9577-C8EBF55A4486}"/>
            </c:ext>
          </c:extLst>
        </c:ser>
        <c:ser>
          <c:idx val="5"/>
          <c:order val="5"/>
          <c:tx>
            <c:strRef>
              <c:f>ヒストグラム!$A$7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ヒストグラム!$B$7:$I$7</c:f>
              <c:numCache>
                <c:formatCode>General</c:formatCode>
                <c:ptCount val="8"/>
                <c:pt idx="0">
                  <c:v>4.2</c:v>
                </c:pt>
                <c:pt idx="1">
                  <c:v>6.9542900000000003</c:v>
                </c:pt>
                <c:pt idx="3">
                  <c:v>1.3043499999999999</c:v>
                </c:pt>
                <c:pt idx="4">
                  <c:v>106.25700000000001</c:v>
                </c:pt>
                <c:pt idx="5">
                  <c:v>1.66133</c:v>
                </c:pt>
                <c:pt idx="6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BB-4006-9577-C8EBF55A4486}"/>
            </c:ext>
          </c:extLst>
        </c:ser>
        <c:ser>
          <c:idx val="6"/>
          <c:order val="6"/>
          <c:tx>
            <c:strRef>
              <c:f>ヒストグラム!$A$8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ヒストグラム!$B$8:$I$8</c:f>
              <c:numCache>
                <c:formatCode>General</c:formatCode>
                <c:ptCount val="8"/>
                <c:pt idx="0">
                  <c:v>2.88571</c:v>
                </c:pt>
                <c:pt idx="1">
                  <c:v>1.76</c:v>
                </c:pt>
                <c:pt idx="3">
                  <c:v>0.34782600000000002</c:v>
                </c:pt>
                <c:pt idx="4">
                  <c:v>71.335099999999997</c:v>
                </c:pt>
                <c:pt idx="5">
                  <c:v>1.63733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BB-4006-9577-C8EBF55A4486}"/>
            </c:ext>
          </c:extLst>
        </c:ser>
        <c:ser>
          <c:idx val="7"/>
          <c:order val="7"/>
          <c:tx>
            <c:strRef>
              <c:f>ヒストグラム!$A$9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ヒストグラム!$B$9:$I$9</c:f>
              <c:numCache>
                <c:formatCode>General</c:formatCode>
                <c:ptCount val="8"/>
                <c:pt idx="0">
                  <c:v>2.1857099999999998</c:v>
                </c:pt>
                <c:pt idx="1">
                  <c:v>0.40571400000000002</c:v>
                </c:pt>
                <c:pt idx="4">
                  <c:v>22.554099999999998</c:v>
                </c:pt>
                <c:pt idx="5">
                  <c:v>1.5813299999999999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BB-4006-9577-C8EBF55A4486}"/>
            </c:ext>
          </c:extLst>
        </c:ser>
        <c:ser>
          <c:idx val="8"/>
          <c:order val="8"/>
          <c:tx>
            <c:strRef>
              <c:f>ヒストグラム!$A$10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ヒストグラム!$B$10:$I$10</c:f>
              <c:numCache>
                <c:formatCode>General</c:formatCode>
                <c:ptCount val="8"/>
                <c:pt idx="0">
                  <c:v>1.6571400000000001</c:v>
                </c:pt>
                <c:pt idx="1">
                  <c:v>5.7142900000000003E-2</c:v>
                </c:pt>
                <c:pt idx="4">
                  <c:v>4.81351</c:v>
                </c:pt>
                <c:pt idx="5">
                  <c:v>1.55467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BB-4006-9577-C8EBF55A4486}"/>
            </c:ext>
          </c:extLst>
        </c:ser>
        <c:ser>
          <c:idx val="9"/>
          <c:order val="9"/>
          <c:tx>
            <c:strRef>
              <c:f>ヒストグラム!$A$11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ヒストグラム!$B$11:$I$11</c:f>
              <c:numCache>
                <c:formatCode>General</c:formatCode>
                <c:ptCount val="8"/>
                <c:pt idx="0">
                  <c:v>1.41429</c:v>
                </c:pt>
                <c:pt idx="4">
                  <c:v>1.1189199999999999</c:v>
                </c:pt>
                <c:pt idx="5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BB-4006-9577-C8EBF55A4486}"/>
            </c:ext>
          </c:extLst>
        </c:ser>
        <c:ser>
          <c:idx val="10"/>
          <c:order val="10"/>
          <c:tx>
            <c:strRef>
              <c:f>ヒストグラム!$A$12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ヒストグラム!$B$12:$I$12</c:f>
              <c:numCache>
                <c:formatCode>General</c:formatCode>
                <c:ptCount val="8"/>
                <c:pt idx="0">
                  <c:v>0.87142900000000001</c:v>
                </c:pt>
                <c:pt idx="4">
                  <c:v>0.39729700000000001</c:v>
                </c:pt>
                <c:pt idx="5">
                  <c:v>1.35467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BB-4006-9577-C8EBF55A4486}"/>
            </c:ext>
          </c:extLst>
        </c:ser>
        <c:ser>
          <c:idx val="11"/>
          <c:order val="11"/>
          <c:tx>
            <c:strRef>
              <c:f>ヒストグラム!$A$13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ヒストグラム!$B$13:$I$13</c:f>
              <c:numCache>
                <c:formatCode>General</c:formatCode>
                <c:ptCount val="8"/>
                <c:pt idx="0">
                  <c:v>0.228571</c:v>
                </c:pt>
                <c:pt idx="4">
                  <c:v>0.118919</c:v>
                </c:pt>
                <c:pt idx="5">
                  <c:v>1.2853300000000001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BB-4006-9577-C8EBF55A4486}"/>
            </c:ext>
          </c:extLst>
        </c:ser>
        <c:ser>
          <c:idx val="12"/>
          <c:order val="12"/>
          <c:tx>
            <c:strRef>
              <c:f>ヒストグラム!$A$14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ヒストグラム!$B$14:$I$14</c:f>
              <c:numCache>
                <c:formatCode>General</c:formatCode>
                <c:ptCount val="8"/>
                <c:pt idx="0">
                  <c:v>0.18571399999999999</c:v>
                </c:pt>
                <c:pt idx="4">
                  <c:v>4.05405E-2</c:v>
                </c:pt>
                <c:pt idx="5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BB-4006-9577-C8EBF55A4486}"/>
            </c:ext>
          </c:extLst>
        </c:ser>
        <c:ser>
          <c:idx val="13"/>
          <c:order val="13"/>
          <c:tx>
            <c:strRef>
              <c:f>ヒストグラム!$A$15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ヒストグラム!$B$15:$I$15</c:f>
              <c:numCache>
                <c:formatCode>General</c:formatCode>
                <c:ptCount val="8"/>
                <c:pt idx="0">
                  <c:v>0.18571399999999999</c:v>
                </c:pt>
                <c:pt idx="4">
                  <c:v>1.0810800000000001E-2</c:v>
                </c:pt>
                <c:pt idx="5">
                  <c:v>1.1946699999999999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BB-4006-9577-C8EBF55A4486}"/>
            </c:ext>
          </c:extLst>
        </c:ser>
        <c:ser>
          <c:idx val="14"/>
          <c:order val="14"/>
          <c:tx>
            <c:strRef>
              <c:f>ヒストグラム!$A$16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ヒストグラム!$B$16:$I$16</c:f>
              <c:numCache>
                <c:formatCode>General</c:formatCode>
                <c:ptCount val="8"/>
                <c:pt idx="0">
                  <c:v>7.1428599999999995E-2</c:v>
                </c:pt>
                <c:pt idx="4">
                  <c:v>5.4054100000000002E-3</c:v>
                </c:pt>
                <c:pt idx="5">
                  <c:v>1.1919999999999999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BB-4006-9577-C8EBF55A4486}"/>
            </c:ext>
          </c:extLst>
        </c:ser>
        <c:ser>
          <c:idx val="15"/>
          <c:order val="15"/>
          <c:tx>
            <c:strRef>
              <c:f>ヒストグラム!$A$17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ヒストグラム!$B$17:$I$17</c:f>
              <c:numCache>
                <c:formatCode>General</c:formatCode>
                <c:ptCount val="8"/>
                <c:pt idx="0">
                  <c:v>7.1428599999999995E-2</c:v>
                </c:pt>
                <c:pt idx="5">
                  <c:v>1.17333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BBB-4006-9577-C8EBF55A4486}"/>
            </c:ext>
          </c:extLst>
        </c:ser>
        <c:ser>
          <c:idx val="16"/>
          <c:order val="16"/>
          <c:tx>
            <c:strRef>
              <c:f>ヒストグラム!$A$18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ヒストグラム!$B$18:$I$18</c:f>
              <c:numCache>
                <c:formatCode>General</c:formatCode>
                <c:ptCount val="8"/>
                <c:pt idx="0">
                  <c:v>8.5714299999999993E-2</c:v>
                </c:pt>
                <c:pt idx="5">
                  <c:v>1.20533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BBB-4006-9577-C8EBF55A4486}"/>
            </c:ext>
          </c:extLst>
        </c:ser>
        <c:ser>
          <c:idx val="17"/>
          <c:order val="17"/>
          <c:tx>
            <c:strRef>
              <c:f>ヒストグラム!$A$19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ヒストグラム!$B$19:$I$19</c:f>
              <c:numCache>
                <c:formatCode>General</c:formatCode>
                <c:ptCount val="8"/>
                <c:pt idx="0">
                  <c:v>7.1428599999999995E-2</c:v>
                </c:pt>
                <c:pt idx="5">
                  <c:v>1.17333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BBB-4006-9577-C8EBF55A4486}"/>
            </c:ext>
          </c:extLst>
        </c:ser>
        <c:ser>
          <c:idx val="18"/>
          <c:order val="18"/>
          <c:tx>
            <c:strRef>
              <c:f>ヒストグラム!$A$20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ヒストグラム!$B$20:$I$20</c:f>
              <c:numCache>
                <c:formatCode>General</c:formatCode>
                <c:ptCount val="8"/>
                <c:pt idx="0">
                  <c:v>4.2857100000000002E-2</c:v>
                </c:pt>
                <c:pt idx="5">
                  <c:v>1.1306700000000001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BBB-4006-9577-C8EBF55A4486}"/>
            </c:ext>
          </c:extLst>
        </c:ser>
        <c:ser>
          <c:idx val="19"/>
          <c:order val="19"/>
          <c:tx>
            <c:strRef>
              <c:f>ヒストグラム!$A$21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ヒストグラム!$B$21:$I$21</c:f>
              <c:numCache>
                <c:formatCode>General</c:formatCode>
                <c:ptCount val="8"/>
                <c:pt idx="0">
                  <c:v>2.85714E-2</c:v>
                </c:pt>
                <c:pt idx="5">
                  <c:v>1.1306700000000001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BBB-4006-9577-C8EBF55A4486}"/>
            </c:ext>
          </c:extLst>
        </c:ser>
        <c:ser>
          <c:idx val="20"/>
          <c:order val="20"/>
          <c:tx>
            <c:strRef>
              <c:f>ヒストグラム!$A$22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ヒストグラム!$B$22:$I$22</c:f>
              <c:numCache>
                <c:formatCode>General</c:formatCode>
                <c:ptCount val="8"/>
                <c:pt idx="0">
                  <c:v>2.85714E-2</c:v>
                </c:pt>
                <c:pt idx="5">
                  <c:v>1.1333299999999999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BBB-4006-9577-C8EBF55A4486}"/>
            </c:ext>
          </c:extLst>
        </c:ser>
        <c:ser>
          <c:idx val="21"/>
          <c:order val="21"/>
          <c:tx>
            <c:strRef>
              <c:f>ヒストグラム!$A$23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ヒストグラム!$B$23:$I$23</c:f>
              <c:numCache>
                <c:formatCode>General</c:formatCode>
                <c:ptCount val="8"/>
                <c:pt idx="0">
                  <c:v>1.42857E-2</c:v>
                </c:pt>
                <c:pt idx="5">
                  <c:v>1.1253299999999999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BBB-4006-9577-C8EBF55A4486}"/>
            </c:ext>
          </c:extLst>
        </c:ser>
        <c:ser>
          <c:idx val="22"/>
          <c:order val="22"/>
          <c:tx>
            <c:strRef>
              <c:f>ヒストグラム!$A$24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ヒストグラム!$B$24:$I$24</c:f>
              <c:numCache>
                <c:formatCode>General</c:formatCode>
                <c:ptCount val="8"/>
                <c:pt idx="0">
                  <c:v>1.42857E-2</c:v>
                </c:pt>
                <c:pt idx="5">
                  <c:v>1.07467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BBB-4006-9577-C8EBF55A4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076888"/>
        <c:axId val="586071640"/>
      </c:barChart>
      <c:catAx>
        <c:axId val="58607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071640"/>
        <c:crosses val="autoZero"/>
        <c:auto val="1"/>
        <c:lblAlgn val="ctr"/>
        <c:lblOffset val="100"/>
        <c:noMultiLvlLbl val="0"/>
      </c:catAx>
      <c:valAx>
        <c:axId val="5860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07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ヒストグラム!$B$1</c:f>
              <c:strCache>
                <c:ptCount val="1"/>
                <c:pt idx="0">
                  <c:v>Lighting7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ヒストグラム!$A$2:$A$39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ヒストグラム!$B$2:$B$39</c:f>
              <c:numCache>
                <c:formatCode>General</c:formatCode>
                <c:ptCount val="38"/>
                <c:pt idx="0">
                  <c:v>256</c:v>
                </c:pt>
                <c:pt idx="1">
                  <c:v>72.214299999999994</c:v>
                </c:pt>
                <c:pt idx="2">
                  <c:v>36.042900000000003</c:v>
                </c:pt>
                <c:pt idx="3">
                  <c:v>13.8429</c:v>
                </c:pt>
                <c:pt idx="4">
                  <c:v>7.5285700000000002</c:v>
                </c:pt>
                <c:pt idx="5">
                  <c:v>4.2</c:v>
                </c:pt>
                <c:pt idx="6">
                  <c:v>2.88571</c:v>
                </c:pt>
                <c:pt idx="7">
                  <c:v>2.1857099999999998</c:v>
                </c:pt>
                <c:pt idx="8">
                  <c:v>1.6571400000000001</c:v>
                </c:pt>
                <c:pt idx="9">
                  <c:v>1.41429</c:v>
                </c:pt>
                <c:pt idx="10">
                  <c:v>0.87142900000000001</c:v>
                </c:pt>
                <c:pt idx="11">
                  <c:v>0.228571</c:v>
                </c:pt>
                <c:pt idx="12">
                  <c:v>0.18571399999999999</c:v>
                </c:pt>
                <c:pt idx="13">
                  <c:v>0.18571399999999999</c:v>
                </c:pt>
                <c:pt idx="14">
                  <c:v>7.1428599999999995E-2</c:v>
                </c:pt>
                <c:pt idx="15">
                  <c:v>7.1428599999999995E-2</c:v>
                </c:pt>
                <c:pt idx="16">
                  <c:v>8.5714299999999993E-2</c:v>
                </c:pt>
                <c:pt idx="17">
                  <c:v>7.1428599999999995E-2</c:v>
                </c:pt>
                <c:pt idx="18">
                  <c:v>4.2857100000000002E-2</c:v>
                </c:pt>
                <c:pt idx="19">
                  <c:v>2.85714E-2</c:v>
                </c:pt>
                <c:pt idx="20">
                  <c:v>2.85714E-2</c:v>
                </c:pt>
                <c:pt idx="21">
                  <c:v>1.42857E-2</c:v>
                </c:pt>
                <c:pt idx="22">
                  <c:v>1.42857E-2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5-4FD8-B002-2AE376E7B7D3}"/>
            </c:ext>
          </c:extLst>
        </c:ser>
        <c:ser>
          <c:idx val="1"/>
          <c:order val="1"/>
          <c:tx>
            <c:strRef>
              <c:f>ヒストグラム!$C$1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ヒストグラム!$A$2:$A$39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ヒストグラム!$C$2:$C$39</c:f>
              <c:numCache>
                <c:formatCode>General</c:formatCode>
                <c:ptCount val="38"/>
                <c:pt idx="0">
                  <c:v>256</c:v>
                </c:pt>
                <c:pt idx="1">
                  <c:v>56.5657</c:v>
                </c:pt>
                <c:pt idx="2">
                  <c:v>50.142899999999997</c:v>
                </c:pt>
                <c:pt idx="3">
                  <c:v>50</c:v>
                </c:pt>
                <c:pt idx="4">
                  <c:v>26.88</c:v>
                </c:pt>
                <c:pt idx="5">
                  <c:v>6.9542900000000003</c:v>
                </c:pt>
                <c:pt idx="6">
                  <c:v>1.76</c:v>
                </c:pt>
                <c:pt idx="7">
                  <c:v>0.40571400000000002</c:v>
                </c:pt>
                <c:pt idx="8">
                  <c:v>5.7142900000000003E-2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5-4FD8-B002-2AE376E7B7D3}"/>
            </c:ext>
          </c:extLst>
        </c:ser>
        <c:ser>
          <c:idx val="2"/>
          <c:order val="2"/>
          <c:tx>
            <c:strRef>
              <c:f>ヒストグラム!$D$1</c:f>
              <c:strCache>
                <c:ptCount val="1"/>
                <c:pt idx="0">
                  <c:v>BeetleFly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ヒストグラム!$A$2:$A$39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ヒストグラム!$D$2:$D$39</c:f>
              <c:numCache>
                <c:formatCode>General</c:formatCode>
                <c:ptCount val="38"/>
                <c:pt idx="0">
                  <c:v>256</c:v>
                </c:pt>
                <c:pt idx="1">
                  <c:v>312.75</c:v>
                </c:pt>
                <c:pt idx="2">
                  <c:v>90.7</c:v>
                </c:pt>
                <c:pt idx="3">
                  <c:v>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65-4FD8-B002-2AE376E7B7D3}"/>
            </c:ext>
          </c:extLst>
        </c:ser>
        <c:ser>
          <c:idx val="3"/>
          <c:order val="3"/>
          <c:tx>
            <c:strRef>
              <c:f>ヒストグラム!$E$1</c:f>
              <c:strCache>
                <c:ptCount val="1"/>
                <c:pt idx="0">
                  <c:v>ECGFiveDays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ヒストグラム!$A$2:$A$39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ヒストグラム!$E$2:$E$39</c:f>
              <c:numCache>
                <c:formatCode>General</c:formatCode>
                <c:ptCount val="38"/>
                <c:pt idx="0">
                  <c:v>256</c:v>
                </c:pt>
                <c:pt idx="1">
                  <c:v>46.304299999999998</c:v>
                </c:pt>
                <c:pt idx="2">
                  <c:v>19.695699999999999</c:v>
                </c:pt>
                <c:pt idx="3">
                  <c:v>9.4347799999999999</c:v>
                </c:pt>
                <c:pt idx="4">
                  <c:v>3.3478300000000001</c:v>
                </c:pt>
                <c:pt idx="5">
                  <c:v>1.3043499999999999</c:v>
                </c:pt>
                <c:pt idx="6">
                  <c:v>0.34782600000000002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65-4FD8-B002-2AE376E7B7D3}"/>
            </c:ext>
          </c:extLst>
        </c:ser>
        <c:ser>
          <c:idx val="4"/>
          <c:order val="4"/>
          <c:tx>
            <c:strRef>
              <c:f>ヒストグラム!$F$1</c:f>
              <c:strCache>
                <c:ptCount val="1"/>
                <c:pt idx="0">
                  <c:v>HandOutlines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ヒストグラム!$A$2:$A$39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ヒストグラム!$F$2:$F$39</c:f>
              <c:numCache>
                <c:formatCode>General</c:formatCode>
                <c:ptCount val="38"/>
                <c:pt idx="0">
                  <c:v>256</c:v>
                </c:pt>
                <c:pt idx="1">
                  <c:v>155.19999999999999</c:v>
                </c:pt>
                <c:pt idx="2">
                  <c:v>172.23</c:v>
                </c:pt>
                <c:pt idx="3">
                  <c:v>189.86500000000001</c:v>
                </c:pt>
                <c:pt idx="4">
                  <c:v>117.003</c:v>
                </c:pt>
                <c:pt idx="5">
                  <c:v>106.25700000000001</c:v>
                </c:pt>
                <c:pt idx="6">
                  <c:v>71.335099999999997</c:v>
                </c:pt>
                <c:pt idx="7">
                  <c:v>22.554099999999998</c:v>
                </c:pt>
                <c:pt idx="8">
                  <c:v>4.81351</c:v>
                </c:pt>
                <c:pt idx="9">
                  <c:v>1.1189199999999999</c:v>
                </c:pt>
                <c:pt idx="10">
                  <c:v>0.39729700000000001</c:v>
                </c:pt>
                <c:pt idx="11">
                  <c:v>0.118919</c:v>
                </c:pt>
                <c:pt idx="12">
                  <c:v>4.05405E-2</c:v>
                </c:pt>
                <c:pt idx="13">
                  <c:v>1.0810800000000001E-2</c:v>
                </c:pt>
                <c:pt idx="14">
                  <c:v>5.4054100000000002E-3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65-4FD8-B002-2AE376E7B7D3}"/>
            </c:ext>
          </c:extLst>
        </c:ser>
        <c:ser>
          <c:idx val="5"/>
          <c:order val="5"/>
          <c:tx>
            <c:strRef>
              <c:f>ヒストグラム!$G$1</c:f>
              <c:strCache>
                <c:ptCount val="1"/>
                <c:pt idx="0">
                  <c:v>SmallKitchenAppliances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ヒストグラム!$A$2:$A$39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ヒストグラム!$G$2:$G$39</c:f>
              <c:numCache>
                <c:formatCode>General</c:formatCode>
                <c:ptCount val="38"/>
                <c:pt idx="0">
                  <c:v>256</c:v>
                </c:pt>
                <c:pt idx="1">
                  <c:v>10.5413</c:v>
                </c:pt>
                <c:pt idx="2">
                  <c:v>2.2559999999999998</c:v>
                </c:pt>
                <c:pt idx="3">
                  <c:v>1.7226699999999999</c:v>
                </c:pt>
                <c:pt idx="4">
                  <c:v>1.64</c:v>
                </c:pt>
                <c:pt idx="5">
                  <c:v>1.66133</c:v>
                </c:pt>
                <c:pt idx="6">
                  <c:v>1.63733</c:v>
                </c:pt>
                <c:pt idx="7">
                  <c:v>1.5813299999999999</c:v>
                </c:pt>
                <c:pt idx="8">
                  <c:v>1.55467</c:v>
                </c:pt>
                <c:pt idx="9">
                  <c:v>1.44</c:v>
                </c:pt>
                <c:pt idx="10">
                  <c:v>1.35467</c:v>
                </c:pt>
                <c:pt idx="11">
                  <c:v>1.2853300000000001</c:v>
                </c:pt>
                <c:pt idx="12">
                  <c:v>1.28</c:v>
                </c:pt>
                <c:pt idx="13">
                  <c:v>1.1946699999999999</c:v>
                </c:pt>
                <c:pt idx="14">
                  <c:v>1.1919999999999999</c:v>
                </c:pt>
                <c:pt idx="15">
                  <c:v>1.17333</c:v>
                </c:pt>
                <c:pt idx="16">
                  <c:v>1.20533</c:v>
                </c:pt>
                <c:pt idx="17">
                  <c:v>1.17333</c:v>
                </c:pt>
                <c:pt idx="18">
                  <c:v>1.1306700000000001</c:v>
                </c:pt>
                <c:pt idx="19">
                  <c:v>1.1306700000000001</c:v>
                </c:pt>
                <c:pt idx="20">
                  <c:v>1.1333299999999999</c:v>
                </c:pt>
                <c:pt idx="21">
                  <c:v>1.1253299999999999</c:v>
                </c:pt>
                <c:pt idx="22">
                  <c:v>1.07467</c:v>
                </c:pt>
                <c:pt idx="23">
                  <c:v>1.0533300000000001</c:v>
                </c:pt>
                <c:pt idx="24">
                  <c:v>1.05067</c:v>
                </c:pt>
                <c:pt idx="25">
                  <c:v>1.06667</c:v>
                </c:pt>
                <c:pt idx="26">
                  <c:v>1.0293300000000001</c:v>
                </c:pt>
                <c:pt idx="27">
                  <c:v>1.0053300000000001</c:v>
                </c:pt>
                <c:pt idx="28">
                  <c:v>1.016</c:v>
                </c:pt>
                <c:pt idx="29">
                  <c:v>1.016</c:v>
                </c:pt>
                <c:pt idx="30">
                  <c:v>1.0133300000000001</c:v>
                </c:pt>
                <c:pt idx="31">
                  <c:v>0.98666699999999996</c:v>
                </c:pt>
                <c:pt idx="32">
                  <c:v>0.973333</c:v>
                </c:pt>
                <c:pt idx="33">
                  <c:v>0.94933299999999998</c:v>
                </c:pt>
                <c:pt idx="34">
                  <c:v>0.87733300000000003</c:v>
                </c:pt>
                <c:pt idx="35">
                  <c:v>0.77333300000000005</c:v>
                </c:pt>
                <c:pt idx="36">
                  <c:v>0.57066700000000004</c:v>
                </c:pt>
                <c:pt idx="37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65-4FD8-B002-2AE376E7B7D3}"/>
            </c:ext>
          </c:extLst>
        </c:ser>
        <c:ser>
          <c:idx val="6"/>
          <c:order val="6"/>
          <c:tx>
            <c:strRef>
              <c:f>ヒストグラム!$H$1</c:f>
              <c:strCache>
                <c:ptCount val="1"/>
                <c:pt idx="0">
                  <c:v>Herring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ヒストグラム!$A$2:$A$39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ヒストグラム!$H$2:$H$39</c:f>
              <c:numCache>
                <c:formatCode>General</c:formatCode>
                <c:ptCount val="38"/>
                <c:pt idx="0">
                  <c:v>256</c:v>
                </c:pt>
                <c:pt idx="1">
                  <c:v>280.35899999999998</c:v>
                </c:pt>
                <c:pt idx="2">
                  <c:v>103.453</c:v>
                </c:pt>
                <c:pt idx="3">
                  <c:v>7.65625</c:v>
                </c:pt>
                <c:pt idx="4">
                  <c:v>0.421875</c:v>
                </c:pt>
                <c:pt idx="5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65-4FD8-B002-2AE376E7B7D3}"/>
            </c:ext>
          </c:extLst>
        </c:ser>
        <c:ser>
          <c:idx val="7"/>
          <c:order val="7"/>
          <c:tx>
            <c:strRef>
              <c:f>ヒストグラム!$I$1</c:f>
              <c:strCache>
                <c:ptCount val="1"/>
                <c:pt idx="0">
                  <c:v>ECG200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ヒストグラム!$A$2:$A$39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ヒストグラム!$I$2:$I$39</c:f>
              <c:numCache>
                <c:formatCode>General</c:formatCode>
                <c:ptCount val="38"/>
                <c:pt idx="0">
                  <c:v>256</c:v>
                </c:pt>
                <c:pt idx="1">
                  <c:v>81.040000000000006</c:v>
                </c:pt>
                <c:pt idx="2">
                  <c:v>7.3</c:v>
                </c:pt>
                <c:pt idx="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65-4FD8-B002-2AE376E7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076888"/>
        <c:axId val="586071640"/>
      </c:barChart>
      <c:catAx>
        <c:axId val="58607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071640"/>
        <c:crosses val="autoZero"/>
        <c:auto val="1"/>
        <c:lblAlgn val="ctr"/>
        <c:lblOffset val="100"/>
        <c:noMultiLvlLbl val="0"/>
      </c:catAx>
      <c:valAx>
        <c:axId val="5860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07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'ヒストグラム（比率）'!$K$2</c:f>
              <c:strCache>
                <c:ptCount val="1"/>
                <c:pt idx="0">
                  <c:v>Lighting7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'ヒストグラム（比率）'!$J$3:$J$16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'ヒストグラム（比率）'!$K$3:$K$16</c:f>
              <c:numCache>
                <c:formatCode>General</c:formatCode>
                <c:ptCount val="14"/>
                <c:pt idx="0">
                  <c:v>0.50193603502042428</c:v>
                </c:pt>
                <c:pt idx="1">
                  <c:v>0.25052143850508352</c:v>
                </c:pt>
                <c:pt idx="2">
                  <c:v>9.6217097433392434E-2</c:v>
                </c:pt>
                <c:pt idx="3">
                  <c:v>5.2328424912707255E-2</c:v>
                </c:pt>
                <c:pt idx="4">
                  <c:v>2.9192713175725336E-2</c:v>
                </c:pt>
                <c:pt idx="5">
                  <c:v>2.0057548651981512E-2</c:v>
                </c:pt>
                <c:pt idx="6">
                  <c:v>1.5192096456027289E-2</c:v>
                </c:pt>
                <c:pt idx="7">
                  <c:v>1.1518193502862258E-2</c:v>
                </c:pt>
                <c:pt idx="8">
                  <c:v>9.8302291231658536E-3</c:v>
                </c:pt>
                <c:pt idx="9">
                  <c:v>6.0569944880974171E-3</c:v>
                </c:pt>
                <c:pt idx="10">
                  <c:v>1.5887161055449322E-3</c:v>
                </c:pt>
                <c:pt idx="11">
                  <c:v>1.290832270170632E-3</c:v>
                </c:pt>
                <c:pt idx="12">
                  <c:v>1.290832270170632E-3</c:v>
                </c:pt>
                <c:pt idx="13">
                  <c:v>4.964749124627654E-4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3-4E80-8503-23DCB0B2D49D}"/>
            </c:ext>
          </c:extLst>
        </c:ser>
        <c:ser>
          <c:idx val="1"/>
          <c:order val="1"/>
          <c:tx>
            <c:strRef>
              <c:f>'ヒストグラム（比率）'!$L$2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'ヒストグラム（比率）'!$J$3:$J$16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'ヒストグラム（比率）'!$L$3:$L$16</c:f>
              <c:numCache>
                <c:formatCode>General</c:formatCode>
                <c:ptCount val="14"/>
                <c:pt idx="0">
                  <c:v>0.2934426935784617</c:v>
                </c:pt>
                <c:pt idx="1">
                  <c:v>0.26012349603797791</c:v>
                </c:pt>
                <c:pt idx="2">
                  <c:v>0.25938218176250072</c:v>
                </c:pt>
                <c:pt idx="3">
                  <c:v>0.13944386091552036</c:v>
                </c:pt>
                <c:pt idx="4">
                  <c:v>3.6076378256182817E-2</c:v>
                </c:pt>
                <c:pt idx="5">
                  <c:v>9.1302527980400248E-3</c:v>
                </c:pt>
                <c:pt idx="6">
                  <c:v>2.1046996498318244E-3</c:v>
                </c:pt>
                <c:pt idx="7">
                  <c:v>2.9643700148472801E-4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3-4E80-8503-23DCB0B2D49D}"/>
            </c:ext>
          </c:extLst>
        </c:ser>
        <c:ser>
          <c:idx val="2"/>
          <c:order val="2"/>
          <c:tx>
            <c:strRef>
              <c:f>'ヒストグラム（比率）'!$M$2</c:f>
              <c:strCache>
                <c:ptCount val="1"/>
                <c:pt idx="0">
                  <c:v>BeetleFly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'ヒストグラム（比率）'!$J$3:$J$16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'ヒストグラム（比率）'!$M$3:$M$16</c:f>
              <c:numCache>
                <c:formatCode>General</c:formatCode>
                <c:ptCount val="14"/>
                <c:pt idx="0">
                  <c:v>0.76392281387396199</c:v>
                </c:pt>
                <c:pt idx="1">
                  <c:v>0.2215437225207621</c:v>
                </c:pt>
                <c:pt idx="2">
                  <c:v>1.4533463605276015E-2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F3-4E80-8503-23DCB0B2D49D}"/>
            </c:ext>
          </c:extLst>
        </c:ser>
        <c:ser>
          <c:idx val="3"/>
          <c:order val="3"/>
          <c:tx>
            <c:strRef>
              <c:f>'ヒストグラム（比率）'!$N$2</c:f>
              <c:strCache>
                <c:ptCount val="1"/>
                <c:pt idx="0">
                  <c:v>ECGFiveDays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'ヒストグラム（比率）'!$J$3:$J$16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'ヒストグラム（比率）'!$N$3:$N$16</c:f>
              <c:numCache>
                <c:formatCode>General</c:formatCode>
                <c:ptCount val="14"/>
                <c:pt idx="0">
                  <c:v>0.57567505680937592</c:v>
                </c:pt>
                <c:pt idx="1">
                  <c:v>0.24486544913540267</c:v>
                </c:pt>
                <c:pt idx="2">
                  <c:v>0.11729725991935877</c:v>
                </c:pt>
                <c:pt idx="3">
                  <c:v>4.1621668515410735E-2</c:v>
                </c:pt>
                <c:pt idx="4">
                  <c:v>1.6216242559531392E-2</c:v>
                </c:pt>
                <c:pt idx="5">
                  <c:v>4.3243230609204333E-3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F3-4E80-8503-23DCB0B2D49D}"/>
            </c:ext>
          </c:extLst>
        </c:ser>
        <c:ser>
          <c:idx val="4"/>
          <c:order val="4"/>
          <c:tx>
            <c:strRef>
              <c:f>'ヒストグラム（比率）'!$O$2</c:f>
              <c:strCache>
                <c:ptCount val="1"/>
                <c:pt idx="0">
                  <c:v>HandOutlines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'ヒストグラム（比率）'!$J$3:$J$16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'ヒストグラム（比率）'!$O$3:$O$16</c:f>
              <c:numCache>
                <c:formatCode>General</c:formatCode>
                <c:ptCount val="14"/>
                <c:pt idx="0">
                  <c:v>0.18455327108766167</c:v>
                </c:pt>
                <c:pt idx="1">
                  <c:v>0.20480418736744826</c:v>
                </c:pt>
                <c:pt idx="2">
                  <c:v>0.22577452844754436</c:v>
                </c:pt>
                <c:pt idx="3">
                  <c:v>0.13913199985225308</c:v>
                </c:pt>
                <c:pt idx="4">
                  <c:v>0.12635358844047467</c:v>
                </c:pt>
                <c:pt idx="5">
                  <c:v>8.482684309513823E-2</c:v>
                </c:pt>
                <c:pt idx="6">
                  <c:v>2.6819799815967976E-2</c:v>
                </c:pt>
                <c:pt idx="7">
                  <c:v>5.7238982984096024E-3</c:v>
                </c:pt>
                <c:pt idx="8">
                  <c:v>1.3305434670451443E-3</c:v>
                </c:pt>
                <c:pt idx="9">
                  <c:v>4.7243853700589385E-4</c:v>
                </c:pt>
                <c:pt idx="10">
                  <c:v>1.4141037657521675E-4</c:v>
                </c:pt>
                <c:pt idx="11">
                  <c:v>4.8208001846194255E-5</c:v>
                </c:pt>
                <c:pt idx="12">
                  <c:v>1.2855467158985135E-5</c:v>
                </c:pt>
                <c:pt idx="13">
                  <c:v>6.4277454708115807E-6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F3-4E80-8503-23DCB0B2D49D}"/>
            </c:ext>
          </c:extLst>
        </c:ser>
        <c:ser>
          <c:idx val="5"/>
          <c:order val="5"/>
          <c:tx>
            <c:strRef>
              <c:f>'ヒストグラム（比率）'!$P$2</c:f>
              <c:strCache>
                <c:ptCount val="1"/>
                <c:pt idx="0">
                  <c:v>SmallKitchenAppliances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'ヒストグラム（比率）'!$J$3:$J$16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'ヒストグラム（比率）'!$P$3:$P$16</c:f>
              <c:numCache>
                <c:formatCode>General</c:formatCode>
                <c:ptCount val="14"/>
                <c:pt idx="0">
                  <c:v>0.1987826123097339</c:v>
                </c:pt>
                <c:pt idx="1">
                  <c:v>4.2542530178513054E-2</c:v>
                </c:pt>
                <c:pt idx="2">
                  <c:v>3.2485257297260234E-2</c:v>
                </c:pt>
                <c:pt idx="3">
                  <c:v>3.0926307399273677E-2</c:v>
                </c:pt>
                <c:pt idx="4">
                  <c:v>3.132853797050935E-2</c:v>
                </c:pt>
                <c:pt idx="5">
                  <c:v>3.0875957862227299E-2</c:v>
                </c:pt>
                <c:pt idx="6">
                  <c:v>2.9819937609569171E-2</c:v>
                </c:pt>
                <c:pt idx="7">
                  <c:v>2.9317196539285859E-2</c:v>
                </c:pt>
                <c:pt idx="8">
                  <c:v>2.7154806496923228E-2</c:v>
                </c:pt>
                <c:pt idx="9">
                  <c:v>2.5545695636935411E-2</c:v>
                </c:pt>
                <c:pt idx="10">
                  <c:v>2.4238116274090511E-2</c:v>
                </c:pt>
                <c:pt idx="11">
                  <c:v>2.413760577504287E-2</c:v>
                </c:pt>
                <c:pt idx="12">
                  <c:v>2.2528494915055049E-2</c:v>
                </c:pt>
                <c:pt idx="13">
                  <c:v>2.2478145378008671E-2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F3-4E80-8503-23DCB0B2D49D}"/>
            </c:ext>
          </c:extLst>
        </c:ser>
        <c:ser>
          <c:idx val="6"/>
          <c:order val="6"/>
          <c:tx>
            <c:strRef>
              <c:f>'ヒストグラム（比率）'!$Q$2</c:f>
              <c:strCache>
                <c:ptCount val="1"/>
                <c:pt idx="0">
                  <c:v>Herring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'ヒストグラム（比率）'!$J$3:$J$16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'ヒストグラム（比率）'!$Q$3:$Q$16</c:f>
              <c:numCache>
                <c:formatCode>General</c:formatCode>
                <c:ptCount val="14"/>
                <c:pt idx="0">
                  <c:v>0.71537353049808527</c:v>
                </c:pt>
                <c:pt idx="1">
                  <c:v>0.26397418256813021</c:v>
                </c:pt>
                <c:pt idx="2">
                  <c:v>1.953594709952584E-2</c:v>
                </c:pt>
                <c:pt idx="3">
                  <c:v>1.0764705544636689E-3</c:v>
                </c:pt>
                <c:pt idx="4">
                  <c:v>3.9869279794950698E-5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F3-4E80-8503-23DCB0B2D49D}"/>
            </c:ext>
          </c:extLst>
        </c:ser>
        <c:ser>
          <c:idx val="7"/>
          <c:order val="7"/>
          <c:tx>
            <c:strRef>
              <c:f>'ヒストグラム（比率）'!$R$2</c:f>
              <c:strCache>
                <c:ptCount val="1"/>
                <c:pt idx="0">
                  <c:v>ECG200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'ヒストグラム（比率）'!$J$3:$J$16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'ヒストグラム（比率）'!$R$3:$R$16</c:f>
              <c:numCache>
                <c:formatCode>General</c:formatCode>
                <c:ptCount val="14"/>
                <c:pt idx="0">
                  <c:v>0.91612028035270177</c:v>
                </c:pt>
                <c:pt idx="1">
                  <c:v>8.2523174316075046E-2</c:v>
                </c:pt>
                <c:pt idx="2">
                  <c:v>1.3565453312231516E-3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F3-4E80-8503-23DCB0B2D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383440"/>
        <c:axId val="623379504"/>
      </c:barChart>
      <c:catAx>
        <c:axId val="6233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379504"/>
        <c:crosses val="autoZero"/>
        <c:auto val="1"/>
        <c:lblAlgn val="ctr"/>
        <c:lblOffset val="100"/>
        <c:noMultiLvlLbl val="0"/>
      </c:catAx>
      <c:valAx>
        <c:axId val="6233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3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0</xdr:row>
      <xdr:rowOff>152400</xdr:rowOff>
    </xdr:from>
    <xdr:to>
      <xdr:col>22</xdr:col>
      <xdr:colOff>219075</xdr:colOff>
      <xdr:row>30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0</xdr:row>
      <xdr:rowOff>152400</xdr:rowOff>
    </xdr:from>
    <xdr:to>
      <xdr:col>17</xdr:col>
      <xdr:colOff>552450</xdr:colOff>
      <xdr:row>20</xdr:row>
      <xdr:rowOff>95250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1238249</xdr:colOff>
      <xdr:row>5</xdr:row>
      <xdr:rowOff>76200</xdr:rowOff>
    </xdr:from>
    <xdr:to>
      <xdr:col>29</xdr:col>
      <xdr:colOff>304799</xdr:colOff>
      <xdr:row>24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ength" connectionId="8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-s80" connectionId="10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icsHistgram" connectionId="1" autoFormatId="2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og-s30-k5_1" connectionId="9" autoFormatId="2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icsHistgram" connectionId="7" autoFormatId="2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icsHistgram_1" connectionId="6" autoFormatId="2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icsHistgram" connectionId="2" autoFormatId="20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テーブル1" displayName="テーブル1" ref="A1:H83" totalsRowShown="0">
  <autoFilter ref="A1:H83"/>
  <sortState ref="A2:H83">
    <sortCondition ref="A1:A83"/>
  </sortState>
  <tableColumns count="8">
    <tableColumn id="1" name="列1"/>
    <tableColumn id="2" name="Euclidean:"/>
    <tableColumn id="3" name="PRDC_BASE:"/>
    <tableColumn id="4" name="RECOMPRESSION:"/>
    <tableColumn id="5" name="ORIGINAL_NMD:"/>
    <tableColumn id="6" name="WEIGHTING_NMD:"/>
    <tableColumn id="7" name="PRDC向上" dataDxfId="95">
      <calculatedColumnFormula xml:space="preserve"> IF(C2 &lt;D2, "○",IF(C2=D2,"△","×"))</calculatedColumnFormula>
    </tableColumn>
    <tableColumn id="8" name="NMD向上" dataDxfId="94">
      <calculatedColumnFormula xml:space="preserve"> IF(E2 &lt;F2, "○",IF(E2=F2,"△","×"))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2" name="テーブル2" displayName="テーブル2" ref="A1:I86" totalsRowShown="0" headerRowDxfId="76" tableBorderDxfId="86">
  <autoFilter ref="A1:I86"/>
  <sortState ref="A2:I86">
    <sortCondition ref="A1:A86"/>
  </sortState>
  <tableColumns count="9">
    <tableColumn id="1" name="Name" dataDxfId="85"/>
    <tableColumn id="2" name="First paper or data creator" dataDxfId="84"/>
    <tableColumn id="3" name="Number of classes" dataDxfId="83"/>
    <tableColumn id="4" name="Size of training set" dataDxfId="82"/>
    <tableColumn id="5" name="Size of testing set" dataDxfId="81"/>
    <tableColumn id="6" name="Time series Length " dataDxfId="80"/>
    <tableColumn id="7" name="1-NN Euclidean Distance" dataDxfId="79"/>
    <tableColumn id="8" name="1-NN Best Warping Window DTW (r)" dataDxfId="78"/>
    <tableColumn id="9" name=" 1-NN DTW, no Warping Window" dataDxfId="77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4" name="テーブル4" displayName="テーブル4" ref="A1:C86" totalsRowShown="0">
  <autoFilter ref="A1:C86"/>
  <sortState ref="A2:B86">
    <sortCondition ref="A1:A86"/>
  </sortState>
  <tableColumns count="3">
    <tableColumn id="1" name="列1"/>
    <tableColumn id="2" name="列2"/>
    <tableColumn id="3" name="列3" dataDxfId="75">
      <calculatedColumnFormula>1-テーブル4[[#This Row],[列2]]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2" name="テーブル12" displayName="テーブル12" ref="A1:E87" totalsRowCount="1" headerRowDxfId="73" headerRowBorderDxfId="71" tableBorderDxfId="72" totalsRowBorderDxfId="70">
  <autoFilter ref="A1:E87"/>
  <tableColumns count="5">
    <tableColumn id="1" name="データセット名" dataDxfId="69" totalsRowDxfId="65"/>
    <tableColumn id="3" name=" PRDC" totalsRowFunction="average" dataDxfId="68" totalsRowDxfId="63"/>
    <tableColumn id="4" name="HOPRDC" totalsRowFunction="average" dataDxfId="67" totalsRowDxfId="62"/>
    <tableColumn id="5" name="NMD" totalsRowFunction="average" dataDxfId="66" totalsRowDxfId="61"/>
    <tableColumn id="6" name=" WNMD" totalsRowFunction="average" dataDxfId="26" totalsRowDxfId="6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0" name="テーブル611" displayName="テーブル611" ref="A1:H90" totalsRowShown="0" headerRowDxfId="74">
  <autoFilter ref="A1:H90"/>
  <tableColumns count="8">
    <tableColumn id="1" name="データセット名"/>
    <tableColumn id="2" name="Euclidean"/>
    <tableColumn id="3" name=" PRDC_BASE"/>
    <tableColumn id="4" name=" RECOMPRESSION"/>
    <tableColumn id="5" name=" ORIGINAL_NMD"/>
    <tableColumn id="6" name=" WEIGHTING_NMD"/>
    <tableColumn id="7" name="列3"/>
    <tableColumn id="8" name="列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1" name="テーブル712" displayName="テーブル712" ref="J1:L1048576" totalsRowShown="0">
  <autoFilter ref="J1:L1048576"/>
  <sortState ref="J2:L1048576">
    <sortCondition ref="J1:J1048576"/>
  </sortState>
  <tableColumns count="3">
    <tableColumn id="1" name="列1"/>
    <tableColumn id="2" name=" PRDC_BASE"/>
    <tableColumn id="3" name=" RECOMPRESSION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3" name="テーブル13" displayName="テーブル13" ref="A1:E87" totalsRowCount="1" headerRowDxfId="13" headerRowBorderDxfId="19">
  <autoFilter ref="A1:E87"/>
  <tableColumns count="5">
    <tableColumn id="1" name="データセット名" dataDxfId="18"/>
    <tableColumn id="2" name=" PRDC" totalsRowFunction="average" dataDxfId="17"/>
    <tableColumn id="3" name="HOPRDC" totalsRowFunction="average" dataDxfId="16"/>
    <tableColumn id="4" name=" NMD" totalsRowFunction="average" dataDxfId="15"/>
    <tableColumn id="5" name=" WNMD" totalsRowFunction="average" dataDxfId="14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5" name="テーブル15" displayName="テーブル15" ref="A1:E86" totalsRowShown="0" headerRowDxfId="37" dataDxfId="64" headerRowBorderDxfId="42" tableBorderDxfId="43" totalsRowBorderDxfId="41">
  <autoFilter ref="A1:E86"/>
  <tableColumns count="5">
    <tableColumn id="1" name="データセット名" dataDxfId="36"/>
    <tableColumn id="3" name="PRDC" dataDxfId="40"/>
    <tableColumn id="4" name="HOPRDC" dataDxfId="35"/>
    <tableColumn id="5" name="NMD" dataDxfId="39"/>
    <tableColumn id="6" name="WNMD" dataDxfId="3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4" name="テーブル14" displayName="テーブル14" ref="A1:E87" totalsRowCount="1" headerRowDxfId="0" headerRowBorderDxfId="6">
  <autoFilter ref="A1:E87"/>
  <tableColumns count="5">
    <tableColumn id="1" name="データセット名" dataDxfId="5"/>
    <tableColumn id="2" name="PRDC" totalsRowFunction="average" dataDxfId="4"/>
    <tableColumn id="3" name="HOPRDC" totalsRowFunction="average" dataDxfId="3"/>
    <tableColumn id="4" name="NMD" totalsRowFunction="average" dataDxfId="2"/>
    <tableColumn id="5" name="WNMD" totalsRowFunction="average" dataDxfId="1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7" name="テーブル7" displayName="テーブル7" ref="A1:C1048576" totalsRowShown="0">
  <autoFilter ref="A1:C1048576"/>
  <tableColumns count="3">
    <tableColumn id="1" name="列1"/>
    <tableColumn id="2" name=" PRDC_BASE"/>
    <tableColumn id="3" name=" RECOMPRESSION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5" name="テーブル5" displayName="テーブル5" ref="A1:F101" totalsRowShown="0" headerRowDxfId="93" dataDxfId="92">
  <autoFilter ref="A1:F101"/>
  <sortState ref="A2:F101">
    <sortCondition ref="C1:C101"/>
  </sortState>
  <tableColumns count="6">
    <tableColumn id="1" name="ファイル名"/>
    <tableColumn id="2" name="カテゴリ" dataDxfId="91"/>
    <tableColumn id="3" name="NMD順位" dataDxfId="90"/>
    <tableColumn id="4" name="NMD" dataDxfId="89"/>
    <tableColumn id="5" name="WNMD順位" dataDxfId="88"/>
    <tableColumn id="6" name="WNMD" dataDxfId="8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cs.ucr.edu/~eamonn/time_series_data/Phoneme%20Dataset.txt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4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7"/>
  <sheetViews>
    <sheetView workbookViewId="0"/>
  </sheetViews>
  <sheetFormatPr defaultRowHeight="18.75" x14ac:dyDescent="0.4"/>
  <cols>
    <col min="1" max="1" width="32.75" bestFit="1" customWidth="1"/>
    <col min="2" max="2" width="12.75" bestFit="1" customWidth="1"/>
    <col min="3" max="3" width="14.125" customWidth="1"/>
    <col min="4" max="4" width="19.125" customWidth="1"/>
    <col min="5" max="5" width="17.5" customWidth="1"/>
    <col min="6" max="6" width="19.25" customWidth="1"/>
    <col min="7" max="7" width="11.625" customWidth="1"/>
    <col min="8" max="8" width="11" customWidth="1"/>
    <col min="9" max="9" width="12.875" bestFit="1" customWidth="1"/>
  </cols>
  <sheetData>
    <row r="1" spans="1:9" x14ac:dyDescent="0.4">
      <c r="A1" t="s">
        <v>89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87</v>
      </c>
      <c r="H1" t="s">
        <v>88</v>
      </c>
      <c r="I1" t="s">
        <v>97</v>
      </c>
    </row>
    <row r="2" spans="1:9" x14ac:dyDescent="0.4">
      <c r="A2" t="s">
        <v>60</v>
      </c>
      <c r="B2">
        <v>0.52173913043499998</v>
      </c>
      <c r="C2">
        <v>0.419437</v>
      </c>
      <c r="D2">
        <v>0.36317100000000002</v>
      </c>
      <c r="E2">
        <v>0.40409200000000001</v>
      </c>
      <c r="F2">
        <v>0.43222500000000003</v>
      </c>
      <c r="G2" t="str">
        <f t="shared" ref="G2:G33" si="0" xml:space="preserve"> IF(C2 &lt;D2, "○",IF(C2=D2,"△","×"))</f>
        <v>×</v>
      </c>
      <c r="H2" t="str">
        <f t="shared" ref="H2:H33" si="1" xml:space="preserve"> IF(E2 &lt;F2, "○",IF(E2=F2,"△","×"))</f>
        <v>○</v>
      </c>
      <c r="I2">
        <v>1024</v>
      </c>
    </row>
    <row r="3" spans="1:9" x14ac:dyDescent="0.4">
      <c r="A3" t="s">
        <v>66</v>
      </c>
      <c r="B3">
        <v>0.66857142857100005</v>
      </c>
      <c r="C3">
        <v>0.62857099999999999</v>
      </c>
      <c r="D3">
        <v>0.59428599999999998</v>
      </c>
      <c r="E3">
        <v>0.55428599999999995</v>
      </c>
      <c r="F3">
        <v>0.55428599999999995</v>
      </c>
      <c r="G3" t="str">
        <f t="shared" si="0"/>
        <v>×</v>
      </c>
      <c r="H3" t="str">
        <f t="shared" si="1"/>
        <v>△</v>
      </c>
      <c r="I3">
        <v>448</v>
      </c>
    </row>
    <row r="4" spans="1:9" x14ac:dyDescent="0.4">
      <c r="A4" t="s">
        <v>26</v>
      </c>
      <c r="B4">
        <v>0.5</v>
      </c>
      <c r="C4">
        <v>0.33333299999999999</v>
      </c>
      <c r="D4">
        <v>0.33333299999999999</v>
      </c>
      <c r="E4">
        <v>0.4</v>
      </c>
      <c r="F4">
        <v>0.43333300000000002</v>
      </c>
      <c r="G4" t="str">
        <f t="shared" si="0"/>
        <v>△</v>
      </c>
      <c r="H4" t="str">
        <f t="shared" si="1"/>
        <v>○</v>
      </c>
      <c r="I4">
        <v>131</v>
      </c>
    </row>
    <row r="5" spans="1:9" x14ac:dyDescent="0.4">
      <c r="A5" t="s">
        <v>84</v>
      </c>
      <c r="B5">
        <v>0.6</v>
      </c>
      <c r="C5">
        <v>0.75</v>
      </c>
      <c r="D5">
        <v>0.8</v>
      </c>
      <c r="E5">
        <v>0.75</v>
      </c>
      <c r="F5">
        <v>0.8</v>
      </c>
      <c r="G5" t="str">
        <f t="shared" si="0"/>
        <v>○</v>
      </c>
      <c r="H5" t="str">
        <f t="shared" si="1"/>
        <v>○</v>
      </c>
      <c r="I5">
        <v>750</v>
      </c>
    </row>
    <row r="6" spans="1:9" x14ac:dyDescent="0.4">
      <c r="A6" t="s">
        <v>21</v>
      </c>
      <c r="B6">
        <v>0.55000000000000004</v>
      </c>
      <c r="C6">
        <v>0.65</v>
      </c>
      <c r="D6">
        <v>0.65</v>
      </c>
      <c r="E6">
        <v>0.75</v>
      </c>
      <c r="F6">
        <v>0.7</v>
      </c>
      <c r="G6" t="str">
        <f t="shared" si="0"/>
        <v>△</v>
      </c>
      <c r="H6" t="str">
        <f t="shared" si="1"/>
        <v>×</v>
      </c>
      <c r="I6">
        <v>900</v>
      </c>
    </row>
    <row r="7" spans="1:9" x14ac:dyDescent="0.4">
      <c r="A7" t="s">
        <v>30</v>
      </c>
      <c r="B7">
        <v>0.63333333333300001</v>
      </c>
      <c r="C7">
        <v>0.51666699999999999</v>
      </c>
      <c r="D7">
        <v>0.55000000000000004</v>
      </c>
      <c r="E7">
        <v>0.56666700000000003</v>
      </c>
      <c r="F7">
        <v>0.55000000000000004</v>
      </c>
      <c r="G7" t="str">
        <f t="shared" si="0"/>
        <v>○</v>
      </c>
      <c r="H7" t="str">
        <f t="shared" si="1"/>
        <v>×</v>
      </c>
      <c r="I7">
        <v>80</v>
      </c>
    </row>
    <row r="8" spans="1:9" x14ac:dyDescent="0.4">
      <c r="A8" t="s">
        <v>58</v>
      </c>
      <c r="B8">
        <v>0.76666666666700001</v>
      </c>
      <c r="C8">
        <v>0.50555600000000001</v>
      </c>
      <c r="D8">
        <v>0.54777799999999999</v>
      </c>
      <c r="E8">
        <v>0.62</v>
      </c>
      <c r="F8">
        <v>0.63333300000000003</v>
      </c>
      <c r="G8" t="str">
        <f t="shared" si="0"/>
        <v>○</v>
      </c>
      <c r="H8" t="str">
        <f t="shared" si="1"/>
        <v>○</v>
      </c>
      <c r="I8">
        <v>750</v>
      </c>
    </row>
    <row r="9" spans="1:9" x14ac:dyDescent="0.4">
      <c r="A9" t="s">
        <v>32</v>
      </c>
      <c r="B9">
        <v>0.54869791666699996</v>
      </c>
      <c r="C9">
        <v>0.497917</v>
      </c>
      <c r="D9">
        <v>0.51328099999999999</v>
      </c>
      <c r="E9">
        <v>0.54192700000000005</v>
      </c>
      <c r="F9">
        <v>0.53854199999999997</v>
      </c>
      <c r="G9" t="str">
        <f t="shared" si="0"/>
        <v>○</v>
      </c>
      <c r="H9" t="str">
        <f t="shared" si="1"/>
        <v>×</v>
      </c>
      <c r="I9">
        <v>144</v>
      </c>
    </row>
    <row r="10" spans="1:9" x14ac:dyDescent="0.4">
      <c r="A10" t="s">
        <v>80</v>
      </c>
      <c r="B10">
        <v>0.77391304347800005</v>
      </c>
      <c r="C10">
        <v>0.36956499999999998</v>
      </c>
      <c r="D10">
        <v>0.452899</v>
      </c>
      <c r="E10">
        <v>0.48913000000000001</v>
      </c>
      <c r="F10">
        <v>0.50217400000000001</v>
      </c>
      <c r="G10" t="str">
        <f t="shared" si="0"/>
        <v>○</v>
      </c>
      <c r="H10" t="str">
        <f t="shared" si="1"/>
        <v>○</v>
      </c>
      <c r="I10">
        <v>140</v>
      </c>
    </row>
    <row r="11" spans="1:9" x14ac:dyDescent="0.4">
      <c r="A11" t="s">
        <v>19</v>
      </c>
      <c r="B11">
        <v>0.96428571428599996</v>
      </c>
      <c r="C11">
        <v>0.60714299999999999</v>
      </c>
      <c r="D11">
        <v>0.64285700000000001</v>
      </c>
      <c r="E11">
        <v>0.71428599999999998</v>
      </c>
      <c r="F11">
        <v>0.75</v>
      </c>
      <c r="G11" t="str">
        <f t="shared" si="0"/>
        <v>○</v>
      </c>
      <c r="H11" t="str">
        <f t="shared" si="1"/>
        <v>○</v>
      </c>
      <c r="I11">
        <v>720</v>
      </c>
    </row>
    <row r="12" spans="1:9" x14ac:dyDescent="0.4">
      <c r="A12" t="s">
        <v>45</v>
      </c>
      <c r="B12">
        <v>0.60399999999999998</v>
      </c>
      <c r="C12">
        <v>0.66400000000000003</v>
      </c>
      <c r="D12">
        <v>0.64800000000000002</v>
      </c>
      <c r="E12">
        <v>0.69599999999999995</v>
      </c>
      <c r="F12">
        <v>0.66800000000000004</v>
      </c>
      <c r="G12" t="str">
        <f t="shared" si="0"/>
        <v>×</v>
      </c>
      <c r="H12" t="str">
        <f t="shared" si="1"/>
        <v>×</v>
      </c>
      <c r="I12">
        <v>82</v>
      </c>
    </row>
    <row r="13" spans="1:9" x14ac:dyDescent="0.4">
      <c r="A13" t="s">
        <v>17</v>
      </c>
      <c r="B13">
        <v>0.48205128205100001</v>
      </c>
      <c r="C13">
        <v>0.428205</v>
      </c>
      <c r="D13">
        <v>0.35384599999999999</v>
      </c>
      <c r="E13">
        <v>0.42307699999999998</v>
      </c>
      <c r="F13">
        <v>0.407692</v>
      </c>
      <c r="G13" t="str">
        <f t="shared" si="0"/>
        <v>×</v>
      </c>
      <c r="H13" t="str">
        <f t="shared" si="1"/>
        <v>×</v>
      </c>
      <c r="I13">
        <v>319</v>
      </c>
    </row>
    <row r="14" spans="1:9" x14ac:dyDescent="0.4">
      <c r="A14" t="s">
        <v>41</v>
      </c>
      <c r="B14">
        <v>0.50256410256399997</v>
      </c>
      <c r="C14">
        <v>0.4</v>
      </c>
      <c r="D14">
        <v>0.41025600000000001</v>
      </c>
      <c r="E14">
        <v>0.415385</v>
      </c>
      <c r="F14">
        <v>0.43589699999999998</v>
      </c>
      <c r="G14" t="str">
        <f t="shared" si="0"/>
        <v>○</v>
      </c>
      <c r="H14" t="str">
        <f t="shared" si="1"/>
        <v>○</v>
      </c>
      <c r="I14">
        <v>300</v>
      </c>
    </row>
    <row r="15" spans="1:9" x14ac:dyDescent="0.4">
      <c r="A15" t="s">
        <v>27</v>
      </c>
      <c r="B15">
        <v>0.494871794872</v>
      </c>
      <c r="C15">
        <v>0.41025600000000001</v>
      </c>
      <c r="D15">
        <v>0.36666700000000002</v>
      </c>
      <c r="E15">
        <v>0.45384600000000003</v>
      </c>
      <c r="F15">
        <v>0.43333300000000002</v>
      </c>
      <c r="G15" t="str">
        <f t="shared" si="0"/>
        <v>×</v>
      </c>
      <c r="H15" t="str">
        <f t="shared" si="1"/>
        <v>×</v>
      </c>
      <c r="I15">
        <v>270</v>
      </c>
    </row>
    <row r="16" spans="1:9" x14ac:dyDescent="0.4">
      <c r="A16" t="s">
        <v>44</v>
      </c>
      <c r="B16">
        <v>0.79749999999999999</v>
      </c>
      <c r="C16">
        <v>0.63500000000000001</v>
      </c>
      <c r="D16">
        <v>0.77500000000000002</v>
      </c>
      <c r="E16">
        <v>0.78249999999999997</v>
      </c>
      <c r="F16">
        <v>0.8</v>
      </c>
      <c r="G16" t="str">
        <f t="shared" si="0"/>
        <v>○</v>
      </c>
      <c r="H16" t="str">
        <f t="shared" si="1"/>
        <v>○</v>
      </c>
      <c r="I16">
        <v>286</v>
      </c>
    </row>
    <row r="17" spans="1:9" x14ac:dyDescent="0.4">
      <c r="A17" t="s">
        <v>25</v>
      </c>
      <c r="B17">
        <v>0.76333333333300002</v>
      </c>
      <c r="C17">
        <v>0.625</v>
      </c>
      <c r="D17">
        <v>0.62833300000000003</v>
      </c>
      <c r="E17">
        <v>0.74833300000000003</v>
      </c>
      <c r="F17">
        <v>0.745</v>
      </c>
      <c r="G17" t="str">
        <f t="shared" si="0"/>
        <v>○</v>
      </c>
      <c r="H17" t="str">
        <f t="shared" si="1"/>
        <v>×</v>
      </c>
      <c r="I17">
        <v>398</v>
      </c>
    </row>
    <row r="18" spans="1:9" x14ac:dyDescent="0.4">
      <c r="A18" t="s">
        <v>33</v>
      </c>
      <c r="B18">
        <v>0.76749999999999996</v>
      </c>
      <c r="C18">
        <v>0.64249999999999996</v>
      </c>
      <c r="D18">
        <v>0.7</v>
      </c>
      <c r="E18">
        <v>0.74750000000000005</v>
      </c>
      <c r="F18">
        <v>0.72</v>
      </c>
      <c r="G18" t="str">
        <f t="shared" si="0"/>
        <v>○</v>
      </c>
      <c r="H18" t="str">
        <f t="shared" si="1"/>
        <v>×</v>
      </c>
      <c r="I18">
        <v>512</v>
      </c>
    </row>
    <row r="19" spans="1:9" x14ac:dyDescent="0.4">
      <c r="A19" t="s">
        <v>38</v>
      </c>
      <c r="B19">
        <v>0.78571428571400004</v>
      </c>
      <c r="C19">
        <v>0.75155300000000003</v>
      </c>
      <c r="D19">
        <v>0.77950299999999995</v>
      </c>
      <c r="E19">
        <v>0.77950299999999995</v>
      </c>
      <c r="F19">
        <v>0.79192499999999999</v>
      </c>
      <c r="G19" t="str">
        <f t="shared" si="0"/>
        <v>○</v>
      </c>
      <c r="H19" t="str">
        <f t="shared" si="1"/>
        <v>○</v>
      </c>
      <c r="I19">
        <v>80</v>
      </c>
    </row>
    <row r="20" spans="1:9" x14ac:dyDescent="0.4">
      <c r="A20" t="s">
        <v>48</v>
      </c>
      <c r="B20">
        <v>0.9</v>
      </c>
      <c r="C20">
        <v>0.6</v>
      </c>
      <c r="D20">
        <v>0.68</v>
      </c>
      <c r="E20">
        <v>0.73</v>
      </c>
      <c r="F20">
        <v>0.67</v>
      </c>
      <c r="G20" t="str">
        <f t="shared" si="0"/>
        <v>○</v>
      </c>
      <c r="H20" t="str">
        <f t="shared" si="1"/>
        <v>×</v>
      </c>
      <c r="I20">
        <v>80</v>
      </c>
    </row>
    <row r="21" spans="1:9" x14ac:dyDescent="0.4">
      <c r="A21" t="s">
        <v>13</v>
      </c>
      <c r="B21">
        <v>0.93911111111099999</v>
      </c>
      <c r="C21">
        <v>0.89555600000000002</v>
      </c>
      <c r="D21">
        <v>0.905111</v>
      </c>
      <c r="E21">
        <v>0.91311100000000001</v>
      </c>
      <c r="F21">
        <v>0.91533299999999995</v>
      </c>
      <c r="G21" t="str">
        <f t="shared" si="0"/>
        <v>○</v>
      </c>
      <c r="H21" t="str">
        <f t="shared" si="1"/>
        <v>○</v>
      </c>
      <c r="I21">
        <v>277</v>
      </c>
    </row>
    <row r="22" spans="1:9" x14ac:dyDescent="0.4">
      <c r="A22" t="s">
        <v>46</v>
      </c>
      <c r="B22">
        <v>0.61207897793300003</v>
      </c>
      <c r="C22">
        <v>0.55865299999999996</v>
      </c>
      <c r="D22">
        <v>0.57026699999999997</v>
      </c>
      <c r="E22">
        <v>0.62601600000000002</v>
      </c>
      <c r="F22">
        <v>0.68060399999999999</v>
      </c>
      <c r="G22" t="str">
        <f t="shared" si="0"/>
        <v>○</v>
      </c>
      <c r="H22" t="str">
        <f t="shared" si="1"/>
        <v>○</v>
      </c>
      <c r="I22">
        <v>80</v>
      </c>
    </row>
    <row r="23" spans="1:9" x14ac:dyDescent="0.4">
      <c r="A23" t="s">
        <v>52</v>
      </c>
      <c r="B23">
        <v>0.58397095059000004</v>
      </c>
      <c r="C23">
        <v>0.46427200000000002</v>
      </c>
      <c r="D23">
        <v>0.60394199999999998</v>
      </c>
      <c r="E23">
        <v>0.65244500000000005</v>
      </c>
      <c r="F23">
        <v>0.64219899999999996</v>
      </c>
      <c r="G23" t="str">
        <f t="shared" si="0"/>
        <v>○</v>
      </c>
      <c r="H23" t="str">
        <f t="shared" si="1"/>
        <v>×</v>
      </c>
      <c r="I23">
        <v>470</v>
      </c>
    </row>
    <row r="24" spans="1:9" x14ac:dyDescent="0.4">
      <c r="A24" t="s">
        <v>85</v>
      </c>
      <c r="B24">
        <v>0.64615384615399996</v>
      </c>
      <c r="C24">
        <v>0.260355</v>
      </c>
      <c r="D24">
        <v>0.25325399999999998</v>
      </c>
      <c r="E24">
        <v>0.243787</v>
      </c>
      <c r="F24">
        <v>0.254438</v>
      </c>
      <c r="G24" t="str">
        <f t="shared" si="0"/>
        <v>×</v>
      </c>
      <c r="H24" t="str">
        <f t="shared" si="1"/>
        <v>○</v>
      </c>
      <c r="I24">
        <v>300</v>
      </c>
    </row>
    <row r="25" spans="1:9" x14ac:dyDescent="0.4">
      <c r="A25" t="s">
        <v>37</v>
      </c>
      <c r="B25">
        <v>0.52272727272700004</v>
      </c>
      <c r="C25">
        <v>0.42045500000000002</v>
      </c>
      <c r="D25">
        <v>0.40909099999999998</v>
      </c>
      <c r="E25">
        <v>0.51136400000000004</v>
      </c>
      <c r="F25">
        <v>0.51136400000000004</v>
      </c>
      <c r="G25" t="str">
        <f t="shared" si="0"/>
        <v>×</v>
      </c>
      <c r="H25" t="str">
        <f t="shared" si="1"/>
        <v>△</v>
      </c>
      <c r="I25">
        <v>65</v>
      </c>
    </row>
    <row r="26" spans="1:9" x14ac:dyDescent="0.4">
      <c r="A26" t="s">
        <v>7</v>
      </c>
      <c r="B26">
        <v>0.62195121951200005</v>
      </c>
      <c r="C26">
        <v>0.32097599999999998</v>
      </c>
      <c r="D26">
        <v>0.33853699999999998</v>
      </c>
      <c r="E26">
        <v>0.302927</v>
      </c>
      <c r="F26">
        <v>0.29560999999999998</v>
      </c>
      <c r="G26" t="str">
        <f t="shared" si="0"/>
        <v>○</v>
      </c>
      <c r="H26" t="str">
        <f t="shared" si="1"/>
        <v>×</v>
      </c>
      <c r="I26">
        <v>84</v>
      </c>
    </row>
    <row r="27" spans="1:9" x14ac:dyDescent="0.4">
      <c r="A27" t="s">
        <v>63</v>
      </c>
      <c r="B27">
        <v>0.72</v>
      </c>
      <c r="C27">
        <v>0.40571400000000002</v>
      </c>
      <c r="D27">
        <v>0.28571400000000002</v>
      </c>
      <c r="E27">
        <v>0.60571399999999997</v>
      </c>
      <c r="F27">
        <v>0.66285700000000003</v>
      </c>
      <c r="G27" t="str">
        <f t="shared" si="0"/>
        <v>×</v>
      </c>
      <c r="H27" t="str">
        <f t="shared" si="1"/>
        <v>○</v>
      </c>
      <c r="I27">
        <v>577</v>
      </c>
    </row>
    <row r="28" spans="1:9" x14ac:dyDescent="0.4">
      <c r="A28" t="s">
        <v>67</v>
      </c>
      <c r="B28">
        <v>0.68619827825599999</v>
      </c>
      <c r="C28">
        <v>0.60011099999999995</v>
      </c>
      <c r="D28">
        <v>0.66509300000000005</v>
      </c>
      <c r="E28">
        <v>0.49014200000000002</v>
      </c>
      <c r="F28">
        <v>0.49069699999999999</v>
      </c>
      <c r="G28" t="str">
        <f t="shared" si="0"/>
        <v>○</v>
      </c>
      <c r="H28" t="str">
        <f t="shared" si="1"/>
        <v>○</v>
      </c>
      <c r="I28">
        <v>256</v>
      </c>
    </row>
    <row r="29" spans="1:9" x14ac:dyDescent="0.4">
      <c r="A29" t="s">
        <v>64</v>
      </c>
      <c r="B29">
        <v>0.58333333333299997</v>
      </c>
      <c r="C29">
        <v>0.61523700000000003</v>
      </c>
      <c r="D29">
        <v>0.64081399999999999</v>
      </c>
      <c r="E29">
        <v>0.51457600000000003</v>
      </c>
      <c r="F29">
        <v>0.51265099999999997</v>
      </c>
      <c r="G29" t="str">
        <f t="shared" si="0"/>
        <v>○</v>
      </c>
      <c r="H29" t="str">
        <f t="shared" si="1"/>
        <v>×</v>
      </c>
      <c r="I29">
        <v>166</v>
      </c>
    </row>
    <row r="30" spans="1:9" x14ac:dyDescent="0.4">
      <c r="A30" t="s">
        <v>40</v>
      </c>
      <c r="B30">
        <v>0.8</v>
      </c>
      <c r="C30">
        <v>0.70666700000000005</v>
      </c>
      <c r="D30">
        <v>0.8</v>
      </c>
      <c r="E30">
        <v>0.906667</v>
      </c>
      <c r="F30">
        <v>0.88666699999999998</v>
      </c>
      <c r="G30" t="str">
        <f t="shared" si="0"/>
        <v>○</v>
      </c>
      <c r="H30" t="str">
        <f t="shared" si="1"/>
        <v>×</v>
      </c>
      <c r="I30">
        <v>80</v>
      </c>
    </row>
    <row r="31" spans="1:9" x14ac:dyDescent="0.4">
      <c r="A31" t="s">
        <v>39</v>
      </c>
      <c r="B31">
        <v>0.62857142857100001</v>
      </c>
      <c r="C31">
        <v>0.63809499999999997</v>
      </c>
      <c r="D31">
        <v>0.47619</v>
      </c>
      <c r="E31">
        <v>0.53333299999999995</v>
      </c>
      <c r="F31">
        <v>0.51428600000000002</v>
      </c>
      <c r="G31" t="str">
        <f t="shared" si="0"/>
        <v>×</v>
      </c>
      <c r="H31" t="str">
        <f t="shared" si="1"/>
        <v>×</v>
      </c>
      <c r="I31">
        <v>315</v>
      </c>
    </row>
    <row r="32" spans="1:9" x14ac:dyDescent="0.4">
      <c r="A32" t="s">
        <v>78</v>
      </c>
      <c r="B32">
        <v>0.85099999999999998</v>
      </c>
      <c r="C32">
        <v>0.67600000000000005</v>
      </c>
      <c r="D32">
        <v>0.67700000000000005</v>
      </c>
      <c r="E32">
        <v>0.70299999999999996</v>
      </c>
      <c r="F32">
        <v>0.70299999999999996</v>
      </c>
      <c r="G32" t="str">
        <f t="shared" si="0"/>
        <v>○</v>
      </c>
      <c r="H32" t="str">
        <f t="shared" si="1"/>
        <v>△</v>
      </c>
      <c r="I32">
        <v>1092</v>
      </c>
    </row>
    <row r="33" spans="1:9" x14ac:dyDescent="0.4">
      <c r="A33" t="s">
        <v>35</v>
      </c>
      <c r="B33">
        <v>0.415584415584</v>
      </c>
      <c r="C33">
        <v>0.279221</v>
      </c>
      <c r="D33">
        <v>0.256494</v>
      </c>
      <c r="E33">
        <v>0.31168800000000002</v>
      </c>
      <c r="F33">
        <v>0.32142900000000002</v>
      </c>
      <c r="G33" t="str">
        <f t="shared" si="0"/>
        <v>×</v>
      </c>
      <c r="H33" t="str">
        <f t="shared" si="1"/>
        <v>○</v>
      </c>
      <c r="I33">
        <v>80</v>
      </c>
    </row>
    <row r="34" spans="1:9" x14ac:dyDescent="0.4">
      <c r="A34" t="s">
        <v>47</v>
      </c>
      <c r="B34">
        <v>0.515625</v>
      </c>
      <c r="C34">
        <v>0.546875</v>
      </c>
      <c r="D34">
        <v>0.625</v>
      </c>
      <c r="E34">
        <v>0.609375</v>
      </c>
      <c r="F34">
        <v>0.546875</v>
      </c>
      <c r="G34" t="str">
        <f t="shared" ref="G34:G65" si="2" xml:space="preserve"> IF(C34 &lt;D34, "○",IF(C34=D34,"△","×"))</f>
        <v>○</v>
      </c>
      <c r="H34" t="str">
        <f t="shared" ref="H34:H65" si="3" xml:space="preserve"> IF(E34 &lt;F34, "○",IF(E34=F34,"△","×"))</f>
        <v>×</v>
      </c>
      <c r="I34">
        <v>350</v>
      </c>
    </row>
    <row r="35" spans="1:9" x14ac:dyDescent="0.4">
      <c r="A35" t="s">
        <v>57</v>
      </c>
      <c r="B35">
        <v>0.22545454545499999</v>
      </c>
      <c r="C35">
        <v>0.234545</v>
      </c>
      <c r="D35">
        <v>0.27090900000000001</v>
      </c>
      <c r="E35">
        <v>0.31636399999999998</v>
      </c>
      <c r="F35">
        <v>0.29636400000000002</v>
      </c>
      <c r="G35" t="str">
        <f t="shared" si="2"/>
        <v>○</v>
      </c>
      <c r="H35" t="str">
        <f t="shared" si="3"/>
        <v>×</v>
      </c>
      <c r="I35">
        <v>512</v>
      </c>
    </row>
    <row r="36" spans="1:9" x14ac:dyDescent="0.4">
      <c r="A36" t="s">
        <v>31</v>
      </c>
      <c r="B36">
        <v>0.59898989898999999</v>
      </c>
      <c r="C36">
        <v>0.180808</v>
      </c>
      <c r="D36">
        <v>0.19040399999999999</v>
      </c>
      <c r="E36">
        <v>0.18989900000000001</v>
      </c>
      <c r="F36">
        <v>0.181313</v>
      </c>
      <c r="G36" t="str">
        <f t="shared" si="2"/>
        <v>○</v>
      </c>
      <c r="H36" t="str">
        <f t="shared" si="3"/>
        <v>×</v>
      </c>
      <c r="I36">
        <v>431</v>
      </c>
    </row>
    <row r="37" spans="1:9" x14ac:dyDescent="0.4">
      <c r="A37" t="s">
        <v>75</v>
      </c>
      <c r="B37">
        <v>0.95238095238099996</v>
      </c>
      <c r="C37">
        <v>0.54130199999999995</v>
      </c>
      <c r="D37">
        <v>0.56171000000000004</v>
      </c>
      <c r="E37">
        <v>0.65986400000000001</v>
      </c>
      <c r="F37">
        <v>0.66958200000000001</v>
      </c>
      <c r="G37" t="str">
        <f t="shared" si="2"/>
        <v>○</v>
      </c>
      <c r="H37" t="str">
        <f t="shared" si="3"/>
        <v>○</v>
      </c>
      <c r="I37">
        <v>150</v>
      </c>
    </row>
    <row r="38" spans="1:9" x14ac:dyDescent="0.4">
      <c r="A38" t="s">
        <v>53</v>
      </c>
      <c r="B38">
        <v>0.45600000000000002</v>
      </c>
      <c r="C38">
        <v>0.68533299999999997</v>
      </c>
      <c r="D38">
        <v>0.60799999999999998</v>
      </c>
      <c r="E38">
        <v>0.75733300000000003</v>
      </c>
      <c r="F38">
        <v>0.74933300000000003</v>
      </c>
      <c r="G38" t="str">
        <f t="shared" si="2"/>
        <v>×</v>
      </c>
      <c r="H38" t="str">
        <f t="shared" si="3"/>
        <v>×</v>
      </c>
      <c r="I38">
        <v>300</v>
      </c>
    </row>
    <row r="39" spans="1:9" x14ac:dyDescent="0.4">
      <c r="A39" t="s">
        <v>77</v>
      </c>
      <c r="B39">
        <v>0.72131147540999996</v>
      </c>
      <c r="C39">
        <v>0.68852500000000005</v>
      </c>
      <c r="D39">
        <v>0.67213100000000003</v>
      </c>
      <c r="E39">
        <v>0.70491800000000004</v>
      </c>
      <c r="F39">
        <v>0.73770500000000006</v>
      </c>
      <c r="G39" t="str">
        <f t="shared" si="2"/>
        <v>×</v>
      </c>
      <c r="H39" t="str">
        <f t="shared" si="3"/>
        <v>○</v>
      </c>
      <c r="I39">
        <v>128</v>
      </c>
    </row>
    <row r="40" spans="1:9" x14ac:dyDescent="0.4">
      <c r="A40" t="s">
        <v>16</v>
      </c>
      <c r="B40">
        <v>0.57534246575299997</v>
      </c>
      <c r="C40">
        <v>0.46575299999999997</v>
      </c>
      <c r="D40">
        <v>0.45205499999999998</v>
      </c>
      <c r="E40">
        <v>0.54794500000000002</v>
      </c>
      <c r="F40">
        <v>0.50684899999999999</v>
      </c>
      <c r="G40" t="str">
        <f t="shared" si="2"/>
        <v>×</v>
      </c>
      <c r="H40" t="str">
        <f t="shared" si="3"/>
        <v>×</v>
      </c>
      <c r="I40">
        <v>426</v>
      </c>
    </row>
    <row r="41" spans="1:9" x14ac:dyDescent="0.4">
      <c r="A41" t="s">
        <v>73</v>
      </c>
      <c r="B41">
        <v>0.78891257995700004</v>
      </c>
      <c r="C41">
        <v>0.62302800000000003</v>
      </c>
      <c r="D41">
        <v>0.63027699999999998</v>
      </c>
      <c r="E41">
        <v>0.79616200000000004</v>
      </c>
      <c r="F41">
        <v>0.78720699999999999</v>
      </c>
      <c r="G41" t="str">
        <f t="shared" si="2"/>
        <v>○</v>
      </c>
      <c r="H41" t="str">
        <f t="shared" si="3"/>
        <v>×</v>
      </c>
      <c r="I41">
        <v>80</v>
      </c>
    </row>
    <row r="42" spans="1:9" x14ac:dyDescent="0.4">
      <c r="A42" t="s">
        <v>6</v>
      </c>
      <c r="B42">
        <v>0.91666666666700003</v>
      </c>
      <c r="C42">
        <v>0.86666699999999997</v>
      </c>
      <c r="D42">
        <v>0.78333299999999995</v>
      </c>
      <c r="E42">
        <v>0.95</v>
      </c>
      <c r="F42">
        <v>0.96666700000000005</v>
      </c>
      <c r="G42" t="str">
        <f t="shared" si="2"/>
        <v>×</v>
      </c>
      <c r="H42" t="str">
        <f t="shared" si="3"/>
        <v>○</v>
      </c>
      <c r="I42">
        <v>720</v>
      </c>
    </row>
    <row r="43" spans="1:9" x14ac:dyDescent="0.4">
      <c r="A43" t="s">
        <v>81</v>
      </c>
      <c r="B43">
        <v>0.66052631578900001</v>
      </c>
      <c r="C43">
        <v>0.54868399999999995</v>
      </c>
      <c r="D43">
        <v>0.55263200000000001</v>
      </c>
      <c r="E43">
        <v>0.56052599999999997</v>
      </c>
      <c r="F43">
        <v>0.57105300000000003</v>
      </c>
      <c r="G43" t="str">
        <f t="shared" si="2"/>
        <v>○</v>
      </c>
      <c r="H43" t="str">
        <f t="shared" si="3"/>
        <v>○</v>
      </c>
      <c r="I43">
        <v>136</v>
      </c>
    </row>
    <row r="44" spans="1:9" x14ac:dyDescent="0.4">
      <c r="A44" t="s">
        <v>10</v>
      </c>
      <c r="B44">
        <v>0.76500000000000001</v>
      </c>
      <c r="C44">
        <v>0.46750000000000003</v>
      </c>
      <c r="D44">
        <v>0.76</v>
      </c>
      <c r="E44">
        <v>0.74250000000000005</v>
      </c>
      <c r="F44">
        <v>0.74750000000000005</v>
      </c>
      <c r="G44" t="str">
        <f t="shared" si="2"/>
        <v>○</v>
      </c>
      <c r="H44" t="str">
        <f t="shared" si="3"/>
        <v>○</v>
      </c>
      <c r="I44">
        <v>512</v>
      </c>
    </row>
    <row r="45" spans="1:9" x14ac:dyDescent="0.4">
      <c r="A45" t="s">
        <v>22</v>
      </c>
      <c r="B45">
        <v>0.76</v>
      </c>
      <c r="C45">
        <v>0.54</v>
      </c>
      <c r="D45">
        <v>0.58499999999999996</v>
      </c>
      <c r="E45">
        <v>0.68</v>
      </c>
      <c r="F45">
        <v>0.68166700000000002</v>
      </c>
      <c r="G45" t="str">
        <f t="shared" si="2"/>
        <v>○</v>
      </c>
      <c r="H45" t="str">
        <f t="shared" si="3"/>
        <v>○</v>
      </c>
      <c r="I45">
        <v>96</v>
      </c>
    </row>
    <row r="46" spans="1:9" x14ac:dyDescent="0.4">
      <c r="A46" t="s">
        <v>55</v>
      </c>
      <c r="B46">
        <v>0.62155388471200002</v>
      </c>
      <c r="C46">
        <v>0.54636600000000002</v>
      </c>
      <c r="D46">
        <v>0.59147899999999998</v>
      </c>
      <c r="E46">
        <v>0.56892200000000004</v>
      </c>
      <c r="F46">
        <v>0.57393499999999997</v>
      </c>
      <c r="G46" t="str">
        <f t="shared" si="2"/>
        <v>○</v>
      </c>
      <c r="H46" t="str">
        <f t="shared" si="3"/>
        <v>○</v>
      </c>
      <c r="I46">
        <v>80</v>
      </c>
    </row>
    <row r="47" spans="1:9" x14ac:dyDescent="0.4">
      <c r="A47" t="s">
        <v>29</v>
      </c>
      <c r="B47">
        <v>0.85143769968100003</v>
      </c>
      <c r="C47">
        <v>0.82827499999999998</v>
      </c>
      <c r="D47">
        <v>0.85942499999999999</v>
      </c>
      <c r="E47">
        <v>0.84424900000000003</v>
      </c>
      <c r="F47">
        <v>0.85543100000000005</v>
      </c>
      <c r="G47" t="str">
        <f t="shared" si="2"/>
        <v>○</v>
      </c>
      <c r="H47" t="str">
        <f t="shared" si="3"/>
        <v>○</v>
      </c>
      <c r="I47">
        <v>500</v>
      </c>
    </row>
    <row r="48" spans="1:9" x14ac:dyDescent="0.4">
      <c r="A48" t="s">
        <v>8</v>
      </c>
      <c r="B48">
        <v>0.825954198473</v>
      </c>
      <c r="C48">
        <v>0.57150100000000004</v>
      </c>
      <c r="D48">
        <v>0.57048299999999996</v>
      </c>
      <c r="E48">
        <v>0.66310400000000003</v>
      </c>
      <c r="F48">
        <v>0.66259500000000005</v>
      </c>
      <c r="G48" t="str">
        <f t="shared" si="2"/>
        <v>×</v>
      </c>
      <c r="H48" t="str">
        <f t="shared" si="3"/>
        <v>×</v>
      </c>
      <c r="I48">
        <v>275</v>
      </c>
    </row>
    <row r="49" spans="1:9" x14ac:dyDescent="0.4">
      <c r="A49" t="s">
        <v>11</v>
      </c>
      <c r="B49">
        <v>0.88651399491100003</v>
      </c>
      <c r="C49">
        <v>0.60407100000000002</v>
      </c>
      <c r="D49">
        <v>0.57862599999999997</v>
      </c>
      <c r="E49">
        <v>0.73638700000000001</v>
      </c>
      <c r="F49">
        <v>0.70941500000000002</v>
      </c>
      <c r="G49" t="str">
        <f t="shared" si="2"/>
        <v>×</v>
      </c>
      <c r="H49" t="str">
        <f t="shared" si="3"/>
        <v>×</v>
      </c>
      <c r="I49">
        <v>96</v>
      </c>
    </row>
    <row r="50" spans="1:9" x14ac:dyDescent="0.4">
      <c r="A50" t="s">
        <v>71</v>
      </c>
      <c r="B50">
        <v>0.83333333333299997</v>
      </c>
      <c r="C50">
        <v>0.73333300000000001</v>
      </c>
      <c r="D50">
        <v>0.7</v>
      </c>
      <c r="E50">
        <v>0.83333299999999999</v>
      </c>
      <c r="F50">
        <v>0.8</v>
      </c>
      <c r="G50" t="str">
        <f t="shared" si="2"/>
        <v>×</v>
      </c>
      <c r="H50" t="str">
        <f t="shared" si="3"/>
        <v>×</v>
      </c>
      <c r="I50">
        <v>720</v>
      </c>
    </row>
    <row r="51" spans="1:9" x14ac:dyDescent="0.4">
      <c r="A51" t="s">
        <v>83</v>
      </c>
      <c r="B51">
        <v>0.47107438016499997</v>
      </c>
      <c r="C51">
        <v>0.55371899999999996</v>
      </c>
      <c r="D51">
        <v>0.57024799999999998</v>
      </c>
      <c r="E51">
        <v>0.54958700000000005</v>
      </c>
      <c r="F51">
        <v>0.57024799999999998</v>
      </c>
      <c r="G51" t="str">
        <f t="shared" si="2"/>
        <v>○</v>
      </c>
      <c r="H51" t="str">
        <f t="shared" si="3"/>
        <v>○</v>
      </c>
      <c r="I51">
        <v>70</v>
      </c>
    </row>
    <row r="52" spans="1:9" x14ac:dyDescent="0.4">
      <c r="A52" t="s">
        <v>49</v>
      </c>
      <c r="B52">
        <v>0.77855477855499999</v>
      </c>
      <c r="C52">
        <v>0.60955700000000002</v>
      </c>
      <c r="D52">
        <v>0.60489499999999996</v>
      </c>
      <c r="E52">
        <v>0.68065299999999995</v>
      </c>
      <c r="F52">
        <v>0.68997699999999995</v>
      </c>
      <c r="G52" t="str">
        <f t="shared" si="2"/>
        <v>×</v>
      </c>
      <c r="H52" t="str">
        <f t="shared" si="3"/>
        <v>○</v>
      </c>
      <c r="I52">
        <v>80</v>
      </c>
    </row>
    <row r="53" spans="1:9" x14ac:dyDescent="0.4">
      <c r="A53" t="s">
        <v>12</v>
      </c>
      <c r="B53">
        <v>0.96190476190499996</v>
      </c>
      <c r="C53">
        <v>0.80952400000000002</v>
      </c>
      <c r="D53">
        <v>0.75238099999999997</v>
      </c>
      <c r="E53">
        <v>0.94285699999999995</v>
      </c>
      <c r="F53">
        <v>0.96190500000000001</v>
      </c>
      <c r="G53" t="str">
        <f t="shared" si="2"/>
        <v>×</v>
      </c>
      <c r="H53" t="str">
        <f t="shared" si="3"/>
        <v>○</v>
      </c>
      <c r="I53">
        <v>315</v>
      </c>
    </row>
    <row r="54" spans="1:9" x14ac:dyDescent="0.4">
      <c r="A54" t="s">
        <v>36</v>
      </c>
      <c r="B54">
        <v>0.824390243902</v>
      </c>
      <c r="C54">
        <v>0.795122</v>
      </c>
      <c r="D54">
        <v>0.81463399999999997</v>
      </c>
      <c r="E54">
        <v>0.82926800000000001</v>
      </c>
      <c r="F54">
        <v>0.84390200000000004</v>
      </c>
      <c r="G54" t="str">
        <f t="shared" si="2"/>
        <v>○</v>
      </c>
      <c r="H54" t="str">
        <f t="shared" si="3"/>
        <v>○</v>
      </c>
      <c r="I54">
        <v>1882</v>
      </c>
    </row>
    <row r="55" spans="1:9" x14ac:dyDescent="0.4">
      <c r="A55" t="s">
        <v>23</v>
      </c>
      <c r="B55">
        <v>0.84192439862500001</v>
      </c>
      <c r="C55">
        <v>0.66322999999999999</v>
      </c>
      <c r="D55">
        <v>0.62886600000000004</v>
      </c>
      <c r="E55">
        <v>0.79381400000000002</v>
      </c>
      <c r="F55">
        <v>0.77663199999999999</v>
      </c>
      <c r="G55" t="str">
        <f t="shared" si="2"/>
        <v>×</v>
      </c>
      <c r="H55" t="str">
        <f t="shared" si="3"/>
        <v>×</v>
      </c>
      <c r="I55">
        <v>128</v>
      </c>
    </row>
    <row r="56" spans="1:9" x14ac:dyDescent="0.4">
      <c r="A56" t="s">
        <v>86</v>
      </c>
      <c r="B56">
        <v>0.79749999999999999</v>
      </c>
      <c r="C56">
        <v>0.745</v>
      </c>
      <c r="D56">
        <v>0.74</v>
      </c>
      <c r="E56">
        <v>0.79</v>
      </c>
      <c r="F56">
        <v>0.77749999999999997</v>
      </c>
      <c r="G56" t="str">
        <f t="shared" si="2"/>
        <v>×</v>
      </c>
      <c r="H56" t="str">
        <f t="shared" si="3"/>
        <v>×</v>
      </c>
      <c r="I56">
        <v>235</v>
      </c>
    </row>
    <row r="57" spans="1:9" x14ac:dyDescent="0.4">
      <c r="A57" t="s">
        <v>69</v>
      </c>
      <c r="B57">
        <v>0.38933333333300002</v>
      </c>
      <c r="C57">
        <v>0.48799999999999999</v>
      </c>
      <c r="D57">
        <v>0.52533300000000005</v>
      </c>
      <c r="E57">
        <v>0.55466700000000002</v>
      </c>
      <c r="F57">
        <v>0.52</v>
      </c>
      <c r="G57" t="str">
        <f t="shared" si="2"/>
        <v>○</v>
      </c>
      <c r="H57" t="str">
        <f t="shared" si="3"/>
        <v>×</v>
      </c>
      <c r="I57">
        <v>176</v>
      </c>
    </row>
    <row r="58" spans="1:9" x14ac:dyDescent="0.4">
      <c r="A58" t="s">
        <v>76</v>
      </c>
      <c r="B58">
        <v>0.41599999999999998</v>
      </c>
      <c r="C58">
        <v>0.41333300000000001</v>
      </c>
      <c r="D58">
        <v>0.47466700000000001</v>
      </c>
      <c r="E58">
        <v>0.56000000000000005</v>
      </c>
      <c r="F58">
        <v>0.52533300000000005</v>
      </c>
      <c r="G58" t="str">
        <f t="shared" si="2"/>
        <v>○</v>
      </c>
      <c r="H58" t="str">
        <f t="shared" si="3"/>
        <v>×</v>
      </c>
      <c r="I58">
        <v>315</v>
      </c>
    </row>
    <row r="59" spans="1:9" x14ac:dyDescent="0.4">
      <c r="A59" t="s">
        <v>50</v>
      </c>
      <c r="B59">
        <v>0.54444444444399998</v>
      </c>
      <c r="C59">
        <v>0.57222200000000001</v>
      </c>
      <c r="D59">
        <v>0.588889</v>
      </c>
      <c r="E59">
        <v>0.62222200000000005</v>
      </c>
      <c r="F59">
        <v>0.63333300000000003</v>
      </c>
      <c r="G59" t="str">
        <f t="shared" si="2"/>
        <v>○</v>
      </c>
      <c r="H59" t="str">
        <f t="shared" si="3"/>
        <v>○</v>
      </c>
      <c r="I59">
        <v>234</v>
      </c>
    </row>
    <row r="60" spans="1:9" x14ac:dyDescent="0.4">
      <c r="A60" t="s">
        <v>70</v>
      </c>
      <c r="B60">
        <v>0.65833333333300004</v>
      </c>
      <c r="C60">
        <v>0.58499999999999996</v>
      </c>
      <c r="D60">
        <v>0.598333</v>
      </c>
      <c r="E60">
        <v>0.46500000000000002</v>
      </c>
      <c r="F60">
        <v>0.471667</v>
      </c>
      <c r="G60" t="str">
        <f t="shared" si="2"/>
        <v>○</v>
      </c>
      <c r="H60" t="str">
        <f t="shared" si="3"/>
        <v>○</v>
      </c>
      <c r="I60">
        <v>463</v>
      </c>
    </row>
    <row r="61" spans="1:9" x14ac:dyDescent="0.4">
      <c r="A61" t="s">
        <v>14</v>
      </c>
      <c r="B61">
        <v>0.365333333333</v>
      </c>
      <c r="C61">
        <v>0.56000000000000005</v>
      </c>
      <c r="D61">
        <v>0.63200000000000001</v>
      </c>
      <c r="E61">
        <v>0.61333300000000002</v>
      </c>
      <c r="F61">
        <v>0.55733299999999997</v>
      </c>
      <c r="G61" t="str">
        <f t="shared" si="2"/>
        <v>○</v>
      </c>
      <c r="H61" t="str">
        <f t="shared" si="3"/>
        <v>×</v>
      </c>
      <c r="I61">
        <v>500</v>
      </c>
    </row>
    <row r="62" spans="1:9" x14ac:dyDescent="0.4">
      <c r="A62" t="s">
        <v>54</v>
      </c>
      <c r="B62">
        <v>0.46921797004999999</v>
      </c>
      <c r="C62">
        <v>0.41430899999999998</v>
      </c>
      <c r="D62">
        <v>0.43593999999999999</v>
      </c>
      <c r="E62">
        <v>0.46755400000000003</v>
      </c>
      <c r="F62">
        <v>0.45424300000000001</v>
      </c>
      <c r="G62" t="str">
        <f t="shared" si="2"/>
        <v>○</v>
      </c>
      <c r="H62" t="str">
        <f t="shared" si="3"/>
        <v>×</v>
      </c>
      <c r="I62">
        <v>945</v>
      </c>
    </row>
    <row r="63" spans="1:9" x14ac:dyDescent="0.4">
      <c r="A63" t="s">
        <v>28</v>
      </c>
      <c r="B63">
        <v>0.77124868835299998</v>
      </c>
      <c r="C63">
        <v>0.6149</v>
      </c>
      <c r="D63">
        <v>0.69674700000000001</v>
      </c>
      <c r="E63">
        <v>0.66736600000000001</v>
      </c>
      <c r="F63">
        <v>0.66421799999999998</v>
      </c>
      <c r="G63" t="str">
        <f t="shared" si="2"/>
        <v>○</v>
      </c>
      <c r="H63" t="str">
        <f t="shared" si="3"/>
        <v>×</v>
      </c>
      <c r="I63">
        <v>251</v>
      </c>
    </row>
    <row r="64" spans="1:9" x14ac:dyDescent="0.4">
      <c r="A64" t="s">
        <v>0</v>
      </c>
      <c r="B64">
        <v>0.84507042253499998</v>
      </c>
      <c r="C64">
        <v>0.908694</v>
      </c>
      <c r="D64">
        <v>0.91330699999999998</v>
      </c>
      <c r="E64">
        <v>0.89278800000000003</v>
      </c>
      <c r="F64">
        <v>0.88890199999999997</v>
      </c>
      <c r="G64" t="str">
        <f t="shared" si="2"/>
        <v>○</v>
      </c>
      <c r="H64" t="str">
        <f t="shared" si="3"/>
        <v>×</v>
      </c>
      <c r="I64">
        <v>500</v>
      </c>
    </row>
    <row r="65" spans="1:9" x14ac:dyDescent="0.4">
      <c r="A65" t="s">
        <v>59</v>
      </c>
      <c r="B65">
        <v>0.92332789559499995</v>
      </c>
      <c r="C65">
        <v>0.78303400000000001</v>
      </c>
      <c r="D65">
        <v>0.79608500000000004</v>
      </c>
      <c r="E65">
        <v>0.88417599999999996</v>
      </c>
      <c r="F65">
        <v>0.88743899999999998</v>
      </c>
      <c r="G65" t="str">
        <f t="shared" si="2"/>
        <v>○</v>
      </c>
      <c r="H65" t="str">
        <f t="shared" si="3"/>
        <v>○</v>
      </c>
      <c r="I65">
        <v>900</v>
      </c>
    </row>
    <row r="66" spans="1:9" x14ac:dyDescent="0.4">
      <c r="A66" t="s">
        <v>74</v>
      </c>
      <c r="B66">
        <v>0.71840000000000004</v>
      </c>
      <c r="C66">
        <v>0.56159999999999999</v>
      </c>
      <c r="D66">
        <v>0.56799999999999995</v>
      </c>
      <c r="E66">
        <v>0.52</v>
      </c>
      <c r="F66">
        <v>0.55840000000000001</v>
      </c>
      <c r="G66" t="str">
        <f t="shared" ref="G66:G83" si="4" xml:space="preserve"> IF(C66 &lt;D66, "○",IF(C66=D66,"△","×"))</f>
        <v>○</v>
      </c>
      <c r="H66" t="str">
        <f t="shared" ref="H66:H83" si="5" xml:space="preserve"> IF(E66 &lt;F66, "○",IF(E66=F66,"△","×"))</f>
        <v>○</v>
      </c>
      <c r="I66">
        <v>720</v>
      </c>
    </row>
    <row r="67" spans="1:9" x14ac:dyDescent="0.4">
      <c r="A67" t="s">
        <v>20</v>
      </c>
      <c r="B67">
        <v>0.73366834170899997</v>
      </c>
      <c r="C67">
        <v>0.236181</v>
      </c>
      <c r="D67">
        <v>0.26834200000000002</v>
      </c>
      <c r="E67">
        <v>0.87638199999999999</v>
      </c>
      <c r="F67">
        <v>0.87638199999999999</v>
      </c>
      <c r="G67" t="str">
        <f t="shared" si="4"/>
        <v>○</v>
      </c>
      <c r="H67" t="str">
        <f t="shared" si="5"/>
        <v>△</v>
      </c>
      <c r="I67">
        <v>512</v>
      </c>
    </row>
    <row r="68" spans="1:9" x14ac:dyDescent="0.4">
      <c r="A68" t="s">
        <v>82</v>
      </c>
      <c r="B68">
        <v>0.87</v>
      </c>
      <c r="C68">
        <v>0.186667</v>
      </c>
      <c r="D68">
        <v>0.186667</v>
      </c>
      <c r="E68">
        <v>0.22666700000000001</v>
      </c>
      <c r="F68">
        <v>0.26333299999999998</v>
      </c>
      <c r="G68" t="str">
        <f t="shared" si="4"/>
        <v>△</v>
      </c>
      <c r="H68" t="str">
        <f t="shared" si="5"/>
        <v>○</v>
      </c>
      <c r="I68">
        <v>570</v>
      </c>
    </row>
    <row r="69" spans="1:9" x14ac:dyDescent="0.4">
      <c r="A69" t="s">
        <v>24</v>
      </c>
      <c r="B69">
        <v>0.61403508771899995</v>
      </c>
      <c r="C69">
        <v>0.71052599999999999</v>
      </c>
      <c r="D69">
        <v>0.72806999999999999</v>
      </c>
      <c r="E69">
        <v>0.767544</v>
      </c>
      <c r="F69">
        <v>0.72368399999999999</v>
      </c>
      <c r="G69" t="str">
        <f t="shared" si="4"/>
        <v>○</v>
      </c>
      <c r="H69" t="str">
        <f t="shared" si="5"/>
        <v>×</v>
      </c>
      <c r="I69">
        <v>152</v>
      </c>
    </row>
    <row r="70" spans="1:9" x14ac:dyDescent="0.4">
      <c r="A70" t="s">
        <v>79</v>
      </c>
      <c r="B70">
        <v>0.84615384615400002</v>
      </c>
      <c r="C70">
        <v>0.70769199999999999</v>
      </c>
      <c r="D70">
        <v>0.68461499999999997</v>
      </c>
      <c r="E70">
        <v>0.68461499999999997</v>
      </c>
      <c r="F70">
        <v>0.70769199999999999</v>
      </c>
      <c r="G70" t="str">
        <f t="shared" si="4"/>
        <v>×</v>
      </c>
      <c r="H70" t="str">
        <f t="shared" si="5"/>
        <v>○</v>
      </c>
      <c r="I70">
        <v>1024</v>
      </c>
    </row>
    <row r="71" spans="1:9" x14ac:dyDescent="0.4">
      <c r="A71" t="s">
        <v>51</v>
      </c>
      <c r="B71">
        <v>0.54</v>
      </c>
      <c r="C71">
        <v>0.71</v>
      </c>
      <c r="D71">
        <v>0.75</v>
      </c>
      <c r="E71">
        <v>0.8</v>
      </c>
      <c r="F71">
        <v>0.76</v>
      </c>
      <c r="G71" t="str">
        <f t="shared" si="4"/>
        <v>○</v>
      </c>
      <c r="H71" t="str">
        <f t="shared" si="5"/>
        <v>×</v>
      </c>
      <c r="I71">
        <v>128</v>
      </c>
    </row>
    <row r="72" spans="1:9" x14ac:dyDescent="0.4">
      <c r="A72" t="s">
        <v>42</v>
      </c>
      <c r="B72">
        <v>0.82499999999999996</v>
      </c>
      <c r="C72">
        <v>0.26674999999999999</v>
      </c>
      <c r="D72">
        <v>0.27925</v>
      </c>
      <c r="E72">
        <v>0.29349999999999998</v>
      </c>
      <c r="F72">
        <v>0.32024999999999998</v>
      </c>
      <c r="G72" t="str">
        <f t="shared" si="4"/>
        <v>○</v>
      </c>
      <c r="H72" t="str">
        <f t="shared" si="5"/>
        <v>○</v>
      </c>
      <c r="I72">
        <v>24</v>
      </c>
    </row>
    <row r="73" spans="1:9" x14ac:dyDescent="0.4">
      <c r="A73" t="s">
        <v>15</v>
      </c>
      <c r="B73">
        <v>0.59701492537300005</v>
      </c>
      <c r="C73">
        <v>0.58296800000000004</v>
      </c>
      <c r="D73">
        <v>0.62598799999999999</v>
      </c>
      <c r="E73">
        <v>0.71114999999999995</v>
      </c>
      <c r="F73">
        <v>0.72519800000000001</v>
      </c>
      <c r="G73" t="str">
        <f t="shared" si="4"/>
        <v>○</v>
      </c>
      <c r="H73" t="str">
        <f t="shared" si="5"/>
        <v>○</v>
      </c>
      <c r="I73">
        <v>720</v>
      </c>
    </row>
    <row r="74" spans="1:9" x14ac:dyDescent="0.4">
      <c r="A74" t="s">
        <v>61</v>
      </c>
      <c r="B74">
        <v>0.72892238972599999</v>
      </c>
      <c r="C74">
        <v>0.42099399999999998</v>
      </c>
      <c r="D74">
        <v>0.48213299999999998</v>
      </c>
      <c r="E74">
        <v>0.580681</v>
      </c>
      <c r="F74">
        <v>0.58626500000000004</v>
      </c>
      <c r="G74" t="str">
        <f t="shared" si="4"/>
        <v>○</v>
      </c>
      <c r="H74" t="str">
        <f t="shared" si="5"/>
        <v>○</v>
      </c>
      <c r="I74">
        <v>637</v>
      </c>
    </row>
    <row r="75" spans="1:9" x14ac:dyDescent="0.4">
      <c r="A75" t="s">
        <v>56</v>
      </c>
      <c r="B75">
        <v>0.66359575656100001</v>
      </c>
      <c r="C75">
        <v>0.37828000000000001</v>
      </c>
      <c r="D75">
        <v>0.424344</v>
      </c>
      <c r="E75">
        <v>0.50167499999999998</v>
      </c>
      <c r="F75">
        <v>0.495533</v>
      </c>
      <c r="G75" t="str">
        <f t="shared" si="4"/>
        <v>○</v>
      </c>
      <c r="H75" t="str">
        <f t="shared" si="5"/>
        <v>×</v>
      </c>
      <c r="I75">
        <v>2709</v>
      </c>
    </row>
    <row r="76" spans="1:9" x14ac:dyDescent="0.4">
      <c r="A76" t="s">
        <v>34</v>
      </c>
      <c r="B76">
        <v>0.65968732551599996</v>
      </c>
      <c r="C76">
        <v>0.424902</v>
      </c>
      <c r="D76">
        <v>0.47068700000000002</v>
      </c>
      <c r="E76">
        <v>0.54718</v>
      </c>
      <c r="F76">
        <v>0.551647</v>
      </c>
      <c r="G76" t="str">
        <f t="shared" si="4"/>
        <v>○</v>
      </c>
      <c r="H76" t="str">
        <f t="shared" si="5"/>
        <v>○</v>
      </c>
      <c r="I76">
        <v>343</v>
      </c>
    </row>
    <row r="77" spans="1:9" x14ac:dyDescent="0.4">
      <c r="A77" t="s">
        <v>65</v>
      </c>
      <c r="B77">
        <v>0.93886097152400005</v>
      </c>
      <c r="C77">
        <v>0.34952499999999997</v>
      </c>
      <c r="D77">
        <v>0.38442199999999999</v>
      </c>
      <c r="E77">
        <v>0.52931300000000003</v>
      </c>
      <c r="F77">
        <v>0.52819700000000003</v>
      </c>
      <c r="G77" t="str">
        <f t="shared" si="4"/>
        <v>○</v>
      </c>
      <c r="H77" t="str">
        <f t="shared" si="5"/>
        <v>×</v>
      </c>
      <c r="I77">
        <v>1639</v>
      </c>
    </row>
    <row r="78" spans="1:9" x14ac:dyDescent="0.4">
      <c r="A78" t="s">
        <v>72</v>
      </c>
      <c r="B78">
        <v>0.99172615184900004</v>
      </c>
      <c r="C78">
        <v>0.92618400000000001</v>
      </c>
      <c r="D78">
        <v>0.94175900000000001</v>
      </c>
      <c r="E78">
        <v>0.97290699999999997</v>
      </c>
      <c r="F78">
        <v>0.97225799999999996</v>
      </c>
      <c r="G78" t="str">
        <f t="shared" si="4"/>
        <v>○</v>
      </c>
      <c r="H78" t="str">
        <f t="shared" si="5"/>
        <v>×</v>
      </c>
      <c r="I78">
        <v>99</v>
      </c>
    </row>
    <row r="79" spans="1:9" x14ac:dyDescent="0.4">
      <c r="A79" t="s">
        <v>62</v>
      </c>
      <c r="B79">
        <v>0.53703703703700001</v>
      </c>
      <c r="C79">
        <v>0.51851899999999995</v>
      </c>
      <c r="D79">
        <v>0.55555600000000005</v>
      </c>
      <c r="E79">
        <v>0.5</v>
      </c>
      <c r="F79">
        <v>0.5</v>
      </c>
      <c r="G79" t="str">
        <f t="shared" si="4"/>
        <v>○</v>
      </c>
      <c r="H79" t="str">
        <f t="shared" si="5"/>
        <v>△</v>
      </c>
      <c r="I79">
        <v>60</v>
      </c>
    </row>
    <row r="80" spans="1:9" x14ac:dyDescent="0.4">
      <c r="A80" t="s">
        <v>18</v>
      </c>
      <c r="B80">
        <v>0.54702194357400002</v>
      </c>
      <c r="C80">
        <v>0.24137900000000001</v>
      </c>
      <c r="D80">
        <v>0.272727</v>
      </c>
      <c r="E80">
        <v>0.31974900000000001</v>
      </c>
      <c r="F80">
        <v>0.31347999999999998</v>
      </c>
      <c r="G80" t="str">
        <f t="shared" si="4"/>
        <v>○</v>
      </c>
      <c r="H80" t="str">
        <f t="shared" si="5"/>
        <v>×</v>
      </c>
      <c r="I80">
        <v>427</v>
      </c>
    </row>
    <row r="81" spans="1:9" x14ac:dyDescent="0.4">
      <c r="A81" t="s">
        <v>68</v>
      </c>
      <c r="B81">
        <v>0.38121546961300001</v>
      </c>
      <c r="C81">
        <v>0.464088</v>
      </c>
      <c r="D81">
        <v>0.475138</v>
      </c>
      <c r="E81">
        <v>0.48618800000000001</v>
      </c>
      <c r="F81">
        <v>0.49723800000000001</v>
      </c>
      <c r="G81" t="str">
        <f t="shared" si="4"/>
        <v>○</v>
      </c>
      <c r="H81" t="str">
        <f t="shared" si="5"/>
        <v>○</v>
      </c>
      <c r="I81">
        <v>512</v>
      </c>
    </row>
    <row r="82" spans="1:9" x14ac:dyDescent="0.4">
      <c r="A82" t="s">
        <v>9</v>
      </c>
      <c r="B82">
        <v>0.60220994475099998</v>
      </c>
      <c r="C82">
        <v>0.54696100000000003</v>
      </c>
      <c r="D82">
        <v>0.58011000000000001</v>
      </c>
      <c r="E82">
        <v>0.63535900000000001</v>
      </c>
      <c r="F82">
        <v>0.629834</v>
      </c>
      <c r="G82" t="str">
        <f t="shared" si="4"/>
        <v>○</v>
      </c>
      <c r="H82" t="str">
        <f t="shared" si="5"/>
        <v>×</v>
      </c>
      <c r="I82">
        <v>131</v>
      </c>
    </row>
    <row r="83" spans="1:9" x14ac:dyDescent="0.4">
      <c r="A83" t="s">
        <v>43</v>
      </c>
      <c r="B83">
        <v>0.75633333333300001</v>
      </c>
      <c r="C83">
        <v>0.57399999999999995</v>
      </c>
      <c r="D83">
        <v>0.60599999999999998</v>
      </c>
      <c r="E83">
        <v>0.71</v>
      </c>
      <c r="F83">
        <v>0.71299999999999997</v>
      </c>
      <c r="G83" t="str">
        <f t="shared" si="4"/>
        <v>○</v>
      </c>
      <c r="H83" t="str">
        <f t="shared" si="5"/>
        <v>○</v>
      </c>
      <c r="I83">
        <v>80</v>
      </c>
    </row>
    <row r="84" spans="1:9" x14ac:dyDescent="0.4">
      <c r="F84" t="s">
        <v>93</v>
      </c>
      <c r="G84">
        <f>COUNTIF(G$3:G$83,"○")</f>
        <v>57</v>
      </c>
      <c r="H84">
        <f>COUNTIF(H$3:H$83,"○")</f>
        <v>38</v>
      </c>
    </row>
    <row r="85" spans="1:9" x14ac:dyDescent="0.4">
      <c r="F85" t="s">
        <v>95</v>
      </c>
      <c r="G85">
        <f>COUNTIF(G$3:G$83,"△")</f>
        <v>3</v>
      </c>
      <c r="H85">
        <f>COUNTIF(H$3:H$83,"△")</f>
        <v>5</v>
      </c>
    </row>
    <row r="86" spans="1:9" x14ac:dyDescent="0.4">
      <c r="F86" t="s">
        <v>91</v>
      </c>
      <c r="G86">
        <f>COUNTIF(G$3:G$83,"×")</f>
        <v>21</v>
      </c>
      <c r="H86">
        <f>COUNTIF(H$3:H$83,"×")</f>
        <v>38</v>
      </c>
    </row>
    <row r="87" spans="1:9" x14ac:dyDescent="0.4">
      <c r="G87">
        <f>G84/(COUNTA(A:A)-1)</f>
        <v>0.69512195121951215</v>
      </c>
      <c r="H87">
        <f>H84/(COUNTA(B:B)-1)</f>
        <v>0.46341463414634149</v>
      </c>
    </row>
  </sheetData>
  <phoneticPr fontId="1"/>
  <pageMargins left="0" right="0" top="0" bottom="0" header="0.31496062992125984" footer="0.31496062992125984"/>
  <pageSetup paperSize="9" scale="59" fitToHeight="0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RowHeight="18.75" x14ac:dyDescent="0.4"/>
  <cols>
    <col min="1" max="1" width="13.125" bestFit="1" customWidth="1"/>
    <col min="2" max="2" width="10.125" customWidth="1"/>
    <col min="3" max="3" width="12.25" bestFit="1" customWidth="1"/>
    <col min="4" max="4" width="9.5" bestFit="1" customWidth="1"/>
    <col min="5" max="5" width="14.125" bestFit="1" customWidth="1"/>
    <col min="6" max="6" width="9.25" customWidth="1"/>
  </cols>
  <sheetData>
    <row r="1" spans="1:6" x14ac:dyDescent="0.4">
      <c r="A1" t="s">
        <v>104</v>
      </c>
      <c r="B1" s="8" t="s">
        <v>105</v>
      </c>
      <c r="C1" s="8" t="s">
        <v>106</v>
      </c>
      <c r="D1" s="8" t="s">
        <v>102</v>
      </c>
      <c r="E1" s="8" t="s">
        <v>107</v>
      </c>
      <c r="F1" s="8" t="s">
        <v>103</v>
      </c>
    </row>
    <row r="2" spans="1:6" x14ac:dyDescent="0.4">
      <c r="A2" t="s">
        <v>159</v>
      </c>
      <c r="B2" s="10">
        <v>0</v>
      </c>
      <c r="C2" s="10">
        <v>1</v>
      </c>
      <c r="D2" s="10">
        <v>0.24543100000000001</v>
      </c>
      <c r="E2" s="10">
        <v>1</v>
      </c>
      <c r="F2" s="10">
        <v>0.290078</v>
      </c>
    </row>
    <row r="3" spans="1:6" x14ac:dyDescent="0.4">
      <c r="A3" t="s">
        <v>179</v>
      </c>
      <c r="B3" s="6">
        <v>0</v>
      </c>
      <c r="C3" s="6">
        <v>2</v>
      </c>
      <c r="D3" s="6">
        <v>0.25392700000000001</v>
      </c>
      <c r="E3" s="6">
        <v>5</v>
      </c>
      <c r="F3" s="6">
        <v>0.305479</v>
      </c>
    </row>
    <row r="4" spans="1:6" x14ac:dyDescent="0.4">
      <c r="A4" t="s">
        <v>205</v>
      </c>
      <c r="B4" s="6">
        <v>1</v>
      </c>
      <c r="C4" s="6">
        <v>3</v>
      </c>
      <c r="D4" s="6">
        <v>0.25392700000000001</v>
      </c>
      <c r="E4" s="6">
        <v>3</v>
      </c>
      <c r="F4" s="6">
        <v>0.30351099999999998</v>
      </c>
    </row>
    <row r="5" spans="1:6" x14ac:dyDescent="0.4">
      <c r="A5" t="s">
        <v>119</v>
      </c>
      <c r="B5" s="6">
        <v>1</v>
      </c>
      <c r="C5" s="6">
        <v>4</v>
      </c>
      <c r="D5" s="6">
        <v>0.25454500000000002</v>
      </c>
      <c r="E5" s="6">
        <v>2</v>
      </c>
      <c r="F5" s="6">
        <v>0.29916599999999999</v>
      </c>
    </row>
    <row r="6" spans="1:6" x14ac:dyDescent="0.4">
      <c r="A6" t="s">
        <v>135</v>
      </c>
      <c r="B6" s="6">
        <v>0</v>
      </c>
      <c r="C6" s="6">
        <v>5</v>
      </c>
      <c r="D6" s="6">
        <v>0.25654500000000002</v>
      </c>
      <c r="E6" s="6">
        <v>6</v>
      </c>
      <c r="F6" s="6">
        <v>0.30588599999999999</v>
      </c>
    </row>
    <row r="7" spans="1:6" x14ac:dyDescent="0.4">
      <c r="A7" t="s">
        <v>162</v>
      </c>
      <c r="B7" s="1">
        <v>0</v>
      </c>
      <c r="C7" s="1">
        <v>6</v>
      </c>
      <c r="D7" s="1">
        <v>0.25654500000000002</v>
      </c>
      <c r="E7" s="1">
        <v>4</v>
      </c>
      <c r="F7" s="1">
        <v>0.30391899999999999</v>
      </c>
    </row>
    <row r="8" spans="1:6" x14ac:dyDescent="0.4">
      <c r="A8" t="s">
        <v>166</v>
      </c>
      <c r="B8" s="1">
        <v>1</v>
      </c>
      <c r="C8" s="1">
        <v>7</v>
      </c>
      <c r="D8" s="1">
        <v>0.259162</v>
      </c>
      <c r="E8" s="1">
        <v>7</v>
      </c>
      <c r="F8" s="1">
        <v>0.30629400000000001</v>
      </c>
    </row>
    <row r="9" spans="1:6" x14ac:dyDescent="0.4">
      <c r="A9" t="s">
        <v>122</v>
      </c>
      <c r="B9" s="1">
        <v>0</v>
      </c>
      <c r="C9" s="1">
        <v>8</v>
      </c>
      <c r="D9" s="1">
        <v>0.26178000000000001</v>
      </c>
      <c r="E9" s="1">
        <v>8</v>
      </c>
      <c r="F9" s="1">
        <v>0.31063600000000002</v>
      </c>
    </row>
    <row r="10" spans="1:6" x14ac:dyDescent="0.4">
      <c r="A10" t="s">
        <v>164</v>
      </c>
      <c r="B10" s="1">
        <v>1</v>
      </c>
      <c r="C10" s="1">
        <v>9</v>
      </c>
      <c r="D10" s="1">
        <v>0.26178000000000001</v>
      </c>
      <c r="E10" s="1">
        <v>12</v>
      </c>
      <c r="F10" s="1">
        <v>0.31260300000000002</v>
      </c>
    </row>
    <row r="11" spans="1:6" x14ac:dyDescent="0.4">
      <c r="A11" t="s">
        <v>151</v>
      </c>
      <c r="B11" s="6">
        <v>0</v>
      </c>
      <c r="C11" s="6">
        <v>10</v>
      </c>
      <c r="D11" s="6">
        <v>0.263708</v>
      </c>
      <c r="E11" s="6">
        <v>11</v>
      </c>
      <c r="F11" s="6">
        <v>0.31198900000000002</v>
      </c>
    </row>
    <row r="12" spans="1:6" x14ac:dyDescent="0.4">
      <c r="A12" t="s">
        <v>169</v>
      </c>
      <c r="B12" s="6">
        <v>0</v>
      </c>
      <c r="C12" s="6">
        <v>11</v>
      </c>
      <c r="D12" s="6">
        <v>0.26439800000000002</v>
      </c>
      <c r="E12" s="6">
        <v>13</v>
      </c>
      <c r="F12" s="6">
        <v>0.31301099999999998</v>
      </c>
    </row>
    <row r="13" spans="1:6" x14ac:dyDescent="0.4">
      <c r="A13" t="s">
        <v>132</v>
      </c>
      <c r="B13" s="1">
        <v>0</v>
      </c>
      <c r="C13" s="1">
        <v>12</v>
      </c>
      <c r="D13" s="1">
        <v>0.26478099999999999</v>
      </c>
      <c r="E13" s="1">
        <v>10</v>
      </c>
      <c r="F13" s="1">
        <v>0.311421</v>
      </c>
    </row>
    <row r="14" spans="1:6" x14ac:dyDescent="0.4">
      <c r="A14" t="s">
        <v>134</v>
      </c>
      <c r="B14" s="1">
        <v>0</v>
      </c>
      <c r="C14" s="1">
        <v>13</v>
      </c>
      <c r="D14" s="1">
        <v>0.265625</v>
      </c>
      <c r="E14" s="1">
        <v>18</v>
      </c>
      <c r="F14" s="1">
        <v>0.31846799999999997</v>
      </c>
    </row>
    <row r="15" spans="1:6" x14ac:dyDescent="0.4">
      <c r="A15" t="s">
        <v>153</v>
      </c>
      <c r="B15" s="6">
        <v>0</v>
      </c>
      <c r="C15" s="6">
        <v>14</v>
      </c>
      <c r="D15" s="6">
        <v>0.26666699999999999</v>
      </c>
      <c r="E15" s="6">
        <v>16</v>
      </c>
      <c r="F15" s="6">
        <v>0.31562400000000002</v>
      </c>
    </row>
    <row r="16" spans="1:6" x14ac:dyDescent="0.4">
      <c r="A16" t="s">
        <v>156</v>
      </c>
      <c r="B16" s="1">
        <v>0</v>
      </c>
      <c r="C16" s="1">
        <v>15</v>
      </c>
      <c r="D16" s="1">
        <v>0.26701599999999998</v>
      </c>
      <c r="E16" s="1">
        <v>17</v>
      </c>
      <c r="F16" s="1">
        <v>0.31636900000000001</v>
      </c>
    </row>
    <row r="17" spans="1:6" x14ac:dyDescent="0.4">
      <c r="A17" t="s">
        <v>183</v>
      </c>
      <c r="B17" s="6">
        <v>0</v>
      </c>
      <c r="C17" s="6">
        <v>16</v>
      </c>
      <c r="D17" s="6">
        <v>0.26701599999999998</v>
      </c>
      <c r="E17" s="6">
        <v>22</v>
      </c>
      <c r="F17" s="6">
        <v>0.32128699999999999</v>
      </c>
    </row>
    <row r="18" spans="1:6" x14ac:dyDescent="0.4">
      <c r="A18" t="s">
        <v>190</v>
      </c>
      <c r="B18" s="1">
        <v>1</v>
      </c>
      <c r="C18" s="1">
        <v>17</v>
      </c>
      <c r="D18" s="1">
        <v>0.26701599999999998</v>
      </c>
      <c r="E18" s="1">
        <v>14</v>
      </c>
      <c r="F18" s="1">
        <v>0.31440200000000001</v>
      </c>
    </row>
    <row r="19" spans="1:6" x14ac:dyDescent="0.4">
      <c r="A19" t="s">
        <v>195</v>
      </c>
      <c r="B19" s="6">
        <v>1</v>
      </c>
      <c r="C19" s="6">
        <v>18</v>
      </c>
      <c r="D19" s="6">
        <v>0.26701599999999998</v>
      </c>
      <c r="E19" s="6">
        <v>27</v>
      </c>
      <c r="F19" s="6">
        <v>0.32325500000000001</v>
      </c>
    </row>
    <row r="20" spans="1:6" x14ac:dyDescent="0.4">
      <c r="A20" t="s">
        <v>180</v>
      </c>
      <c r="B20" s="1">
        <v>0</v>
      </c>
      <c r="C20" s="1">
        <v>19</v>
      </c>
      <c r="D20" s="1">
        <v>0.26804099999999997</v>
      </c>
      <c r="E20" s="1">
        <v>9</v>
      </c>
      <c r="F20" s="1">
        <v>0.31128</v>
      </c>
    </row>
    <row r="21" spans="1:6" x14ac:dyDescent="0.4">
      <c r="A21" t="s">
        <v>163</v>
      </c>
      <c r="B21" s="6">
        <v>0</v>
      </c>
      <c r="C21" s="6">
        <v>20</v>
      </c>
      <c r="D21" s="6">
        <v>0.26943</v>
      </c>
      <c r="E21" s="6">
        <v>20</v>
      </c>
      <c r="F21" s="6">
        <v>0.31972800000000001</v>
      </c>
    </row>
    <row r="22" spans="1:6" x14ac:dyDescent="0.4">
      <c r="A22" t="s">
        <v>112</v>
      </c>
      <c r="B22" s="1">
        <v>0</v>
      </c>
      <c r="C22" s="1">
        <v>21</v>
      </c>
      <c r="D22" s="1">
        <v>0.26963399999999998</v>
      </c>
      <c r="E22" s="1">
        <v>29</v>
      </c>
      <c r="F22" s="1">
        <v>0.32366200000000001</v>
      </c>
    </row>
    <row r="23" spans="1:6" x14ac:dyDescent="0.4">
      <c r="A23" t="s">
        <v>116</v>
      </c>
      <c r="B23" s="1">
        <v>0</v>
      </c>
      <c r="C23" s="1">
        <v>22</v>
      </c>
      <c r="D23" s="1">
        <v>0.26963399999999998</v>
      </c>
      <c r="E23" s="1">
        <v>50</v>
      </c>
      <c r="F23" s="1">
        <v>0.33153199999999999</v>
      </c>
    </row>
    <row r="24" spans="1:6" x14ac:dyDescent="0.4">
      <c r="A24" t="s">
        <v>155</v>
      </c>
      <c r="B24" s="6">
        <v>0</v>
      </c>
      <c r="C24" s="6">
        <v>23</v>
      </c>
      <c r="D24" s="6">
        <v>0.26963399999999998</v>
      </c>
      <c r="E24" s="6">
        <v>19</v>
      </c>
      <c r="F24" s="6">
        <v>0.31874400000000003</v>
      </c>
    </row>
    <row r="25" spans="1:6" x14ac:dyDescent="0.4">
      <c r="A25" t="s">
        <v>174</v>
      </c>
      <c r="B25" s="1">
        <v>0</v>
      </c>
      <c r="C25" s="1">
        <v>24</v>
      </c>
      <c r="D25" s="1">
        <v>0.26963399999999998</v>
      </c>
      <c r="E25" s="1">
        <v>23</v>
      </c>
      <c r="F25" s="1">
        <v>0.32169500000000001</v>
      </c>
    </row>
    <row r="26" spans="1:6" x14ac:dyDescent="0.4">
      <c r="A26" t="s">
        <v>121</v>
      </c>
      <c r="B26" s="6">
        <v>0</v>
      </c>
      <c r="C26" s="6">
        <v>25</v>
      </c>
      <c r="D26" s="6">
        <v>0.27225100000000002</v>
      </c>
      <c r="E26" s="6">
        <v>36</v>
      </c>
      <c r="F26" s="6">
        <v>0.32603700000000002</v>
      </c>
    </row>
    <row r="27" spans="1:6" x14ac:dyDescent="0.4">
      <c r="A27" t="s">
        <v>125</v>
      </c>
      <c r="B27" s="6">
        <v>0</v>
      </c>
      <c r="C27" s="6">
        <v>26</v>
      </c>
      <c r="D27" s="6">
        <v>0.27225100000000002</v>
      </c>
      <c r="E27" s="6">
        <v>24</v>
      </c>
      <c r="F27" s="6">
        <v>0.322102</v>
      </c>
    </row>
    <row r="28" spans="1:6" x14ac:dyDescent="0.4">
      <c r="A28" t="s">
        <v>131</v>
      </c>
      <c r="B28" s="6">
        <v>1</v>
      </c>
      <c r="C28" s="6">
        <v>27</v>
      </c>
      <c r="D28" s="6">
        <v>0.27225100000000002</v>
      </c>
      <c r="E28" s="6">
        <v>30</v>
      </c>
      <c r="F28" s="6">
        <v>0.32407000000000002</v>
      </c>
    </row>
    <row r="29" spans="1:6" x14ac:dyDescent="0.4">
      <c r="A29" t="s">
        <v>139</v>
      </c>
      <c r="B29" s="6">
        <v>0</v>
      </c>
      <c r="C29" s="6">
        <v>28</v>
      </c>
      <c r="D29" s="6">
        <v>0.27225100000000002</v>
      </c>
      <c r="E29" s="6">
        <v>39</v>
      </c>
      <c r="F29" s="6">
        <v>0.32800400000000002</v>
      </c>
    </row>
    <row r="30" spans="1:6" x14ac:dyDescent="0.4">
      <c r="A30" t="s">
        <v>143</v>
      </c>
      <c r="B30" s="6">
        <v>0</v>
      </c>
      <c r="C30" s="6">
        <v>29</v>
      </c>
      <c r="D30" s="6">
        <v>0.27225100000000002</v>
      </c>
      <c r="E30" s="6">
        <v>40</v>
      </c>
      <c r="F30" s="6">
        <v>0.32800400000000002</v>
      </c>
    </row>
    <row r="31" spans="1:6" x14ac:dyDescent="0.4">
      <c r="A31" t="s">
        <v>197</v>
      </c>
      <c r="B31" s="6">
        <v>0</v>
      </c>
      <c r="C31" s="6">
        <v>30</v>
      </c>
      <c r="D31" s="6">
        <v>0.27225100000000002</v>
      </c>
      <c r="E31" s="6">
        <v>41</v>
      </c>
      <c r="F31" s="6">
        <v>0.32800400000000002</v>
      </c>
    </row>
    <row r="32" spans="1:6" x14ac:dyDescent="0.4">
      <c r="A32" t="s">
        <v>145</v>
      </c>
      <c r="B32" s="6">
        <v>0</v>
      </c>
      <c r="C32" s="6">
        <v>31</v>
      </c>
      <c r="D32" s="6">
        <v>0.272727</v>
      </c>
      <c r="E32" s="6">
        <v>37</v>
      </c>
      <c r="F32" s="6">
        <v>0.32660699999999998</v>
      </c>
    </row>
    <row r="33" spans="1:6" x14ac:dyDescent="0.4">
      <c r="A33" t="s">
        <v>168</v>
      </c>
      <c r="B33" s="1">
        <v>0</v>
      </c>
      <c r="C33" s="1">
        <v>32</v>
      </c>
      <c r="D33" s="1">
        <v>0.27295900000000001</v>
      </c>
      <c r="E33" s="1">
        <v>15</v>
      </c>
      <c r="F33" s="1">
        <v>0.31454100000000002</v>
      </c>
    </row>
    <row r="34" spans="1:6" x14ac:dyDescent="0.4">
      <c r="A34" t="s">
        <v>128</v>
      </c>
      <c r="B34" s="1">
        <v>1</v>
      </c>
      <c r="C34" s="1">
        <v>33</v>
      </c>
      <c r="D34" s="1">
        <v>0.27343800000000001</v>
      </c>
      <c r="E34" s="1">
        <v>28</v>
      </c>
      <c r="F34" s="1">
        <v>0.32330199999999998</v>
      </c>
    </row>
    <row r="35" spans="1:6" x14ac:dyDescent="0.4">
      <c r="A35" t="s">
        <v>171</v>
      </c>
      <c r="B35" s="6">
        <v>0</v>
      </c>
      <c r="C35" s="6">
        <v>34</v>
      </c>
      <c r="D35" s="6">
        <v>0.27415099999999998</v>
      </c>
      <c r="E35" s="6">
        <v>51</v>
      </c>
      <c r="F35" s="6">
        <v>0.33193899999999998</v>
      </c>
    </row>
    <row r="36" spans="1:6" x14ac:dyDescent="0.4">
      <c r="A36" t="s">
        <v>196</v>
      </c>
      <c r="B36" s="1">
        <v>0</v>
      </c>
      <c r="C36" s="1">
        <v>35</v>
      </c>
      <c r="D36" s="1">
        <v>0.27415099999999998</v>
      </c>
      <c r="E36" s="1">
        <v>35</v>
      </c>
      <c r="F36" s="1">
        <v>0.325243</v>
      </c>
    </row>
    <row r="37" spans="1:6" x14ac:dyDescent="0.4">
      <c r="A37" t="s">
        <v>126</v>
      </c>
      <c r="B37" s="1">
        <v>0</v>
      </c>
      <c r="C37" s="1">
        <v>36</v>
      </c>
      <c r="D37" s="1">
        <v>0.27461099999999999</v>
      </c>
      <c r="E37" s="1">
        <v>47</v>
      </c>
      <c r="F37" s="1">
        <v>0.33064900000000003</v>
      </c>
    </row>
    <row r="38" spans="1:6" x14ac:dyDescent="0.4">
      <c r="A38" t="s">
        <v>130</v>
      </c>
      <c r="B38" s="1">
        <v>0</v>
      </c>
      <c r="C38" s="1">
        <v>37</v>
      </c>
      <c r="D38" s="1">
        <v>0.27461099999999999</v>
      </c>
      <c r="E38" s="1">
        <v>42</v>
      </c>
      <c r="F38" s="1">
        <v>0.32819500000000001</v>
      </c>
    </row>
    <row r="39" spans="1:6" x14ac:dyDescent="0.4">
      <c r="A39" t="s">
        <v>111</v>
      </c>
      <c r="B39" s="6">
        <v>0</v>
      </c>
      <c r="C39" s="6">
        <v>38</v>
      </c>
      <c r="D39" s="6">
        <v>0.27486899999999997</v>
      </c>
      <c r="E39" s="6">
        <v>43</v>
      </c>
      <c r="F39" s="6">
        <v>0.32841199999999998</v>
      </c>
    </row>
    <row r="40" spans="1:6" x14ac:dyDescent="0.4">
      <c r="A40" t="s">
        <v>146</v>
      </c>
      <c r="B40" s="1">
        <v>1</v>
      </c>
      <c r="C40" s="1">
        <v>39</v>
      </c>
      <c r="D40" s="1">
        <v>0.27486899999999997</v>
      </c>
      <c r="E40" s="1">
        <v>46</v>
      </c>
      <c r="F40" s="1">
        <v>0.33037899999999998</v>
      </c>
    </row>
    <row r="41" spans="1:6" x14ac:dyDescent="0.4">
      <c r="A41" t="s">
        <v>173</v>
      </c>
      <c r="B41" s="6">
        <v>0</v>
      </c>
      <c r="C41" s="6">
        <v>40</v>
      </c>
      <c r="D41" s="6">
        <v>0.27486899999999997</v>
      </c>
      <c r="E41" s="6">
        <v>25</v>
      </c>
      <c r="F41" s="6">
        <v>0.32251000000000002</v>
      </c>
    </row>
    <row r="42" spans="1:6" x14ac:dyDescent="0.4">
      <c r="A42" t="s">
        <v>184</v>
      </c>
      <c r="B42" s="1">
        <v>0</v>
      </c>
      <c r="C42" s="1">
        <v>41</v>
      </c>
      <c r="D42" s="1">
        <v>0.27486899999999997</v>
      </c>
      <c r="E42" s="1">
        <v>31</v>
      </c>
      <c r="F42" s="1">
        <v>0.32447700000000002</v>
      </c>
    </row>
    <row r="43" spans="1:6" x14ac:dyDescent="0.4">
      <c r="A43" t="s">
        <v>191</v>
      </c>
      <c r="B43" s="6">
        <v>1</v>
      </c>
      <c r="C43" s="6">
        <v>42</v>
      </c>
      <c r="D43" s="6">
        <v>0.27486899999999997</v>
      </c>
      <c r="E43" s="6">
        <v>32</v>
      </c>
      <c r="F43" s="6">
        <v>0.32447700000000002</v>
      </c>
    </row>
    <row r="44" spans="1:6" x14ac:dyDescent="0.4">
      <c r="A44" t="s">
        <v>186</v>
      </c>
      <c r="B44" s="1">
        <v>0</v>
      </c>
      <c r="C44" s="1">
        <v>43</v>
      </c>
      <c r="D44" s="1">
        <v>0.27532499999999999</v>
      </c>
      <c r="E44" s="1">
        <v>26</v>
      </c>
      <c r="F44" s="1">
        <v>0.32325199999999998</v>
      </c>
    </row>
    <row r="45" spans="1:6" x14ac:dyDescent="0.4">
      <c r="A45" t="s">
        <v>206</v>
      </c>
      <c r="B45" s="1">
        <v>0</v>
      </c>
      <c r="C45" s="1">
        <v>44</v>
      </c>
      <c r="D45" s="1">
        <v>0.27577299999999999</v>
      </c>
      <c r="E45" s="1">
        <v>38</v>
      </c>
      <c r="F45" s="1">
        <v>0.32673999999999997</v>
      </c>
    </row>
    <row r="46" spans="1:6" x14ac:dyDescent="0.4">
      <c r="A46" t="s">
        <v>133</v>
      </c>
      <c r="B46" s="6">
        <v>0</v>
      </c>
      <c r="C46" s="6">
        <v>45</v>
      </c>
      <c r="D46" s="6">
        <v>0.27648600000000001</v>
      </c>
      <c r="E46" s="6">
        <v>44</v>
      </c>
      <c r="F46" s="6">
        <v>0.32863300000000001</v>
      </c>
    </row>
    <row r="47" spans="1:6" x14ac:dyDescent="0.4">
      <c r="A47" t="s">
        <v>181</v>
      </c>
      <c r="B47" s="6">
        <v>0</v>
      </c>
      <c r="C47" s="6">
        <v>46</v>
      </c>
      <c r="D47" s="6">
        <v>0.27648600000000001</v>
      </c>
      <c r="E47" s="6">
        <v>60</v>
      </c>
      <c r="F47" s="6">
        <v>0.33481699999999998</v>
      </c>
    </row>
    <row r="48" spans="1:6" x14ac:dyDescent="0.4">
      <c r="A48" t="s">
        <v>141</v>
      </c>
      <c r="B48" s="6">
        <v>0</v>
      </c>
      <c r="C48" s="6">
        <v>47</v>
      </c>
      <c r="D48" s="6">
        <v>0.27707799999999999</v>
      </c>
      <c r="E48" s="6">
        <v>21</v>
      </c>
      <c r="F48" s="6">
        <v>0.32017499999999999</v>
      </c>
    </row>
    <row r="49" spans="1:6" x14ac:dyDescent="0.4">
      <c r="A49" t="s">
        <v>114</v>
      </c>
      <c r="B49" s="1">
        <v>1</v>
      </c>
      <c r="C49" s="1">
        <v>48</v>
      </c>
      <c r="D49" s="1">
        <v>0.27748699999999998</v>
      </c>
      <c r="E49" s="1">
        <v>48</v>
      </c>
      <c r="F49" s="1">
        <v>0.330787</v>
      </c>
    </row>
    <row r="50" spans="1:6" x14ac:dyDescent="0.4">
      <c r="A50" t="s">
        <v>118</v>
      </c>
      <c r="B50" s="1">
        <v>1</v>
      </c>
      <c r="C50" s="1">
        <v>49</v>
      </c>
      <c r="D50" s="1">
        <v>0.27748699999999998</v>
      </c>
      <c r="E50" s="1">
        <v>57</v>
      </c>
      <c r="F50" s="1">
        <v>0.33472099999999999</v>
      </c>
    </row>
    <row r="51" spans="1:6" x14ac:dyDescent="0.4">
      <c r="A51" t="s">
        <v>147</v>
      </c>
      <c r="B51" s="6">
        <v>1</v>
      </c>
      <c r="C51" s="6">
        <v>50</v>
      </c>
      <c r="D51" s="6">
        <v>0.27748699999999998</v>
      </c>
      <c r="E51" s="6">
        <v>58</v>
      </c>
      <c r="F51" s="6">
        <v>0.33472099999999999</v>
      </c>
    </row>
    <row r="52" spans="1:6" x14ac:dyDescent="0.4">
      <c r="A52" t="s">
        <v>199</v>
      </c>
      <c r="B52" s="6">
        <v>0</v>
      </c>
      <c r="C52" s="6">
        <v>51</v>
      </c>
      <c r="D52" s="6">
        <v>0.27748699999999998</v>
      </c>
      <c r="E52" s="6">
        <v>59</v>
      </c>
      <c r="F52" s="6">
        <v>0.33472099999999999</v>
      </c>
    </row>
    <row r="53" spans="1:6" x14ac:dyDescent="0.4">
      <c r="A53" t="s">
        <v>142</v>
      </c>
      <c r="B53" s="1">
        <v>0</v>
      </c>
      <c r="C53" s="1">
        <v>52</v>
      </c>
      <c r="D53" s="1">
        <v>0.27777800000000002</v>
      </c>
      <c r="E53" s="1">
        <v>33</v>
      </c>
      <c r="F53" s="1">
        <v>0.32472400000000001</v>
      </c>
    </row>
    <row r="54" spans="1:6" x14ac:dyDescent="0.4">
      <c r="A54" t="s">
        <v>115</v>
      </c>
      <c r="B54" s="6">
        <v>0</v>
      </c>
      <c r="C54" s="6">
        <v>53</v>
      </c>
      <c r="D54" s="6">
        <v>0.278646</v>
      </c>
      <c r="E54" s="6">
        <v>34</v>
      </c>
      <c r="F54" s="6">
        <v>0.32493100000000003</v>
      </c>
    </row>
    <row r="55" spans="1:6" x14ac:dyDescent="0.4">
      <c r="A55" t="s">
        <v>148</v>
      </c>
      <c r="B55" s="1">
        <v>0</v>
      </c>
      <c r="C55" s="1">
        <v>54</v>
      </c>
      <c r="D55" s="1">
        <v>0.27877200000000002</v>
      </c>
      <c r="E55" s="1">
        <v>55</v>
      </c>
      <c r="F55" s="1">
        <v>0.33359100000000003</v>
      </c>
    </row>
    <row r="56" spans="1:6" x14ac:dyDescent="0.4">
      <c r="A56" t="s">
        <v>200</v>
      </c>
      <c r="B56" s="1">
        <v>0</v>
      </c>
      <c r="C56" s="1">
        <v>55</v>
      </c>
      <c r="D56" s="1">
        <v>0.27948699999999999</v>
      </c>
      <c r="E56" s="1">
        <v>61</v>
      </c>
      <c r="F56" s="1">
        <v>0.33501199999999998</v>
      </c>
    </row>
    <row r="57" spans="1:6" x14ac:dyDescent="0.4">
      <c r="A57" t="s">
        <v>160</v>
      </c>
      <c r="B57" s="1">
        <v>1</v>
      </c>
      <c r="C57" s="1">
        <v>56</v>
      </c>
      <c r="D57" s="1">
        <v>0.28010499999999999</v>
      </c>
      <c r="E57" s="1">
        <v>62</v>
      </c>
      <c r="F57" s="1">
        <v>0.33512900000000001</v>
      </c>
    </row>
    <row r="58" spans="1:6" x14ac:dyDescent="0.4">
      <c r="A58" t="s">
        <v>172</v>
      </c>
      <c r="B58" s="1">
        <v>0</v>
      </c>
      <c r="C58" s="1">
        <v>57</v>
      </c>
      <c r="D58" s="1">
        <v>0.28010499999999999</v>
      </c>
      <c r="E58" s="1">
        <v>70</v>
      </c>
      <c r="F58" s="1">
        <v>0.339063</v>
      </c>
    </row>
    <row r="59" spans="1:6" x14ac:dyDescent="0.4">
      <c r="A59" t="s">
        <v>175</v>
      </c>
      <c r="B59" s="6">
        <v>1</v>
      </c>
      <c r="C59" s="6">
        <v>58</v>
      </c>
      <c r="D59" s="6">
        <v>0.28010499999999999</v>
      </c>
      <c r="E59" s="6">
        <v>66</v>
      </c>
      <c r="F59" s="6">
        <v>0.337175</v>
      </c>
    </row>
    <row r="60" spans="1:6" x14ac:dyDescent="0.4">
      <c r="A60" t="s">
        <v>201</v>
      </c>
      <c r="B60" s="6">
        <v>1</v>
      </c>
      <c r="C60" s="6">
        <v>59</v>
      </c>
      <c r="D60" s="6">
        <v>0.28010499999999999</v>
      </c>
      <c r="E60" s="6">
        <v>54</v>
      </c>
      <c r="F60" s="6">
        <v>0.33316099999999998</v>
      </c>
    </row>
    <row r="61" spans="1:6" x14ac:dyDescent="0.4">
      <c r="A61" t="s">
        <v>204</v>
      </c>
      <c r="B61" s="1">
        <v>1</v>
      </c>
      <c r="C61" s="1">
        <v>60</v>
      </c>
      <c r="D61" s="1">
        <v>0.28020600000000001</v>
      </c>
      <c r="E61" s="1">
        <v>49</v>
      </c>
      <c r="F61" s="1">
        <v>0.33112399999999997</v>
      </c>
    </row>
    <row r="62" spans="1:6" x14ac:dyDescent="0.4">
      <c r="A62" t="s">
        <v>177</v>
      </c>
      <c r="B62" s="6">
        <v>0</v>
      </c>
      <c r="C62" s="6">
        <v>61</v>
      </c>
      <c r="D62" s="6">
        <v>0.28133000000000002</v>
      </c>
      <c r="E62" s="6">
        <v>56</v>
      </c>
      <c r="F62" s="6">
        <v>0.33399000000000001</v>
      </c>
    </row>
    <row r="63" spans="1:6" x14ac:dyDescent="0.4">
      <c r="A63" t="s">
        <v>158</v>
      </c>
      <c r="B63" s="1">
        <v>0</v>
      </c>
      <c r="C63" s="1">
        <v>62</v>
      </c>
      <c r="D63" s="1">
        <v>0.282723</v>
      </c>
      <c r="E63" s="1">
        <v>74</v>
      </c>
      <c r="F63" s="1">
        <v>0.34184599999999998</v>
      </c>
    </row>
    <row r="64" spans="1:6" x14ac:dyDescent="0.4">
      <c r="A64" t="s">
        <v>193</v>
      </c>
      <c r="B64" s="6">
        <v>1</v>
      </c>
      <c r="C64" s="6">
        <v>63</v>
      </c>
      <c r="D64" s="6">
        <v>0.282723</v>
      </c>
      <c r="E64" s="6">
        <v>64</v>
      </c>
      <c r="F64" s="6">
        <v>0.33651999999999999</v>
      </c>
    </row>
    <row r="65" spans="1:6" x14ac:dyDescent="0.4">
      <c r="A65" t="s">
        <v>203</v>
      </c>
      <c r="B65" s="6">
        <v>0</v>
      </c>
      <c r="C65" s="6">
        <v>64</v>
      </c>
      <c r="D65" s="6">
        <v>0.28277600000000003</v>
      </c>
      <c r="E65" s="6">
        <v>45</v>
      </c>
      <c r="F65" s="6">
        <v>0.32958700000000002</v>
      </c>
    </row>
    <row r="66" spans="1:6" x14ac:dyDescent="0.4">
      <c r="A66" t="s">
        <v>117</v>
      </c>
      <c r="B66" s="6">
        <v>0</v>
      </c>
      <c r="C66" s="6">
        <v>65</v>
      </c>
      <c r="D66" s="6">
        <v>0.28350500000000001</v>
      </c>
      <c r="E66" s="6">
        <v>52</v>
      </c>
      <c r="F66" s="6">
        <v>0.33230300000000002</v>
      </c>
    </row>
    <row r="67" spans="1:6" x14ac:dyDescent="0.4">
      <c r="A67" t="s">
        <v>165</v>
      </c>
      <c r="B67" s="6">
        <v>0</v>
      </c>
      <c r="C67" s="6">
        <v>66</v>
      </c>
      <c r="D67" s="6">
        <v>0.283854</v>
      </c>
      <c r="E67" s="6">
        <v>65</v>
      </c>
      <c r="F67" s="6">
        <v>0.33685500000000002</v>
      </c>
    </row>
    <row r="68" spans="1:6" x14ac:dyDescent="0.4">
      <c r="A68" t="s">
        <v>152</v>
      </c>
      <c r="B68" s="1">
        <v>1</v>
      </c>
      <c r="C68" s="1">
        <v>67</v>
      </c>
      <c r="D68" s="1">
        <v>0.283887</v>
      </c>
      <c r="E68" s="1">
        <v>63</v>
      </c>
      <c r="F68" s="1">
        <v>0.33618799999999999</v>
      </c>
    </row>
    <row r="69" spans="1:6" x14ac:dyDescent="0.4">
      <c r="A69" t="s">
        <v>170</v>
      </c>
      <c r="B69" s="1">
        <v>1</v>
      </c>
      <c r="C69" s="1">
        <v>68</v>
      </c>
      <c r="D69" s="1">
        <v>0.28463500000000003</v>
      </c>
      <c r="E69" s="1">
        <v>53</v>
      </c>
      <c r="F69" s="1">
        <v>0.33310699999999999</v>
      </c>
    </row>
    <row r="70" spans="1:6" x14ac:dyDescent="0.4">
      <c r="A70" t="s">
        <v>108</v>
      </c>
      <c r="B70" s="12">
        <v>1</v>
      </c>
      <c r="C70" s="12">
        <v>69</v>
      </c>
      <c r="D70" s="12">
        <v>0.28533999999999998</v>
      </c>
      <c r="E70" s="12">
        <v>68</v>
      </c>
      <c r="F70" s="12">
        <v>0.338895</v>
      </c>
    </row>
    <row r="71" spans="1:6" x14ac:dyDescent="0.4">
      <c r="A71" t="s">
        <v>144</v>
      </c>
      <c r="B71" s="1">
        <v>0</v>
      </c>
      <c r="C71" s="1">
        <v>70</v>
      </c>
      <c r="D71" s="1">
        <v>0.28533999999999998</v>
      </c>
      <c r="E71" s="1">
        <v>67</v>
      </c>
      <c r="F71" s="1">
        <v>0.33791100000000002</v>
      </c>
    </row>
    <row r="72" spans="1:6" x14ac:dyDescent="0.4">
      <c r="A72" t="s">
        <v>161</v>
      </c>
      <c r="B72" s="6">
        <v>1</v>
      </c>
      <c r="C72" s="6">
        <v>71</v>
      </c>
      <c r="D72" s="6">
        <v>0.28533999999999998</v>
      </c>
      <c r="E72" s="6">
        <v>71</v>
      </c>
      <c r="F72" s="6">
        <v>0.33987800000000001</v>
      </c>
    </row>
    <row r="73" spans="1:6" x14ac:dyDescent="0.4">
      <c r="A73" t="s">
        <v>167</v>
      </c>
      <c r="B73" s="6">
        <v>0</v>
      </c>
      <c r="C73" s="6">
        <v>72</v>
      </c>
      <c r="D73" s="6">
        <v>0.28533999999999998</v>
      </c>
      <c r="E73" s="6">
        <v>85</v>
      </c>
      <c r="F73" s="6">
        <v>0.34577999999999998</v>
      </c>
    </row>
    <row r="74" spans="1:6" x14ac:dyDescent="0.4">
      <c r="A74" t="s">
        <v>176</v>
      </c>
      <c r="B74" s="1">
        <v>0</v>
      </c>
      <c r="C74" s="1">
        <v>73</v>
      </c>
      <c r="D74" s="1">
        <v>0.28533999999999998</v>
      </c>
      <c r="E74" s="1">
        <v>72</v>
      </c>
      <c r="F74" s="1">
        <v>0.33987800000000001</v>
      </c>
    </row>
    <row r="75" spans="1:6" x14ac:dyDescent="0.4">
      <c r="A75" t="s">
        <v>149</v>
      </c>
      <c r="B75" s="6">
        <v>1</v>
      </c>
      <c r="C75" s="6">
        <v>74</v>
      </c>
      <c r="D75" s="6">
        <v>0.28791800000000001</v>
      </c>
      <c r="E75" s="6">
        <v>75</v>
      </c>
      <c r="F75" s="6">
        <v>0.34184999999999999</v>
      </c>
    </row>
    <row r="76" spans="1:6" x14ac:dyDescent="0.4">
      <c r="A76" t="s">
        <v>127</v>
      </c>
      <c r="B76" s="6">
        <v>0</v>
      </c>
      <c r="C76" s="6">
        <v>75</v>
      </c>
      <c r="D76" s="6">
        <v>0.28795799999999999</v>
      </c>
      <c r="E76" s="6">
        <v>76</v>
      </c>
      <c r="F76" s="6">
        <v>0.34225299999999997</v>
      </c>
    </row>
    <row r="77" spans="1:6" x14ac:dyDescent="0.4">
      <c r="A77" t="s">
        <v>136</v>
      </c>
      <c r="B77" s="1">
        <v>0</v>
      </c>
      <c r="C77" s="1">
        <v>76</v>
      </c>
      <c r="D77" s="1">
        <v>0.28795799999999999</v>
      </c>
      <c r="E77" s="1">
        <v>80</v>
      </c>
      <c r="F77" s="1">
        <v>0.34422000000000003</v>
      </c>
    </row>
    <row r="78" spans="1:6" x14ac:dyDescent="0.4">
      <c r="A78" t="s">
        <v>150</v>
      </c>
      <c r="B78" s="1">
        <v>1</v>
      </c>
      <c r="C78" s="1">
        <v>77</v>
      </c>
      <c r="D78" s="1">
        <v>0.28795799999999999</v>
      </c>
      <c r="E78" s="1">
        <v>81</v>
      </c>
      <c r="F78" s="1">
        <v>0.34422000000000003</v>
      </c>
    </row>
    <row r="79" spans="1:6" x14ac:dyDescent="0.4">
      <c r="A79" t="s">
        <v>154</v>
      </c>
      <c r="B79" s="1">
        <v>0</v>
      </c>
      <c r="C79" s="1">
        <v>78</v>
      </c>
      <c r="D79" s="1">
        <v>0.28795799999999999</v>
      </c>
      <c r="E79" s="1">
        <v>86</v>
      </c>
      <c r="F79" s="1">
        <v>0.346188</v>
      </c>
    </row>
    <row r="80" spans="1:6" x14ac:dyDescent="0.4">
      <c r="A80" t="s">
        <v>182</v>
      </c>
      <c r="B80" s="1">
        <v>0</v>
      </c>
      <c r="C80" s="1">
        <v>79</v>
      </c>
      <c r="D80" s="1">
        <v>0.28795799999999999</v>
      </c>
      <c r="E80" s="1">
        <v>82</v>
      </c>
      <c r="F80" s="1">
        <v>0.34422000000000003</v>
      </c>
    </row>
    <row r="81" spans="1:6" x14ac:dyDescent="0.4">
      <c r="A81" t="s">
        <v>187</v>
      </c>
      <c r="B81" s="6">
        <v>0</v>
      </c>
      <c r="C81" s="6">
        <v>80</v>
      </c>
      <c r="D81" s="6">
        <v>0.28795799999999999</v>
      </c>
      <c r="E81" s="6">
        <v>83</v>
      </c>
      <c r="F81" s="6">
        <v>0.34422000000000003</v>
      </c>
    </row>
    <row r="82" spans="1:6" x14ac:dyDescent="0.4">
      <c r="A82" t="s">
        <v>192</v>
      </c>
      <c r="B82" s="1">
        <v>1</v>
      </c>
      <c r="C82" s="1">
        <v>81</v>
      </c>
      <c r="D82" s="1">
        <v>0.28795799999999999</v>
      </c>
      <c r="E82" s="1">
        <v>84</v>
      </c>
      <c r="F82" s="1">
        <v>0.34422000000000003</v>
      </c>
    </row>
    <row r="83" spans="1:6" x14ac:dyDescent="0.4">
      <c r="A83" t="s">
        <v>129</v>
      </c>
      <c r="B83" s="6">
        <v>0</v>
      </c>
      <c r="C83" s="6">
        <v>82</v>
      </c>
      <c r="D83" s="6">
        <v>0.28900300000000001</v>
      </c>
      <c r="E83" s="6">
        <v>88</v>
      </c>
      <c r="F83" s="6">
        <v>0.34661900000000001</v>
      </c>
    </row>
    <row r="84" spans="1:6" x14ac:dyDescent="0.4">
      <c r="A84" t="s">
        <v>138</v>
      </c>
      <c r="B84" s="1">
        <v>0</v>
      </c>
      <c r="C84" s="1">
        <v>83</v>
      </c>
      <c r="D84" s="1">
        <v>0.28900300000000001</v>
      </c>
      <c r="E84" s="1">
        <v>69</v>
      </c>
      <c r="F84" s="1">
        <v>0.33904800000000002</v>
      </c>
    </row>
    <row r="85" spans="1:6" x14ac:dyDescent="0.4">
      <c r="A85" t="s">
        <v>194</v>
      </c>
      <c r="B85" s="1">
        <v>0</v>
      </c>
      <c r="C85" s="1">
        <v>84</v>
      </c>
      <c r="D85" s="1">
        <v>0.28900300000000001</v>
      </c>
      <c r="E85" s="1">
        <v>73</v>
      </c>
      <c r="F85" s="1">
        <v>0.34097699999999997</v>
      </c>
    </row>
    <row r="86" spans="1:6" x14ac:dyDescent="0.4">
      <c r="A86" t="s">
        <v>207</v>
      </c>
      <c r="B86" s="11">
        <v>0</v>
      </c>
      <c r="C86" s="11">
        <v>85</v>
      </c>
      <c r="D86" s="11">
        <v>0.28906199999999999</v>
      </c>
      <c r="E86" s="11">
        <v>79</v>
      </c>
      <c r="F86" s="11">
        <v>0.34370499999999998</v>
      </c>
    </row>
    <row r="87" spans="1:6" x14ac:dyDescent="0.4">
      <c r="A87" t="s">
        <v>137</v>
      </c>
      <c r="B87" s="6">
        <v>1</v>
      </c>
      <c r="C87" s="6">
        <v>86</v>
      </c>
      <c r="D87" s="6">
        <v>0.290576</v>
      </c>
      <c r="E87" s="6">
        <v>87</v>
      </c>
      <c r="F87" s="6">
        <v>0.34659499999999999</v>
      </c>
    </row>
    <row r="88" spans="1:6" x14ac:dyDescent="0.4">
      <c r="A88" t="s">
        <v>110</v>
      </c>
      <c r="B88" s="1">
        <v>0</v>
      </c>
      <c r="C88" s="1">
        <v>87</v>
      </c>
      <c r="D88" s="1">
        <v>0.29081600000000002</v>
      </c>
      <c r="E88" s="1">
        <v>77</v>
      </c>
      <c r="F88" s="1">
        <v>0.34265600000000002</v>
      </c>
    </row>
    <row r="89" spans="1:6" x14ac:dyDescent="0.4">
      <c r="A89" t="s">
        <v>188</v>
      </c>
      <c r="B89" s="1">
        <v>0</v>
      </c>
      <c r="C89" s="1">
        <v>88</v>
      </c>
      <c r="D89" s="1">
        <v>0.29242800000000002</v>
      </c>
      <c r="E89" s="1">
        <v>93</v>
      </c>
      <c r="F89" s="1">
        <v>0.35279300000000002</v>
      </c>
    </row>
    <row r="90" spans="1:6" x14ac:dyDescent="0.4">
      <c r="A90" t="s">
        <v>198</v>
      </c>
      <c r="B90" s="1">
        <v>1</v>
      </c>
      <c r="C90" s="1">
        <v>89</v>
      </c>
      <c r="D90" s="1">
        <v>0.29350599999999999</v>
      </c>
      <c r="E90" s="1">
        <v>89</v>
      </c>
      <c r="F90" s="1">
        <v>0.34942699999999999</v>
      </c>
    </row>
    <row r="91" spans="1:6" x14ac:dyDescent="0.4">
      <c r="A91" t="s">
        <v>124</v>
      </c>
      <c r="B91" s="1">
        <v>1</v>
      </c>
      <c r="C91" s="1">
        <v>90</v>
      </c>
      <c r="D91" s="1">
        <v>0.294574</v>
      </c>
      <c r="E91" s="1">
        <v>78</v>
      </c>
      <c r="F91" s="1">
        <v>0.343472</v>
      </c>
    </row>
    <row r="92" spans="1:6" x14ac:dyDescent="0.4">
      <c r="A92" t="s">
        <v>113</v>
      </c>
      <c r="B92" s="6">
        <v>0</v>
      </c>
      <c r="C92" s="6">
        <v>91</v>
      </c>
      <c r="D92" s="6">
        <v>0.295039</v>
      </c>
      <c r="E92" s="6">
        <v>91</v>
      </c>
      <c r="F92" s="6">
        <v>0.35123399999999999</v>
      </c>
    </row>
    <row r="93" spans="1:6" x14ac:dyDescent="0.4">
      <c r="A93" t="s">
        <v>120</v>
      </c>
      <c r="B93" s="1">
        <v>1</v>
      </c>
      <c r="C93" s="1">
        <v>92</v>
      </c>
      <c r="D93" s="1">
        <v>0.29581200000000002</v>
      </c>
      <c r="E93" s="1">
        <v>90</v>
      </c>
      <c r="F93" s="1">
        <v>0.35036099999999998</v>
      </c>
    </row>
    <row r="94" spans="1:6" x14ac:dyDescent="0.4">
      <c r="A94" t="s">
        <v>140</v>
      </c>
      <c r="B94" s="1">
        <v>0</v>
      </c>
      <c r="C94" s="1">
        <v>93</v>
      </c>
      <c r="D94" s="1">
        <v>0.29581200000000002</v>
      </c>
      <c r="E94" s="1">
        <v>92</v>
      </c>
      <c r="F94" s="1">
        <v>0.35134500000000002</v>
      </c>
    </row>
    <row r="95" spans="1:6" x14ac:dyDescent="0.4">
      <c r="A95" t="s">
        <v>202</v>
      </c>
      <c r="B95" s="1">
        <v>0</v>
      </c>
      <c r="C95" s="1">
        <v>94</v>
      </c>
      <c r="D95" s="1">
        <v>0.29581200000000002</v>
      </c>
      <c r="E95" s="1">
        <v>94</v>
      </c>
      <c r="F95" s="1">
        <v>0.35331200000000001</v>
      </c>
    </row>
    <row r="96" spans="1:6" x14ac:dyDescent="0.4">
      <c r="A96" t="s">
        <v>189</v>
      </c>
      <c r="B96" s="6">
        <v>0</v>
      </c>
      <c r="C96" s="6">
        <v>95</v>
      </c>
      <c r="D96" s="6">
        <v>0.30025400000000002</v>
      </c>
      <c r="E96" s="6">
        <v>96</v>
      </c>
      <c r="F96" s="6">
        <v>0.35689199999999999</v>
      </c>
    </row>
    <row r="97" spans="1:6" x14ac:dyDescent="0.4">
      <c r="A97" t="s">
        <v>178</v>
      </c>
      <c r="B97" s="1">
        <v>1</v>
      </c>
      <c r="C97" s="1">
        <v>96</v>
      </c>
      <c r="D97" s="1">
        <v>0.30154599999999998</v>
      </c>
      <c r="E97" s="1">
        <v>95</v>
      </c>
      <c r="F97" s="1">
        <v>0.35338599999999998</v>
      </c>
    </row>
    <row r="98" spans="1:6" x14ac:dyDescent="0.4">
      <c r="A98" t="s">
        <v>157</v>
      </c>
      <c r="B98" s="6">
        <v>1</v>
      </c>
      <c r="C98" s="6">
        <v>97</v>
      </c>
      <c r="D98" s="6">
        <v>0.30890099999999998</v>
      </c>
      <c r="E98" s="6">
        <v>98</v>
      </c>
      <c r="F98" s="6">
        <v>0.36420200000000003</v>
      </c>
    </row>
    <row r="99" spans="1:6" x14ac:dyDescent="0.4">
      <c r="A99" t="s">
        <v>123</v>
      </c>
      <c r="B99" s="6">
        <v>0</v>
      </c>
      <c r="C99" s="6">
        <v>98</v>
      </c>
      <c r="D99" s="6">
        <v>0.30904500000000001</v>
      </c>
      <c r="E99" s="6">
        <v>97</v>
      </c>
      <c r="F99" s="6">
        <v>0.36278300000000002</v>
      </c>
    </row>
    <row r="100" spans="1:6" x14ac:dyDescent="0.4">
      <c r="A100" t="s">
        <v>185</v>
      </c>
      <c r="B100" s="6">
        <v>0</v>
      </c>
      <c r="C100" s="6">
        <v>99</v>
      </c>
      <c r="D100" s="6">
        <v>0.309896</v>
      </c>
      <c r="E100" s="6">
        <v>99</v>
      </c>
      <c r="F100" s="6">
        <v>0.36642799999999998</v>
      </c>
    </row>
    <row r="101" spans="1:6" x14ac:dyDescent="0.4">
      <c r="A101" t="s">
        <v>109</v>
      </c>
      <c r="B101" s="7">
        <v>0</v>
      </c>
      <c r="C101" s="7">
        <v>100</v>
      </c>
      <c r="D101" s="7">
        <v>0.31185600000000002</v>
      </c>
      <c r="E101" s="7">
        <v>100</v>
      </c>
      <c r="F101" s="7">
        <v>0.36811100000000002</v>
      </c>
    </row>
  </sheetData>
  <phoneticPr fontId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RowHeight="18.75" x14ac:dyDescent="0.4"/>
  <cols>
    <col min="1" max="1" width="3.5" bestFit="1" customWidth="1"/>
    <col min="2" max="2" width="11.625" style="2" bestFit="1" customWidth="1"/>
    <col min="3" max="4" width="9" style="2"/>
    <col min="5" max="5" width="13.375" style="2" bestFit="1" customWidth="1"/>
    <col min="6" max="6" width="13.75" style="4" bestFit="1" customWidth="1"/>
    <col min="7" max="7" width="23.875" style="3" bestFit="1" customWidth="1"/>
    <col min="8" max="9" width="9" style="3"/>
  </cols>
  <sheetData>
    <row r="1" spans="1:9" x14ac:dyDescent="0.4">
      <c r="B1" s="2" t="s">
        <v>16</v>
      </c>
      <c r="C1" s="2" t="s">
        <v>63</v>
      </c>
      <c r="D1" s="2" t="s">
        <v>84</v>
      </c>
      <c r="E1" s="2" t="s">
        <v>46</v>
      </c>
      <c r="F1" s="4" t="s">
        <v>78</v>
      </c>
      <c r="G1" s="3" t="s">
        <v>14</v>
      </c>
      <c r="H1" s="3" t="s">
        <v>47</v>
      </c>
      <c r="I1" s="3" t="s">
        <v>48</v>
      </c>
    </row>
    <row r="2" spans="1:9" x14ac:dyDescent="0.4">
      <c r="A2">
        <v>1</v>
      </c>
      <c r="B2" s="2">
        <v>256</v>
      </c>
      <c r="C2" s="2">
        <v>256</v>
      </c>
      <c r="D2" s="2">
        <v>256</v>
      </c>
      <c r="E2" s="2">
        <v>256</v>
      </c>
      <c r="F2" s="4">
        <v>256</v>
      </c>
      <c r="G2" s="3">
        <v>256</v>
      </c>
      <c r="H2" s="3">
        <v>256</v>
      </c>
      <c r="I2" s="3">
        <v>256</v>
      </c>
    </row>
    <row r="3" spans="1:9" x14ac:dyDescent="0.4">
      <c r="A3">
        <v>2</v>
      </c>
      <c r="B3" s="2">
        <v>72.214299999999994</v>
      </c>
      <c r="C3" s="2">
        <v>56.5657</v>
      </c>
      <c r="D3" s="2">
        <v>312.75</v>
      </c>
      <c r="E3" s="2">
        <v>46.304299999999998</v>
      </c>
      <c r="F3" s="4">
        <v>155.19999999999999</v>
      </c>
      <c r="G3" s="3">
        <v>10.5413</v>
      </c>
      <c r="H3" s="3">
        <v>280.35899999999998</v>
      </c>
      <c r="I3" s="3">
        <v>81.040000000000006</v>
      </c>
    </row>
    <row r="4" spans="1:9" x14ac:dyDescent="0.4">
      <c r="A4">
        <v>3</v>
      </c>
      <c r="B4" s="2">
        <v>36.042900000000003</v>
      </c>
      <c r="C4" s="2">
        <v>50.142899999999997</v>
      </c>
      <c r="D4" s="2">
        <v>90.7</v>
      </c>
      <c r="E4" s="2">
        <v>19.695699999999999</v>
      </c>
      <c r="F4" s="4">
        <v>172.23</v>
      </c>
      <c r="G4" s="3">
        <v>2.2559999999999998</v>
      </c>
      <c r="H4" s="3">
        <v>103.453</v>
      </c>
      <c r="I4" s="3">
        <v>7.3</v>
      </c>
    </row>
    <row r="5" spans="1:9" x14ac:dyDescent="0.4">
      <c r="A5">
        <v>4</v>
      </c>
      <c r="B5" s="2">
        <v>13.8429</v>
      </c>
      <c r="C5" s="2">
        <v>50</v>
      </c>
      <c r="D5" s="2">
        <v>5.95</v>
      </c>
      <c r="E5" s="2">
        <v>9.4347799999999999</v>
      </c>
      <c r="F5" s="4">
        <v>189.86500000000001</v>
      </c>
      <c r="G5" s="3">
        <v>1.7226699999999999</v>
      </c>
      <c r="H5" s="3">
        <v>7.65625</v>
      </c>
      <c r="I5" s="3">
        <v>0.12</v>
      </c>
    </row>
    <row r="6" spans="1:9" x14ac:dyDescent="0.4">
      <c r="A6">
        <v>5</v>
      </c>
      <c r="B6" s="2">
        <v>7.5285700000000002</v>
      </c>
      <c r="C6" s="2">
        <v>26.88</v>
      </c>
      <c r="E6" s="2">
        <v>3.3478300000000001</v>
      </c>
      <c r="F6" s="4">
        <v>117.003</v>
      </c>
      <c r="G6" s="3">
        <v>1.64</v>
      </c>
      <c r="H6" s="3">
        <v>0.421875</v>
      </c>
    </row>
    <row r="7" spans="1:9" x14ac:dyDescent="0.4">
      <c r="A7">
        <v>6</v>
      </c>
      <c r="B7" s="2">
        <v>4.2</v>
      </c>
      <c r="C7" s="2">
        <v>6.9542900000000003</v>
      </c>
      <c r="E7" s="2">
        <v>1.3043499999999999</v>
      </c>
      <c r="F7" s="4">
        <v>106.25700000000001</v>
      </c>
      <c r="G7" s="3">
        <v>1.66133</v>
      </c>
      <c r="H7" s="3">
        <v>1.5625E-2</v>
      </c>
    </row>
    <row r="8" spans="1:9" x14ac:dyDescent="0.4">
      <c r="A8">
        <v>7</v>
      </c>
      <c r="B8" s="2">
        <v>2.88571</v>
      </c>
      <c r="C8" s="2">
        <v>1.76</v>
      </c>
      <c r="E8" s="2">
        <v>0.34782600000000002</v>
      </c>
      <c r="F8" s="4">
        <v>71.335099999999997</v>
      </c>
      <c r="G8" s="3">
        <v>1.63733</v>
      </c>
    </row>
    <row r="9" spans="1:9" x14ac:dyDescent="0.4">
      <c r="A9">
        <v>8</v>
      </c>
      <c r="B9" s="2">
        <v>2.1857099999999998</v>
      </c>
      <c r="C9" s="2">
        <v>0.40571400000000002</v>
      </c>
      <c r="F9" s="4">
        <v>22.554099999999998</v>
      </c>
      <c r="G9" s="3">
        <v>1.5813299999999999</v>
      </c>
    </row>
    <row r="10" spans="1:9" x14ac:dyDescent="0.4">
      <c r="A10">
        <v>9</v>
      </c>
      <c r="B10" s="2">
        <v>1.6571400000000001</v>
      </c>
      <c r="C10" s="2">
        <v>5.7142900000000003E-2</v>
      </c>
      <c r="F10" s="4">
        <v>4.81351</v>
      </c>
      <c r="G10" s="3">
        <v>1.55467</v>
      </c>
    </row>
    <row r="11" spans="1:9" x14ac:dyDescent="0.4">
      <c r="A11">
        <v>10</v>
      </c>
      <c r="B11" s="2">
        <v>1.41429</v>
      </c>
      <c r="F11" s="4">
        <v>1.1189199999999999</v>
      </c>
      <c r="G11" s="3">
        <v>1.44</v>
      </c>
    </row>
    <row r="12" spans="1:9" x14ac:dyDescent="0.4">
      <c r="A12">
        <v>11</v>
      </c>
      <c r="B12" s="2">
        <v>0.87142900000000001</v>
      </c>
      <c r="F12" s="4">
        <v>0.39729700000000001</v>
      </c>
      <c r="G12" s="3">
        <v>1.35467</v>
      </c>
    </row>
    <row r="13" spans="1:9" x14ac:dyDescent="0.4">
      <c r="A13">
        <v>12</v>
      </c>
      <c r="B13" s="2">
        <v>0.228571</v>
      </c>
      <c r="F13" s="4">
        <v>0.118919</v>
      </c>
      <c r="G13" s="3">
        <v>1.2853300000000001</v>
      </c>
    </row>
    <row r="14" spans="1:9" x14ac:dyDescent="0.4">
      <c r="A14">
        <v>13</v>
      </c>
      <c r="B14" s="2">
        <v>0.18571399999999999</v>
      </c>
      <c r="F14" s="4">
        <v>4.05405E-2</v>
      </c>
      <c r="G14" s="3">
        <v>1.28</v>
      </c>
    </row>
    <row r="15" spans="1:9" x14ac:dyDescent="0.4">
      <c r="A15">
        <v>14</v>
      </c>
      <c r="B15" s="2">
        <v>0.18571399999999999</v>
      </c>
      <c r="F15" s="4">
        <v>1.0810800000000001E-2</v>
      </c>
      <c r="G15" s="3">
        <v>1.1946699999999999</v>
      </c>
    </row>
    <row r="16" spans="1:9" x14ac:dyDescent="0.4">
      <c r="A16">
        <v>15</v>
      </c>
      <c r="B16" s="2">
        <v>7.1428599999999995E-2</v>
      </c>
      <c r="F16" s="4">
        <v>5.4054100000000002E-3</v>
      </c>
      <c r="G16" s="3">
        <v>1.1919999999999999</v>
      </c>
    </row>
    <row r="17" spans="1:7" x14ac:dyDescent="0.4">
      <c r="A17">
        <v>16</v>
      </c>
      <c r="B17" s="2">
        <v>7.1428599999999995E-2</v>
      </c>
      <c r="G17" s="3">
        <v>1.17333</v>
      </c>
    </row>
    <row r="18" spans="1:7" x14ac:dyDescent="0.4">
      <c r="A18">
        <v>17</v>
      </c>
      <c r="B18" s="2">
        <v>8.5714299999999993E-2</v>
      </c>
      <c r="G18" s="3">
        <v>1.20533</v>
      </c>
    </row>
    <row r="19" spans="1:7" x14ac:dyDescent="0.4">
      <c r="A19">
        <v>18</v>
      </c>
      <c r="B19" s="2">
        <v>7.1428599999999995E-2</v>
      </c>
      <c r="G19" s="3">
        <v>1.17333</v>
      </c>
    </row>
    <row r="20" spans="1:7" x14ac:dyDescent="0.4">
      <c r="A20">
        <v>19</v>
      </c>
      <c r="B20" s="2">
        <v>4.2857100000000002E-2</v>
      </c>
      <c r="G20" s="3">
        <v>1.1306700000000001</v>
      </c>
    </row>
    <row r="21" spans="1:7" x14ac:dyDescent="0.4">
      <c r="A21">
        <v>20</v>
      </c>
      <c r="B21" s="2">
        <v>2.85714E-2</v>
      </c>
      <c r="G21" s="3">
        <v>1.1306700000000001</v>
      </c>
    </row>
    <row r="22" spans="1:7" x14ac:dyDescent="0.4">
      <c r="A22">
        <v>21</v>
      </c>
      <c r="B22" s="2">
        <v>2.85714E-2</v>
      </c>
      <c r="G22" s="3">
        <v>1.1333299999999999</v>
      </c>
    </row>
    <row r="23" spans="1:7" x14ac:dyDescent="0.4">
      <c r="A23">
        <v>22</v>
      </c>
      <c r="B23" s="2">
        <v>1.42857E-2</v>
      </c>
      <c r="G23" s="3">
        <v>1.1253299999999999</v>
      </c>
    </row>
    <row r="24" spans="1:7" x14ac:dyDescent="0.4">
      <c r="A24">
        <v>23</v>
      </c>
      <c r="B24" s="2">
        <v>1.42857E-2</v>
      </c>
      <c r="G24" s="3">
        <v>1.07467</v>
      </c>
    </row>
    <row r="25" spans="1:7" x14ac:dyDescent="0.4">
      <c r="A25">
        <v>24</v>
      </c>
      <c r="G25" s="3">
        <v>1.0533300000000001</v>
      </c>
    </row>
    <row r="26" spans="1:7" x14ac:dyDescent="0.4">
      <c r="A26">
        <v>25</v>
      </c>
      <c r="G26" s="3">
        <v>1.05067</v>
      </c>
    </row>
    <row r="27" spans="1:7" x14ac:dyDescent="0.4">
      <c r="A27">
        <v>26</v>
      </c>
      <c r="G27" s="3">
        <v>1.06667</v>
      </c>
    </row>
    <row r="28" spans="1:7" x14ac:dyDescent="0.4">
      <c r="A28">
        <v>27</v>
      </c>
      <c r="G28" s="3">
        <v>1.0293300000000001</v>
      </c>
    </row>
    <row r="29" spans="1:7" x14ac:dyDescent="0.4">
      <c r="A29">
        <v>28</v>
      </c>
      <c r="G29" s="3">
        <v>1.0053300000000001</v>
      </c>
    </row>
    <row r="30" spans="1:7" x14ac:dyDescent="0.4">
      <c r="A30">
        <v>29</v>
      </c>
      <c r="G30" s="3">
        <v>1.016</v>
      </c>
    </row>
    <row r="31" spans="1:7" x14ac:dyDescent="0.4">
      <c r="A31">
        <v>30</v>
      </c>
      <c r="G31" s="3">
        <v>1.016</v>
      </c>
    </row>
    <row r="32" spans="1:7" x14ac:dyDescent="0.4">
      <c r="A32">
        <v>31</v>
      </c>
      <c r="G32" s="3">
        <v>1.0133300000000001</v>
      </c>
    </row>
    <row r="33" spans="1:7" x14ac:dyDescent="0.4">
      <c r="A33">
        <v>32</v>
      </c>
      <c r="G33" s="3">
        <v>0.98666699999999996</v>
      </c>
    </row>
    <row r="34" spans="1:7" x14ac:dyDescent="0.4">
      <c r="A34">
        <v>33</v>
      </c>
      <c r="G34" s="3">
        <v>0.973333</v>
      </c>
    </row>
    <row r="35" spans="1:7" x14ac:dyDescent="0.4">
      <c r="A35">
        <v>34</v>
      </c>
      <c r="G35" s="3">
        <v>0.94933299999999998</v>
      </c>
    </row>
    <row r="36" spans="1:7" x14ac:dyDescent="0.4">
      <c r="A36">
        <v>35</v>
      </c>
      <c r="G36" s="3">
        <v>0.87733300000000003</v>
      </c>
    </row>
    <row r="37" spans="1:7" x14ac:dyDescent="0.4">
      <c r="A37">
        <v>36</v>
      </c>
      <c r="G37" s="3">
        <v>0.77333300000000005</v>
      </c>
    </row>
    <row r="38" spans="1:7" x14ac:dyDescent="0.4">
      <c r="A38">
        <v>37</v>
      </c>
      <c r="G38" s="3">
        <v>0.57066700000000004</v>
      </c>
    </row>
    <row r="39" spans="1:7" x14ac:dyDescent="0.4">
      <c r="A39">
        <v>38</v>
      </c>
      <c r="G39" s="3">
        <v>0.16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H2" sqref="H2"/>
    </sheetView>
  </sheetViews>
  <sheetFormatPr defaultRowHeight="18.75" x14ac:dyDescent="0.4"/>
  <cols>
    <col min="1" max="1" width="32.75" bestFit="1" customWidth="1"/>
    <col min="2" max="2" width="13.125" bestFit="1" customWidth="1"/>
    <col min="3" max="3" width="18.75" bestFit="1" customWidth="1"/>
    <col min="4" max="4" width="16.875" bestFit="1" customWidth="1"/>
    <col min="5" max="5" width="18.875" bestFit="1" customWidth="1"/>
  </cols>
  <sheetData>
    <row r="1" spans="1:11" x14ac:dyDescent="0.4">
      <c r="B1" t="s">
        <v>220</v>
      </c>
      <c r="C1" t="s">
        <v>221</v>
      </c>
      <c r="D1" t="s">
        <v>208</v>
      </c>
      <c r="E1" t="s">
        <v>209</v>
      </c>
      <c r="H1" t="e">
        <f>ROUND(A1,-INT(LOG10(A1))+2)</f>
        <v>#NUM!</v>
      </c>
    </row>
    <row r="2" spans="1:11" x14ac:dyDescent="0.4">
      <c r="A2" t="s">
        <v>0</v>
      </c>
      <c r="B2">
        <v>0.874</v>
      </c>
      <c r="C2">
        <v>0.89600000000000002</v>
      </c>
      <c r="D2">
        <v>0.84899999999999998</v>
      </c>
      <c r="E2">
        <v>0.85699999999999998</v>
      </c>
      <c r="F2" t="str">
        <f xml:space="preserve"> IF(B2 &lt;C2, "○",IF(B2=C2,"△","×"))</f>
        <v>○</v>
      </c>
      <c r="G2" t="str">
        <f xml:space="preserve"> IF(D2 &lt;E2, "○",IF(D2=E2,"△","×"))</f>
        <v>○</v>
      </c>
      <c r="H2">
        <f>ROUND(B2,-INT(LOG10(B2))+2)</f>
        <v>0.874</v>
      </c>
      <c r="I2">
        <f t="shared" ref="I2:K2" si="0">ROUND(C2,-INT(LOG10(C2))+2)</f>
        <v>0.89600000000000002</v>
      </c>
      <c r="J2">
        <f t="shared" si="0"/>
        <v>0.84899999999999998</v>
      </c>
      <c r="K2">
        <f t="shared" si="0"/>
        <v>0.85699999999999998</v>
      </c>
    </row>
    <row r="3" spans="1:11" x14ac:dyDescent="0.4">
      <c r="A3" t="s">
        <v>6</v>
      </c>
      <c r="B3">
        <v>0.59199999999999997</v>
      </c>
      <c r="C3">
        <v>0.56799999999999995</v>
      </c>
      <c r="D3">
        <v>0.9</v>
      </c>
      <c r="E3">
        <v>0.93300000000000005</v>
      </c>
      <c r="F3" t="str">
        <f t="shared" ref="F3:F66" si="1" xml:space="preserve"> IF(B3 &lt;C3, "○",IF(B3=C3,"△","×"))</f>
        <v>×</v>
      </c>
      <c r="G3" t="str">
        <f t="shared" ref="G3:G66" si="2" xml:space="preserve"> IF(D3 &lt;E3, "○",IF(D3=E3,"△","×"))</f>
        <v>○</v>
      </c>
      <c r="H3">
        <f t="shared" ref="H3:H66" si="3">ROUND(B3,-INT(LOG10(B3))+2)</f>
        <v>0.59199999999999997</v>
      </c>
      <c r="I3">
        <f t="shared" ref="I3:I66" si="4">ROUND(C3,-INT(LOG10(C3))+2)</f>
        <v>0.56799999999999995</v>
      </c>
      <c r="J3">
        <f t="shared" ref="J3:J66" si="5">ROUND(D3,-INT(LOG10(D3))+2)</f>
        <v>0.9</v>
      </c>
      <c r="K3">
        <f t="shared" ref="K3:K66" si="6">ROUND(E3,-INT(LOG10(E3))+2)</f>
        <v>0.93300000000000005</v>
      </c>
    </row>
    <row r="4" spans="1:11" x14ac:dyDescent="0.4">
      <c r="A4" t="s">
        <v>7</v>
      </c>
      <c r="B4">
        <v>0.41399999999999998</v>
      </c>
      <c r="C4">
        <v>0.40799999999999997</v>
      </c>
      <c r="D4">
        <v>0.45600000000000002</v>
      </c>
      <c r="E4">
        <v>0.47</v>
      </c>
      <c r="F4" t="str">
        <f t="shared" si="1"/>
        <v>×</v>
      </c>
      <c r="G4" t="str">
        <f t="shared" si="2"/>
        <v>○</v>
      </c>
      <c r="H4">
        <f t="shared" si="3"/>
        <v>0.41399999999999998</v>
      </c>
      <c r="I4">
        <f t="shared" si="4"/>
        <v>0.40799999999999997</v>
      </c>
      <c r="J4">
        <f t="shared" si="5"/>
        <v>0.45600000000000002</v>
      </c>
      <c r="K4">
        <f t="shared" si="6"/>
        <v>0.47</v>
      </c>
    </row>
    <row r="5" spans="1:11" x14ac:dyDescent="0.4">
      <c r="A5" t="s">
        <v>8</v>
      </c>
      <c r="B5">
        <v>0.51900000000000002</v>
      </c>
      <c r="C5">
        <v>0.47399999999999998</v>
      </c>
      <c r="D5">
        <v>0.57899999999999996</v>
      </c>
      <c r="E5">
        <v>0.55900000000000005</v>
      </c>
      <c r="F5" t="str">
        <f t="shared" si="1"/>
        <v>×</v>
      </c>
      <c r="G5" t="str">
        <f t="shared" si="2"/>
        <v>×</v>
      </c>
      <c r="H5">
        <f t="shared" si="3"/>
        <v>0.51900000000000002</v>
      </c>
      <c r="I5">
        <f t="shared" si="4"/>
        <v>0.47399999999999998</v>
      </c>
      <c r="J5">
        <f t="shared" si="5"/>
        <v>0.57899999999999996</v>
      </c>
      <c r="K5">
        <f t="shared" si="6"/>
        <v>0.55900000000000005</v>
      </c>
    </row>
    <row r="6" spans="1:11" x14ac:dyDescent="0.4">
      <c r="A6" t="s">
        <v>9</v>
      </c>
      <c r="B6">
        <v>0.58799999999999997</v>
      </c>
      <c r="C6">
        <v>0.60699999999999998</v>
      </c>
      <c r="D6">
        <v>0.66900000000000004</v>
      </c>
      <c r="E6">
        <v>0.65200000000000002</v>
      </c>
      <c r="F6" t="str">
        <f t="shared" si="1"/>
        <v>○</v>
      </c>
      <c r="G6" t="str">
        <f t="shared" si="2"/>
        <v>×</v>
      </c>
      <c r="H6">
        <f t="shared" si="3"/>
        <v>0.58799999999999997</v>
      </c>
      <c r="I6">
        <f t="shared" si="4"/>
        <v>0.60699999999999998</v>
      </c>
      <c r="J6">
        <f t="shared" si="5"/>
        <v>0.66900000000000004</v>
      </c>
      <c r="K6">
        <f t="shared" si="6"/>
        <v>0.65200000000000002</v>
      </c>
    </row>
    <row r="7" spans="1:11" x14ac:dyDescent="0.4">
      <c r="A7" t="s">
        <v>10</v>
      </c>
      <c r="B7">
        <v>0.755</v>
      </c>
      <c r="C7">
        <v>0.753</v>
      </c>
      <c r="D7">
        <v>0.78300000000000003</v>
      </c>
      <c r="E7">
        <v>0.77300000000000002</v>
      </c>
      <c r="F7" t="str">
        <f t="shared" si="1"/>
        <v>×</v>
      </c>
      <c r="G7" t="str">
        <f t="shared" si="2"/>
        <v>×</v>
      </c>
      <c r="H7">
        <f t="shared" si="3"/>
        <v>0.755</v>
      </c>
      <c r="I7">
        <f t="shared" si="4"/>
        <v>0.753</v>
      </c>
      <c r="J7">
        <f t="shared" si="5"/>
        <v>0.78300000000000003</v>
      </c>
      <c r="K7">
        <f t="shared" si="6"/>
        <v>0.77300000000000002</v>
      </c>
    </row>
    <row r="8" spans="1:11" x14ac:dyDescent="0.4">
      <c r="A8" t="s">
        <v>11</v>
      </c>
      <c r="B8">
        <v>0.55300000000000005</v>
      </c>
      <c r="C8">
        <v>0.52700000000000002</v>
      </c>
      <c r="D8">
        <v>0.64700000000000002</v>
      </c>
      <c r="E8">
        <v>0.65200000000000002</v>
      </c>
      <c r="F8" t="str">
        <f t="shared" si="1"/>
        <v>×</v>
      </c>
      <c r="G8" t="str">
        <f t="shared" si="2"/>
        <v>○</v>
      </c>
      <c r="H8">
        <f t="shared" si="3"/>
        <v>0.55300000000000005</v>
      </c>
      <c r="I8">
        <f t="shared" si="4"/>
        <v>0.52700000000000002</v>
      </c>
      <c r="J8">
        <f t="shared" si="5"/>
        <v>0.64700000000000002</v>
      </c>
      <c r="K8">
        <f t="shared" si="6"/>
        <v>0.65200000000000002</v>
      </c>
    </row>
    <row r="9" spans="1:11" x14ac:dyDescent="0.4">
      <c r="A9" t="s">
        <v>12</v>
      </c>
      <c r="B9">
        <v>0.89200000000000002</v>
      </c>
      <c r="C9">
        <v>0.85</v>
      </c>
      <c r="D9">
        <v>0.94299999999999995</v>
      </c>
      <c r="E9">
        <v>0.95199999999999996</v>
      </c>
      <c r="F9" t="str">
        <f t="shared" si="1"/>
        <v>×</v>
      </c>
      <c r="G9" t="str">
        <f t="shared" si="2"/>
        <v>○</v>
      </c>
      <c r="H9">
        <f t="shared" si="3"/>
        <v>0.89200000000000002</v>
      </c>
      <c r="I9">
        <f t="shared" si="4"/>
        <v>0.85</v>
      </c>
      <c r="J9">
        <f t="shared" si="5"/>
        <v>0.94299999999999995</v>
      </c>
      <c r="K9">
        <f t="shared" si="6"/>
        <v>0.95199999999999996</v>
      </c>
    </row>
    <row r="10" spans="1:11" x14ac:dyDescent="0.4">
      <c r="A10" t="s">
        <v>13</v>
      </c>
      <c r="B10" t="e">
        <v>#NUM!</v>
      </c>
      <c r="C10" t="e">
        <v>#VALUE!</v>
      </c>
      <c r="D10">
        <v>0.92300000000000004</v>
      </c>
      <c r="E10">
        <v>0.92500000000000004</v>
      </c>
      <c r="F10" t="e">
        <f t="shared" si="1"/>
        <v>#NUM!</v>
      </c>
      <c r="G10" t="str">
        <f t="shared" si="2"/>
        <v>○</v>
      </c>
      <c r="H10" t="e">
        <f t="shared" si="3"/>
        <v>#NUM!</v>
      </c>
      <c r="I10" t="e">
        <f t="shared" si="4"/>
        <v>#VALUE!</v>
      </c>
      <c r="J10">
        <f t="shared" si="5"/>
        <v>0.92300000000000004</v>
      </c>
      <c r="K10">
        <f t="shared" si="6"/>
        <v>0.92500000000000004</v>
      </c>
    </row>
    <row r="11" spans="1:11" x14ac:dyDescent="0.4">
      <c r="A11" t="s">
        <v>14</v>
      </c>
      <c r="B11">
        <v>0.56999999999999995</v>
      </c>
      <c r="C11">
        <v>0.61399999999999999</v>
      </c>
      <c r="D11">
        <v>0.55200000000000005</v>
      </c>
      <c r="E11">
        <v>0.57599999999999996</v>
      </c>
      <c r="F11" t="str">
        <f t="shared" si="1"/>
        <v>○</v>
      </c>
      <c r="G11" t="str">
        <f t="shared" si="2"/>
        <v>○</v>
      </c>
      <c r="H11">
        <f t="shared" si="3"/>
        <v>0.56999999999999995</v>
      </c>
      <c r="I11">
        <f t="shared" si="4"/>
        <v>0.61399999999999999</v>
      </c>
      <c r="J11">
        <f t="shared" si="5"/>
        <v>0.55200000000000005</v>
      </c>
      <c r="K11">
        <f t="shared" si="6"/>
        <v>0.57599999999999996</v>
      </c>
    </row>
    <row r="12" spans="1:11" x14ac:dyDescent="0.4">
      <c r="A12" t="s">
        <v>15</v>
      </c>
      <c r="B12">
        <v>0.72299999999999998</v>
      </c>
      <c r="C12">
        <v>0.76100000000000001</v>
      </c>
      <c r="D12">
        <v>0.875</v>
      </c>
      <c r="E12">
        <v>0.80900000000000005</v>
      </c>
      <c r="F12" t="str">
        <f t="shared" si="1"/>
        <v>○</v>
      </c>
      <c r="G12" t="str">
        <f t="shared" si="2"/>
        <v>×</v>
      </c>
      <c r="H12">
        <f t="shared" si="3"/>
        <v>0.72299999999999998</v>
      </c>
      <c r="I12">
        <f t="shared" si="4"/>
        <v>0.76100000000000001</v>
      </c>
      <c r="J12">
        <f t="shared" si="5"/>
        <v>0.875</v>
      </c>
      <c r="K12">
        <f t="shared" si="6"/>
        <v>0.80900000000000005</v>
      </c>
    </row>
    <row r="13" spans="1:11" x14ac:dyDescent="0.4">
      <c r="A13" t="s">
        <v>16</v>
      </c>
      <c r="B13">
        <v>0.45900000000000002</v>
      </c>
      <c r="C13">
        <v>0.47299999999999998</v>
      </c>
      <c r="D13">
        <v>0.58899999999999997</v>
      </c>
      <c r="E13">
        <v>0.53400000000000003</v>
      </c>
      <c r="F13" t="str">
        <f t="shared" si="1"/>
        <v>○</v>
      </c>
      <c r="G13" t="str">
        <f t="shared" si="2"/>
        <v>×</v>
      </c>
      <c r="H13">
        <f t="shared" si="3"/>
        <v>0.45900000000000002</v>
      </c>
      <c r="I13">
        <f t="shared" si="4"/>
        <v>0.47299999999999998</v>
      </c>
      <c r="J13">
        <f t="shared" si="5"/>
        <v>0.58899999999999997</v>
      </c>
      <c r="K13">
        <f t="shared" si="6"/>
        <v>0.53400000000000003</v>
      </c>
    </row>
    <row r="14" spans="1:11" x14ac:dyDescent="0.4">
      <c r="A14" t="s">
        <v>17</v>
      </c>
      <c r="B14">
        <v>0.40799999999999997</v>
      </c>
      <c r="C14">
        <v>0.40300000000000002</v>
      </c>
      <c r="D14">
        <v>0.45400000000000001</v>
      </c>
      <c r="E14">
        <v>0.48499999999999999</v>
      </c>
      <c r="F14" t="str">
        <f t="shared" si="1"/>
        <v>×</v>
      </c>
      <c r="G14" t="str">
        <f t="shared" si="2"/>
        <v>○</v>
      </c>
      <c r="H14">
        <f t="shared" si="3"/>
        <v>0.40799999999999997</v>
      </c>
      <c r="I14">
        <f t="shared" si="4"/>
        <v>0.40300000000000002</v>
      </c>
      <c r="J14">
        <f t="shared" si="5"/>
        <v>0.45400000000000001</v>
      </c>
      <c r="K14">
        <f t="shared" si="6"/>
        <v>0.48499999999999999</v>
      </c>
    </row>
    <row r="15" spans="1:11" x14ac:dyDescent="0.4">
      <c r="A15" t="s">
        <v>18</v>
      </c>
      <c r="B15" t="e">
        <v>#NUM!</v>
      </c>
      <c r="C15" t="e">
        <v>#VALUE!</v>
      </c>
      <c r="D15">
        <v>0.35</v>
      </c>
      <c r="E15">
        <v>0.33900000000000002</v>
      </c>
      <c r="F15" t="e">
        <f t="shared" si="1"/>
        <v>#NUM!</v>
      </c>
      <c r="G15" t="str">
        <f t="shared" si="2"/>
        <v>×</v>
      </c>
      <c r="H15" t="e">
        <f t="shared" si="3"/>
        <v>#NUM!</v>
      </c>
      <c r="I15" t="e">
        <f t="shared" si="4"/>
        <v>#VALUE!</v>
      </c>
      <c r="J15">
        <f t="shared" si="5"/>
        <v>0.35</v>
      </c>
      <c r="K15">
        <f t="shared" si="6"/>
        <v>0.33900000000000002</v>
      </c>
    </row>
    <row r="16" spans="1:11" x14ac:dyDescent="0.4">
      <c r="A16" t="s">
        <v>19</v>
      </c>
      <c r="B16">
        <v>0.66800000000000004</v>
      </c>
      <c r="C16">
        <v>0.67100000000000004</v>
      </c>
      <c r="D16">
        <v>0.75</v>
      </c>
      <c r="E16">
        <v>0.82099999999999995</v>
      </c>
      <c r="F16" t="str">
        <f t="shared" si="1"/>
        <v>○</v>
      </c>
      <c r="G16" t="str">
        <f t="shared" si="2"/>
        <v>○</v>
      </c>
      <c r="H16">
        <f t="shared" si="3"/>
        <v>0.66800000000000004</v>
      </c>
      <c r="I16">
        <f t="shared" si="4"/>
        <v>0.67100000000000004</v>
      </c>
      <c r="J16">
        <f t="shared" si="5"/>
        <v>0.75</v>
      </c>
      <c r="K16">
        <f t="shared" si="6"/>
        <v>0.82099999999999995</v>
      </c>
    </row>
    <row r="17" spans="1:11" x14ac:dyDescent="0.4">
      <c r="A17" t="s">
        <v>20</v>
      </c>
      <c r="B17">
        <v>0.26700000000000002</v>
      </c>
      <c r="C17">
        <v>0.29199999999999998</v>
      </c>
      <c r="D17">
        <v>0.65300000000000002</v>
      </c>
      <c r="E17">
        <v>0.65800000000000003</v>
      </c>
      <c r="F17" t="str">
        <f t="shared" si="1"/>
        <v>○</v>
      </c>
      <c r="G17" t="str">
        <f t="shared" si="2"/>
        <v>○</v>
      </c>
      <c r="H17">
        <f t="shared" si="3"/>
        <v>0.26700000000000002</v>
      </c>
      <c r="I17">
        <f t="shared" si="4"/>
        <v>0.29199999999999998</v>
      </c>
      <c r="J17">
        <f t="shared" si="5"/>
        <v>0.65300000000000002</v>
      </c>
      <c r="K17">
        <f t="shared" si="6"/>
        <v>0.65800000000000003</v>
      </c>
    </row>
    <row r="18" spans="1:11" x14ac:dyDescent="0.4">
      <c r="A18" t="s">
        <v>21</v>
      </c>
      <c r="B18">
        <v>0.71</v>
      </c>
      <c r="C18">
        <v>0.74</v>
      </c>
      <c r="D18">
        <v>0.85</v>
      </c>
      <c r="E18">
        <v>0.8</v>
      </c>
      <c r="F18" t="str">
        <f t="shared" si="1"/>
        <v>○</v>
      </c>
      <c r="G18" t="str">
        <f t="shared" si="2"/>
        <v>×</v>
      </c>
      <c r="H18">
        <f t="shared" si="3"/>
        <v>0.71</v>
      </c>
      <c r="I18">
        <f t="shared" si="4"/>
        <v>0.74</v>
      </c>
      <c r="J18">
        <f t="shared" si="5"/>
        <v>0.85</v>
      </c>
      <c r="K18">
        <f t="shared" si="6"/>
        <v>0.8</v>
      </c>
    </row>
    <row r="19" spans="1:11" x14ac:dyDescent="0.4">
      <c r="A19" t="s">
        <v>22</v>
      </c>
      <c r="B19">
        <v>0.55500000000000005</v>
      </c>
      <c r="C19">
        <v>0.55700000000000005</v>
      </c>
      <c r="D19">
        <v>0.60699999999999998</v>
      </c>
      <c r="E19">
        <v>0.59199999999999997</v>
      </c>
      <c r="F19" t="str">
        <f t="shared" si="1"/>
        <v>○</v>
      </c>
      <c r="G19" t="str">
        <f t="shared" si="2"/>
        <v>×</v>
      </c>
      <c r="H19">
        <f t="shared" si="3"/>
        <v>0.55500000000000005</v>
      </c>
      <c r="I19">
        <f t="shared" si="4"/>
        <v>0.55700000000000005</v>
      </c>
      <c r="J19">
        <f t="shared" si="5"/>
        <v>0.60699999999999998</v>
      </c>
      <c r="K19">
        <f t="shared" si="6"/>
        <v>0.59199999999999997</v>
      </c>
    </row>
    <row r="20" spans="1:11" x14ac:dyDescent="0.4">
      <c r="A20" t="s">
        <v>23</v>
      </c>
      <c r="B20">
        <v>0.70899999999999996</v>
      </c>
      <c r="C20">
        <v>0.70499999999999996</v>
      </c>
      <c r="D20">
        <v>0.73499999999999999</v>
      </c>
      <c r="E20">
        <v>0.73499999999999999</v>
      </c>
      <c r="F20" t="str">
        <f t="shared" si="1"/>
        <v>×</v>
      </c>
      <c r="G20" t="str">
        <f t="shared" si="2"/>
        <v>△</v>
      </c>
      <c r="H20">
        <f t="shared" si="3"/>
        <v>0.70899999999999996</v>
      </c>
      <c r="I20">
        <f t="shared" si="4"/>
        <v>0.70499999999999996</v>
      </c>
      <c r="J20">
        <f t="shared" si="5"/>
        <v>0.73499999999999999</v>
      </c>
      <c r="K20">
        <f t="shared" si="6"/>
        <v>0.73499999999999999</v>
      </c>
    </row>
    <row r="21" spans="1:11" x14ac:dyDescent="0.4">
      <c r="A21" t="s">
        <v>24</v>
      </c>
      <c r="B21">
        <v>0.67100000000000004</v>
      </c>
      <c r="C21">
        <v>0.69499999999999995</v>
      </c>
      <c r="D21">
        <v>0.754</v>
      </c>
      <c r="E21">
        <v>0.78100000000000003</v>
      </c>
      <c r="F21" t="str">
        <f t="shared" si="1"/>
        <v>○</v>
      </c>
      <c r="G21" t="str">
        <f t="shared" si="2"/>
        <v>○</v>
      </c>
      <c r="H21">
        <f t="shared" si="3"/>
        <v>0.67100000000000004</v>
      </c>
      <c r="I21">
        <f t="shared" si="4"/>
        <v>0.69499999999999995</v>
      </c>
      <c r="J21">
        <f t="shared" si="5"/>
        <v>0.754</v>
      </c>
      <c r="K21">
        <f t="shared" si="6"/>
        <v>0.78100000000000003</v>
      </c>
    </row>
    <row r="22" spans="1:11" x14ac:dyDescent="0.4">
      <c r="A22" t="s">
        <v>25</v>
      </c>
      <c r="B22">
        <v>0.70499999999999996</v>
      </c>
      <c r="C22">
        <v>0.72</v>
      </c>
      <c r="D22">
        <v>0.755</v>
      </c>
      <c r="E22">
        <v>0.752</v>
      </c>
      <c r="F22" t="str">
        <f t="shared" si="1"/>
        <v>○</v>
      </c>
      <c r="G22" t="str">
        <f t="shared" si="2"/>
        <v>×</v>
      </c>
      <c r="H22">
        <f t="shared" si="3"/>
        <v>0.70499999999999996</v>
      </c>
      <c r="I22">
        <f t="shared" si="4"/>
        <v>0.72</v>
      </c>
      <c r="J22">
        <f t="shared" si="5"/>
        <v>0.755</v>
      </c>
      <c r="K22">
        <f t="shared" si="6"/>
        <v>0.752</v>
      </c>
    </row>
    <row r="23" spans="1:11" x14ac:dyDescent="0.4">
      <c r="A23" t="s">
        <v>26</v>
      </c>
      <c r="B23">
        <v>0.34</v>
      </c>
      <c r="C23">
        <v>0.34</v>
      </c>
      <c r="D23">
        <v>0.53300000000000003</v>
      </c>
      <c r="E23">
        <v>0.53300000000000003</v>
      </c>
      <c r="F23" t="str">
        <f t="shared" si="1"/>
        <v>△</v>
      </c>
      <c r="G23" t="str">
        <f t="shared" si="2"/>
        <v>△</v>
      </c>
      <c r="H23">
        <f t="shared" si="3"/>
        <v>0.34</v>
      </c>
      <c r="I23">
        <f t="shared" si="4"/>
        <v>0.34</v>
      </c>
      <c r="J23">
        <f t="shared" si="5"/>
        <v>0.53300000000000003</v>
      </c>
      <c r="K23">
        <f t="shared" si="6"/>
        <v>0.53300000000000003</v>
      </c>
    </row>
    <row r="24" spans="1:11" x14ac:dyDescent="0.4">
      <c r="A24" t="s">
        <v>27</v>
      </c>
      <c r="B24">
        <v>0.41799999999999998</v>
      </c>
      <c r="C24">
        <v>0.377</v>
      </c>
      <c r="D24">
        <v>0.45900000000000002</v>
      </c>
      <c r="E24">
        <v>0.45100000000000001</v>
      </c>
      <c r="F24" t="str">
        <f t="shared" si="1"/>
        <v>×</v>
      </c>
      <c r="G24" t="str">
        <f t="shared" si="2"/>
        <v>×</v>
      </c>
      <c r="H24">
        <f t="shared" si="3"/>
        <v>0.41799999999999998</v>
      </c>
      <c r="I24">
        <f t="shared" si="4"/>
        <v>0.377</v>
      </c>
      <c r="J24">
        <f t="shared" si="5"/>
        <v>0.45900000000000002</v>
      </c>
      <c r="K24">
        <f t="shared" si="6"/>
        <v>0.45100000000000001</v>
      </c>
    </row>
    <row r="25" spans="1:11" x14ac:dyDescent="0.4">
      <c r="A25" t="s">
        <v>28</v>
      </c>
      <c r="B25">
        <v>0.59599999999999997</v>
      </c>
      <c r="C25">
        <v>0.58799999999999997</v>
      </c>
      <c r="D25">
        <v>0.66900000000000004</v>
      </c>
      <c r="E25">
        <v>0.64300000000000002</v>
      </c>
      <c r="F25" t="str">
        <f t="shared" si="1"/>
        <v>×</v>
      </c>
      <c r="G25" t="str">
        <f t="shared" si="2"/>
        <v>×</v>
      </c>
      <c r="H25">
        <f t="shared" si="3"/>
        <v>0.59599999999999997</v>
      </c>
      <c r="I25">
        <f t="shared" si="4"/>
        <v>0.58799999999999997</v>
      </c>
      <c r="J25">
        <f t="shared" si="5"/>
        <v>0.66900000000000004</v>
      </c>
      <c r="K25">
        <f t="shared" si="6"/>
        <v>0.64300000000000002</v>
      </c>
    </row>
    <row r="26" spans="1:11" x14ac:dyDescent="0.4">
      <c r="A26" t="s">
        <v>29</v>
      </c>
      <c r="B26">
        <v>0.68200000000000005</v>
      </c>
      <c r="C26">
        <v>0.68300000000000005</v>
      </c>
      <c r="D26">
        <v>0.79600000000000004</v>
      </c>
      <c r="E26">
        <v>0.78700000000000003</v>
      </c>
      <c r="F26" t="str">
        <f t="shared" si="1"/>
        <v>○</v>
      </c>
      <c r="G26" t="str">
        <f t="shared" si="2"/>
        <v>×</v>
      </c>
      <c r="H26">
        <f t="shared" si="3"/>
        <v>0.68200000000000005</v>
      </c>
      <c r="I26">
        <f t="shared" si="4"/>
        <v>0.68300000000000005</v>
      </c>
      <c r="J26">
        <f t="shared" si="5"/>
        <v>0.79600000000000004</v>
      </c>
      <c r="K26">
        <f t="shared" si="6"/>
        <v>0.78700000000000003</v>
      </c>
    </row>
    <row r="27" spans="1:11" x14ac:dyDescent="0.4">
      <c r="A27" t="s">
        <v>30</v>
      </c>
      <c r="B27">
        <v>0.34799999999999998</v>
      </c>
      <c r="C27">
        <v>0.40799999999999997</v>
      </c>
      <c r="D27">
        <v>0.55000000000000004</v>
      </c>
      <c r="E27">
        <v>0.58299999999999996</v>
      </c>
      <c r="F27" t="str">
        <f t="shared" si="1"/>
        <v>○</v>
      </c>
      <c r="G27" t="str">
        <f t="shared" si="2"/>
        <v>○</v>
      </c>
      <c r="H27">
        <f t="shared" si="3"/>
        <v>0.34799999999999998</v>
      </c>
      <c r="I27">
        <f t="shared" si="4"/>
        <v>0.40799999999999997</v>
      </c>
      <c r="J27">
        <f t="shared" si="5"/>
        <v>0.55000000000000004</v>
      </c>
      <c r="K27">
        <f t="shared" si="6"/>
        <v>0.58299999999999996</v>
      </c>
    </row>
    <row r="28" spans="1:11" x14ac:dyDescent="0.4">
      <c r="A28" t="s">
        <v>31</v>
      </c>
      <c r="B28">
        <v>0.18099999999999999</v>
      </c>
      <c r="C28">
        <v>0.19400000000000001</v>
      </c>
      <c r="D28">
        <v>0.17599999999999999</v>
      </c>
      <c r="E28">
        <v>0.193</v>
      </c>
      <c r="F28" t="str">
        <f t="shared" si="1"/>
        <v>○</v>
      </c>
      <c r="G28" t="str">
        <f t="shared" si="2"/>
        <v>○</v>
      </c>
      <c r="H28">
        <f t="shared" si="3"/>
        <v>0.18099999999999999</v>
      </c>
      <c r="I28">
        <f t="shared" si="4"/>
        <v>0.19400000000000001</v>
      </c>
      <c r="J28">
        <f t="shared" si="5"/>
        <v>0.17599999999999999</v>
      </c>
      <c r="K28">
        <f t="shared" si="6"/>
        <v>0.193</v>
      </c>
    </row>
    <row r="29" spans="1:11" x14ac:dyDescent="0.4">
      <c r="A29" t="s">
        <v>32</v>
      </c>
      <c r="B29">
        <v>0.49199999999999999</v>
      </c>
      <c r="C29">
        <v>0.48799999999999999</v>
      </c>
      <c r="D29">
        <v>0.51400000000000001</v>
      </c>
      <c r="E29">
        <v>0.52500000000000002</v>
      </c>
      <c r="F29" t="str">
        <f t="shared" si="1"/>
        <v>×</v>
      </c>
      <c r="G29" t="str">
        <f t="shared" si="2"/>
        <v>○</v>
      </c>
      <c r="H29">
        <f t="shared" si="3"/>
        <v>0.49199999999999999</v>
      </c>
      <c r="I29">
        <f t="shared" si="4"/>
        <v>0.48799999999999999</v>
      </c>
      <c r="J29">
        <f t="shared" si="5"/>
        <v>0.51400000000000001</v>
      </c>
      <c r="K29">
        <f t="shared" si="6"/>
        <v>0.52500000000000002</v>
      </c>
    </row>
    <row r="30" spans="1:11" x14ac:dyDescent="0.4">
      <c r="A30" t="s">
        <v>33</v>
      </c>
      <c r="B30">
        <v>0.73399999999999999</v>
      </c>
      <c r="C30">
        <v>0.73899999999999999</v>
      </c>
      <c r="D30">
        <v>0.77500000000000002</v>
      </c>
      <c r="E30">
        <v>0.75800000000000001</v>
      </c>
      <c r="F30" t="str">
        <f t="shared" si="1"/>
        <v>○</v>
      </c>
      <c r="G30" t="str">
        <f t="shared" si="2"/>
        <v>×</v>
      </c>
      <c r="H30">
        <f t="shared" si="3"/>
        <v>0.73399999999999999</v>
      </c>
      <c r="I30">
        <f t="shared" si="4"/>
        <v>0.73899999999999999</v>
      </c>
      <c r="J30">
        <f t="shared" si="5"/>
        <v>0.77500000000000002</v>
      </c>
      <c r="K30">
        <f t="shared" si="6"/>
        <v>0.75800000000000001</v>
      </c>
    </row>
    <row r="31" spans="1:11" x14ac:dyDescent="0.4">
      <c r="A31" t="s">
        <v>34</v>
      </c>
      <c r="B31">
        <v>0.39800000000000002</v>
      </c>
      <c r="C31">
        <v>0.42699999999999999</v>
      </c>
      <c r="D31">
        <v>0.48</v>
      </c>
      <c r="E31">
        <v>0.47899999999999998</v>
      </c>
      <c r="F31" t="str">
        <f t="shared" si="1"/>
        <v>○</v>
      </c>
      <c r="G31" t="str">
        <f t="shared" si="2"/>
        <v>×</v>
      </c>
      <c r="H31">
        <f t="shared" si="3"/>
        <v>0.39800000000000002</v>
      </c>
      <c r="I31">
        <f t="shared" si="4"/>
        <v>0.42699999999999999</v>
      </c>
      <c r="J31">
        <f t="shared" si="5"/>
        <v>0.48</v>
      </c>
      <c r="K31">
        <f t="shared" si="6"/>
        <v>0.47899999999999998</v>
      </c>
    </row>
    <row r="32" spans="1:11" x14ac:dyDescent="0.4">
      <c r="A32" t="s">
        <v>35</v>
      </c>
      <c r="B32">
        <v>0.25900000000000001</v>
      </c>
      <c r="C32">
        <v>0.28499999999999998</v>
      </c>
      <c r="D32">
        <v>0.28899999999999998</v>
      </c>
      <c r="E32">
        <v>0.315</v>
      </c>
      <c r="F32" t="str">
        <f t="shared" si="1"/>
        <v>○</v>
      </c>
      <c r="G32" t="str">
        <f t="shared" si="2"/>
        <v>○</v>
      </c>
      <c r="H32">
        <f t="shared" si="3"/>
        <v>0.25900000000000001</v>
      </c>
      <c r="I32">
        <f t="shared" si="4"/>
        <v>0.28499999999999998</v>
      </c>
      <c r="J32">
        <f t="shared" si="5"/>
        <v>0.28899999999999998</v>
      </c>
      <c r="K32">
        <f t="shared" si="6"/>
        <v>0.315</v>
      </c>
    </row>
    <row r="33" spans="1:11" x14ac:dyDescent="0.4">
      <c r="A33" t="s">
        <v>36</v>
      </c>
      <c r="B33">
        <v>0.81</v>
      </c>
      <c r="C33">
        <v>0.81499999999999995</v>
      </c>
      <c r="D33">
        <v>0.84899999999999998</v>
      </c>
      <c r="E33">
        <v>0.85399999999999998</v>
      </c>
      <c r="F33" t="str">
        <f t="shared" si="1"/>
        <v>○</v>
      </c>
      <c r="G33" t="str">
        <f t="shared" si="2"/>
        <v>○</v>
      </c>
      <c r="H33">
        <f t="shared" si="3"/>
        <v>0.81</v>
      </c>
      <c r="I33">
        <f t="shared" si="4"/>
        <v>0.81499999999999995</v>
      </c>
      <c r="J33">
        <f t="shared" si="5"/>
        <v>0.84899999999999998</v>
      </c>
      <c r="K33">
        <f t="shared" si="6"/>
        <v>0.85399999999999998</v>
      </c>
    </row>
    <row r="34" spans="1:11" x14ac:dyDescent="0.4">
      <c r="A34" t="s">
        <v>37</v>
      </c>
      <c r="B34">
        <v>0.48099999999999998</v>
      </c>
      <c r="C34">
        <v>0.46800000000000003</v>
      </c>
      <c r="D34">
        <v>0.54500000000000004</v>
      </c>
      <c r="E34">
        <v>0.52300000000000002</v>
      </c>
      <c r="F34" t="str">
        <f t="shared" si="1"/>
        <v>×</v>
      </c>
      <c r="G34" t="str">
        <f t="shared" si="2"/>
        <v>×</v>
      </c>
      <c r="H34">
        <f t="shared" si="3"/>
        <v>0.48099999999999998</v>
      </c>
      <c r="I34">
        <f t="shared" si="4"/>
        <v>0.46800000000000003</v>
      </c>
      <c r="J34">
        <f t="shared" si="5"/>
        <v>0.54500000000000004</v>
      </c>
      <c r="K34">
        <f t="shared" si="6"/>
        <v>0.52300000000000002</v>
      </c>
    </row>
    <row r="35" spans="1:11" x14ac:dyDescent="0.4">
      <c r="A35" t="s">
        <v>38</v>
      </c>
      <c r="B35">
        <v>0.78100000000000003</v>
      </c>
      <c r="C35">
        <v>0.78200000000000003</v>
      </c>
      <c r="D35">
        <v>0.77600000000000002</v>
      </c>
      <c r="E35">
        <v>0.76100000000000001</v>
      </c>
      <c r="F35" t="str">
        <f t="shared" si="1"/>
        <v>○</v>
      </c>
      <c r="G35" t="str">
        <f t="shared" si="2"/>
        <v>×</v>
      </c>
      <c r="H35">
        <f t="shared" si="3"/>
        <v>0.78100000000000003</v>
      </c>
      <c r="I35">
        <f t="shared" si="4"/>
        <v>0.78200000000000003</v>
      </c>
      <c r="J35">
        <f t="shared" si="5"/>
        <v>0.77600000000000002</v>
      </c>
      <c r="K35">
        <f t="shared" si="6"/>
        <v>0.76100000000000001</v>
      </c>
    </row>
    <row r="36" spans="1:11" x14ac:dyDescent="0.4">
      <c r="A36" t="s">
        <v>39</v>
      </c>
      <c r="B36">
        <v>0.47699999999999998</v>
      </c>
      <c r="C36">
        <v>0.45800000000000002</v>
      </c>
      <c r="D36">
        <v>0.45700000000000002</v>
      </c>
      <c r="E36">
        <v>0.47599999999999998</v>
      </c>
      <c r="F36" t="str">
        <f t="shared" si="1"/>
        <v>×</v>
      </c>
      <c r="G36" t="str">
        <f t="shared" si="2"/>
        <v>○</v>
      </c>
      <c r="H36">
        <f t="shared" si="3"/>
        <v>0.47699999999999998</v>
      </c>
      <c r="I36">
        <f t="shared" si="4"/>
        <v>0.45800000000000002</v>
      </c>
      <c r="J36">
        <f t="shared" si="5"/>
        <v>0.45700000000000002</v>
      </c>
      <c r="K36">
        <f t="shared" si="6"/>
        <v>0.47599999999999998</v>
      </c>
    </row>
    <row r="37" spans="1:11" x14ac:dyDescent="0.4">
      <c r="A37" t="s">
        <v>40</v>
      </c>
      <c r="B37">
        <v>0.73</v>
      </c>
      <c r="C37">
        <v>0.72899999999999998</v>
      </c>
      <c r="D37">
        <v>0.85299999999999998</v>
      </c>
      <c r="E37">
        <v>0.83299999999999996</v>
      </c>
      <c r="F37" t="str">
        <f t="shared" si="1"/>
        <v>×</v>
      </c>
      <c r="G37" t="str">
        <f t="shared" si="2"/>
        <v>×</v>
      </c>
      <c r="H37">
        <f t="shared" si="3"/>
        <v>0.73</v>
      </c>
      <c r="I37">
        <f t="shared" si="4"/>
        <v>0.72899999999999998</v>
      </c>
      <c r="J37">
        <f t="shared" si="5"/>
        <v>0.85299999999999998</v>
      </c>
      <c r="K37">
        <f t="shared" si="6"/>
        <v>0.83299999999999996</v>
      </c>
    </row>
    <row r="38" spans="1:11" x14ac:dyDescent="0.4">
      <c r="A38" t="s">
        <v>41</v>
      </c>
      <c r="B38">
        <v>0.36899999999999999</v>
      </c>
      <c r="C38">
        <v>0.36899999999999999</v>
      </c>
      <c r="D38">
        <v>0.44400000000000001</v>
      </c>
      <c r="E38">
        <v>0.42599999999999999</v>
      </c>
      <c r="F38" t="str">
        <f t="shared" si="1"/>
        <v>△</v>
      </c>
      <c r="G38" t="str">
        <f t="shared" si="2"/>
        <v>×</v>
      </c>
      <c r="H38">
        <f t="shared" si="3"/>
        <v>0.36899999999999999</v>
      </c>
      <c r="I38">
        <f t="shared" si="4"/>
        <v>0.36899999999999999</v>
      </c>
      <c r="J38">
        <f t="shared" si="5"/>
        <v>0.44400000000000001</v>
      </c>
      <c r="K38">
        <f t="shared" si="6"/>
        <v>0.42599999999999999</v>
      </c>
    </row>
    <row r="39" spans="1:11" x14ac:dyDescent="0.4">
      <c r="A39" t="s">
        <v>42</v>
      </c>
      <c r="B39">
        <v>0.27</v>
      </c>
      <c r="C39">
        <v>0.27200000000000002</v>
      </c>
      <c r="D39">
        <v>0.35599999999999998</v>
      </c>
      <c r="E39">
        <v>0.41</v>
      </c>
      <c r="F39" t="str">
        <f t="shared" si="1"/>
        <v>○</v>
      </c>
      <c r="G39" t="str">
        <f t="shared" si="2"/>
        <v>○</v>
      </c>
      <c r="H39">
        <f t="shared" si="3"/>
        <v>0.27</v>
      </c>
      <c r="I39">
        <f t="shared" si="4"/>
        <v>0.27200000000000002</v>
      </c>
      <c r="J39">
        <f t="shared" si="5"/>
        <v>0.35599999999999998</v>
      </c>
      <c r="K39">
        <f t="shared" si="6"/>
        <v>0.41</v>
      </c>
    </row>
    <row r="40" spans="1:11" x14ac:dyDescent="0.4">
      <c r="A40" t="s">
        <v>43</v>
      </c>
      <c r="B40">
        <v>0.59399999999999997</v>
      </c>
      <c r="C40">
        <v>0.59699999999999998</v>
      </c>
      <c r="D40">
        <v>0.72299999999999998</v>
      </c>
      <c r="E40">
        <v>0.72</v>
      </c>
      <c r="F40" t="str">
        <f t="shared" si="1"/>
        <v>○</v>
      </c>
      <c r="G40" t="str">
        <f t="shared" si="2"/>
        <v>×</v>
      </c>
      <c r="H40">
        <f t="shared" si="3"/>
        <v>0.59399999999999997</v>
      </c>
      <c r="I40">
        <f t="shared" si="4"/>
        <v>0.59699999999999998</v>
      </c>
      <c r="J40">
        <f t="shared" si="5"/>
        <v>0.72299999999999998</v>
      </c>
      <c r="K40">
        <f t="shared" si="6"/>
        <v>0.72</v>
      </c>
    </row>
    <row r="41" spans="1:11" x14ac:dyDescent="0.4">
      <c r="A41" t="s">
        <v>44</v>
      </c>
      <c r="B41">
        <v>0.79700000000000004</v>
      </c>
      <c r="C41">
        <v>0.79600000000000004</v>
      </c>
      <c r="D41">
        <v>0.81499999999999995</v>
      </c>
      <c r="E41">
        <v>0.78300000000000003</v>
      </c>
      <c r="F41" t="str">
        <f t="shared" si="1"/>
        <v>×</v>
      </c>
      <c r="G41" t="str">
        <f t="shared" si="2"/>
        <v>×</v>
      </c>
      <c r="H41">
        <f t="shared" si="3"/>
        <v>0.79700000000000004</v>
      </c>
      <c r="I41">
        <f t="shared" si="4"/>
        <v>0.79600000000000004</v>
      </c>
      <c r="J41">
        <f t="shared" si="5"/>
        <v>0.81499999999999995</v>
      </c>
      <c r="K41">
        <f t="shared" si="6"/>
        <v>0.78300000000000003</v>
      </c>
    </row>
    <row r="42" spans="1:11" x14ac:dyDescent="0.4">
      <c r="A42" t="s">
        <v>45</v>
      </c>
      <c r="B42">
        <v>0.63700000000000001</v>
      </c>
      <c r="C42">
        <v>0.64</v>
      </c>
      <c r="D42">
        <v>0.64400000000000002</v>
      </c>
      <c r="E42">
        <v>0.63200000000000001</v>
      </c>
      <c r="F42" t="str">
        <f t="shared" si="1"/>
        <v>○</v>
      </c>
      <c r="G42" t="str">
        <f t="shared" si="2"/>
        <v>×</v>
      </c>
      <c r="H42">
        <f t="shared" si="3"/>
        <v>0.63700000000000001</v>
      </c>
      <c r="I42">
        <f t="shared" si="4"/>
        <v>0.64</v>
      </c>
      <c r="J42">
        <f t="shared" si="5"/>
        <v>0.64400000000000002</v>
      </c>
      <c r="K42">
        <f t="shared" si="6"/>
        <v>0.63200000000000001</v>
      </c>
    </row>
    <row r="43" spans="1:11" x14ac:dyDescent="0.4">
      <c r="A43" t="s">
        <v>46</v>
      </c>
      <c r="B43">
        <v>0.60399999999999998</v>
      </c>
      <c r="C43">
        <v>0.65300000000000002</v>
      </c>
      <c r="D43">
        <v>0.67600000000000005</v>
      </c>
      <c r="E43">
        <v>0.67100000000000004</v>
      </c>
      <c r="F43" t="str">
        <f t="shared" si="1"/>
        <v>○</v>
      </c>
      <c r="G43" t="str">
        <f t="shared" si="2"/>
        <v>×</v>
      </c>
      <c r="H43">
        <f t="shared" si="3"/>
        <v>0.60399999999999998</v>
      </c>
      <c r="I43">
        <f t="shared" si="4"/>
        <v>0.65300000000000002</v>
      </c>
      <c r="J43">
        <f t="shared" si="5"/>
        <v>0.67600000000000005</v>
      </c>
      <c r="K43">
        <f t="shared" si="6"/>
        <v>0.67100000000000004</v>
      </c>
    </row>
    <row r="44" spans="1:11" x14ac:dyDescent="0.4">
      <c r="A44" t="s">
        <v>47</v>
      </c>
      <c r="B44">
        <v>0.54100000000000004</v>
      </c>
      <c r="C44">
        <v>0.47699999999999998</v>
      </c>
      <c r="D44">
        <v>0.60899999999999999</v>
      </c>
      <c r="E44">
        <v>0.59399999999999997</v>
      </c>
      <c r="F44" t="str">
        <f t="shared" si="1"/>
        <v>×</v>
      </c>
      <c r="G44" t="str">
        <f t="shared" si="2"/>
        <v>×</v>
      </c>
      <c r="H44">
        <f t="shared" si="3"/>
        <v>0.54100000000000004</v>
      </c>
      <c r="I44">
        <f t="shared" si="4"/>
        <v>0.47699999999999998</v>
      </c>
      <c r="J44">
        <f t="shared" si="5"/>
        <v>0.60899999999999999</v>
      </c>
      <c r="K44">
        <f t="shared" si="6"/>
        <v>0.59399999999999997</v>
      </c>
    </row>
    <row r="45" spans="1:11" x14ac:dyDescent="0.4">
      <c r="A45" t="s">
        <v>210</v>
      </c>
      <c r="B45" t="e">
        <v>#NUM!</v>
      </c>
      <c r="C45" t="e">
        <v>#VALUE!</v>
      </c>
      <c r="D45">
        <v>0.73899999999999999</v>
      </c>
      <c r="E45">
        <v>0.752</v>
      </c>
      <c r="F45" t="e">
        <f t="shared" si="1"/>
        <v>#NUM!</v>
      </c>
      <c r="G45" t="str">
        <f t="shared" si="2"/>
        <v>○</v>
      </c>
      <c r="H45" t="e">
        <f t="shared" si="3"/>
        <v>#NUM!</v>
      </c>
      <c r="I45" t="e">
        <f t="shared" si="4"/>
        <v>#VALUE!</v>
      </c>
      <c r="J45">
        <f t="shared" si="5"/>
        <v>0.73899999999999999</v>
      </c>
      <c r="K45">
        <f t="shared" si="6"/>
        <v>0.752</v>
      </c>
    </row>
    <row r="46" spans="1:11" x14ac:dyDescent="0.4">
      <c r="A46" t="s">
        <v>48</v>
      </c>
      <c r="B46">
        <v>0.65300000000000002</v>
      </c>
      <c r="C46">
        <v>0.65900000000000003</v>
      </c>
      <c r="D46">
        <v>0.77</v>
      </c>
      <c r="E46">
        <v>0.75</v>
      </c>
      <c r="F46" t="str">
        <f t="shared" si="1"/>
        <v>○</v>
      </c>
      <c r="G46" t="str">
        <f t="shared" si="2"/>
        <v>×</v>
      </c>
      <c r="H46">
        <f t="shared" si="3"/>
        <v>0.65300000000000002</v>
      </c>
      <c r="I46">
        <f t="shared" si="4"/>
        <v>0.65900000000000003</v>
      </c>
      <c r="J46">
        <f t="shared" si="5"/>
        <v>0.77</v>
      </c>
      <c r="K46">
        <f t="shared" si="6"/>
        <v>0.75</v>
      </c>
    </row>
    <row r="47" spans="1:11" x14ac:dyDescent="0.4">
      <c r="A47" t="s">
        <v>49</v>
      </c>
      <c r="B47">
        <v>0.63500000000000001</v>
      </c>
      <c r="C47">
        <v>0.64</v>
      </c>
      <c r="D47">
        <v>0.70199999999999996</v>
      </c>
      <c r="E47">
        <v>0.69799999999999995</v>
      </c>
      <c r="F47" t="str">
        <f t="shared" si="1"/>
        <v>○</v>
      </c>
      <c r="G47" t="str">
        <f t="shared" si="2"/>
        <v>×</v>
      </c>
      <c r="H47">
        <f t="shared" si="3"/>
        <v>0.63500000000000001</v>
      </c>
      <c r="I47">
        <f t="shared" si="4"/>
        <v>0.64</v>
      </c>
      <c r="J47">
        <f t="shared" si="5"/>
        <v>0.70199999999999996</v>
      </c>
      <c r="K47">
        <f t="shared" si="6"/>
        <v>0.69799999999999995</v>
      </c>
    </row>
    <row r="48" spans="1:11" x14ac:dyDescent="0.4">
      <c r="A48" t="s">
        <v>50</v>
      </c>
      <c r="B48">
        <v>0.55500000000000005</v>
      </c>
      <c r="C48">
        <v>0.54600000000000004</v>
      </c>
      <c r="D48">
        <v>0.58899999999999997</v>
      </c>
      <c r="E48">
        <v>0.628</v>
      </c>
      <c r="F48" t="str">
        <f t="shared" si="1"/>
        <v>×</v>
      </c>
      <c r="G48" t="str">
        <f t="shared" si="2"/>
        <v>○</v>
      </c>
      <c r="H48">
        <f t="shared" si="3"/>
        <v>0.55500000000000005</v>
      </c>
      <c r="I48">
        <f t="shared" si="4"/>
        <v>0.54600000000000004</v>
      </c>
      <c r="J48">
        <f t="shared" si="5"/>
        <v>0.58899999999999997</v>
      </c>
      <c r="K48">
        <f t="shared" si="6"/>
        <v>0.628</v>
      </c>
    </row>
    <row r="49" spans="1:11" x14ac:dyDescent="0.4">
      <c r="A49" t="s">
        <v>51</v>
      </c>
      <c r="B49">
        <v>0.74299999999999999</v>
      </c>
      <c r="C49">
        <v>0.76800000000000002</v>
      </c>
      <c r="D49">
        <v>0.82</v>
      </c>
      <c r="E49">
        <v>0.84</v>
      </c>
      <c r="F49" t="str">
        <f t="shared" si="1"/>
        <v>○</v>
      </c>
      <c r="G49" t="str">
        <f t="shared" si="2"/>
        <v>○</v>
      </c>
      <c r="H49">
        <f t="shared" si="3"/>
        <v>0.74299999999999999</v>
      </c>
      <c r="I49">
        <f t="shared" si="4"/>
        <v>0.76800000000000002</v>
      </c>
      <c r="J49">
        <f t="shared" si="5"/>
        <v>0.82</v>
      </c>
      <c r="K49">
        <f t="shared" si="6"/>
        <v>0.84</v>
      </c>
    </row>
    <row r="50" spans="1:11" x14ac:dyDescent="0.4">
      <c r="A50" t="s">
        <v>52</v>
      </c>
      <c r="B50">
        <v>0.57499999999999996</v>
      </c>
      <c r="C50">
        <v>0.61799999999999999</v>
      </c>
      <c r="D50">
        <v>0.65300000000000002</v>
      </c>
      <c r="E50">
        <v>0.64700000000000002</v>
      </c>
      <c r="F50" t="str">
        <f t="shared" si="1"/>
        <v>○</v>
      </c>
      <c r="G50" t="str">
        <f t="shared" si="2"/>
        <v>×</v>
      </c>
      <c r="H50">
        <f t="shared" si="3"/>
        <v>0.57499999999999996</v>
      </c>
      <c r="I50">
        <f t="shared" si="4"/>
        <v>0.61799999999999999</v>
      </c>
      <c r="J50">
        <f t="shared" si="5"/>
        <v>0.65300000000000002</v>
      </c>
      <c r="K50">
        <f t="shared" si="6"/>
        <v>0.64700000000000002</v>
      </c>
    </row>
    <row r="51" spans="1:11" x14ac:dyDescent="0.4">
      <c r="A51" t="s">
        <v>53</v>
      </c>
      <c r="B51">
        <v>0.66800000000000004</v>
      </c>
      <c r="C51">
        <v>0.64300000000000002</v>
      </c>
      <c r="D51">
        <v>0.755</v>
      </c>
      <c r="E51">
        <v>0.73599999999999999</v>
      </c>
      <c r="F51" t="str">
        <f t="shared" si="1"/>
        <v>×</v>
      </c>
      <c r="G51" t="str">
        <f t="shared" si="2"/>
        <v>×</v>
      </c>
      <c r="H51">
        <f t="shared" si="3"/>
        <v>0.66800000000000004</v>
      </c>
      <c r="I51">
        <f t="shared" si="4"/>
        <v>0.64300000000000002</v>
      </c>
      <c r="J51">
        <f t="shared" si="5"/>
        <v>0.755</v>
      </c>
      <c r="K51">
        <f t="shared" si="6"/>
        <v>0.73599999999999999</v>
      </c>
    </row>
    <row r="52" spans="1:11" x14ac:dyDescent="0.4">
      <c r="A52" t="s">
        <v>54</v>
      </c>
      <c r="B52">
        <v>0.59799999999999998</v>
      </c>
      <c r="C52">
        <v>0.55400000000000005</v>
      </c>
      <c r="D52">
        <v>0.51200000000000001</v>
      </c>
      <c r="E52">
        <v>0.51600000000000001</v>
      </c>
      <c r="F52" t="str">
        <f t="shared" si="1"/>
        <v>×</v>
      </c>
      <c r="G52" t="str">
        <f t="shared" si="2"/>
        <v>○</v>
      </c>
      <c r="H52">
        <f t="shared" si="3"/>
        <v>0.59799999999999998</v>
      </c>
      <c r="I52">
        <f t="shared" si="4"/>
        <v>0.55400000000000005</v>
      </c>
      <c r="J52">
        <f t="shared" si="5"/>
        <v>0.51200000000000001</v>
      </c>
      <c r="K52">
        <f t="shared" si="6"/>
        <v>0.51600000000000001</v>
      </c>
    </row>
    <row r="53" spans="1:11" x14ac:dyDescent="0.4">
      <c r="A53" t="s">
        <v>55</v>
      </c>
      <c r="B53">
        <v>0.57699999999999996</v>
      </c>
      <c r="C53">
        <v>0.57799999999999996</v>
      </c>
      <c r="D53">
        <v>0.56899999999999995</v>
      </c>
      <c r="E53">
        <v>0.58099999999999996</v>
      </c>
      <c r="F53" t="str">
        <f t="shared" si="1"/>
        <v>○</v>
      </c>
      <c r="G53" t="str">
        <f t="shared" si="2"/>
        <v>○</v>
      </c>
      <c r="H53">
        <f t="shared" si="3"/>
        <v>0.57699999999999996</v>
      </c>
      <c r="I53">
        <f t="shared" si="4"/>
        <v>0.57799999999999996</v>
      </c>
      <c r="J53">
        <f t="shared" si="5"/>
        <v>0.56899999999999995</v>
      </c>
      <c r="K53">
        <f t="shared" si="6"/>
        <v>0.58099999999999996</v>
      </c>
    </row>
    <row r="54" spans="1:11" x14ac:dyDescent="0.4">
      <c r="A54" t="s">
        <v>56</v>
      </c>
      <c r="B54">
        <v>0.33600000000000002</v>
      </c>
      <c r="C54">
        <v>0.36399999999999999</v>
      </c>
      <c r="D54">
        <v>0.39200000000000002</v>
      </c>
      <c r="E54">
        <v>0.39</v>
      </c>
      <c r="F54" t="str">
        <f t="shared" si="1"/>
        <v>○</v>
      </c>
      <c r="G54" t="str">
        <f t="shared" si="2"/>
        <v>×</v>
      </c>
      <c r="H54">
        <f t="shared" si="3"/>
        <v>0.33600000000000002</v>
      </c>
      <c r="I54">
        <f t="shared" si="4"/>
        <v>0.36399999999999999</v>
      </c>
      <c r="J54">
        <f t="shared" si="5"/>
        <v>0.39200000000000002</v>
      </c>
      <c r="K54">
        <f t="shared" si="6"/>
        <v>0.39</v>
      </c>
    </row>
    <row r="55" spans="1:11" x14ac:dyDescent="0.4">
      <c r="A55" t="s">
        <v>57</v>
      </c>
      <c r="B55">
        <v>0.251</v>
      </c>
      <c r="C55">
        <v>0.24099999999999999</v>
      </c>
      <c r="D55">
        <v>0.32700000000000001</v>
      </c>
      <c r="E55">
        <v>0.28699999999999998</v>
      </c>
      <c r="F55" t="str">
        <f t="shared" si="1"/>
        <v>×</v>
      </c>
      <c r="G55" t="str">
        <f t="shared" si="2"/>
        <v>×</v>
      </c>
      <c r="H55">
        <f t="shared" si="3"/>
        <v>0.251</v>
      </c>
      <c r="I55">
        <f t="shared" si="4"/>
        <v>0.24099999999999999</v>
      </c>
      <c r="J55">
        <f t="shared" si="5"/>
        <v>0.32700000000000001</v>
      </c>
      <c r="K55">
        <f t="shared" si="6"/>
        <v>0.28699999999999998</v>
      </c>
    </row>
    <row r="56" spans="1:11" x14ac:dyDescent="0.4">
      <c r="A56" t="s">
        <v>58</v>
      </c>
      <c r="B56">
        <v>0.57299999999999995</v>
      </c>
      <c r="C56">
        <v>0.58699999999999997</v>
      </c>
      <c r="D56">
        <v>0.64300000000000002</v>
      </c>
      <c r="E56">
        <v>0.629</v>
      </c>
      <c r="F56" t="str">
        <f t="shared" si="1"/>
        <v>○</v>
      </c>
      <c r="G56" t="str">
        <f t="shared" si="2"/>
        <v>×</v>
      </c>
      <c r="H56">
        <f t="shared" si="3"/>
        <v>0.57299999999999995</v>
      </c>
      <c r="I56">
        <f t="shared" si="4"/>
        <v>0.58699999999999997</v>
      </c>
      <c r="J56">
        <f t="shared" si="5"/>
        <v>0.64300000000000002</v>
      </c>
      <c r="K56">
        <f t="shared" si="6"/>
        <v>0.629</v>
      </c>
    </row>
    <row r="57" spans="1:11" x14ac:dyDescent="0.4">
      <c r="A57" t="s">
        <v>59</v>
      </c>
      <c r="B57">
        <v>0.72799999999999998</v>
      </c>
      <c r="C57">
        <v>0.747</v>
      </c>
      <c r="D57">
        <v>0.876</v>
      </c>
      <c r="E57">
        <v>0.86899999999999999</v>
      </c>
      <c r="F57" t="str">
        <f t="shared" si="1"/>
        <v>○</v>
      </c>
      <c r="G57" t="str">
        <f t="shared" si="2"/>
        <v>×</v>
      </c>
      <c r="H57">
        <f t="shared" si="3"/>
        <v>0.72799999999999998</v>
      </c>
      <c r="I57">
        <f t="shared" si="4"/>
        <v>0.747</v>
      </c>
      <c r="J57">
        <f t="shared" si="5"/>
        <v>0.876</v>
      </c>
      <c r="K57">
        <f t="shared" si="6"/>
        <v>0.86899999999999999</v>
      </c>
    </row>
    <row r="58" spans="1:11" x14ac:dyDescent="0.4">
      <c r="A58" t="s">
        <v>60</v>
      </c>
      <c r="B58">
        <v>0.44900000000000001</v>
      </c>
      <c r="C58">
        <v>0.38200000000000001</v>
      </c>
      <c r="D58">
        <v>0.30399999999999999</v>
      </c>
      <c r="E58">
        <v>0.315</v>
      </c>
      <c r="F58" t="str">
        <f t="shared" si="1"/>
        <v>×</v>
      </c>
      <c r="G58" t="str">
        <f t="shared" si="2"/>
        <v>○</v>
      </c>
      <c r="H58">
        <f t="shared" si="3"/>
        <v>0.44900000000000001</v>
      </c>
      <c r="I58">
        <f t="shared" si="4"/>
        <v>0.38200000000000001</v>
      </c>
      <c r="J58">
        <f t="shared" si="5"/>
        <v>0.30399999999999999</v>
      </c>
      <c r="K58">
        <f t="shared" si="6"/>
        <v>0.315</v>
      </c>
    </row>
    <row r="59" spans="1:11" x14ac:dyDescent="0.4">
      <c r="A59" t="s">
        <v>61</v>
      </c>
      <c r="B59">
        <v>0.38500000000000001</v>
      </c>
      <c r="C59">
        <v>0.40899999999999997</v>
      </c>
      <c r="D59">
        <v>0.45200000000000001</v>
      </c>
      <c r="E59">
        <v>0.45600000000000002</v>
      </c>
      <c r="F59" t="str">
        <f t="shared" si="1"/>
        <v>○</v>
      </c>
      <c r="G59" t="str">
        <f t="shared" si="2"/>
        <v>○</v>
      </c>
      <c r="H59">
        <f t="shared" si="3"/>
        <v>0.38500000000000001</v>
      </c>
      <c r="I59">
        <f t="shared" si="4"/>
        <v>0.40899999999999997</v>
      </c>
      <c r="J59">
        <f t="shared" si="5"/>
        <v>0.45200000000000001</v>
      </c>
      <c r="K59">
        <f t="shared" si="6"/>
        <v>0.45600000000000002</v>
      </c>
    </row>
    <row r="60" spans="1:11" x14ac:dyDescent="0.4">
      <c r="A60" t="s">
        <v>62</v>
      </c>
      <c r="B60">
        <v>0.48499999999999999</v>
      </c>
      <c r="C60">
        <v>0.46899999999999997</v>
      </c>
      <c r="D60">
        <v>0.44400000000000001</v>
      </c>
      <c r="E60">
        <v>0.44400000000000001</v>
      </c>
      <c r="F60" t="str">
        <f t="shared" si="1"/>
        <v>×</v>
      </c>
      <c r="G60" t="str">
        <f t="shared" si="2"/>
        <v>△</v>
      </c>
      <c r="H60">
        <f t="shared" si="3"/>
        <v>0.48499999999999999</v>
      </c>
      <c r="I60">
        <f t="shared" si="4"/>
        <v>0.46899999999999997</v>
      </c>
      <c r="J60">
        <f t="shared" si="5"/>
        <v>0.44400000000000001</v>
      </c>
      <c r="K60">
        <f t="shared" si="6"/>
        <v>0.44400000000000001</v>
      </c>
    </row>
    <row r="61" spans="1:11" x14ac:dyDescent="0.4">
      <c r="A61" t="s">
        <v>63</v>
      </c>
      <c r="B61">
        <v>0.253</v>
      </c>
      <c r="C61">
        <v>0.23100000000000001</v>
      </c>
      <c r="D61">
        <v>0.45100000000000001</v>
      </c>
      <c r="E61">
        <v>0.45700000000000002</v>
      </c>
      <c r="F61" t="str">
        <f t="shared" si="1"/>
        <v>×</v>
      </c>
      <c r="G61" t="str">
        <f t="shared" si="2"/>
        <v>○</v>
      </c>
      <c r="H61">
        <f t="shared" si="3"/>
        <v>0.253</v>
      </c>
      <c r="I61">
        <f t="shared" si="4"/>
        <v>0.23100000000000001</v>
      </c>
      <c r="J61">
        <f t="shared" si="5"/>
        <v>0.45100000000000001</v>
      </c>
      <c r="K61">
        <f t="shared" si="6"/>
        <v>0.45700000000000002</v>
      </c>
    </row>
    <row r="62" spans="1:11" x14ac:dyDescent="0.4">
      <c r="A62" t="s">
        <v>64</v>
      </c>
      <c r="B62">
        <v>0.64900000000000002</v>
      </c>
      <c r="C62">
        <v>0.66300000000000003</v>
      </c>
      <c r="D62">
        <v>0.57999999999999996</v>
      </c>
      <c r="E62">
        <v>0.59099999999999997</v>
      </c>
      <c r="F62" t="str">
        <f t="shared" si="1"/>
        <v>○</v>
      </c>
      <c r="G62" t="str">
        <f t="shared" si="2"/>
        <v>○</v>
      </c>
      <c r="H62">
        <f t="shared" si="3"/>
        <v>0.64900000000000002</v>
      </c>
      <c r="I62">
        <f t="shared" si="4"/>
        <v>0.66300000000000003</v>
      </c>
      <c r="J62">
        <f t="shared" si="5"/>
        <v>0.57999999999999996</v>
      </c>
      <c r="K62">
        <f t="shared" si="6"/>
        <v>0.59099999999999997</v>
      </c>
    </row>
    <row r="63" spans="1:11" x14ac:dyDescent="0.4">
      <c r="A63" t="s">
        <v>65</v>
      </c>
      <c r="B63">
        <v>0.312</v>
      </c>
      <c r="C63">
        <v>0.36699999999999999</v>
      </c>
      <c r="D63">
        <v>0.42199999999999999</v>
      </c>
      <c r="E63">
        <v>0.433</v>
      </c>
      <c r="F63" t="str">
        <f t="shared" si="1"/>
        <v>○</v>
      </c>
      <c r="G63" t="str">
        <f t="shared" si="2"/>
        <v>○</v>
      </c>
      <c r="H63">
        <f t="shared" si="3"/>
        <v>0.312</v>
      </c>
      <c r="I63">
        <f t="shared" si="4"/>
        <v>0.36699999999999999</v>
      </c>
      <c r="J63">
        <f t="shared" si="5"/>
        <v>0.42199999999999999</v>
      </c>
      <c r="K63">
        <f t="shared" si="6"/>
        <v>0.433</v>
      </c>
    </row>
    <row r="64" spans="1:11" x14ac:dyDescent="0.4">
      <c r="A64" t="s">
        <v>66</v>
      </c>
      <c r="B64">
        <v>0.57499999999999996</v>
      </c>
      <c r="C64">
        <v>0.53900000000000003</v>
      </c>
      <c r="D64">
        <v>0.64</v>
      </c>
      <c r="E64">
        <v>0.63400000000000001</v>
      </c>
      <c r="F64" t="str">
        <f t="shared" si="1"/>
        <v>×</v>
      </c>
      <c r="G64" t="str">
        <f t="shared" si="2"/>
        <v>×</v>
      </c>
      <c r="H64">
        <f t="shared" si="3"/>
        <v>0.57499999999999996</v>
      </c>
      <c r="I64">
        <f t="shared" si="4"/>
        <v>0.53900000000000003</v>
      </c>
      <c r="J64">
        <f t="shared" si="5"/>
        <v>0.64</v>
      </c>
      <c r="K64">
        <f t="shared" si="6"/>
        <v>0.63400000000000001</v>
      </c>
    </row>
    <row r="65" spans="1:11" x14ac:dyDescent="0.4">
      <c r="A65" t="s">
        <v>67</v>
      </c>
      <c r="B65">
        <v>0.67300000000000004</v>
      </c>
      <c r="C65">
        <v>0.69199999999999995</v>
      </c>
      <c r="D65">
        <v>0.65300000000000002</v>
      </c>
      <c r="E65">
        <v>0.66300000000000003</v>
      </c>
      <c r="F65" t="str">
        <f t="shared" si="1"/>
        <v>○</v>
      </c>
      <c r="G65" t="str">
        <f t="shared" si="2"/>
        <v>○</v>
      </c>
      <c r="H65">
        <f t="shared" si="3"/>
        <v>0.67300000000000004</v>
      </c>
      <c r="I65">
        <f t="shared" si="4"/>
        <v>0.69199999999999995</v>
      </c>
      <c r="J65">
        <f t="shared" si="5"/>
        <v>0.65300000000000002</v>
      </c>
      <c r="K65">
        <f t="shared" si="6"/>
        <v>0.66300000000000003</v>
      </c>
    </row>
    <row r="66" spans="1:11" x14ac:dyDescent="0.4">
      <c r="A66" t="s">
        <v>68</v>
      </c>
      <c r="B66">
        <v>0.436</v>
      </c>
      <c r="C66">
        <v>0.47699999999999998</v>
      </c>
      <c r="D66">
        <v>0.48599999999999999</v>
      </c>
      <c r="E66">
        <v>0.48599999999999999</v>
      </c>
      <c r="F66" t="str">
        <f t="shared" si="1"/>
        <v>○</v>
      </c>
      <c r="G66" t="str">
        <f t="shared" si="2"/>
        <v>△</v>
      </c>
      <c r="H66">
        <f t="shared" si="3"/>
        <v>0.436</v>
      </c>
      <c r="I66">
        <f t="shared" si="4"/>
        <v>0.47699999999999998</v>
      </c>
      <c r="J66">
        <f t="shared" si="5"/>
        <v>0.48599999999999999</v>
      </c>
      <c r="K66">
        <f t="shared" si="6"/>
        <v>0.48599999999999999</v>
      </c>
    </row>
    <row r="67" spans="1:11" x14ac:dyDescent="0.4">
      <c r="A67" t="s">
        <v>69</v>
      </c>
      <c r="B67">
        <v>0.46200000000000002</v>
      </c>
      <c r="C67">
        <v>0.52</v>
      </c>
      <c r="D67">
        <v>0.53300000000000003</v>
      </c>
      <c r="E67">
        <v>0.53100000000000003</v>
      </c>
      <c r="F67" t="str">
        <f t="shared" ref="F67:F86" si="7" xml:space="preserve"> IF(B67 &lt;C67, "○",IF(B67=C67,"△","×"))</f>
        <v>○</v>
      </c>
      <c r="G67" t="str">
        <f t="shared" ref="G67:G86" si="8" xml:space="preserve"> IF(D67 &lt;E67, "○",IF(D67=E67,"△","×"))</f>
        <v>×</v>
      </c>
      <c r="H67">
        <f t="shared" ref="H67:H86" si="9">ROUND(B67,-INT(LOG10(B67))+2)</f>
        <v>0.46200000000000002</v>
      </c>
      <c r="I67">
        <f t="shared" ref="I67:I86" si="10">ROUND(C67,-INT(LOG10(C67))+2)</f>
        <v>0.52</v>
      </c>
      <c r="J67">
        <f t="shared" ref="J67:J86" si="11">ROUND(D67,-INT(LOG10(D67))+2)</f>
        <v>0.53300000000000003</v>
      </c>
      <c r="K67">
        <f t="shared" ref="K67:K86" si="12">ROUND(E67,-INT(LOG10(E67))+2)</f>
        <v>0.53100000000000003</v>
      </c>
    </row>
    <row r="68" spans="1:11" x14ac:dyDescent="0.4">
      <c r="A68" t="s">
        <v>70</v>
      </c>
      <c r="B68">
        <v>0.51100000000000001</v>
      </c>
      <c r="C68">
        <v>0.52100000000000002</v>
      </c>
      <c r="D68">
        <v>0.58699999999999997</v>
      </c>
      <c r="E68">
        <v>0.61299999999999999</v>
      </c>
      <c r="F68" t="str">
        <f t="shared" si="7"/>
        <v>○</v>
      </c>
      <c r="G68" t="str">
        <f t="shared" si="8"/>
        <v>○</v>
      </c>
      <c r="H68">
        <f t="shared" si="9"/>
        <v>0.51100000000000001</v>
      </c>
      <c r="I68">
        <f t="shared" si="10"/>
        <v>0.52100000000000002</v>
      </c>
      <c r="J68">
        <f t="shared" si="11"/>
        <v>0.58699999999999997</v>
      </c>
      <c r="K68">
        <f t="shared" si="12"/>
        <v>0.61299999999999999</v>
      </c>
    </row>
    <row r="69" spans="1:11" x14ac:dyDescent="0.4">
      <c r="A69" t="s">
        <v>71</v>
      </c>
      <c r="B69">
        <v>0.59299999999999997</v>
      </c>
      <c r="C69">
        <v>0.57699999999999996</v>
      </c>
      <c r="D69">
        <v>0.8</v>
      </c>
      <c r="E69">
        <v>0.83299999999999996</v>
      </c>
      <c r="F69" t="str">
        <f t="shared" si="7"/>
        <v>×</v>
      </c>
      <c r="G69" t="str">
        <f t="shared" si="8"/>
        <v>○</v>
      </c>
      <c r="H69">
        <f t="shared" si="9"/>
        <v>0.59299999999999997</v>
      </c>
      <c r="I69">
        <f t="shared" si="10"/>
        <v>0.57699999999999996</v>
      </c>
      <c r="J69">
        <f t="shared" si="11"/>
        <v>0.8</v>
      </c>
      <c r="K69">
        <f t="shared" si="12"/>
        <v>0.83299999999999996</v>
      </c>
    </row>
    <row r="70" spans="1:11" x14ac:dyDescent="0.4">
      <c r="A70" t="s">
        <v>72</v>
      </c>
      <c r="B70">
        <v>0.95</v>
      </c>
      <c r="C70">
        <v>0.95899999999999996</v>
      </c>
      <c r="D70">
        <v>0.97199999999999998</v>
      </c>
      <c r="E70">
        <v>0.97399999999999998</v>
      </c>
      <c r="F70" t="str">
        <f t="shared" si="7"/>
        <v>○</v>
      </c>
      <c r="G70" t="str">
        <f t="shared" si="8"/>
        <v>○</v>
      </c>
      <c r="H70">
        <f t="shared" si="9"/>
        <v>0.95</v>
      </c>
      <c r="I70">
        <f t="shared" si="10"/>
        <v>0.95899999999999996</v>
      </c>
      <c r="J70">
        <f t="shared" si="11"/>
        <v>0.97199999999999998</v>
      </c>
      <c r="K70">
        <f t="shared" si="12"/>
        <v>0.97399999999999998</v>
      </c>
    </row>
    <row r="71" spans="1:11" x14ac:dyDescent="0.4">
      <c r="A71" t="s">
        <v>73</v>
      </c>
      <c r="B71" t="e">
        <v>#NUM!</v>
      </c>
      <c r="C71" t="e">
        <v>#VALUE!</v>
      </c>
      <c r="D71">
        <v>0.80200000000000005</v>
      </c>
      <c r="E71">
        <v>0.81399999999999995</v>
      </c>
      <c r="F71" t="e">
        <f t="shared" si="7"/>
        <v>#NUM!</v>
      </c>
      <c r="G71" t="str">
        <f t="shared" si="8"/>
        <v>○</v>
      </c>
      <c r="H71" t="e">
        <f t="shared" si="9"/>
        <v>#NUM!</v>
      </c>
      <c r="I71" t="e">
        <f t="shared" si="10"/>
        <v>#VALUE!</v>
      </c>
      <c r="J71">
        <f t="shared" si="11"/>
        <v>0.80200000000000005</v>
      </c>
      <c r="K71">
        <f t="shared" si="12"/>
        <v>0.81399999999999995</v>
      </c>
    </row>
    <row r="72" spans="1:11" x14ac:dyDescent="0.4">
      <c r="A72" t="s">
        <v>74</v>
      </c>
      <c r="B72">
        <v>0.67800000000000005</v>
      </c>
      <c r="C72">
        <v>0.65900000000000003</v>
      </c>
      <c r="D72">
        <v>0.66200000000000003</v>
      </c>
      <c r="E72">
        <v>0.65900000000000003</v>
      </c>
      <c r="F72" t="str">
        <f t="shared" si="7"/>
        <v>×</v>
      </c>
      <c r="G72" t="str">
        <f t="shared" si="8"/>
        <v>×</v>
      </c>
      <c r="H72">
        <f t="shared" si="9"/>
        <v>0.67800000000000005</v>
      </c>
      <c r="I72">
        <f t="shared" si="10"/>
        <v>0.65900000000000003</v>
      </c>
      <c r="J72">
        <f t="shared" si="11"/>
        <v>0.66200000000000003</v>
      </c>
      <c r="K72">
        <f t="shared" si="12"/>
        <v>0.65900000000000003</v>
      </c>
    </row>
    <row r="73" spans="1:11" x14ac:dyDescent="0.4">
      <c r="A73" t="s">
        <v>75</v>
      </c>
      <c r="B73">
        <v>0.64400000000000002</v>
      </c>
      <c r="C73">
        <v>0.65400000000000003</v>
      </c>
      <c r="D73">
        <v>0.70099999999999996</v>
      </c>
      <c r="E73">
        <v>0.72299999999999998</v>
      </c>
      <c r="F73" t="str">
        <f t="shared" si="7"/>
        <v>○</v>
      </c>
      <c r="G73" t="str">
        <f t="shared" si="8"/>
        <v>○</v>
      </c>
      <c r="H73">
        <f t="shared" si="9"/>
        <v>0.64400000000000002</v>
      </c>
      <c r="I73">
        <f t="shared" si="10"/>
        <v>0.65400000000000003</v>
      </c>
      <c r="J73">
        <f t="shared" si="11"/>
        <v>0.70099999999999996</v>
      </c>
      <c r="K73">
        <f t="shared" si="12"/>
        <v>0.72299999999999998</v>
      </c>
    </row>
    <row r="74" spans="1:11" x14ac:dyDescent="0.4">
      <c r="A74" t="s">
        <v>211</v>
      </c>
      <c r="B74" t="e">
        <v>#NUM!</v>
      </c>
      <c r="C74" t="e">
        <v>#VALUE!</v>
      </c>
      <c r="D74">
        <v>0.222</v>
      </c>
      <c r="E74">
        <v>0.22800000000000001</v>
      </c>
      <c r="F74" t="e">
        <f t="shared" si="7"/>
        <v>#NUM!</v>
      </c>
      <c r="G74" t="str">
        <f t="shared" si="8"/>
        <v>○</v>
      </c>
      <c r="H74" t="e">
        <f t="shared" si="9"/>
        <v>#NUM!</v>
      </c>
      <c r="I74" t="e">
        <f t="shared" si="10"/>
        <v>#VALUE!</v>
      </c>
      <c r="J74">
        <f t="shared" si="11"/>
        <v>0.222</v>
      </c>
      <c r="K74">
        <f t="shared" si="12"/>
        <v>0.22800000000000001</v>
      </c>
    </row>
    <row r="75" spans="1:11" x14ac:dyDescent="0.4">
      <c r="A75" t="s">
        <v>76</v>
      </c>
      <c r="B75">
        <v>0.4</v>
      </c>
      <c r="C75">
        <v>0.41299999999999998</v>
      </c>
      <c r="D75">
        <v>0.432</v>
      </c>
      <c r="E75">
        <v>0.42899999999999999</v>
      </c>
      <c r="F75" t="str">
        <f t="shared" si="7"/>
        <v>○</v>
      </c>
      <c r="G75" t="str">
        <f t="shared" si="8"/>
        <v>×</v>
      </c>
      <c r="H75">
        <f t="shared" si="9"/>
        <v>0.4</v>
      </c>
      <c r="I75">
        <f t="shared" si="10"/>
        <v>0.41299999999999998</v>
      </c>
      <c r="J75">
        <f t="shared" si="11"/>
        <v>0.432</v>
      </c>
      <c r="K75">
        <f t="shared" si="12"/>
        <v>0.42899999999999999</v>
      </c>
    </row>
    <row r="76" spans="1:11" x14ac:dyDescent="0.4">
      <c r="A76" t="s">
        <v>77</v>
      </c>
      <c r="B76">
        <v>0.68700000000000006</v>
      </c>
      <c r="C76">
        <v>0.68</v>
      </c>
      <c r="D76">
        <v>0.68899999999999995</v>
      </c>
      <c r="E76">
        <v>0.65600000000000003</v>
      </c>
      <c r="F76" t="str">
        <f t="shared" si="7"/>
        <v>×</v>
      </c>
      <c r="G76" t="str">
        <f t="shared" si="8"/>
        <v>×</v>
      </c>
      <c r="H76">
        <f t="shared" si="9"/>
        <v>0.68700000000000006</v>
      </c>
      <c r="I76">
        <f t="shared" si="10"/>
        <v>0.68</v>
      </c>
      <c r="J76">
        <f t="shared" si="11"/>
        <v>0.68899999999999995</v>
      </c>
      <c r="K76">
        <f t="shared" si="12"/>
        <v>0.65600000000000003</v>
      </c>
    </row>
    <row r="77" spans="1:11" x14ac:dyDescent="0.4">
      <c r="A77" t="s">
        <v>78</v>
      </c>
      <c r="B77">
        <v>0.66500000000000004</v>
      </c>
      <c r="C77">
        <v>0.66300000000000003</v>
      </c>
      <c r="D77">
        <v>0.70499999999999996</v>
      </c>
      <c r="E77">
        <v>0.69199999999999995</v>
      </c>
      <c r="F77" t="str">
        <f t="shared" si="7"/>
        <v>×</v>
      </c>
      <c r="G77" t="str">
        <f t="shared" si="8"/>
        <v>×</v>
      </c>
      <c r="H77">
        <f t="shared" si="9"/>
        <v>0.66500000000000004</v>
      </c>
      <c r="I77">
        <f t="shared" si="10"/>
        <v>0.66300000000000003</v>
      </c>
      <c r="J77">
        <f t="shared" si="11"/>
        <v>0.70499999999999996</v>
      </c>
      <c r="K77">
        <f t="shared" si="12"/>
        <v>0.69199999999999995</v>
      </c>
    </row>
    <row r="78" spans="1:11" x14ac:dyDescent="0.4">
      <c r="A78" t="s">
        <v>79</v>
      </c>
      <c r="B78">
        <v>0.749</v>
      </c>
      <c r="C78">
        <v>0.72499999999999998</v>
      </c>
      <c r="D78">
        <v>0.84599999999999997</v>
      </c>
      <c r="E78">
        <v>0.86899999999999999</v>
      </c>
      <c r="F78" t="str">
        <f t="shared" si="7"/>
        <v>×</v>
      </c>
      <c r="G78" t="str">
        <f t="shared" si="8"/>
        <v>○</v>
      </c>
      <c r="H78">
        <f t="shared" si="9"/>
        <v>0.749</v>
      </c>
      <c r="I78">
        <f t="shared" si="10"/>
        <v>0.72499999999999998</v>
      </c>
      <c r="J78">
        <f t="shared" si="11"/>
        <v>0.84599999999999997</v>
      </c>
      <c r="K78">
        <f t="shared" si="12"/>
        <v>0.86899999999999999</v>
      </c>
    </row>
    <row r="79" spans="1:11" x14ac:dyDescent="0.4">
      <c r="A79" t="s">
        <v>80</v>
      </c>
      <c r="B79">
        <v>0.35099999999999998</v>
      </c>
      <c r="C79">
        <v>0.40799999999999997</v>
      </c>
      <c r="D79">
        <v>0.45100000000000001</v>
      </c>
      <c r="E79">
        <v>0.34499999999999997</v>
      </c>
      <c r="F79" t="str">
        <f t="shared" si="7"/>
        <v>○</v>
      </c>
      <c r="G79" t="str">
        <f t="shared" si="8"/>
        <v>×</v>
      </c>
      <c r="H79">
        <f t="shared" si="9"/>
        <v>0.35099999999999998</v>
      </c>
      <c r="I79">
        <f t="shared" si="10"/>
        <v>0.40799999999999997</v>
      </c>
      <c r="J79">
        <f t="shared" si="11"/>
        <v>0.45100000000000001</v>
      </c>
      <c r="K79">
        <f t="shared" si="12"/>
        <v>0.34499999999999997</v>
      </c>
    </row>
    <row r="80" spans="1:11" x14ac:dyDescent="0.4">
      <c r="A80" t="s">
        <v>81</v>
      </c>
      <c r="B80">
        <v>0.51700000000000002</v>
      </c>
      <c r="C80">
        <v>0.52400000000000002</v>
      </c>
      <c r="D80">
        <v>0.54700000000000004</v>
      </c>
      <c r="E80">
        <v>0.55300000000000005</v>
      </c>
      <c r="F80" t="str">
        <f t="shared" si="7"/>
        <v>○</v>
      </c>
      <c r="G80" t="str">
        <f t="shared" si="8"/>
        <v>○</v>
      </c>
      <c r="H80">
        <f t="shared" si="9"/>
        <v>0.51700000000000002</v>
      </c>
      <c r="I80">
        <f t="shared" si="10"/>
        <v>0.52400000000000002</v>
      </c>
      <c r="J80">
        <f t="shared" si="11"/>
        <v>0.54700000000000004</v>
      </c>
      <c r="K80">
        <f t="shared" si="12"/>
        <v>0.55300000000000005</v>
      </c>
    </row>
    <row r="81" spans="1:11" x14ac:dyDescent="0.4">
      <c r="A81" t="s">
        <v>82</v>
      </c>
      <c r="B81">
        <v>0.33500000000000002</v>
      </c>
      <c r="C81">
        <v>0.34</v>
      </c>
      <c r="D81">
        <v>0.34</v>
      </c>
      <c r="E81">
        <v>0.34699999999999998</v>
      </c>
      <c r="F81" t="str">
        <f t="shared" si="7"/>
        <v>○</v>
      </c>
      <c r="G81" t="str">
        <f t="shared" si="8"/>
        <v>○</v>
      </c>
      <c r="H81">
        <f t="shared" si="9"/>
        <v>0.33500000000000002</v>
      </c>
      <c r="I81">
        <f t="shared" si="10"/>
        <v>0.34</v>
      </c>
      <c r="J81">
        <f t="shared" si="11"/>
        <v>0.34</v>
      </c>
      <c r="K81">
        <f t="shared" si="12"/>
        <v>0.34699999999999998</v>
      </c>
    </row>
    <row r="82" spans="1:11" x14ac:dyDescent="0.4">
      <c r="A82" t="s">
        <v>83</v>
      </c>
      <c r="B82">
        <v>0.51200000000000001</v>
      </c>
      <c r="C82">
        <v>0.53900000000000003</v>
      </c>
      <c r="D82">
        <v>0.55400000000000005</v>
      </c>
      <c r="E82">
        <v>0.59899999999999998</v>
      </c>
      <c r="F82" t="str">
        <f t="shared" si="7"/>
        <v>○</v>
      </c>
      <c r="G82" t="str">
        <f t="shared" si="8"/>
        <v>○</v>
      </c>
      <c r="H82">
        <f t="shared" si="9"/>
        <v>0.51200000000000001</v>
      </c>
      <c r="I82">
        <f t="shared" si="10"/>
        <v>0.53900000000000003</v>
      </c>
      <c r="J82">
        <f t="shared" si="11"/>
        <v>0.55400000000000005</v>
      </c>
      <c r="K82">
        <f t="shared" si="12"/>
        <v>0.59899999999999998</v>
      </c>
    </row>
    <row r="83" spans="1:11" x14ac:dyDescent="0.4">
      <c r="A83" t="s">
        <v>84</v>
      </c>
      <c r="B83">
        <v>0.83</v>
      </c>
      <c r="C83">
        <v>0.73</v>
      </c>
      <c r="D83">
        <v>0.85</v>
      </c>
      <c r="E83">
        <v>0.85</v>
      </c>
      <c r="F83" t="str">
        <f t="shared" si="7"/>
        <v>×</v>
      </c>
      <c r="G83" t="str">
        <f t="shared" si="8"/>
        <v>△</v>
      </c>
      <c r="H83">
        <f t="shared" si="9"/>
        <v>0.83</v>
      </c>
      <c r="I83">
        <f t="shared" si="10"/>
        <v>0.73</v>
      </c>
      <c r="J83">
        <f t="shared" si="11"/>
        <v>0.85</v>
      </c>
      <c r="K83">
        <f t="shared" si="12"/>
        <v>0.85</v>
      </c>
    </row>
    <row r="84" spans="1:11" x14ac:dyDescent="0.4">
      <c r="A84" t="s">
        <v>85</v>
      </c>
      <c r="B84">
        <v>0.34499999999999997</v>
      </c>
      <c r="C84">
        <v>0.34200000000000003</v>
      </c>
      <c r="D84">
        <v>0.37</v>
      </c>
      <c r="E84">
        <v>0.40200000000000002</v>
      </c>
      <c r="F84" t="str">
        <f t="shared" si="7"/>
        <v>×</v>
      </c>
      <c r="G84" t="str">
        <f t="shared" si="8"/>
        <v>○</v>
      </c>
      <c r="H84">
        <f t="shared" si="9"/>
        <v>0.34499999999999997</v>
      </c>
      <c r="I84">
        <f t="shared" si="10"/>
        <v>0.34200000000000003</v>
      </c>
      <c r="J84">
        <f t="shared" si="11"/>
        <v>0.37</v>
      </c>
      <c r="K84">
        <f t="shared" si="12"/>
        <v>0.40200000000000002</v>
      </c>
    </row>
    <row r="85" spans="1:11" x14ac:dyDescent="0.4">
      <c r="A85" t="s">
        <v>212</v>
      </c>
      <c r="B85" t="e">
        <v>#NUM!</v>
      </c>
      <c r="C85" t="e">
        <v>#NUM!</v>
      </c>
      <c r="D85">
        <v>0.374</v>
      </c>
      <c r="E85">
        <v>0.36699999999999999</v>
      </c>
      <c r="F85" t="e">
        <f t="shared" si="7"/>
        <v>#NUM!</v>
      </c>
      <c r="G85" t="str">
        <f t="shared" si="8"/>
        <v>×</v>
      </c>
      <c r="H85" t="e">
        <f t="shared" si="9"/>
        <v>#NUM!</v>
      </c>
      <c r="I85" t="e">
        <f t="shared" si="10"/>
        <v>#NUM!</v>
      </c>
      <c r="J85">
        <f t="shared" si="11"/>
        <v>0.374</v>
      </c>
      <c r="K85">
        <f t="shared" si="12"/>
        <v>0.36699999999999999</v>
      </c>
    </row>
    <row r="86" spans="1:11" x14ac:dyDescent="0.4">
      <c r="A86" t="s">
        <v>86</v>
      </c>
      <c r="B86" t="e">
        <v>#NUM!</v>
      </c>
      <c r="C86" t="e">
        <v>#NUM!</v>
      </c>
      <c r="D86">
        <v>0.78</v>
      </c>
      <c r="E86">
        <v>0.78300000000000003</v>
      </c>
      <c r="F86" t="e">
        <f t="shared" si="7"/>
        <v>#NUM!</v>
      </c>
      <c r="G86" t="str">
        <f t="shared" si="8"/>
        <v>○</v>
      </c>
      <c r="H86" t="e">
        <f t="shared" si="9"/>
        <v>#NUM!</v>
      </c>
      <c r="I86" t="e">
        <f t="shared" si="10"/>
        <v>#NUM!</v>
      </c>
      <c r="J86">
        <f t="shared" si="11"/>
        <v>0.78</v>
      </c>
      <c r="K86">
        <f t="shared" si="12"/>
        <v>0.78300000000000003</v>
      </c>
    </row>
    <row r="87" spans="1:11" x14ac:dyDescent="0.4">
      <c r="F87">
        <f>COUNTIF($F$2:$F$86,"○")</f>
        <v>45</v>
      </c>
      <c r="G87">
        <f>COUNTIF($G$2:$G$86,"○")</f>
        <v>41</v>
      </c>
    </row>
    <row r="88" spans="1:11" x14ac:dyDescent="0.4">
      <c r="F88">
        <f>COUNTIF($F$2:$F$86,"×")</f>
        <v>31</v>
      </c>
      <c r="G88">
        <f>COUNTIF($G$2:$G$86,"×")</f>
        <v>39</v>
      </c>
    </row>
    <row r="89" spans="1:11" x14ac:dyDescent="0.4">
      <c r="F89">
        <f>COUNTIF($F$2:$F$86,"△")</f>
        <v>2</v>
      </c>
      <c r="G89">
        <f>COUNTIF($G$2:$G$86,"△")</f>
        <v>5</v>
      </c>
    </row>
  </sheetData>
  <phoneticPr fontId="1"/>
  <conditionalFormatting sqref="C2:C84">
    <cfRule type="expression" dxfId="45" priority="2">
      <formula>$B2&lt;$C2</formula>
    </cfRule>
  </conditionalFormatting>
  <conditionalFormatting sqref="E2:E86">
    <cfRule type="expression" dxfId="44" priority="1">
      <formula>$D2&lt;$E2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selection activeCell="D33" sqref="D33"/>
    </sheetView>
  </sheetViews>
  <sheetFormatPr defaultRowHeight="18.75" x14ac:dyDescent="0.4"/>
  <cols>
    <col min="1" max="1" width="32.75" customWidth="1"/>
    <col min="2" max="2" width="31.625" bestFit="1" customWidth="1"/>
    <col min="3" max="4" width="23.625" bestFit="1" customWidth="1"/>
    <col min="5" max="5" width="23" bestFit="1" customWidth="1"/>
    <col min="6" max="6" width="20.75" customWidth="1"/>
    <col min="7" max="7" width="25.625" customWidth="1"/>
    <col min="8" max="8" width="35.875" customWidth="1"/>
    <col min="9" max="9" width="30.875" customWidth="1"/>
  </cols>
  <sheetData>
    <row r="1" spans="1:9" x14ac:dyDescent="0.4">
      <c r="A1" s="35" t="s">
        <v>222</v>
      </c>
      <c r="B1" s="36" t="s">
        <v>223</v>
      </c>
      <c r="C1" s="36" t="s">
        <v>224</v>
      </c>
      <c r="D1" s="36" t="s">
        <v>225</v>
      </c>
      <c r="E1" s="36" t="s">
        <v>226</v>
      </c>
      <c r="F1" s="36" t="s">
        <v>227</v>
      </c>
      <c r="G1" s="36" t="s">
        <v>228</v>
      </c>
      <c r="H1" s="36" t="s">
        <v>229</v>
      </c>
      <c r="I1" s="37" t="s">
        <v>230</v>
      </c>
    </row>
    <row r="2" spans="1:9" ht="19.5" x14ac:dyDescent="0.4">
      <c r="A2" s="28" t="s">
        <v>275</v>
      </c>
      <c r="B2" s="17" t="s">
        <v>276</v>
      </c>
      <c r="C2" s="17" t="s">
        <v>238</v>
      </c>
      <c r="D2" s="17" t="s">
        <v>277</v>
      </c>
      <c r="E2" s="17" t="s">
        <v>278</v>
      </c>
      <c r="F2" s="17" t="s">
        <v>279</v>
      </c>
      <c r="G2" s="18" t="s">
        <v>280</v>
      </c>
      <c r="H2" s="18" t="s">
        <v>281</v>
      </c>
      <c r="I2" s="33" t="s">
        <v>282</v>
      </c>
    </row>
    <row r="3" spans="1:9" x14ac:dyDescent="0.4">
      <c r="A3" s="28" t="s">
        <v>60</v>
      </c>
      <c r="B3" s="17" t="s">
        <v>329</v>
      </c>
      <c r="C3" s="17">
        <v>37</v>
      </c>
      <c r="D3" s="17">
        <v>390</v>
      </c>
      <c r="E3" s="17">
        <v>391</v>
      </c>
      <c r="F3" s="17">
        <v>176</v>
      </c>
      <c r="G3" s="18">
        <v>0.38900000000000001</v>
      </c>
      <c r="H3" s="18" t="s">
        <v>330</v>
      </c>
      <c r="I3" s="33">
        <v>0.39600000000000002</v>
      </c>
    </row>
    <row r="4" spans="1:9" x14ac:dyDescent="0.4">
      <c r="A4" s="30" t="s">
        <v>390</v>
      </c>
      <c r="B4" s="24" t="s">
        <v>391</v>
      </c>
      <c r="C4" s="20">
        <v>3</v>
      </c>
      <c r="D4" s="20">
        <v>36</v>
      </c>
      <c r="E4" s="20">
        <v>175</v>
      </c>
      <c r="F4" s="20">
        <v>251</v>
      </c>
      <c r="G4" s="22">
        <v>0.2</v>
      </c>
      <c r="H4" s="22" t="s">
        <v>392</v>
      </c>
      <c r="I4" s="34">
        <v>0.29699999999999999</v>
      </c>
    </row>
    <row r="5" spans="1:9" ht="19.5" x14ac:dyDescent="0.4">
      <c r="A5" s="28" t="s">
        <v>26</v>
      </c>
      <c r="B5" s="19" t="s">
        <v>338</v>
      </c>
      <c r="C5" s="17" t="s">
        <v>339</v>
      </c>
      <c r="D5" s="17" t="s">
        <v>244</v>
      </c>
      <c r="E5" s="17" t="s">
        <v>340</v>
      </c>
      <c r="F5" s="17" t="s">
        <v>341</v>
      </c>
      <c r="G5" s="18">
        <v>0.33300000000000002</v>
      </c>
      <c r="H5" s="18" t="s">
        <v>342</v>
      </c>
      <c r="I5" s="33">
        <v>0.36699999999999999</v>
      </c>
    </row>
    <row r="6" spans="1:9" x14ac:dyDescent="0.4">
      <c r="A6" s="30" t="s">
        <v>393</v>
      </c>
      <c r="B6" s="24" t="s">
        <v>391</v>
      </c>
      <c r="C6" s="20">
        <v>2</v>
      </c>
      <c r="D6" s="20">
        <v>20</v>
      </c>
      <c r="E6" s="20">
        <v>20</v>
      </c>
      <c r="F6" s="20">
        <v>512</v>
      </c>
      <c r="G6" s="22">
        <v>0.25</v>
      </c>
      <c r="H6" s="22" t="s">
        <v>394</v>
      </c>
      <c r="I6" s="34">
        <v>0.3</v>
      </c>
    </row>
    <row r="7" spans="1:9" x14ac:dyDescent="0.4">
      <c r="A7" s="30" t="s">
        <v>395</v>
      </c>
      <c r="B7" s="24" t="s">
        <v>391</v>
      </c>
      <c r="C7" s="20">
        <v>2</v>
      </c>
      <c r="D7" s="20">
        <v>20</v>
      </c>
      <c r="E7" s="20">
        <v>20</v>
      </c>
      <c r="F7" s="20">
        <v>512</v>
      </c>
      <c r="G7" s="22">
        <v>0.45</v>
      </c>
      <c r="H7" s="22" t="s">
        <v>396</v>
      </c>
      <c r="I7" s="34">
        <v>0.25</v>
      </c>
    </row>
    <row r="8" spans="1:9" ht="19.5" x14ac:dyDescent="0.4">
      <c r="A8" s="29" t="s">
        <v>30</v>
      </c>
      <c r="B8" s="17"/>
      <c r="C8" s="17">
        <v>4</v>
      </c>
      <c r="D8" s="17">
        <v>60</v>
      </c>
      <c r="E8" s="17">
        <v>60</v>
      </c>
      <c r="F8" s="17">
        <v>577</v>
      </c>
      <c r="G8" s="18">
        <v>0.26700000000000002</v>
      </c>
      <c r="H8" s="18" t="s">
        <v>337</v>
      </c>
      <c r="I8" s="33">
        <v>0.26700000000000002</v>
      </c>
    </row>
    <row r="9" spans="1:9" x14ac:dyDescent="0.4">
      <c r="A9" s="28" t="s">
        <v>58</v>
      </c>
      <c r="B9" s="17"/>
      <c r="C9" s="17" t="s">
        <v>243</v>
      </c>
      <c r="D9" s="17" t="s">
        <v>244</v>
      </c>
      <c r="E9" s="17" t="s">
        <v>245</v>
      </c>
      <c r="F9" s="17" t="s">
        <v>246</v>
      </c>
      <c r="G9" s="18" t="s">
        <v>247</v>
      </c>
      <c r="H9" s="18" t="s">
        <v>248</v>
      </c>
      <c r="I9" s="33" t="s">
        <v>249</v>
      </c>
    </row>
    <row r="10" spans="1:9" x14ac:dyDescent="0.4">
      <c r="A10" s="30" t="s">
        <v>32</v>
      </c>
      <c r="B10" s="24" t="s">
        <v>346</v>
      </c>
      <c r="C10" s="20">
        <v>3</v>
      </c>
      <c r="D10" s="20">
        <v>467</v>
      </c>
      <c r="E10" s="20">
        <v>3840</v>
      </c>
      <c r="F10" s="20">
        <v>166</v>
      </c>
      <c r="G10" s="22">
        <v>0.35</v>
      </c>
      <c r="H10" s="22" t="s">
        <v>347</v>
      </c>
      <c r="I10" s="34">
        <v>0.35199999999999998</v>
      </c>
    </row>
    <row r="11" spans="1:9" x14ac:dyDescent="0.4">
      <c r="A11" s="30" t="s">
        <v>80</v>
      </c>
      <c r="B11" s="23"/>
      <c r="C11" s="20">
        <v>4</v>
      </c>
      <c r="D11" s="20">
        <v>40</v>
      </c>
      <c r="E11" s="20">
        <v>1380</v>
      </c>
      <c r="F11" s="20">
        <v>1639</v>
      </c>
      <c r="G11" s="22">
        <v>0.10299999999999999</v>
      </c>
      <c r="H11" s="22" t="s">
        <v>345</v>
      </c>
      <c r="I11" s="34">
        <v>0.34899999999999998</v>
      </c>
    </row>
    <row r="12" spans="1:9" ht="19.5" x14ac:dyDescent="0.4">
      <c r="A12" s="30" t="s">
        <v>19</v>
      </c>
      <c r="B12" s="21" t="s">
        <v>338</v>
      </c>
      <c r="C12" s="20">
        <v>2</v>
      </c>
      <c r="D12" s="20">
        <v>28</v>
      </c>
      <c r="E12" s="20">
        <v>28</v>
      </c>
      <c r="F12" s="20">
        <v>286</v>
      </c>
      <c r="G12" s="22">
        <v>0</v>
      </c>
      <c r="H12" s="22" t="s">
        <v>343</v>
      </c>
      <c r="I12" s="34">
        <v>0</v>
      </c>
    </row>
    <row r="13" spans="1:9" x14ac:dyDescent="0.4">
      <c r="A13" s="30" t="s">
        <v>45</v>
      </c>
      <c r="B13" s="24" t="s">
        <v>391</v>
      </c>
      <c r="C13" s="20">
        <v>2</v>
      </c>
      <c r="D13" s="20">
        <v>250</v>
      </c>
      <c r="E13" s="20">
        <v>250</v>
      </c>
      <c r="F13" s="20">
        <v>720</v>
      </c>
      <c r="G13" s="22">
        <v>0.42399999999999999</v>
      </c>
      <c r="H13" s="22" t="s">
        <v>418</v>
      </c>
      <c r="I13" s="34">
        <v>0.3</v>
      </c>
    </row>
    <row r="14" spans="1:9" ht="36" x14ac:dyDescent="0.4">
      <c r="A14" s="30" t="s">
        <v>17</v>
      </c>
      <c r="B14" s="24" t="s">
        <v>372</v>
      </c>
      <c r="C14" s="20">
        <v>12</v>
      </c>
      <c r="D14" s="20">
        <v>390</v>
      </c>
      <c r="E14" s="20">
        <v>390</v>
      </c>
      <c r="F14" s="20">
        <v>300</v>
      </c>
      <c r="G14" s="22">
        <v>0.42299999999999999</v>
      </c>
      <c r="H14" s="22" t="s">
        <v>373</v>
      </c>
      <c r="I14" s="34">
        <v>0.246</v>
      </c>
    </row>
    <row r="15" spans="1:9" x14ac:dyDescent="0.4">
      <c r="A15" s="30" t="s">
        <v>41</v>
      </c>
      <c r="B15" s="24"/>
      <c r="C15" s="20">
        <v>12</v>
      </c>
      <c r="D15" s="20">
        <v>390</v>
      </c>
      <c r="E15" s="20">
        <v>390</v>
      </c>
      <c r="F15" s="20">
        <v>300</v>
      </c>
      <c r="G15" s="22">
        <v>0.433</v>
      </c>
      <c r="H15" s="22" t="s">
        <v>374</v>
      </c>
      <c r="I15" s="34">
        <v>0.25600000000000001</v>
      </c>
    </row>
    <row r="16" spans="1:9" x14ac:dyDescent="0.4">
      <c r="A16" s="30" t="s">
        <v>27</v>
      </c>
      <c r="B16" s="24"/>
      <c r="C16" s="20">
        <v>12</v>
      </c>
      <c r="D16" s="20">
        <v>390</v>
      </c>
      <c r="E16" s="20">
        <v>390</v>
      </c>
      <c r="F16" s="20">
        <v>300</v>
      </c>
      <c r="G16" s="22">
        <v>0.41299999999999998</v>
      </c>
      <c r="H16" s="22" t="s">
        <v>375</v>
      </c>
      <c r="I16" s="34">
        <v>0.246</v>
      </c>
    </row>
    <row r="17" spans="1:9" x14ac:dyDescent="0.4">
      <c r="A17" s="30" t="s">
        <v>210</v>
      </c>
      <c r="B17" s="25" t="s">
        <v>348</v>
      </c>
      <c r="C17" s="20">
        <v>4</v>
      </c>
      <c r="D17" s="20">
        <v>16</v>
      </c>
      <c r="E17" s="20">
        <v>306</v>
      </c>
      <c r="F17" s="20">
        <v>345</v>
      </c>
      <c r="G17" s="22">
        <v>6.5000000000000002E-2</v>
      </c>
      <c r="H17" s="22" t="s">
        <v>349</v>
      </c>
      <c r="I17" s="34">
        <v>3.3000000000000002E-2</v>
      </c>
    </row>
    <row r="18" spans="1:9" x14ac:dyDescent="0.4">
      <c r="A18" s="30" t="s">
        <v>44</v>
      </c>
      <c r="B18" s="24" t="s">
        <v>391</v>
      </c>
      <c r="C18" s="20">
        <v>3</v>
      </c>
      <c r="D18" s="20">
        <v>139</v>
      </c>
      <c r="E18" s="20">
        <v>400</v>
      </c>
      <c r="F18" s="20">
        <v>80</v>
      </c>
      <c r="G18" s="22">
        <v>0.218</v>
      </c>
      <c r="H18" s="22" t="s">
        <v>407</v>
      </c>
      <c r="I18" s="34">
        <v>0.20799999999999999</v>
      </c>
    </row>
    <row r="19" spans="1:9" x14ac:dyDescent="0.4">
      <c r="A19" s="30" t="s">
        <v>25</v>
      </c>
      <c r="B19" s="24" t="s">
        <v>391</v>
      </c>
      <c r="C19" s="20">
        <v>2</v>
      </c>
      <c r="D19" s="20">
        <v>276</v>
      </c>
      <c r="E19" s="20">
        <v>600</v>
      </c>
      <c r="F19" s="20">
        <v>80</v>
      </c>
      <c r="G19" s="22">
        <v>0.248</v>
      </c>
      <c r="H19" s="22" t="s">
        <v>408</v>
      </c>
      <c r="I19" s="34">
        <v>0.23200000000000001</v>
      </c>
    </row>
    <row r="20" spans="1:9" x14ac:dyDescent="0.4">
      <c r="A20" s="30" t="s">
        <v>33</v>
      </c>
      <c r="B20" s="24" t="s">
        <v>391</v>
      </c>
      <c r="C20" s="20">
        <v>6</v>
      </c>
      <c r="D20" s="20">
        <v>139</v>
      </c>
      <c r="E20" s="20">
        <v>400</v>
      </c>
      <c r="F20" s="20">
        <v>80</v>
      </c>
      <c r="G20" s="22">
        <v>0.27300000000000002</v>
      </c>
      <c r="H20" s="22" t="s">
        <v>409</v>
      </c>
      <c r="I20" s="34">
        <v>0.28999999999999998</v>
      </c>
    </row>
    <row r="21" spans="1:9" x14ac:dyDescent="0.4">
      <c r="A21" s="30" t="s">
        <v>38</v>
      </c>
      <c r="B21" s="24" t="s">
        <v>391</v>
      </c>
      <c r="C21" s="20">
        <v>2</v>
      </c>
      <c r="D21" s="20">
        <v>139</v>
      </c>
      <c r="E21" s="20">
        <v>322</v>
      </c>
      <c r="F21" s="20">
        <v>512</v>
      </c>
      <c r="G21" s="22">
        <v>0.32600000000000001</v>
      </c>
      <c r="H21" s="22" t="s">
        <v>410</v>
      </c>
      <c r="I21" s="34">
        <v>0.25800000000000001</v>
      </c>
    </row>
    <row r="22" spans="1:9" ht="19.5" x14ac:dyDescent="0.4">
      <c r="A22" s="28" t="s">
        <v>326</v>
      </c>
      <c r="B22" s="19" t="s">
        <v>327</v>
      </c>
      <c r="C22" s="17">
        <v>2</v>
      </c>
      <c r="D22" s="17">
        <v>100</v>
      </c>
      <c r="E22" s="17">
        <v>100</v>
      </c>
      <c r="F22" s="17">
        <v>96</v>
      </c>
      <c r="G22" s="18">
        <v>0.12</v>
      </c>
      <c r="H22" s="18" t="s">
        <v>328</v>
      </c>
      <c r="I22" s="33">
        <v>0.23</v>
      </c>
    </row>
    <row r="23" spans="1:9" ht="36" x14ac:dyDescent="0.4">
      <c r="A23" s="30" t="s">
        <v>388</v>
      </c>
      <c r="B23" s="24" t="s">
        <v>386</v>
      </c>
      <c r="C23" s="20">
        <v>5</v>
      </c>
      <c r="D23" s="20">
        <v>500</v>
      </c>
      <c r="E23" s="20">
        <v>4500</v>
      </c>
      <c r="F23" s="20">
        <v>140</v>
      </c>
      <c r="G23" s="22">
        <v>7.4999999999999997E-2</v>
      </c>
      <c r="H23" s="22" t="s">
        <v>389</v>
      </c>
      <c r="I23" s="34">
        <v>7.5999999999999998E-2</v>
      </c>
    </row>
    <row r="24" spans="1:9" x14ac:dyDescent="0.4">
      <c r="A24" s="30" t="s">
        <v>46</v>
      </c>
      <c r="B24" s="24" t="s">
        <v>350</v>
      </c>
      <c r="C24" s="20">
        <v>2</v>
      </c>
      <c r="D24" s="20">
        <v>23</v>
      </c>
      <c r="E24" s="20">
        <v>861</v>
      </c>
      <c r="F24" s="20">
        <v>136</v>
      </c>
      <c r="G24" s="22">
        <v>0.20300000000000001</v>
      </c>
      <c r="H24" s="22" t="s">
        <v>351</v>
      </c>
      <c r="I24" s="34">
        <v>0.23200000000000001</v>
      </c>
    </row>
    <row r="25" spans="1:9" x14ac:dyDescent="0.4">
      <c r="A25" s="30" t="s">
        <v>52</v>
      </c>
      <c r="B25" s="24" t="s">
        <v>391</v>
      </c>
      <c r="C25" s="20">
        <v>7</v>
      </c>
      <c r="D25" s="20">
        <v>8926</v>
      </c>
      <c r="E25" s="20">
        <v>7711</v>
      </c>
      <c r="F25" s="20">
        <v>96</v>
      </c>
      <c r="G25" s="22">
        <v>0.45</v>
      </c>
      <c r="H25" s="22" t="s">
        <v>419</v>
      </c>
      <c r="I25" s="34">
        <v>0.39900000000000002</v>
      </c>
    </row>
    <row r="26" spans="1:9" ht="19.5" x14ac:dyDescent="0.4">
      <c r="A26" s="28" t="s">
        <v>250</v>
      </c>
      <c r="B26" s="19" t="s">
        <v>251</v>
      </c>
      <c r="C26" s="17" t="s">
        <v>252</v>
      </c>
      <c r="D26" s="17" t="s">
        <v>253</v>
      </c>
      <c r="E26" s="17" t="s">
        <v>254</v>
      </c>
      <c r="F26" s="17" t="s">
        <v>255</v>
      </c>
      <c r="G26" s="18" t="s">
        <v>256</v>
      </c>
      <c r="H26" s="18" t="s">
        <v>257</v>
      </c>
      <c r="I26" s="33" t="s">
        <v>258</v>
      </c>
    </row>
    <row r="27" spans="1:9" x14ac:dyDescent="0.4">
      <c r="A27" s="28" t="s">
        <v>303</v>
      </c>
      <c r="B27" s="17" t="s">
        <v>236</v>
      </c>
      <c r="C27" s="17" t="s">
        <v>284</v>
      </c>
      <c r="D27" s="17" t="s">
        <v>304</v>
      </c>
      <c r="E27" s="17" t="s">
        <v>305</v>
      </c>
      <c r="F27" s="17" t="s">
        <v>306</v>
      </c>
      <c r="G27" s="18" t="s">
        <v>307</v>
      </c>
      <c r="H27" s="18" t="s">
        <v>308</v>
      </c>
      <c r="I27" s="33" t="s">
        <v>309</v>
      </c>
    </row>
    <row r="28" spans="1:9" ht="37.5" x14ac:dyDescent="0.4">
      <c r="A28" s="30" t="s">
        <v>7</v>
      </c>
      <c r="B28" s="24" t="s">
        <v>352</v>
      </c>
      <c r="C28" s="20">
        <v>14</v>
      </c>
      <c r="D28" s="20">
        <v>200</v>
      </c>
      <c r="E28" s="20">
        <v>2050</v>
      </c>
      <c r="F28" s="20">
        <v>131</v>
      </c>
      <c r="G28" s="22">
        <v>0.23100000000000001</v>
      </c>
      <c r="H28" s="22" t="s">
        <v>353</v>
      </c>
      <c r="I28" s="34">
        <v>9.5000000000000001E-2</v>
      </c>
    </row>
    <row r="29" spans="1:9" ht="19.5" x14ac:dyDescent="0.4">
      <c r="A29" s="29" t="s">
        <v>333</v>
      </c>
      <c r="B29" s="17" t="s">
        <v>334</v>
      </c>
      <c r="C29" s="17">
        <v>7</v>
      </c>
      <c r="D29" s="17">
        <v>175</v>
      </c>
      <c r="E29" s="17">
        <v>175</v>
      </c>
      <c r="F29" s="17">
        <v>463</v>
      </c>
      <c r="G29" s="18">
        <v>0.217</v>
      </c>
      <c r="H29" s="18" t="s">
        <v>335</v>
      </c>
      <c r="I29" s="33">
        <v>0.17699999999999999</v>
      </c>
    </row>
    <row r="30" spans="1:9" x14ac:dyDescent="0.4">
      <c r="A30" s="30" t="s">
        <v>67</v>
      </c>
      <c r="B30" s="24" t="s">
        <v>391</v>
      </c>
      <c r="C30" s="20">
        <v>2</v>
      </c>
      <c r="D30" s="20">
        <v>1320</v>
      </c>
      <c r="E30" s="20">
        <v>3601</v>
      </c>
      <c r="F30" s="20">
        <v>500</v>
      </c>
      <c r="G30" s="22">
        <v>0.34100000000000003</v>
      </c>
      <c r="H30" s="22" t="s">
        <v>420</v>
      </c>
      <c r="I30" s="34">
        <v>0.438</v>
      </c>
    </row>
    <row r="31" spans="1:9" x14ac:dyDescent="0.4">
      <c r="A31" s="30" t="s">
        <v>64</v>
      </c>
      <c r="B31" s="24" t="s">
        <v>391</v>
      </c>
      <c r="C31" s="20">
        <v>2</v>
      </c>
      <c r="D31" s="20">
        <v>810</v>
      </c>
      <c r="E31" s="20">
        <v>3636</v>
      </c>
      <c r="F31" s="20">
        <v>500</v>
      </c>
      <c r="G31" s="22">
        <v>0.442</v>
      </c>
      <c r="H31" s="22" t="s">
        <v>421</v>
      </c>
      <c r="I31" s="34">
        <v>0.40600000000000003</v>
      </c>
    </row>
    <row r="32" spans="1:9" x14ac:dyDescent="0.4">
      <c r="A32" s="28" t="s">
        <v>235</v>
      </c>
      <c r="B32" s="17" t="s">
        <v>236</v>
      </c>
      <c r="C32" s="17" t="s">
        <v>237</v>
      </c>
      <c r="D32" s="17" t="s">
        <v>238</v>
      </c>
      <c r="E32" s="17" t="s">
        <v>239</v>
      </c>
      <c r="F32" s="17" t="s">
        <v>239</v>
      </c>
      <c r="G32" s="18" t="s">
        <v>240</v>
      </c>
      <c r="H32" s="18" t="s">
        <v>241</v>
      </c>
      <c r="I32" s="33" t="s">
        <v>242</v>
      </c>
    </row>
    <row r="33" spans="1:9" x14ac:dyDescent="0.4">
      <c r="A33" s="30" t="s">
        <v>397</v>
      </c>
      <c r="B33" s="24" t="s">
        <v>391</v>
      </c>
      <c r="C33" s="20">
        <v>2</v>
      </c>
      <c r="D33" s="20">
        <v>109</v>
      </c>
      <c r="E33" s="20">
        <v>105</v>
      </c>
      <c r="F33" s="20">
        <v>431</v>
      </c>
      <c r="G33" s="22">
        <v>0.4</v>
      </c>
      <c r="H33" s="22" t="s">
        <v>398</v>
      </c>
      <c r="I33" s="34">
        <v>0.53300000000000003</v>
      </c>
    </row>
    <row r="34" spans="1:9" x14ac:dyDescent="0.4">
      <c r="A34" s="30" t="s">
        <v>78</v>
      </c>
      <c r="B34" s="24" t="s">
        <v>391</v>
      </c>
      <c r="C34" s="20">
        <v>2</v>
      </c>
      <c r="D34" s="20">
        <v>370</v>
      </c>
      <c r="E34" s="20">
        <v>1000</v>
      </c>
      <c r="F34" s="20">
        <v>2709</v>
      </c>
      <c r="G34" s="22">
        <v>0.19900000000000001</v>
      </c>
      <c r="H34" s="22" t="s">
        <v>422</v>
      </c>
      <c r="I34" s="34">
        <v>0.20200000000000001</v>
      </c>
    </row>
    <row r="35" spans="1:9" x14ac:dyDescent="0.4">
      <c r="A35" s="30" t="s">
        <v>35</v>
      </c>
      <c r="B35" s="20"/>
      <c r="C35" s="20">
        <v>5</v>
      </c>
      <c r="D35" s="20">
        <v>155</v>
      </c>
      <c r="E35" s="20">
        <v>308</v>
      </c>
      <c r="F35" s="20">
        <v>1092</v>
      </c>
      <c r="G35" s="22">
        <v>0.63</v>
      </c>
      <c r="H35" s="22" t="s">
        <v>354</v>
      </c>
      <c r="I35" s="34">
        <v>0.623</v>
      </c>
    </row>
    <row r="36" spans="1:9" x14ac:dyDescent="0.4">
      <c r="A36" s="30" t="s">
        <v>399</v>
      </c>
      <c r="B36" s="24" t="s">
        <v>391</v>
      </c>
      <c r="C36" s="20">
        <v>2</v>
      </c>
      <c r="D36" s="20">
        <v>64</v>
      </c>
      <c r="E36" s="20">
        <v>64</v>
      </c>
      <c r="F36" s="20">
        <v>512</v>
      </c>
      <c r="G36" s="22">
        <v>0.48399999999999999</v>
      </c>
      <c r="H36" s="22" t="s">
        <v>400</v>
      </c>
      <c r="I36" s="34">
        <v>0.46899999999999997</v>
      </c>
    </row>
    <row r="37" spans="1:9" x14ac:dyDescent="0.4">
      <c r="A37" s="30" t="s">
        <v>57</v>
      </c>
      <c r="B37" s="24" t="s">
        <v>355</v>
      </c>
      <c r="C37" s="20">
        <v>7</v>
      </c>
      <c r="D37" s="20">
        <v>100</v>
      </c>
      <c r="E37" s="20">
        <v>550</v>
      </c>
      <c r="F37" s="20">
        <v>1882</v>
      </c>
      <c r="G37" s="22">
        <v>0.65800000000000003</v>
      </c>
      <c r="H37" s="22" t="s">
        <v>356</v>
      </c>
      <c r="I37" s="34">
        <v>0.61599999999999999</v>
      </c>
    </row>
    <row r="38" spans="1:9" ht="36" x14ac:dyDescent="0.4">
      <c r="A38" s="30" t="s">
        <v>385</v>
      </c>
      <c r="B38" s="24" t="s">
        <v>386</v>
      </c>
      <c r="C38" s="20">
        <v>11</v>
      </c>
      <c r="D38" s="20">
        <v>220</v>
      </c>
      <c r="E38" s="20">
        <v>1980</v>
      </c>
      <c r="F38" s="20">
        <v>256</v>
      </c>
      <c r="G38" s="22">
        <v>0.438</v>
      </c>
      <c r="H38" s="22" t="s">
        <v>387</v>
      </c>
      <c r="I38" s="34">
        <v>0.64500000000000002</v>
      </c>
    </row>
    <row r="39" spans="1:9" x14ac:dyDescent="0.4">
      <c r="A39" s="30" t="s">
        <v>75</v>
      </c>
      <c r="B39" s="24" t="s">
        <v>357</v>
      </c>
      <c r="C39" s="20">
        <v>2</v>
      </c>
      <c r="D39" s="20">
        <v>67</v>
      </c>
      <c r="E39" s="20">
        <v>1029</v>
      </c>
      <c r="F39" s="20">
        <v>24</v>
      </c>
      <c r="G39" s="22">
        <v>4.4999999999999998E-2</v>
      </c>
      <c r="H39" s="22" t="s">
        <v>358</v>
      </c>
      <c r="I39" s="34">
        <v>0.05</v>
      </c>
    </row>
    <row r="40" spans="1:9" ht="52.5" customHeight="1" x14ac:dyDescent="0.4">
      <c r="A40" s="30" t="s">
        <v>53</v>
      </c>
      <c r="B40" s="26" t="s">
        <v>391</v>
      </c>
      <c r="C40" s="20">
        <v>3</v>
      </c>
      <c r="D40" s="20">
        <v>375</v>
      </c>
      <c r="E40" s="20">
        <v>375</v>
      </c>
      <c r="F40" s="20">
        <v>720</v>
      </c>
      <c r="G40" s="22">
        <v>0.50700000000000001</v>
      </c>
      <c r="H40" s="22" t="s">
        <v>423</v>
      </c>
      <c r="I40" s="34">
        <v>0.20499999999999999</v>
      </c>
    </row>
    <row r="41" spans="1:9" ht="19.5" x14ac:dyDescent="0.4">
      <c r="A41" s="28" t="s">
        <v>310</v>
      </c>
      <c r="B41" s="40" t="s">
        <v>311</v>
      </c>
      <c r="C41" s="17" t="s">
        <v>237</v>
      </c>
      <c r="D41" s="17" t="s">
        <v>312</v>
      </c>
      <c r="E41" s="17" t="s">
        <v>313</v>
      </c>
      <c r="F41" s="17" t="s">
        <v>314</v>
      </c>
      <c r="G41" s="18" t="s">
        <v>315</v>
      </c>
      <c r="H41" s="18" t="s">
        <v>316</v>
      </c>
      <c r="I41" s="33" t="s">
        <v>317</v>
      </c>
    </row>
    <row r="42" spans="1:9" ht="19.5" x14ac:dyDescent="0.4">
      <c r="A42" s="28" t="s">
        <v>318</v>
      </c>
      <c r="B42" s="41" t="s">
        <v>311</v>
      </c>
      <c r="C42" s="17" t="s">
        <v>319</v>
      </c>
      <c r="D42" s="17" t="s">
        <v>320</v>
      </c>
      <c r="E42" s="17" t="s">
        <v>321</v>
      </c>
      <c r="F42" s="17" t="s">
        <v>322</v>
      </c>
      <c r="G42" s="18" t="s">
        <v>323</v>
      </c>
      <c r="H42" s="18" t="s">
        <v>324</v>
      </c>
      <c r="I42" s="33" t="s">
        <v>325</v>
      </c>
    </row>
    <row r="43" spans="1:9" x14ac:dyDescent="0.4">
      <c r="A43" s="30" t="s">
        <v>73</v>
      </c>
      <c r="B43" s="38"/>
      <c r="C43" s="20">
        <v>8</v>
      </c>
      <c r="D43" s="20">
        <v>55</v>
      </c>
      <c r="E43" s="20">
        <v>2345</v>
      </c>
      <c r="F43" s="20">
        <v>1024</v>
      </c>
      <c r="G43" s="22">
        <v>8.5999999999999993E-2</v>
      </c>
      <c r="H43" s="22" t="s">
        <v>359</v>
      </c>
      <c r="I43" s="34">
        <v>6.6000000000000003E-2</v>
      </c>
    </row>
    <row r="44" spans="1:9" x14ac:dyDescent="0.4">
      <c r="A44" s="30" t="s">
        <v>6</v>
      </c>
      <c r="B44" s="27" t="s">
        <v>391</v>
      </c>
      <c r="C44" s="20">
        <v>3</v>
      </c>
      <c r="D44" s="20">
        <v>60</v>
      </c>
      <c r="E44" s="20">
        <v>60</v>
      </c>
      <c r="F44" s="20">
        <v>448</v>
      </c>
      <c r="G44" s="22">
        <v>6.7000000000000004E-2</v>
      </c>
      <c r="H44" s="22" t="s">
        <v>424</v>
      </c>
      <c r="I44" s="34">
        <v>6.7000000000000004E-2</v>
      </c>
    </row>
    <row r="45" spans="1:9" x14ac:dyDescent="0.4">
      <c r="A45" s="30" t="s">
        <v>81</v>
      </c>
      <c r="B45" s="42"/>
      <c r="C45" s="20">
        <v>10</v>
      </c>
      <c r="D45" s="20">
        <v>381</v>
      </c>
      <c r="E45" s="20">
        <v>760</v>
      </c>
      <c r="F45" s="20">
        <v>99</v>
      </c>
      <c r="G45" s="22">
        <v>0.316</v>
      </c>
      <c r="H45" s="22" t="s">
        <v>360</v>
      </c>
      <c r="I45" s="34">
        <v>0.26300000000000001</v>
      </c>
    </row>
    <row r="46" spans="1:9" x14ac:dyDescent="0.4">
      <c r="A46" s="30" t="s">
        <v>10</v>
      </c>
      <c r="B46" s="24" t="s">
        <v>391</v>
      </c>
      <c r="C46" s="20">
        <v>3</v>
      </c>
      <c r="D46" s="20">
        <v>154</v>
      </c>
      <c r="E46" s="20">
        <v>400</v>
      </c>
      <c r="F46" s="20">
        <v>80</v>
      </c>
      <c r="G46" s="22">
        <v>0.26</v>
      </c>
      <c r="H46" s="22" t="s">
        <v>411</v>
      </c>
      <c r="I46" s="34">
        <v>0.25</v>
      </c>
    </row>
    <row r="47" spans="1:9" x14ac:dyDescent="0.4">
      <c r="A47" s="30" t="s">
        <v>22</v>
      </c>
      <c r="B47" s="24" t="s">
        <v>391</v>
      </c>
      <c r="C47" s="20">
        <v>2</v>
      </c>
      <c r="D47" s="20">
        <v>291</v>
      </c>
      <c r="E47" s="20">
        <v>600</v>
      </c>
      <c r="F47" s="20">
        <v>80</v>
      </c>
      <c r="G47" s="22">
        <v>0.247</v>
      </c>
      <c r="H47" s="22" t="s">
        <v>412</v>
      </c>
      <c r="I47" s="34">
        <v>0.35199999999999998</v>
      </c>
    </row>
    <row r="48" spans="1:9" x14ac:dyDescent="0.4">
      <c r="A48" s="30" t="s">
        <v>55</v>
      </c>
      <c r="B48" s="24" t="s">
        <v>391</v>
      </c>
      <c r="C48" s="20">
        <v>6</v>
      </c>
      <c r="D48" s="20">
        <v>154</v>
      </c>
      <c r="E48" s="20">
        <v>399</v>
      </c>
      <c r="F48" s="20">
        <v>80</v>
      </c>
      <c r="G48" s="22">
        <v>0.439</v>
      </c>
      <c r="H48" s="22" t="s">
        <v>413</v>
      </c>
      <c r="I48" s="34">
        <v>0.41599999999999998</v>
      </c>
    </row>
    <row r="49" spans="1:9" x14ac:dyDescent="0.4">
      <c r="A49" s="30" t="s">
        <v>29</v>
      </c>
      <c r="B49" s="20"/>
      <c r="C49" s="20">
        <v>2</v>
      </c>
      <c r="D49" s="20">
        <v>20</v>
      </c>
      <c r="E49" s="20">
        <v>1252</v>
      </c>
      <c r="F49" s="20">
        <v>84</v>
      </c>
      <c r="G49" s="22">
        <v>0.121</v>
      </c>
      <c r="H49" s="22" t="s">
        <v>361</v>
      </c>
      <c r="I49" s="34">
        <v>0.16500000000000001</v>
      </c>
    </row>
    <row r="50" spans="1:9" x14ac:dyDescent="0.4">
      <c r="A50" s="30" t="s">
        <v>380</v>
      </c>
      <c r="B50" s="24" t="s">
        <v>381</v>
      </c>
      <c r="C50" s="20">
        <v>42</v>
      </c>
      <c r="D50" s="20">
        <v>1800</v>
      </c>
      <c r="E50" s="20">
        <v>1965</v>
      </c>
      <c r="F50" s="20">
        <v>750</v>
      </c>
      <c r="G50" s="22">
        <v>0.17100000000000001</v>
      </c>
      <c r="H50" s="22" t="s">
        <v>382</v>
      </c>
      <c r="I50" s="34">
        <v>0.20899999999999999</v>
      </c>
    </row>
    <row r="51" spans="1:9" x14ac:dyDescent="0.4">
      <c r="A51" s="30" t="s">
        <v>383</v>
      </c>
      <c r="B51" s="24" t="s">
        <v>381</v>
      </c>
      <c r="C51" s="20">
        <v>42</v>
      </c>
      <c r="D51" s="20">
        <v>1800</v>
      </c>
      <c r="E51" s="20">
        <v>1965</v>
      </c>
      <c r="F51" s="20">
        <v>750</v>
      </c>
      <c r="G51" s="22">
        <v>0.12</v>
      </c>
      <c r="H51" s="22" t="s">
        <v>384</v>
      </c>
      <c r="I51" s="34">
        <v>0.13500000000000001</v>
      </c>
    </row>
    <row r="52" spans="1:9" ht="19.5" x14ac:dyDescent="0.4">
      <c r="A52" s="30" t="s">
        <v>71</v>
      </c>
      <c r="B52" s="21" t="s">
        <v>338</v>
      </c>
      <c r="C52" s="20">
        <v>4</v>
      </c>
      <c r="D52" s="20">
        <v>30</v>
      </c>
      <c r="E52" s="20">
        <v>30</v>
      </c>
      <c r="F52" s="20">
        <v>570</v>
      </c>
      <c r="G52" s="22">
        <v>0.13300000000000001</v>
      </c>
      <c r="H52" s="22" t="s">
        <v>344</v>
      </c>
      <c r="I52" s="34">
        <v>0.16700000000000001</v>
      </c>
    </row>
    <row r="53" spans="1:9" ht="19.5" x14ac:dyDescent="0.4">
      <c r="A53" s="28" t="s">
        <v>259</v>
      </c>
      <c r="B53" s="19" t="s">
        <v>260</v>
      </c>
      <c r="C53" s="17" t="s">
        <v>261</v>
      </c>
      <c r="D53" s="17" t="s">
        <v>262</v>
      </c>
      <c r="E53" s="17" t="s">
        <v>263</v>
      </c>
      <c r="F53" s="17" t="s">
        <v>264</v>
      </c>
      <c r="G53" s="18" t="s">
        <v>265</v>
      </c>
      <c r="H53" s="18" t="s">
        <v>266</v>
      </c>
      <c r="I53" s="33" t="s">
        <v>267</v>
      </c>
    </row>
    <row r="54" spans="1:9" x14ac:dyDescent="0.4">
      <c r="A54" s="30" t="s">
        <v>49</v>
      </c>
      <c r="B54" s="24" t="s">
        <v>391</v>
      </c>
      <c r="C54" s="20">
        <v>2</v>
      </c>
      <c r="D54" s="20">
        <v>1800</v>
      </c>
      <c r="E54" s="20">
        <v>858</v>
      </c>
      <c r="F54" s="20">
        <v>80</v>
      </c>
      <c r="G54" s="22">
        <v>0.23899999999999999</v>
      </c>
      <c r="H54" s="22" t="s">
        <v>401</v>
      </c>
      <c r="I54" s="34">
        <v>0.27200000000000002</v>
      </c>
    </row>
    <row r="55" spans="1:9" ht="36" x14ac:dyDescent="0.4">
      <c r="A55" s="31" t="s">
        <v>425</v>
      </c>
      <c r="B55" s="24" t="s">
        <v>426</v>
      </c>
      <c r="C55" s="20">
        <v>39</v>
      </c>
      <c r="D55" s="20">
        <v>214</v>
      </c>
      <c r="E55" s="20">
        <v>1896</v>
      </c>
      <c r="F55" s="20">
        <v>1024</v>
      </c>
      <c r="G55" s="22">
        <v>0.89100000000000001</v>
      </c>
      <c r="H55" s="22" t="s">
        <v>427</v>
      </c>
      <c r="I55" s="34">
        <v>0.77200000000000002</v>
      </c>
    </row>
    <row r="56" spans="1:9" ht="19.5" x14ac:dyDescent="0.4">
      <c r="A56" s="29" t="s">
        <v>12</v>
      </c>
      <c r="B56" s="17"/>
      <c r="C56" s="17">
        <v>7</v>
      </c>
      <c r="D56" s="17">
        <v>105</v>
      </c>
      <c r="E56" s="17">
        <v>105</v>
      </c>
      <c r="F56" s="17">
        <v>144</v>
      </c>
      <c r="G56" s="18">
        <v>3.7999999999999999E-2</v>
      </c>
      <c r="H56" s="18" t="s">
        <v>336</v>
      </c>
      <c r="I56" s="33">
        <v>0</v>
      </c>
    </row>
    <row r="57" spans="1:9" x14ac:dyDescent="0.4">
      <c r="A57" s="30" t="s">
        <v>36</v>
      </c>
      <c r="B57" s="24" t="s">
        <v>391</v>
      </c>
      <c r="C57" s="20">
        <v>3</v>
      </c>
      <c r="D57" s="20">
        <v>400</v>
      </c>
      <c r="E57" s="20">
        <v>205</v>
      </c>
      <c r="F57" s="20">
        <v>80</v>
      </c>
      <c r="G57" s="22">
        <v>0.215</v>
      </c>
      <c r="H57" s="22" t="s">
        <v>402</v>
      </c>
      <c r="I57" s="34">
        <v>0.19500000000000001</v>
      </c>
    </row>
    <row r="58" spans="1:9" x14ac:dyDescent="0.4">
      <c r="A58" s="30" t="s">
        <v>23</v>
      </c>
      <c r="B58" s="24" t="s">
        <v>391</v>
      </c>
      <c r="C58" s="20">
        <v>2</v>
      </c>
      <c r="D58" s="20">
        <v>600</v>
      </c>
      <c r="E58" s="20">
        <v>291</v>
      </c>
      <c r="F58" s="20">
        <v>80</v>
      </c>
      <c r="G58" s="22">
        <v>0.192</v>
      </c>
      <c r="H58" s="22" t="s">
        <v>403</v>
      </c>
      <c r="I58" s="34">
        <v>0.216</v>
      </c>
    </row>
    <row r="59" spans="1:9" x14ac:dyDescent="0.4">
      <c r="A59" s="30" t="s">
        <v>86</v>
      </c>
      <c r="B59" s="24" t="s">
        <v>391</v>
      </c>
      <c r="C59" s="20">
        <v>6</v>
      </c>
      <c r="D59" s="20">
        <v>205</v>
      </c>
      <c r="E59" s="20">
        <v>400</v>
      </c>
      <c r="F59" s="20">
        <v>80</v>
      </c>
      <c r="G59" s="22">
        <v>0.29199999999999998</v>
      </c>
      <c r="H59" s="22" t="s">
        <v>404</v>
      </c>
      <c r="I59" s="34">
        <v>0.26300000000000001</v>
      </c>
    </row>
    <row r="60" spans="1:9" x14ac:dyDescent="0.4">
      <c r="A60" s="30" t="s">
        <v>69</v>
      </c>
      <c r="B60" s="24" t="s">
        <v>391</v>
      </c>
      <c r="C60" s="20">
        <v>3</v>
      </c>
      <c r="D60" s="20">
        <v>375</v>
      </c>
      <c r="E60" s="20">
        <v>375</v>
      </c>
      <c r="F60" s="20">
        <v>720</v>
      </c>
      <c r="G60" s="22">
        <v>0.60499999999999998</v>
      </c>
      <c r="H60" s="22" t="s">
        <v>428</v>
      </c>
      <c r="I60" s="34">
        <v>0.53600000000000003</v>
      </c>
    </row>
    <row r="61" spans="1:9" x14ac:dyDescent="0.4">
      <c r="A61" s="30" t="s">
        <v>76</v>
      </c>
      <c r="B61" s="24" t="s">
        <v>391</v>
      </c>
      <c r="C61" s="20">
        <v>3</v>
      </c>
      <c r="D61" s="20">
        <v>375</v>
      </c>
      <c r="E61" s="20">
        <v>375</v>
      </c>
      <c r="F61" s="20">
        <v>720</v>
      </c>
      <c r="G61" s="22">
        <v>0.64</v>
      </c>
      <c r="H61" s="22" t="s">
        <v>429</v>
      </c>
      <c r="I61" s="34">
        <v>0.60299999999999998</v>
      </c>
    </row>
    <row r="62" spans="1:9" x14ac:dyDescent="0.4">
      <c r="A62" s="30" t="s">
        <v>50</v>
      </c>
      <c r="B62" s="24" t="s">
        <v>391</v>
      </c>
      <c r="C62" s="20">
        <v>2</v>
      </c>
      <c r="D62" s="20">
        <v>20</v>
      </c>
      <c r="E62" s="20">
        <v>180</v>
      </c>
      <c r="F62" s="20">
        <v>500</v>
      </c>
      <c r="G62" s="22">
        <v>0.46100000000000002</v>
      </c>
      <c r="H62" s="22" t="s">
        <v>414</v>
      </c>
      <c r="I62" s="34">
        <v>0.35</v>
      </c>
    </row>
    <row r="63" spans="1:9" x14ac:dyDescent="0.4">
      <c r="A63" s="30" t="s">
        <v>70</v>
      </c>
      <c r="B63" s="24" t="s">
        <v>391</v>
      </c>
      <c r="C63" s="20">
        <v>60</v>
      </c>
      <c r="D63" s="20">
        <v>600</v>
      </c>
      <c r="E63" s="20">
        <v>600</v>
      </c>
      <c r="F63" s="20">
        <v>512</v>
      </c>
      <c r="G63" s="22">
        <v>0.248</v>
      </c>
      <c r="H63" s="22" t="s">
        <v>430</v>
      </c>
      <c r="I63" s="34">
        <v>0.23200000000000001</v>
      </c>
    </row>
    <row r="64" spans="1:9" x14ac:dyDescent="0.4">
      <c r="A64" s="30" t="s">
        <v>14</v>
      </c>
      <c r="B64" s="24" t="s">
        <v>391</v>
      </c>
      <c r="C64" s="20">
        <v>3</v>
      </c>
      <c r="D64" s="20">
        <v>375</v>
      </c>
      <c r="E64" s="20">
        <v>375</v>
      </c>
      <c r="F64" s="20">
        <v>720</v>
      </c>
      <c r="G64" s="22">
        <v>0.65900000000000003</v>
      </c>
      <c r="H64" s="22" t="s">
        <v>431</v>
      </c>
      <c r="I64" s="34">
        <v>0.35699999999999998</v>
      </c>
    </row>
    <row r="65" spans="1:9" x14ac:dyDescent="0.4">
      <c r="A65" s="30" t="s">
        <v>365</v>
      </c>
      <c r="B65" s="25" t="s">
        <v>363</v>
      </c>
      <c r="C65" s="20">
        <v>2</v>
      </c>
      <c r="D65" s="20">
        <v>20</v>
      </c>
      <c r="E65" s="20">
        <v>601</v>
      </c>
      <c r="F65" s="20">
        <v>70</v>
      </c>
      <c r="G65" s="22">
        <v>0.30499999999999999</v>
      </c>
      <c r="H65" s="22" t="s">
        <v>366</v>
      </c>
      <c r="I65" s="34">
        <v>0.27500000000000002</v>
      </c>
    </row>
    <row r="66" spans="1:9" x14ac:dyDescent="0.4">
      <c r="A66" s="30" t="s">
        <v>362</v>
      </c>
      <c r="B66" s="25" t="s">
        <v>363</v>
      </c>
      <c r="C66" s="20">
        <v>2</v>
      </c>
      <c r="D66" s="20">
        <v>27</v>
      </c>
      <c r="E66" s="20">
        <v>953</v>
      </c>
      <c r="F66" s="20">
        <v>65</v>
      </c>
      <c r="G66" s="22">
        <v>0.14099999999999999</v>
      </c>
      <c r="H66" s="22" t="s">
        <v>364</v>
      </c>
      <c r="I66" s="34">
        <v>0.16900000000000001</v>
      </c>
    </row>
    <row r="67" spans="1:9" x14ac:dyDescent="0.4">
      <c r="A67" s="30" t="s">
        <v>0</v>
      </c>
      <c r="B67" s="24" t="s">
        <v>367</v>
      </c>
      <c r="C67" s="20">
        <v>3</v>
      </c>
      <c r="D67" s="20">
        <v>1000</v>
      </c>
      <c r="E67" s="20">
        <v>8236</v>
      </c>
      <c r="F67" s="20">
        <v>1024</v>
      </c>
      <c r="G67" s="22">
        <v>0.151</v>
      </c>
      <c r="H67" s="22" t="s">
        <v>368</v>
      </c>
      <c r="I67" s="34">
        <v>9.2999999999999999E-2</v>
      </c>
    </row>
    <row r="68" spans="1:9" x14ac:dyDescent="0.4">
      <c r="A68" s="30" t="s">
        <v>59</v>
      </c>
      <c r="B68" s="24" t="s">
        <v>391</v>
      </c>
      <c r="C68" s="20">
        <v>2</v>
      </c>
      <c r="D68" s="20">
        <v>370</v>
      </c>
      <c r="E68" s="20">
        <v>613</v>
      </c>
      <c r="F68" s="20">
        <v>235</v>
      </c>
      <c r="G68" s="22">
        <v>6.2E-2</v>
      </c>
      <c r="H68" s="22" t="s">
        <v>432</v>
      </c>
      <c r="I68" s="34">
        <v>0.06</v>
      </c>
    </row>
    <row r="69" spans="1:9" ht="19.5" x14ac:dyDescent="0.4">
      <c r="A69" s="28" t="s">
        <v>268</v>
      </c>
      <c r="B69" s="19" t="s">
        <v>269</v>
      </c>
      <c r="C69" s="17" t="s">
        <v>270</v>
      </c>
      <c r="D69" s="17" t="s">
        <v>271</v>
      </c>
      <c r="E69" s="17" t="s">
        <v>272</v>
      </c>
      <c r="F69" s="17" t="s">
        <v>246</v>
      </c>
      <c r="G69" s="18" t="s">
        <v>273</v>
      </c>
      <c r="H69" s="18" t="s">
        <v>274</v>
      </c>
      <c r="I69" s="33">
        <v>0.20799999999999999</v>
      </c>
    </row>
    <row r="70" spans="1:9" x14ac:dyDescent="0.4">
      <c r="A70" s="30" t="s">
        <v>20</v>
      </c>
      <c r="B70" s="24" t="s">
        <v>369</v>
      </c>
      <c r="C70" s="20">
        <v>6</v>
      </c>
      <c r="D70" s="20">
        <v>25</v>
      </c>
      <c r="E70" s="20">
        <v>995</v>
      </c>
      <c r="F70" s="20">
        <v>398</v>
      </c>
      <c r="G70" s="22">
        <v>0.1</v>
      </c>
      <c r="H70" s="22" t="s">
        <v>370</v>
      </c>
      <c r="I70" s="34">
        <v>0.05</v>
      </c>
    </row>
    <row r="71" spans="1:9" x14ac:dyDescent="0.4">
      <c r="A71" s="28" t="s">
        <v>231</v>
      </c>
      <c r="B71" s="17" t="s">
        <v>232</v>
      </c>
      <c r="C71" s="17">
        <v>6</v>
      </c>
      <c r="D71" s="17">
        <v>300</v>
      </c>
      <c r="E71" s="17">
        <v>300</v>
      </c>
      <c r="F71" s="17">
        <v>60</v>
      </c>
      <c r="G71" s="18">
        <v>0.12</v>
      </c>
      <c r="H71" s="18" t="s">
        <v>233</v>
      </c>
      <c r="I71" s="33" t="s">
        <v>234</v>
      </c>
    </row>
    <row r="72" spans="1:9" x14ac:dyDescent="0.4">
      <c r="A72" s="30" t="s">
        <v>24</v>
      </c>
      <c r="B72" s="24" t="s">
        <v>391</v>
      </c>
      <c r="C72" s="20">
        <v>2</v>
      </c>
      <c r="D72" s="20">
        <v>40</v>
      </c>
      <c r="E72" s="20">
        <v>228</v>
      </c>
      <c r="F72" s="20">
        <v>277</v>
      </c>
      <c r="G72" s="22">
        <v>0.32</v>
      </c>
      <c r="H72" s="22" t="s">
        <v>405</v>
      </c>
      <c r="I72" s="34">
        <v>0.22800000000000001</v>
      </c>
    </row>
    <row r="73" spans="1:9" x14ac:dyDescent="0.4">
      <c r="A73" s="30" t="s">
        <v>79</v>
      </c>
      <c r="B73" s="24" t="s">
        <v>391</v>
      </c>
      <c r="C73" s="20">
        <v>2</v>
      </c>
      <c r="D73" s="20">
        <v>36</v>
      </c>
      <c r="E73" s="20">
        <v>130</v>
      </c>
      <c r="F73" s="20">
        <v>343</v>
      </c>
      <c r="G73" s="22">
        <v>0.192</v>
      </c>
      <c r="H73" s="22" t="s">
        <v>406</v>
      </c>
      <c r="I73" s="34">
        <v>0.16200000000000001</v>
      </c>
    </row>
    <row r="74" spans="1:9" ht="19.5" x14ac:dyDescent="0.4">
      <c r="A74" s="28" t="s">
        <v>51</v>
      </c>
      <c r="B74" s="19" t="s">
        <v>283</v>
      </c>
      <c r="C74" s="17" t="s">
        <v>284</v>
      </c>
      <c r="D74" s="17" t="s">
        <v>285</v>
      </c>
      <c r="E74" s="17" t="s">
        <v>285</v>
      </c>
      <c r="F74" s="17" t="s">
        <v>286</v>
      </c>
      <c r="G74" s="18" t="s">
        <v>287</v>
      </c>
      <c r="H74" s="18" t="s">
        <v>288</v>
      </c>
      <c r="I74" s="33" t="s">
        <v>289</v>
      </c>
    </row>
    <row r="75" spans="1:9" ht="19.5" x14ac:dyDescent="0.4">
      <c r="A75" s="28" t="s">
        <v>290</v>
      </c>
      <c r="B75" s="17" t="s">
        <v>291</v>
      </c>
      <c r="C75" s="17" t="s">
        <v>284</v>
      </c>
      <c r="D75" s="17" t="s">
        <v>292</v>
      </c>
      <c r="E75" s="17" t="s">
        <v>293</v>
      </c>
      <c r="F75" s="17" t="s">
        <v>246</v>
      </c>
      <c r="G75" s="18" t="s">
        <v>294</v>
      </c>
      <c r="H75" s="18" t="s">
        <v>295</v>
      </c>
      <c r="I75" s="33" t="s">
        <v>289</v>
      </c>
    </row>
    <row r="76" spans="1:9" x14ac:dyDescent="0.4">
      <c r="A76" s="30" t="s">
        <v>15</v>
      </c>
      <c r="B76" s="24" t="s">
        <v>350</v>
      </c>
      <c r="C76" s="20">
        <v>2</v>
      </c>
      <c r="D76" s="20">
        <v>23</v>
      </c>
      <c r="E76" s="20">
        <v>1139</v>
      </c>
      <c r="F76" s="20">
        <v>82</v>
      </c>
      <c r="G76" s="22">
        <v>0.253</v>
      </c>
      <c r="H76" s="22" t="s">
        <v>371</v>
      </c>
      <c r="I76" s="34">
        <v>9.6000000000000002E-2</v>
      </c>
    </row>
    <row r="77" spans="1:9" ht="36" x14ac:dyDescent="0.4">
      <c r="A77" s="30" t="s">
        <v>61</v>
      </c>
      <c r="B77" s="24" t="s">
        <v>376</v>
      </c>
      <c r="C77" s="20">
        <v>8</v>
      </c>
      <c r="D77" s="20">
        <v>896</v>
      </c>
      <c r="E77" s="20">
        <v>3582</v>
      </c>
      <c r="F77" s="20">
        <v>315</v>
      </c>
      <c r="G77" s="22">
        <v>0.26100000000000001</v>
      </c>
      <c r="H77" s="22" t="s">
        <v>377</v>
      </c>
      <c r="I77" s="34">
        <v>0.27300000000000002</v>
      </c>
    </row>
    <row r="78" spans="1:9" x14ac:dyDescent="0.4">
      <c r="A78" s="30" t="s">
        <v>56</v>
      </c>
      <c r="B78" s="24"/>
      <c r="C78" s="20">
        <v>8</v>
      </c>
      <c r="D78" s="20">
        <v>896</v>
      </c>
      <c r="E78" s="20">
        <v>3582</v>
      </c>
      <c r="F78" s="20">
        <v>315</v>
      </c>
      <c r="G78" s="22">
        <v>0.33800000000000002</v>
      </c>
      <c r="H78" s="22" t="s">
        <v>378</v>
      </c>
      <c r="I78" s="34">
        <v>0.36599999999999999</v>
      </c>
    </row>
    <row r="79" spans="1:9" x14ac:dyDescent="0.4">
      <c r="A79" s="30" t="s">
        <v>34</v>
      </c>
      <c r="B79" s="24"/>
      <c r="C79" s="20">
        <v>8</v>
      </c>
      <c r="D79" s="20">
        <v>896</v>
      </c>
      <c r="E79" s="20">
        <v>3582</v>
      </c>
      <c r="F79" s="20">
        <v>315</v>
      </c>
      <c r="G79" s="22">
        <v>0.35</v>
      </c>
      <c r="H79" s="22" t="s">
        <v>379</v>
      </c>
      <c r="I79" s="34">
        <v>0.34200000000000003</v>
      </c>
    </row>
    <row r="80" spans="1:9" x14ac:dyDescent="0.4">
      <c r="A80" s="30" t="s">
        <v>65</v>
      </c>
      <c r="B80" s="24" t="s">
        <v>391</v>
      </c>
      <c r="C80" s="20">
        <v>8</v>
      </c>
      <c r="D80" s="20">
        <v>896</v>
      </c>
      <c r="E80" s="20">
        <v>3582</v>
      </c>
      <c r="F80" s="20">
        <v>945</v>
      </c>
      <c r="G80" s="22">
        <v>5.1999999999999998E-2</v>
      </c>
      <c r="H80" s="22" t="s">
        <v>433</v>
      </c>
      <c r="I80" s="34">
        <v>0.108</v>
      </c>
    </row>
    <row r="81" spans="1:9" ht="19.5" x14ac:dyDescent="0.4">
      <c r="A81" s="28" t="s">
        <v>296</v>
      </c>
      <c r="B81" s="17" t="s">
        <v>297</v>
      </c>
      <c r="C81" s="17" t="s">
        <v>237</v>
      </c>
      <c r="D81" s="17" t="s">
        <v>292</v>
      </c>
      <c r="E81" s="17" t="s">
        <v>298</v>
      </c>
      <c r="F81" s="17" t="s">
        <v>299</v>
      </c>
      <c r="G81" s="18" t="s">
        <v>300</v>
      </c>
      <c r="H81" s="18" t="s">
        <v>301</v>
      </c>
      <c r="I81" s="33" t="s">
        <v>302</v>
      </c>
    </row>
    <row r="82" spans="1:9" x14ac:dyDescent="0.4">
      <c r="A82" s="30" t="s">
        <v>62</v>
      </c>
      <c r="B82" s="24" t="s">
        <v>391</v>
      </c>
      <c r="C82" s="20">
        <v>2</v>
      </c>
      <c r="D82" s="20">
        <v>57</v>
      </c>
      <c r="E82" s="20">
        <v>54</v>
      </c>
      <c r="F82" s="20">
        <v>234</v>
      </c>
      <c r="G82" s="22">
        <v>0.38900000000000001</v>
      </c>
      <c r="H82" s="22" t="s">
        <v>415</v>
      </c>
      <c r="I82" s="34">
        <v>0.42599999999999999</v>
      </c>
    </row>
    <row r="83" spans="1:9" x14ac:dyDescent="0.4">
      <c r="A83" s="30" t="s">
        <v>416</v>
      </c>
      <c r="B83" s="24" t="s">
        <v>391</v>
      </c>
      <c r="C83" s="20">
        <v>25</v>
      </c>
      <c r="D83" s="20">
        <v>267</v>
      </c>
      <c r="E83" s="20">
        <v>638</v>
      </c>
      <c r="F83" s="20">
        <v>270</v>
      </c>
      <c r="G83" s="22">
        <v>0.38200000000000001</v>
      </c>
      <c r="H83" s="22" t="s">
        <v>417</v>
      </c>
      <c r="I83" s="34">
        <v>0.35099999999999998</v>
      </c>
    </row>
    <row r="84" spans="1:9" x14ac:dyDescent="0.4">
      <c r="A84" s="30" t="s">
        <v>68</v>
      </c>
      <c r="B84" s="24" t="s">
        <v>391</v>
      </c>
      <c r="C84" s="20">
        <v>5</v>
      </c>
      <c r="D84" s="20">
        <v>77</v>
      </c>
      <c r="E84" s="20">
        <v>181</v>
      </c>
      <c r="F84" s="20">
        <v>900</v>
      </c>
      <c r="G84" s="22">
        <v>0.63500000000000001</v>
      </c>
      <c r="H84" s="22" t="s">
        <v>434</v>
      </c>
      <c r="I84" s="34">
        <v>0.53600000000000003</v>
      </c>
    </row>
    <row r="85" spans="1:9" x14ac:dyDescent="0.4">
      <c r="A85" s="30" t="s">
        <v>9</v>
      </c>
      <c r="B85" s="24" t="s">
        <v>391</v>
      </c>
      <c r="C85" s="20">
        <v>2</v>
      </c>
      <c r="D85" s="20">
        <v>77</v>
      </c>
      <c r="E85" s="20">
        <v>181</v>
      </c>
      <c r="F85" s="20">
        <v>900</v>
      </c>
      <c r="G85" s="22">
        <v>0.41399999999999998</v>
      </c>
      <c r="H85" s="22" t="s">
        <v>435</v>
      </c>
      <c r="I85" s="34">
        <v>0.33700000000000002</v>
      </c>
    </row>
    <row r="86" spans="1:9" ht="19.5" x14ac:dyDescent="0.4">
      <c r="A86" s="39" t="s">
        <v>331</v>
      </c>
      <c r="B86" s="43" t="s">
        <v>251</v>
      </c>
      <c r="C86" s="44">
        <v>2</v>
      </c>
      <c r="D86" s="44">
        <v>300</v>
      </c>
      <c r="E86" s="44">
        <v>3000</v>
      </c>
      <c r="F86" s="44">
        <v>426</v>
      </c>
      <c r="G86" s="16">
        <v>0.17</v>
      </c>
      <c r="H86" s="16" t="s">
        <v>332</v>
      </c>
      <c r="I86" s="32">
        <v>0.16400000000000001</v>
      </c>
    </row>
  </sheetData>
  <phoneticPr fontId="1"/>
  <hyperlinks>
    <hyperlink ref="A55" r:id="rId1" display="http://www.cs.ucr.edu/~eamonn/time_series_data/Phoneme Dataset.txt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/>
  </sheetViews>
  <sheetFormatPr defaultRowHeight="18.75" x14ac:dyDescent="0.4"/>
  <cols>
    <col min="1" max="1" width="32.75" bestFit="1" customWidth="1"/>
    <col min="2" max="2" width="12.75" bestFit="1" customWidth="1"/>
    <col min="5" max="5" width="25.625" customWidth="1"/>
  </cols>
  <sheetData>
    <row r="1" spans="1:5" x14ac:dyDescent="0.4">
      <c r="A1" t="s">
        <v>89</v>
      </c>
      <c r="B1" t="s">
        <v>436</v>
      </c>
      <c r="C1" t="s">
        <v>438</v>
      </c>
      <c r="E1" s="36" t="s">
        <v>228</v>
      </c>
    </row>
    <row r="2" spans="1:5" x14ac:dyDescent="0.4">
      <c r="A2" t="s">
        <v>212</v>
      </c>
      <c r="B2">
        <v>0.63076923076900004</v>
      </c>
      <c r="C2">
        <f>1-テーブル4[[#This Row],[列2]]</f>
        <v>0.36923076923099996</v>
      </c>
      <c r="E2" s="18" t="s">
        <v>280</v>
      </c>
    </row>
    <row r="3" spans="1:5" x14ac:dyDescent="0.4">
      <c r="A3" t="s">
        <v>60</v>
      </c>
      <c r="B3">
        <v>0.611253196931</v>
      </c>
      <c r="C3">
        <f>1-テーブル4[[#This Row],[列2]]</f>
        <v>0.388746803069</v>
      </c>
      <c r="E3" s="18">
        <v>0.38900000000000001</v>
      </c>
    </row>
    <row r="4" spans="1:5" x14ac:dyDescent="0.4">
      <c r="A4" t="s">
        <v>66</v>
      </c>
      <c r="B4">
        <v>0.8</v>
      </c>
      <c r="C4">
        <f>1-テーブル4[[#This Row],[列2]]</f>
        <v>0.19999999999999996</v>
      </c>
      <c r="E4" s="22">
        <v>0.2</v>
      </c>
    </row>
    <row r="5" spans="1:5" x14ac:dyDescent="0.4">
      <c r="A5" t="s">
        <v>26</v>
      </c>
      <c r="B5">
        <v>0.66666666666700003</v>
      </c>
      <c r="C5">
        <f>1-テーブル4[[#This Row],[列2]]</f>
        <v>0.33333333333299997</v>
      </c>
      <c r="E5" s="18">
        <v>0.33300000000000002</v>
      </c>
    </row>
    <row r="6" spans="1:5" x14ac:dyDescent="0.4">
      <c r="A6" t="s">
        <v>84</v>
      </c>
      <c r="B6">
        <v>0.75</v>
      </c>
      <c r="C6">
        <f>1-テーブル4[[#This Row],[列2]]</f>
        <v>0.25</v>
      </c>
      <c r="E6" s="22">
        <v>0.25</v>
      </c>
    </row>
    <row r="7" spans="1:5" x14ac:dyDescent="0.4">
      <c r="A7" t="s">
        <v>21</v>
      </c>
      <c r="B7">
        <v>0.55000000000000004</v>
      </c>
      <c r="C7">
        <f>1-テーブル4[[#This Row],[列2]]</f>
        <v>0.44999999999999996</v>
      </c>
      <c r="E7" s="22">
        <v>0.45</v>
      </c>
    </row>
    <row r="8" spans="1:5" x14ac:dyDescent="0.4">
      <c r="A8" t="s">
        <v>30</v>
      </c>
      <c r="B8">
        <v>0.73333333333299999</v>
      </c>
      <c r="C8">
        <f>1-テーブル4[[#This Row],[列2]]</f>
        <v>0.26666666666700001</v>
      </c>
      <c r="E8" s="18">
        <v>0.26700000000000002</v>
      </c>
    </row>
    <row r="9" spans="1:5" x14ac:dyDescent="0.4">
      <c r="A9" t="s">
        <v>58</v>
      </c>
      <c r="B9">
        <v>0.85222222222199995</v>
      </c>
      <c r="C9">
        <f>1-テーブル4[[#This Row],[列2]]</f>
        <v>0.14777777777800005</v>
      </c>
      <c r="E9" s="18" t="s">
        <v>247</v>
      </c>
    </row>
    <row r="10" spans="1:5" x14ac:dyDescent="0.4">
      <c r="A10" t="s">
        <v>32</v>
      </c>
      <c r="B10">
        <v>0.65</v>
      </c>
      <c r="C10">
        <f>1-テーブル4[[#This Row],[列2]]</f>
        <v>0.35</v>
      </c>
      <c r="E10" s="22">
        <v>0.35</v>
      </c>
    </row>
    <row r="11" spans="1:5" x14ac:dyDescent="0.4">
      <c r="A11" t="s">
        <v>80</v>
      </c>
      <c r="B11">
        <v>0.89710144927500002</v>
      </c>
      <c r="C11">
        <f>1-テーブル4[[#This Row],[列2]]</f>
        <v>0.10289855072499998</v>
      </c>
      <c r="E11" s="22">
        <v>0.10299999999999999</v>
      </c>
    </row>
    <row r="12" spans="1:5" x14ac:dyDescent="0.4">
      <c r="A12" t="s">
        <v>19</v>
      </c>
      <c r="B12">
        <v>1</v>
      </c>
      <c r="C12">
        <f>1-テーブル4[[#This Row],[列2]]</f>
        <v>0</v>
      </c>
      <c r="E12" s="22">
        <v>0</v>
      </c>
    </row>
    <row r="13" spans="1:5" x14ac:dyDescent="0.4">
      <c r="A13" t="s">
        <v>45</v>
      </c>
      <c r="B13">
        <v>0.57599999999999996</v>
      </c>
      <c r="C13">
        <f>1-テーブル4[[#This Row],[列2]]</f>
        <v>0.42400000000000004</v>
      </c>
      <c r="E13" s="22">
        <v>0.42399999999999999</v>
      </c>
    </row>
    <row r="14" spans="1:5" x14ac:dyDescent="0.4">
      <c r="A14" t="s">
        <v>17</v>
      </c>
      <c r="B14">
        <v>0.57692307692300004</v>
      </c>
      <c r="C14">
        <f>1-テーブル4[[#This Row],[列2]]</f>
        <v>0.42307692307699996</v>
      </c>
      <c r="E14" s="22">
        <v>0.42299999999999999</v>
      </c>
    </row>
    <row r="15" spans="1:5" x14ac:dyDescent="0.4">
      <c r="A15" t="s">
        <v>41</v>
      </c>
      <c r="B15">
        <v>0.56666666666700005</v>
      </c>
      <c r="C15">
        <f>1-テーブル4[[#This Row],[列2]]</f>
        <v>0.43333333333299995</v>
      </c>
      <c r="E15" s="22">
        <v>0.433</v>
      </c>
    </row>
    <row r="16" spans="1:5" x14ac:dyDescent="0.4">
      <c r="A16" t="s">
        <v>27</v>
      </c>
      <c r="B16">
        <v>0.58717948717900004</v>
      </c>
      <c r="C16">
        <f>1-テーブル4[[#This Row],[列2]]</f>
        <v>0.41282051282099996</v>
      </c>
      <c r="E16" s="22">
        <v>0.41299999999999998</v>
      </c>
    </row>
    <row r="17" spans="1:5" x14ac:dyDescent="0.4">
      <c r="A17" t="s">
        <v>210</v>
      </c>
      <c r="B17">
        <v>0.93464052287599997</v>
      </c>
      <c r="C17">
        <f>1-テーブル4[[#This Row],[列2]]</f>
        <v>6.5359477124000032E-2</v>
      </c>
      <c r="E17" s="22">
        <v>6.5000000000000002E-2</v>
      </c>
    </row>
    <row r="18" spans="1:5" x14ac:dyDescent="0.4">
      <c r="A18" t="s">
        <v>44</v>
      </c>
      <c r="B18">
        <v>0.78249999999999997</v>
      </c>
      <c r="C18">
        <f>1-テーブル4[[#This Row],[列2]]</f>
        <v>0.21750000000000003</v>
      </c>
      <c r="E18" s="22">
        <v>0.218</v>
      </c>
    </row>
    <row r="19" spans="1:5" x14ac:dyDescent="0.4">
      <c r="A19" t="s">
        <v>25</v>
      </c>
      <c r="B19">
        <v>0.75166666666699999</v>
      </c>
      <c r="C19">
        <f>1-テーブル4[[#This Row],[列2]]</f>
        <v>0.24833333333300001</v>
      </c>
      <c r="E19" s="22">
        <v>0.248</v>
      </c>
    </row>
    <row r="20" spans="1:5" x14ac:dyDescent="0.4">
      <c r="A20" t="s">
        <v>33</v>
      </c>
      <c r="B20">
        <v>0.72750000000000004</v>
      </c>
      <c r="C20">
        <f>1-テーブル4[[#This Row],[列2]]</f>
        <v>0.27249999999999996</v>
      </c>
      <c r="E20" s="22">
        <v>0.27300000000000002</v>
      </c>
    </row>
    <row r="21" spans="1:5" x14ac:dyDescent="0.4">
      <c r="A21" t="s">
        <v>38</v>
      </c>
      <c r="B21">
        <v>0.67391304347799996</v>
      </c>
      <c r="C21">
        <f>1-テーブル4[[#This Row],[列2]]</f>
        <v>0.32608695652200004</v>
      </c>
      <c r="E21" s="22">
        <v>0.32600000000000001</v>
      </c>
    </row>
    <row r="22" spans="1:5" x14ac:dyDescent="0.4">
      <c r="A22" t="s">
        <v>48</v>
      </c>
      <c r="B22">
        <v>0.88</v>
      </c>
      <c r="C22">
        <f>1-テーブル4[[#This Row],[列2]]</f>
        <v>0.12</v>
      </c>
      <c r="E22" s="18">
        <v>0.12</v>
      </c>
    </row>
    <row r="23" spans="1:5" x14ac:dyDescent="0.4">
      <c r="A23" t="s">
        <v>13</v>
      </c>
      <c r="B23">
        <v>0.924888888889</v>
      </c>
      <c r="C23">
        <f>1-テーブル4[[#This Row],[列2]]</f>
        <v>7.5111111110999995E-2</v>
      </c>
      <c r="E23" s="22">
        <v>7.4999999999999997E-2</v>
      </c>
    </row>
    <row r="24" spans="1:5" x14ac:dyDescent="0.4">
      <c r="A24" t="s">
        <v>46</v>
      </c>
      <c r="B24">
        <v>0.79674796747999999</v>
      </c>
      <c r="C24">
        <f>1-テーブル4[[#This Row],[列2]]</f>
        <v>0.20325203252000001</v>
      </c>
      <c r="E24" s="22">
        <v>0.20300000000000001</v>
      </c>
    </row>
    <row r="25" spans="1:5" x14ac:dyDescent="0.4">
      <c r="A25" t="s">
        <v>52</v>
      </c>
      <c r="B25">
        <v>0.548696667099</v>
      </c>
      <c r="C25">
        <f>1-テーブル4[[#This Row],[列2]]</f>
        <v>0.451303332901</v>
      </c>
      <c r="E25" s="22">
        <v>0.45</v>
      </c>
    </row>
    <row r="26" spans="1:5" x14ac:dyDescent="0.4">
      <c r="A26" t="s">
        <v>85</v>
      </c>
      <c r="B26">
        <v>0.71360946745599996</v>
      </c>
      <c r="C26">
        <f>1-テーブル4[[#This Row],[列2]]</f>
        <v>0.28639053254400004</v>
      </c>
      <c r="E26" s="18" t="s">
        <v>256</v>
      </c>
    </row>
    <row r="27" spans="1:5" x14ac:dyDescent="0.4">
      <c r="A27" t="s">
        <v>37</v>
      </c>
      <c r="B27">
        <v>0.78409090909099999</v>
      </c>
      <c r="C27">
        <f>1-テーブル4[[#This Row],[列2]]</f>
        <v>0.21590909090900001</v>
      </c>
      <c r="E27" s="18" t="s">
        <v>307</v>
      </c>
    </row>
    <row r="28" spans="1:5" x14ac:dyDescent="0.4">
      <c r="A28" t="s">
        <v>7</v>
      </c>
      <c r="B28">
        <v>0.76926829268300001</v>
      </c>
      <c r="C28">
        <f>1-テーブル4[[#This Row],[列2]]</f>
        <v>0.23073170731699999</v>
      </c>
      <c r="E28" s="22">
        <v>0.23100000000000001</v>
      </c>
    </row>
    <row r="29" spans="1:5" x14ac:dyDescent="0.4">
      <c r="A29" t="s">
        <v>63</v>
      </c>
      <c r="B29">
        <v>0.78285714285700003</v>
      </c>
      <c r="C29">
        <f>1-テーブル4[[#This Row],[列2]]</f>
        <v>0.21714285714299997</v>
      </c>
      <c r="E29" s="18">
        <v>0.217</v>
      </c>
    </row>
    <row r="30" spans="1:5" x14ac:dyDescent="0.4">
      <c r="A30" t="s">
        <v>67</v>
      </c>
      <c r="B30">
        <v>0.65898361566200003</v>
      </c>
      <c r="C30">
        <f>1-テーブル4[[#This Row],[列2]]</f>
        <v>0.34101638433799997</v>
      </c>
      <c r="E30" s="22">
        <v>0.34100000000000003</v>
      </c>
    </row>
    <row r="31" spans="1:5" x14ac:dyDescent="0.4">
      <c r="A31" t="s">
        <v>64</v>
      </c>
      <c r="B31">
        <v>0.55775577557800005</v>
      </c>
      <c r="C31">
        <f>1-テーブル4[[#This Row],[列2]]</f>
        <v>0.44224422442199995</v>
      </c>
      <c r="E31" s="22">
        <v>0.442</v>
      </c>
    </row>
    <row r="32" spans="1:5" x14ac:dyDescent="0.4">
      <c r="A32" t="s">
        <v>40</v>
      </c>
      <c r="B32">
        <v>0.91333333333300004</v>
      </c>
      <c r="C32">
        <f>1-テーブル4[[#This Row],[列2]]</f>
        <v>8.6666666666999959E-2</v>
      </c>
      <c r="E32" s="18" t="s">
        <v>240</v>
      </c>
    </row>
    <row r="33" spans="1:5" x14ac:dyDescent="0.4">
      <c r="A33" t="s">
        <v>39</v>
      </c>
      <c r="B33">
        <v>0.6</v>
      </c>
      <c r="C33">
        <f>1-テーブル4[[#This Row],[列2]]</f>
        <v>0.4</v>
      </c>
      <c r="E33" s="22">
        <v>0.4</v>
      </c>
    </row>
    <row r="34" spans="1:5" x14ac:dyDescent="0.4">
      <c r="A34" t="s">
        <v>78</v>
      </c>
      <c r="B34">
        <v>0.80100000000000005</v>
      </c>
      <c r="C34">
        <f>1-テーブル4[[#This Row],[列2]]</f>
        <v>0.19899999999999995</v>
      </c>
      <c r="E34" s="22">
        <v>0.19900000000000001</v>
      </c>
    </row>
    <row r="35" spans="1:5" x14ac:dyDescent="0.4">
      <c r="A35" t="s">
        <v>35</v>
      </c>
      <c r="B35">
        <v>0.37012987012999998</v>
      </c>
      <c r="C35">
        <f>1-テーブル4[[#This Row],[列2]]</f>
        <v>0.62987012987000002</v>
      </c>
      <c r="E35" s="22">
        <v>0.63</v>
      </c>
    </row>
    <row r="36" spans="1:5" x14ac:dyDescent="0.4">
      <c r="A36" t="s">
        <v>47</v>
      </c>
      <c r="B36">
        <v>0.515625</v>
      </c>
      <c r="C36">
        <f>1-テーブル4[[#This Row],[列2]]</f>
        <v>0.484375</v>
      </c>
      <c r="E36" s="22">
        <v>0.48399999999999999</v>
      </c>
    </row>
    <row r="37" spans="1:5" x14ac:dyDescent="0.4">
      <c r="A37" t="s">
        <v>57</v>
      </c>
      <c r="B37">
        <v>0.341818181818</v>
      </c>
      <c r="C37">
        <f>1-テーブル4[[#This Row],[列2]]</f>
        <v>0.65818181818200006</v>
      </c>
      <c r="E37" s="22">
        <v>0.65800000000000003</v>
      </c>
    </row>
    <row r="38" spans="1:5" x14ac:dyDescent="0.4">
      <c r="A38" t="s">
        <v>31</v>
      </c>
      <c r="B38">
        <v>0.56161616161600003</v>
      </c>
      <c r="C38">
        <f>1-テーブル4[[#This Row],[列2]]</f>
        <v>0.43838383838399997</v>
      </c>
      <c r="E38" s="22">
        <v>0.438</v>
      </c>
    </row>
    <row r="39" spans="1:5" x14ac:dyDescent="0.4">
      <c r="A39" t="s">
        <v>75</v>
      </c>
      <c r="B39">
        <v>0.95529640427600004</v>
      </c>
      <c r="C39">
        <f>1-テーブル4[[#This Row],[列2]]</f>
        <v>4.4703595723999956E-2</v>
      </c>
      <c r="E39" s="22">
        <v>4.4999999999999998E-2</v>
      </c>
    </row>
    <row r="40" spans="1:5" x14ac:dyDescent="0.4">
      <c r="A40" t="s">
        <v>53</v>
      </c>
      <c r="B40">
        <v>0.493333333333</v>
      </c>
      <c r="C40">
        <f>1-テーブル4[[#This Row],[列2]]</f>
        <v>0.506666666667</v>
      </c>
      <c r="E40" s="22">
        <v>0.50700000000000001</v>
      </c>
    </row>
    <row r="41" spans="1:5" x14ac:dyDescent="0.4">
      <c r="A41" t="s">
        <v>77</v>
      </c>
      <c r="B41">
        <v>0.754098360656</v>
      </c>
      <c r="C41">
        <f>1-テーブル4[[#This Row],[列2]]</f>
        <v>0.245901639344</v>
      </c>
      <c r="E41" s="18" t="s">
        <v>315</v>
      </c>
    </row>
    <row r="42" spans="1:5" x14ac:dyDescent="0.4">
      <c r="A42" t="s">
        <v>16</v>
      </c>
      <c r="B42">
        <v>0.57534246575299997</v>
      </c>
      <c r="C42">
        <f>1-テーブル4[[#This Row],[列2]]</f>
        <v>0.42465753424700003</v>
      </c>
      <c r="E42" s="18" t="s">
        <v>323</v>
      </c>
    </row>
    <row r="43" spans="1:5" x14ac:dyDescent="0.4">
      <c r="A43" t="s">
        <v>73</v>
      </c>
      <c r="B43">
        <v>0.91428571428600003</v>
      </c>
      <c r="C43">
        <f>1-テーブル4[[#This Row],[列2]]</f>
        <v>8.5714285713999971E-2</v>
      </c>
      <c r="E43" s="22">
        <v>8.5999999999999993E-2</v>
      </c>
    </row>
    <row r="44" spans="1:5" x14ac:dyDescent="0.4">
      <c r="A44" t="s">
        <v>6</v>
      </c>
      <c r="B44">
        <v>0.93333333333299995</v>
      </c>
      <c r="C44">
        <f>1-テーブル4[[#This Row],[列2]]</f>
        <v>6.6666666667000052E-2</v>
      </c>
      <c r="E44" s="22">
        <v>6.7000000000000004E-2</v>
      </c>
    </row>
    <row r="45" spans="1:5" x14ac:dyDescent="0.4">
      <c r="A45" t="s">
        <v>81</v>
      </c>
      <c r="B45">
        <v>0.68421052631599999</v>
      </c>
      <c r="C45">
        <f>1-テーブル4[[#This Row],[列2]]</f>
        <v>0.31578947368400001</v>
      </c>
      <c r="E45" s="22">
        <v>0.316</v>
      </c>
    </row>
    <row r="46" spans="1:5" x14ac:dyDescent="0.4">
      <c r="A46" t="s">
        <v>10</v>
      </c>
      <c r="B46">
        <v>0.74</v>
      </c>
      <c r="C46">
        <f>1-テーブル4[[#This Row],[列2]]</f>
        <v>0.26</v>
      </c>
      <c r="E46" s="22">
        <v>0.26</v>
      </c>
    </row>
    <row r="47" spans="1:5" x14ac:dyDescent="0.4">
      <c r="A47" t="s">
        <v>22</v>
      </c>
      <c r="B47">
        <v>0.75333333333300001</v>
      </c>
      <c r="C47">
        <f>1-テーブル4[[#This Row],[列2]]</f>
        <v>0.24666666666699999</v>
      </c>
      <c r="E47" s="22">
        <v>0.247</v>
      </c>
    </row>
    <row r="48" spans="1:5" x14ac:dyDescent="0.4">
      <c r="A48" t="s">
        <v>55</v>
      </c>
      <c r="B48">
        <v>0.56140350877199996</v>
      </c>
      <c r="C48">
        <f>1-テーブル4[[#This Row],[列2]]</f>
        <v>0.43859649122800004</v>
      </c>
      <c r="E48" s="22">
        <v>0.439</v>
      </c>
    </row>
    <row r="49" spans="1:5" x14ac:dyDescent="0.4">
      <c r="A49" t="s">
        <v>29</v>
      </c>
      <c r="B49">
        <v>0.87859424920100004</v>
      </c>
      <c r="C49">
        <f>1-テーブル4[[#This Row],[列2]]</f>
        <v>0.12140575079899996</v>
      </c>
      <c r="E49" s="22">
        <v>0.121</v>
      </c>
    </row>
    <row r="50" spans="1:5" x14ac:dyDescent="0.4">
      <c r="A50" t="s">
        <v>8</v>
      </c>
      <c r="B50">
        <v>0.829007633588</v>
      </c>
      <c r="C50">
        <f>1-テーブル4[[#This Row],[列2]]</f>
        <v>0.170992366412</v>
      </c>
      <c r="E50" s="22">
        <v>0.17100000000000001</v>
      </c>
    </row>
    <row r="51" spans="1:5" x14ac:dyDescent="0.4">
      <c r="A51" t="s">
        <v>11</v>
      </c>
      <c r="B51">
        <v>0.87989821882999997</v>
      </c>
      <c r="C51">
        <f>1-テーブル4[[#This Row],[列2]]</f>
        <v>0.12010178117000003</v>
      </c>
      <c r="E51" s="22">
        <v>0.12</v>
      </c>
    </row>
    <row r="52" spans="1:5" x14ac:dyDescent="0.4">
      <c r="A52" t="s">
        <v>71</v>
      </c>
      <c r="B52">
        <v>0.86666666666699999</v>
      </c>
      <c r="C52">
        <f>1-テーブル4[[#This Row],[列2]]</f>
        <v>0.13333333333300001</v>
      </c>
      <c r="E52" s="22">
        <v>0.13300000000000001</v>
      </c>
    </row>
    <row r="53" spans="1:5" x14ac:dyDescent="0.4">
      <c r="A53" t="s">
        <v>83</v>
      </c>
      <c r="B53">
        <v>0.52066115702500004</v>
      </c>
      <c r="C53">
        <f>1-テーブル4[[#This Row],[列2]]</f>
        <v>0.47933884297499996</v>
      </c>
      <c r="E53" s="18" t="s">
        <v>265</v>
      </c>
    </row>
    <row r="54" spans="1:5" x14ac:dyDescent="0.4">
      <c r="A54" t="s">
        <v>49</v>
      </c>
      <c r="B54">
        <v>0.76107226107199999</v>
      </c>
      <c r="C54">
        <f>1-テーブル4[[#This Row],[列2]]</f>
        <v>0.23892773892800001</v>
      </c>
      <c r="E54" s="22">
        <v>0.23899999999999999</v>
      </c>
    </row>
    <row r="55" spans="1:5" x14ac:dyDescent="0.4">
      <c r="A55" t="s">
        <v>211</v>
      </c>
      <c r="B55">
        <v>0.10917721519</v>
      </c>
      <c r="C55">
        <f>1-テーブル4[[#This Row],[列2]]</f>
        <v>0.89082278480999999</v>
      </c>
      <c r="E55" s="22">
        <v>0.89100000000000001</v>
      </c>
    </row>
    <row r="56" spans="1:5" x14ac:dyDescent="0.4">
      <c r="A56" t="s">
        <v>12</v>
      </c>
      <c r="B56">
        <v>0.96190476190499996</v>
      </c>
      <c r="C56">
        <f>1-テーブル4[[#This Row],[列2]]</f>
        <v>3.8095238095000039E-2</v>
      </c>
      <c r="E56" s="18">
        <v>3.7999999999999999E-2</v>
      </c>
    </row>
    <row r="57" spans="1:5" x14ac:dyDescent="0.4">
      <c r="A57" t="s">
        <v>36</v>
      </c>
      <c r="B57">
        <v>0.78536585365900002</v>
      </c>
      <c r="C57">
        <f>1-テーブル4[[#This Row],[列2]]</f>
        <v>0.21463414634099998</v>
      </c>
      <c r="E57" s="22">
        <v>0.215</v>
      </c>
    </row>
    <row r="58" spans="1:5" x14ac:dyDescent="0.4">
      <c r="A58" t="s">
        <v>23</v>
      </c>
      <c r="B58">
        <v>0.80756013745699995</v>
      </c>
      <c r="C58">
        <f>1-テーブル4[[#This Row],[列2]]</f>
        <v>0.19243986254300005</v>
      </c>
      <c r="E58" s="22">
        <v>0.192</v>
      </c>
    </row>
    <row r="59" spans="1:5" x14ac:dyDescent="0.4">
      <c r="A59" t="s">
        <v>86</v>
      </c>
      <c r="B59">
        <v>0.70750000000000002</v>
      </c>
      <c r="C59">
        <f>1-テーブル4[[#This Row],[列2]]</f>
        <v>0.29249999999999998</v>
      </c>
      <c r="E59" s="22">
        <v>0.29199999999999998</v>
      </c>
    </row>
    <row r="60" spans="1:5" x14ac:dyDescent="0.4">
      <c r="A60" t="s">
        <v>69</v>
      </c>
      <c r="B60">
        <v>0.39466666666700001</v>
      </c>
      <c r="C60">
        <f>1-テーブル4[[#This Row],[列2]]</f>
        <v>0.60533333333299999</v>
      </c>
      <c r="E60" s="22">
        <v>0.60499999999999998</v>
      </c>
    </row>
    <row r="61" spans="1:5" x14ac:dyDescent="0.4">
      <c r="A61" t="s">
        <v>76</v>
      </c>
      <c r="B61">
        <v>0.36</v>
      </c>
      <c r="C61">
        <f>1-テーブル4[[#This Row],[列2]]</f>
        <v>0.64</v>
      </c>
      <c r="E61" s="22">
        <v>0.64</v>
      </c>
    </row>
    <row r="62" spans="1:5" x14ac:dyDescent="0.4">
      <c r="A62" t="s">
        <v>50</v>
      </c>
      <c r="B62">
        <v>0.538888888889</v>
      </c>
      <c r="C62">
        <f>1-テーブル4[[#This Row],[列2]]</f>
        <v>0.461111111111</v>
      </c>
      <c r="E62" s="22">
        <v>0.46100000000000002</v>
      </c>
    </row>
    <row r="63" spans="1:5" x14ac:dyDescent="0.4">
      <c r="A63" t="s">
        <v>70</v>
      </c>
      <c r="B63">
        <v>0.75166666666699999</v>
      </c>
      <c r="C63">
        <f>1-テーブル4[[#This Row],[列2]]</f>
        <v>0.24833333333300001</v>
      </c>
      <c r="E63" s="22">
        <v>0.248</v>
      </c>
    </row>
    <row r="64" spans="1:5" x14ac:dyDescent="0.4">
      <c r="A64" t="s">
        <v>14</v>
      </c>
      <c r="B64">
        <v>0.34399999999999997</v>
      </c>
      <c r="C64">
        <f>1-テーブル4[[#This Row],[列2]]</f>
        <v>0.65600000000000003</v>
      </c>
      <c r="E64" s="22">
        <v>0.65900000000000003</v>
      </c>
    </row>
    <row r="65" spans="1:5" x14ac:dyDescent="0.4">
      <c r="A65" t="s">
        <v>54</v>
      </c>
      <c r="B65">
        <v>0.695507487521</v>
      </c>
      <c r="C65">
        <f>1-テーブル4[[#This Row],[列2]]</f>
        <v>0.304492512479</v>
      </c>
      <c r="E65" s="22">
        <v>0.30499999999999999</v>
      </c>
    </row>
    <row r="66" spans="1:5" x14ac:dyDescent="0.4">
      <c r="A66" t="s">
        <v>28</v>
      </c>
      <c r="B66">
        <v>0.85939139559300004</v>
      </c>
      <c r="C66">
        <f>1-テーブル4[[#This Row],[列2]]</f>
        <v>0.14060860440699996</v>
      </c>
      <c r="E66" s="22">
        <v>0.14099999999999999</v>
      </c>
    </row>
    <row r="67" spans="1:5" x14ac:dyDescent="0.4">
      <c r="A67" t="s">
        <v>0</v>
      </c>
      <c r="B67">
        <v>0.84883438562400004</v>
      </c>
      <c r="C67">
        <f>1-テーブル4[[#This Row],[列2]]</f>
        <v>0.15116561437599996</v>
      </c>
      <c r="E67" s="22">
        <v>0.151</v>
      </c>
    </row>
    <row r="68" spans="1:5" x14ac:dyDescent="0.4">
      <c r="A68" t="s">
        <v>59</v>
      </c>
      <c r="B68">
        <v>0.93800978792800005</v>
      </c>
      <c r="C68">
        <f>1-テーブル4[[#This Row],[列2]]</f>
        <v>6.1990212071999951E-2</v>
      </c>
      <c r="E68" s="22">
        <v>6.2E-2</v>
      </c>
    </row>
    <row r="69" spans="1:5" x14ac:dyDescent="0.4">
      <c r="A69" t="s">
        <v>74</v>
      </c>
      <c r="B69">
        <v>0.78879999999999995</v>
      </c>
      <c r="C69">
        <f>1-テーブル4[[#This Row],[列2]]</f>
        <v>0.21120000000000005</v>
      </c>
      <c r="E69" s="18" t="s">
        <v>273</v>
      </c>
    </row>
    <row r="70" spans="1:5" x14ac:dyDescent="0.4">
      <c r="A70" t="s">
        <v>20</v>
      </c>
      <c r="B70">
        <v>0.89949748743699998</v>
      </c>
      <c r="C70">
        <f>1-テーブル4[[#This Row],[列2]]</f>
        <v>0.10050251256300002</v>
      </c>
      <c r="E70" s="22">
        <v>0.1</v>
      </c>
    </row>
    <row r="71" spans="1:5" x14ac:dyDescent="0.4">
      <c r="A71" t="s">
        <v>82</v>
      </c>
      <c r="B71">
        <v>0.88</v>
      </c>
      <c r="C71">
        <f>1-テーブル4[[#This Row],[列2]]</f>
        <v>0.12</v>
      </c>
      <c r="E71" s="18">
        <v>0.12</v>
      </c>
    </row>
    <row r="72" spans="1:5" x14ac:dyDescent="0.4">
      <c r="A72" t="s">
        <v>24</v>
      </c>
      <c r="B72">
        <v>0.67982456140400005</v>
      </c>
      <c r="C72">
        <f>1-テーブル4[[#This Row],[列2]]</f>
        <v>0.32017543859599995</v>
      </c>
      <c r="E72" s="22">
        <v>0.32</v>
      </c>
    </row>
    <row r="73" spans="1:5" x14ac:dyDescent="0.4">
      <c r="A73" t="s">
        <v>79</v>
      </c>
      <c r="B73">
        <v>0.80769230769199996</v>
      </c>
      <c r="C73">
        <f>1-テーブル4[[#This Row],[列2]]</f>
        <v>0.19230769230800004</v>
      </c>
      <c r="E73" s="22">
        <v>0.192</v>
      </c>
    </row>
    <row r="74" spans="1:5" x14ac:dyDescent="0.4">
      <c r="A74" t="s">
        <v>51</v>
      </c>
      <c r="B74">
        <v>0.76</v>
      </c>
      <c r="C74">
        <f>1-テーブル4[[#This Row],[列2]]</f>
        <v>0.24</v>
      </c>
      <c r="E74" s="18" t="s">
        <v>287</v>
      </c>
    </row>
    <row r="75" spans="1:5" x14ac:dyDescent="0.4">
      <c r="A75" t="s">
        <v>42</v>
      </c>
      <c r="B75">
        <v>0.90674999999999994</v>
      </c>
      <c r="C75">
        <f>1-テーブル4[[#This Row],[列2]]</f>
        <v>9.3250000000000055E-2</v>
      </c>
      <c r="E75" s="18" t="s">
        <v>294</v>
      </c>
    </row>
    <row r="76" spans="1:5" x14ac:dyDescent="0.4">
      <c r="A76" t="s">
        <v>15</v>
      </c>
      <c r="B76">
        <v>0.74714661984200004</v>
      </c>
      <c r="C76">
        <f>1-テーブル4[[#This Row],[列2]]</f>
        <v>0.25285338015799996</v>
      </c>
      <c r="E76" s="22">
        <v>0.253</v>
      </c>
    </row>
    <row r="77" spans="1:5" x14ac:dyDescent="0.4">
      <c r="A77" t="s">
        <v>61</v>
      </c>
      <c r="B77">
        <v>0.73925181462900003</v>
      </c>
      <c r="C77">
        <f>1-テーブル4[[#This Row],[列2]]</f>
        <v>0.26074818537099997</v>
      </c>
      <c r="E77" s="22">
        <v>0.26100000000000001</v>
      </c>
    </row>
    <row r="78" spans="1:5" x14ac:dyDescent="0.4">
      <c r="A78" t="s">
        <v>56</v>
      </c>
      <c r="B78">
        <v>0.66164154103899997</v>
      </c>
      <c r="C78">
        <f>1-テーブル4[[#This Row],[列2]]</f>
        <v>0.33835845896100003</v>
      </c>
      <c r="E78" s="22">
        <v>0.33800000000000002</v>
      </c>
    </row>
    <row r="79" spans="1:5" x14ac:dyDescent="0.4">
      <c r="A79" t="s">
        <v>34</v>
      </c>
      <c r="B79">
        <v>0.64963707425999995</v>
      </c>
      <c r="C79">
        <f>1-テーブル4[[#This Row],[列2]]</f>
        <v>0.35036292574000005</v>
      </c>
      <c r="E79" s="22">
        <v>0.35</v>
      </c>
    </row>
    <row r="80" spans="1:5" x14ac:dyDescent="0.4">
      <c r="A80" t="s">
        <v>65</v>
      </c>
      <c r="B80">
        <v>0.94807370184299999</v>
      </c>
      <c r="C80">
        <f>1-テーブル4[[#This Row],[列2]]</f>
        <v>5.1926298157000006E-2</v>
      </c>
      <c r="E80" s="22">
        <v>5.1999999999999998E-2</v>
      </c>
    </row>
    <row r="81" spans="1:5" x14ac:dyDescent="0.4">
      <c r="A81" t="s">
        <v>72</v>
      </c>
      <c r="B81">
        <v>0.99545749513299997</v>
      </c>
      <c r="C81">
        <f>1-テーブル4[[#This Row],[列2]]</f>
        <v>4.5425048670000301E-3</v>
      </c>
      <c r="E81" s="18" t="s">
        <v>300</v>
      </c>
    </row>
    <row r="82" spans="1:5" x14ac:dyDescent="0.4">
      <c r="A82" t="s">
        <v>62</v>
      </c>
      <c r="B82">
        <v>0.61111111111100003</v>
      </c>
      <c r="C82">
        <f>1-テーブル4[[#This Row],[列2]]</f>
        <v>0.38888888888899997</v>
      </c>
      <c r="E82" s="22">
        <v>0.38900000000000001</v>
      </c>
    </row>
    <row r="83" spans="1:5" x14ac:dyDescent="0.4">
      <c r="A83" t="s">
        <v>18</v>
      </c>
      <c r="B83">
        <v>0.61755485893399997</v>
      </c>
      <c r="C83">
        <f>1-テーブル4[[#This Row],[列2]]</f>
        <v>0.38244514106600003</v>
      </c>
      <c r="E83" s="22">
        <v>0.38200000000000001</v>
      </c>
    </row>
    <row r="84" spans="1:5" x14ac:dyDescent="0.4">
      <c r="A84" t="s">
        <v>68</v>
      </c>
      <c r="B84">
        <v>0.36464088397799999</v>
      </c>
      <c r="C84">
        <f>1-テーブル4[[#This Row],[列2]]</f>
        <v>0.63535911602200001</v>
      </c>
      <c r="E84" s="22">
        <v>0.63500000000000001</v>
      </c>
    </row>
    <row r="85" spans="1:5" x14ac:dyDescent="0.4">
      <c r="A85" t="s">
        <v>9</v>
      </c>
      <c r="B85">
        <v>0.58563535911599995</v>
      </c>
      <c r="C85">
        <f>1-テーブル4[[#This Row],[列2]]</f>
        <v>0.41436464088400005</v>
      </c>
      <c r="E85" s="22">
        <v>0.41399999999999998</v>
      </c>
    </row>
    <row r="86" spans="1:5" x14ac:dyDescent="0.4">
      <c r="A86" t="s">
        <v>43</v>
      </c>
      <c r="B86">
        <v>0.83033333333299997</v>
      </c>
      <c r="C86">
        <f>1-テーブル4[[#This Row],[列2]]</f>
        <v>0.16966666666700003</v>
      </c>
      <c r="E86" s="16">
        <v>0.17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RowHeight="18.75" x14ac:dyDescent="0.4"/>
  <cols>
    <col min="1" max="1" width="3.5" bestFit="1" customWidth="1"/>
    <col min="2" max="2" width="11.625" style="2" bestFit="1" customWidth="1"/>
    <col min="3" max="4" width="9" style="2"/>
    <col min="5" max="5" width="13.375" style="2" bestFit="1" customWidth="1"/>
    <col min="6" max="6" width="13.75" style="4" bestFit="1" customWidth="1"/>
    <col min="7" max="7" width="23.875" style="3" bestFit="1" customWidth="1"/>
    <col min="8" max="9" width="9" style="3"/>
  </cols>
  <sheetData>
    <row r="1" spans="1:9" x14ac:dyDescent="0.4">
      <c r="B1" s="2" t="s">
        <v>16</v>
      </c>
      <c r="C1" s="2" t="s">
        <v>63</v>
      </c>
      <c r="D1" s="2" t="s">
        <v>84</v>
      </c>
      <c r="E1" s="2" t="s">
        <v>46</v>
      </c>
      <c r="F1" s="4" t="s">
        <v>78</v>
      </c>
      <c r="G1" s="3" t="s">
        <v>14</v>
      </c>
      <c r="H1" s="3" t="s">
        <v>47</v>
      </c>
      <c r="I1" s="3" t="s">
        <v>48</v>
      </c>
    </row>
    <row r="2" spans="1:9" x14ac:dyDescent="0.4">
      <c r="A2">
        <v>1</v>
      </c>
      <c r="B2" s="2">
        <v>256</v>
      </c>
      <c r="C2" s="2">
        <v>256</v>
      </c>
      <c r="D2" s="2">
        <v>256</v>
      </c>
      <c r="E2" s="2">
        <v>256</v>
      </c>
      <c r="F2" s="4">
        <v>256</v>
      </c>
      <c r="G2" s="3">
        <v>256</v>
      </c>
      <c r="H2" s="3">
        <v>256</v>
      </c>
      <c r="I2" s="3">
        <v>256</v>
      </c>
    </row>
    <row r="3" spans="1:9" x14ac:dyDescent="0.4">
      <c r="A3">
        <v>2</v>
      </c>
      <c r="B3" s="2">
        <v>72.214299999999994</v>
      </c>
      <c r="C3" s="2">
        <v>56.5657</v>
      </c>
      <c r="D3" s="2">
        <v>312.75</v>
      </c>
      <c r="E3" s="2">
        <v>46.304299999999998</v>
      </c>
      <c r="F3" s="4">
        <v>155.19999999999999</v>
      </c>
      <c r="G3" s="3">
        <v>10.5413</v>
      </c>
      <c r="H3" s="3">
        <v>280.35899999999998</v>
      </c>
      <c r="I3" s="3">
        <v>81.040000000000006</v>
      </c>
    </row>
    <row r="4" spans="1:9" x14ac:dyDescent="0.4">
      <c r="A4">
        <v>3</v>
      </c>
      <c r="B4" s="2">
        <v>36.042900000000003</v>
      </c>
      <c r="C4" s="2">
        <v>50.142899999999997</v>
      </c>
      <c r="D4" s="2">
        <v>90.7</v>
      </c>
      <c r="E4" s="2">
        <v>19.695699999999999</v>
      </c>
      <c r="F4" s="4">
        <v>172.23</v>
      </c>
      <c r="G4" s="3">
        <v>2.2559999999999998</v>
      </c>
      <c r="H4" s="3">
        <v>103.453</v>
      </c>
      <c r="I4" s="3">
        <v>7.3</v>
      </c>
    </row>
    <row r="5" spans="1:9" x14ac:dyDescent="0.4">
      <c r="A5">
        <v>4</v>
      </c>
      <c r="B5" s="2">
        <v>13.8429</v>
      </c>
      <c r="C5" s="2">
        <v>50</v>
      </c>
      <c r="D5" s="2">
        <v>5.95</v>
      </c>
      <c r="E5" s="2">
        <v>9.4347799999999999</v>
      </c>
      <c r="F5" s="4">
        <v>189.86500000000001</v>
      </c>
      <c r="G5" s="3">
        <v>1.7226699999999999</v>
      </c>
      <c r="H5" s="3">
        <v>7.65625</v>
      </c>
      <c r="I5" s="3">
        <v>0.12</v>
      </c>
    </row>
    <row r="6" spans="1:9" x14ac:dyDescent="0.4">
      <c r="A6">
        <v>5</v>
      </c>
      <c r="B6" s="2">
        <v>7.5285700000000002</v>
      </c>
      <c r="C6" s="2">
        <v>26.88</v>
      </c>
      <c r="E6" s="2">
        <v>3.3478300000000001</v>
      </c>
      <c r="F6" s="4">
        <v>117.003</v>
      </c>
      <c r="G6" s="3">
        <v>1.64</v>
      </c>
      <c r="H6" s="3">
        <v>0.421875</v>
      </c>
    </row>
    <row r="7" spans="1:9" x14ac:dyDescent="0.4">
      <c r="A7">
        <v>6</v>
      </c>
      <c r="B7" s="2">
        <v>4.2</v>
      </c>
      <c r="C7" s="2">
        <v>6.9542900000000003</v>
      </c>
      <c r="E7" s="2">
        <v>1.3043499999999999</v>
      </c>
      <c r="F7" s="4">
        <v>106.25700000000001</v>
      </c>
      <c r="G7" s="3">
        <v>1.66133</v>
      </c>
      <c r="H7" s="3">
        <v>1.5625E-2</v>
      </c>
    </row>
    <row r="8" spans="1:9" x14ac:dyDescent="0.4">
      <c r="A8">
        <v>7</v>
      </c>
      <c r="B8" s="2">
        <v>2.88571</v>
      </c>
      <c r="C8" s="2">
        <v>1.76</v>
      </c>
      <c r="E8" s="2">
        <v>0.34782600000000002</v>
      </c>
      <c r="F8" s="4">
        <v>71.335099999999997</v>
      </c>
      <c r="G8" s="3">
        <v>1.63733</v>
      </c>
    </row>
    <row r="9" spans="1:9" x14ac:dyDescent="0.4">
      <c r="A9">
        <v>8</v>
      </c>
      <c r="B9" s="2">
        <v>2.1857099999999998</v>
      </c>
      <c r="C9" s="2">
        <v>0.40571400000000002</v>
      </c>
      <c r="F9" s="4">
        <v>22.554099999999998</v>
      </c>
      <c r="G9" s="3">
        <v>1.5813299999999999</v>
      </c>
    </row>
    <row r="10" spans="1:9" x14ac:dyDescent="0.4">
      <c r="A10">
        <v>9</v>
      </c>
      <c r="B10" s="2">
        <v>1.6571400000000001</v>
      </c>
      <c r="C10" s="2">
        <v>5.7142900000000003E-2</v>
      </c>
      <c r="F10" s="4">
        <v>4.81351</v>
      </c>
      <c r="G10" s="3">
        <v>1.55467</v>
      </c>
    </row>
    <row r="11" spans="1:9" x14ac:dyDescent="0.4">
      <c r="A11">
        <v>10</v>
      </c>
      <c r="B11" s="2">
        <v>1.41429</v>
      </c>
      <c r="F11" s="4">
        <v>1.1189199999999999</v>
      </c>
      <c r="G11" s="3">
        <v>1.44</v>
      </c>
    </row>
    <row r="12" spans="1:9" x14ac:dyDescent="0.4">
      <c r="A12">
        <v>11</v>
      </c>
      <c r="B12" s="2">
        <v>0.87142900000000001</v>
      </c>
      <c r="F12" s="4">
        <v>0.39729700000000001</v>
      </c>
      <c r="G12" s="3">
        <v>1.35467</v>
      </c>
    </row>
    <row r="13" spans="1:9" x14ac:dyDescent="0.4">
      <c r="A13">
        <v>12</v>
      </c>
      <c r="B13" s="2">
        <v>0.228571</v>
      </c>
      <c r="F13" s="4">
        <v>0.118919</v>
      </c>
      <c r="G13" s="3">
        <v>1.2853300000000001</v>
      </c>
    </row>
    <row r="14" spans="1:9" x14ac:dyDescent="0.4">
      <c r="A14">
        <v>13</v>
      </c>
      <c r="B14" s="2">
        <v>0.18571399999999999</v>
      </c>
      <c r="F14" s="4">
        <v>4.05405E-2</v>
      </c>
      <c r="G14" s="3">
        <v>1.28</v>
      </c>
    </row>
    <row r="15" spans="1:9" x14ac:dyDescent="0.4">
      <c r="A15">
        <v>14</v>
      </c>
      <c r="B15" s="2">
        <v>0.18571399999999999</v>
      </c>
      <c r="F15" s="4">
        <v>1.0810800000000001E-2</v>
      </c>
      <c r="G15" s="3">
        <v>1.1946699999999999</v>
      </c>
    </row>
    <row r="16" spans="1:9" x14ac:dyDescent="0.4">
      <c r="A16">
        <v>15</v>
      </c>
      <c r="B16" s="2">
        <v>7.1428599999999995E-2</v>
      </c>
      <c r="F16" s="4">
        <v>5.4054100000000002E-3</v>
      </c>
      <c r="G16" s="3">
        <v>1.1919999999999999</v>
      </c>
    </row>
    <row r="17" spans="1:7" x14ac:dyDescent="0.4">
      <c r="A17">
        <v>16</v>
      </c>
      <c r="B17" s="2">
        <v>7.1428599999999995E-2</v>
      </c>
      <c r="G17" s="3">
        <v>1.17333</v>
      </c>
    </row>
    <row r="18" spans="1:7" x14ac:dyDescent="0.4">
      <c r="A18">
        <v>17</v>
      </c>
      <c r="B18" s="2">
        <v>8.5714299999999993E-2</v>
      </c>
      <c r="G18" s="3">
        <v>1.20533</v>
      </c>
    </row>
    <row r="19" spans="1:7" x14ac:dyDescent="0.4">
      <c r="A19">
        <v>18</v>
      </c>
      <c r="B19" s="2">
        <v>7.1428599999999995E-2</v>
      </c>
      <c r="G19" s="3">
        <v>1.17333</v>
      </c>
    </row>
    <row r="20" spans="1:7" x14ac:dyDescent="0.4">
      <c r="A20">
        <v>19</v>
      </c>
      <c r="B20" s="2">
        <v>4.2857100000000002E-2</v>
      </c>
      <c r="G20" s="3">
        <v>1.1306700000000001</v>
      </c>
    </row>
    <row r="21" spans="1:7" x14ac:dyDescent="0.4">
      <c r="A21">
        <v>20</v>
      </c>
      <c r="B21" s="2">
        <v>2.85714E-2</v>
      </c>
      <c r="G21" s="3">
        <v>1.1306700000000001</v>
      </c>
    </row>
    <row r="22" spans="1:7" x14ac:dyDescent="0.4">
      <c r="A22">
        <v>21</v>
      </c>
      <c r="B22" s="2">
        <v>2.85714E-2</v>
      </c>
      <c r="G22" s="3">
        <v>1.1333299999999999</v>
      </c>
    </row>
    <row r="23" spans="1:7" x14ac:dyDescent="0.4">
      <c r="A23">
        <v>22</v>
      </c>
      <c r="B23" s="2">
        <v>1.42857E-2</v>
      </c>
      <c r="G23" s="3">
        <v>1.1253299999999999</v>
      </c>
    </row>
    <row r="24" spans="1:7" x14ac:dyDescent="0.4">
      <c r="A24">
        <v>23</v>
      </c>
      <c r="B24" s="2">
        <v>1.42857E-2</v>
      </c>
      <c r="G24" s="3">
        <v>1.07467</v>
      </c>
    </row>
    <row r="25" spans="1:7" x14ac:dyDescent="0.4">
      <c r="A25">
        <v>24</v>
      </c>
      <c r="G25" s="3">
        <v>1.0533300000000001</v>
      </c>
    </row>
    <row r="26" spans="1:7" x14ac:dyDescent="0.4">
      <c r="A26">
        <v>25</v>
      </c>
      <c r="G26" s="3">
        <v>1.05067</v>
      </c>
    </row>
    <row r="27" spans="1:7" x14ac:dyDescent="0.4">
      <c r="A27">
        <v>26</v>
      </c>
      <c r="G27" s="3">
        <v>1.06667</v>
      </c>
    </row>
    <row r="28" spans="1:7" x14ac:dyDescent="0.4">
      <c r="A28">
        <v>27</v>
      </c>
      <c r="G28" s="3">
        <v>1.0293300000000001</v>
      </c>
    </row>
    <row r="29" spans="1:7" x14ac:dyDescent="0.4">
      <c r="A29">
        <v>28</v>
      </c>
      <c r="G29" s="3">
        <v>1.0053300000000001</v>
      </c>
    </row>
    <row r="30" spans="1:7" x14ac:dyDescent="0.4">
      <c r="A30">
        <v>29</v>
      </c>
      <c r="G30" s="3">
        <v>1.016</v>
      </c>
    </row>
    <row r="31" spans="1:7" x14ac:dyDescent="0.4">
      <c r="A31">
        <v>30</v>
      </c>
      <c r="G31" s="3">
        <v>1.016</v>
      </c>
    </row>
    <row r="32" spans="1:7" x14ac:dyDescent="0.4">
      <c r="A32">
        <v>31</v>
      </c>
      <c r="G32" s="3">
        <v>1.0133300000000001</v>
      </c>
    </row>
    <row r="33" spans="1:7" x14ac:dyDescent="0.4">
      <c r="A33">
        <v>32</v>
      </c>
      <c r="G33" s="3">
        <v>0.98666699999999996</v>
      </c>
    </row>
    <row r="34" spans="1:7" x14ac:dyDescent="0.4">
      <c r="A34">
        <v>33</v>
      </c>
      <c r="G34" s="3">
        <v>0.973333</v>
      </c>
    </row>
    <row r="35" spans="1:7" x14ac:dyDescent="0.4">
      <c r="A35">
        <v>34</v>
      </c>
      <c r="G35" s="3">
        <v>0.94933299999999998</v>
      </c>
    </row>
    <row r="36" spans="1:7" x14ac:dyDescent="0.4">
      <c r="A36">
        <v>35</v>
      </c>
      <c r="G36" s="3">
        <v>0.87733300000000003</v>
      </c>
    </row>
    <row r="37" spans="1:7" x14ac:dyDescent="0.4">
      <c r="A37">
        <v>36</v>
      </c>
      <c r="G37" s="3">
        <v>0.77333300000000005</v>
      </c>
    </row>
    <row r="38" spans="1:7" x14ac:dyDescent="0.4">
      <c r="A38">
        <v>37</v>
      </c>
      <c r="G38" s="3">
        <v>0.57066700000000004</v>
      </c>
    </row>
    <row r="39" spans="1:7" x14ac:dyDescent="0.4">
      <c r="A39">
        <v>38</v>
      </c>
      <c r="G39" s="3">
        <v>0.16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J2" workbookViewId="0"/>
  </sheetViews>
  <sheetFormatPr defaultRowHeight="18.75" x14ac:dyDescent="0.4"/>
  <cols>
    <col min="1" max="1" width="3.5" hidden="1" customWidth="1"/>
    <col min="2" max="2" width="11.625" style="2" hidden="1" customWidth="1"/>
    <col min="3" max="4" width="0" style="2" hidden="1" customWidth="1"/>
    <col min="5" max="5" width="13.375" style="2" hidden="1" customWidth="1"/>
    <col min="6" max="6" width="13.75" style="4" hidden="1" customWidth="1"/>
    <col min="7" max="7" width="23.875" style="3" hidden="1" customWidth="1"/>
    <col min="8" max="9" width="0" style="3" hidden="1" customWidth="1"/>
    <col min="10" max="10" width="3.5" bestFit="1" customWidth="1"/>
    <col min="11" max="11" width="11.625" style="2" bestFit="1" customWidth="1"/>
    <col min="12" max="13" width="9" style="2"/>
    <col min="14" max="14" width="13.375" style="2" bestFit="1" customWidth="1"/>
    <col min="15" max="15" width="13.75" style="4" bestFit="1" customWidth="1"/>
    <col min="16" max="16" width="23.875" style="3" bestFit="1" customWidth="1"/>
    <col min="17" max="18" width="9" style="3"/>
  </cols>
  <sheetData>
    <row r="1" spans="1:18" hidden="1" x14ac:dyDescent="0.4">
      <c r="B1" s="2" t="s">
        <v>16</v>
      </c>
      <c r="C1" s="2" t="s">
        <v>63</v>
      </c>
      <c r="D1" s="2" t="s">
        <v>84</v>
      </c>
      <c r="E1" s="2" t="s">
        <v>46</v>
      </c>
      <c r="F1" s="4" t="s">
        <v>78</v>
      </c>
      <c r="G1" s="3" t="s">
        <v>14</v>
      </c>
      <c r="H1" s="3" t="s">
        <v>47</v>
      </c>
      <c r="I1" s="3" t="s">
        <v>48</v>
      </c>
      <c r="K1" s="2">
        <f>SUM(B3:B24)</f>
        <v>143.8715193999999</v>
      </c>
      <c r="L1" s="2">
        <f>SUM(C3:C10)</f>
        <v>192.76574689999998</v>
      </c>
      <c r="M1" s="2">
        <f>SUM(D3:D5)</f>
        <v>409.4</v>
      </c>
      <c r="N1" s="2">
        <f>SUM(E3:E8)</f>
        <v>80.434786000000003</v>
      </c>
      <c r="O1" s="4">
        <f>SUM(F3:F16)</f>
        <v>840.94960270999991</v>
      </c>
      <c r="P1" s="3">
        <f>SUM(G3:G39)</f>
        <v>53.029285999999999</v>
      </c>
      <c r="Q1" s="3">
        <f>SUM(H3:H7)</f>
        <v>391.90575000000001</v>
      </c>
      <c r="R1" s="3">
        <f>SUM(I3:I5)</f>
        <v>88.460000000000008</v>
      </c>
    </row>
    <row r="2" spans="1:18" x14ac:dyDescent="0.4">
      <c r="A2">
        <v>1</v>
      </c>
      <c r="B2" s="2">
        <v>256</v>
      </c>
      <c r="C2" s="2">
        <v>256</v>
      </c>
      <c r="D2" s="2">
        <v>256</v>
      </c>
      <c r="E2" s="2">
        <v>256</v>
      </c>
      <c r="F2" s="4">
        <v>256</v>
      </c>
      <c r="G2" s="3">
        <v>256</v>
      </c>
      <c r="H2" s="3">
        <v>256</v>
      </c>
      <c r="I2" s="3">
        <v>256</v>
      </c>
      <c r="K2" s="2" t="s">
        <v>16</v>
      </c>
      <c r="L2" s="2" t="s">
        <v>63</v>
      </c>
      <c r="M2" s="2" t="s">
        <v>84</v>
      </c>
      <c r="N2" s="2" t="s">
        <v>46</v>
      </c>
      <c r="O2" s="4" t="s">
        <v>78</v>
      </c>
      <c r="P2" s="3" t="s">
        <v>14</v>
      </c>
      <c r="Q2" s="3" t="s">
        <v>47</v>
      </c>
      <c r="R2" s="3" t="s">
        <v>48</v>
      </c>
    </row>
    <row r="3" spans="1:18" x14ac:dyDescent="0.4">
      <c r="A3">
        <v>2</v>
      </c>
      <c r="B3" s="2">
        <v>72.214299999999994</v>
      </c>
      <c r="C3" s="2">
        <v>56.5657</v>
      </c>
      <c r="D3" s="2">
        <v>312.75</v>
      </c>
      <c r="E3" s="2">
        <v>46.304299999999998</v>
      </c>
      <c r="F3" s="4">
        <v>155.19999999999999</v>
      </c>
      <c r="G3" s="3">
        <v>10.5413</v>
      </c>
      <c r="H3" s="3">
        <v>280.35899999999998</v>
      </c>
      <c r="I3" s="3">
        <v>81.040000000000006</v>
      </c>
      <c r="J3">
        <v>2</v>
      </c>
      <c r="K3" s="2">
        <f t="shared" ref="K3:R5" si="0">B3/K$1</f>
        <v>0.50193603502042428</v>
      </c>
      <c r="L3" s="2">
        <f t="shared" si="0"/>
        <v>0.2934426935784617</v>
      </c>
      <c r="M3" s="2">
        <f t="shared" si="0"/>
        <v>0.76392281387396199</v>
      </c>
      <c r="N3" s="2">
        <f t="shared" si="0"/>
        <v>0.57567505680937592</v>
      </c>
      <c r="O3" s="4">
        <f t="shared" si="0"/>
        <v>0.18455327108766167</v>
      </c>
      <c r="P3" s="3">
        <f t="shared" si="0"/>
        <v>0.1987826123097339</v>
      </c>
      <c r="Q3" s="3">
        <f t="shared" si="0"/>
        <v>0.71537353049808527</v>
      </c>
      <c r="R3" s="3">
        <f t="shared" si="0"/>
        <v>0.91612028035270177</v>
      </c>
    </row>
    <row r="4" spans="1:18" x14ac:dyDescent="0.4">
      <c r="A4">
        <v>3</v>
      </c>
      <c r="B4" s="2">
        <v>36.042900000000003</v>
      </c>
      <c r="C4" s="2">
        <v>50.142899999999997</v>
      </c>
      <c r="D4" s="2">
        <v>90.7</v>
      </c>
      <c r="E4" s="2">
        <v>19.695699999999999</v>
      </c>
      <c r="F4" s="4">
        <v>172.23</v>
      </c>
      <c r="G4" s="3">
        <v>2.2559999999999998</v>
      </c>
      <c r="H4" s="3">
        <v>103.453</v>
      </c>
      <c r="I4" s="3">
        <v>7.3</v>
      </c>
      <c r="J4">
        <v>3</v>
      </c>
      <c r="K4" s="2">
        <f t="shared" si="0"/>
        <v>0.25052143850508352</v>
      </c>
      <c r="L4" s="2">
        <f t="shared" si="0"/>
        <v>0.26012349603797791</v>
      </c>
      <c r="M4" s="2">
        <f t="shared" si="0"/>
        <v>0.2215437225207621</v>
      </c>
      <c r="N4" s="2">
        <f t="shared" si="0"/>
        <v>0.24486544913540267</v>
      </c>
      <c r="O4" s="4">
        <f t="shared" si="0"/>
        <v>0.20480418736744826</v>
      </c>
      <c r="P4" s="3">
        <f t="shared" si="0"/>
        <v>4.2542530178513054E-2</v>
      </c>
      <c r="Q4" s="3">
        <f t="shared" si="0"/>
        <v>0.26397418256813021</v>
      </c>
      <c r="R4" s="3">
        <f t="shared" si="0"/>
        <v>8.2523174316075046E-2</v>
      </c>
    </row>
    <row r="5" spans="1:18" x14ac:dyDescent="0.4">
      <c r="A5">
        <v>4</v>
      </c>
      <c r="B5" s="2">
        <v>13.8429</v>
      </c>
      <c r="C5" s="2">
        <v>50</v>
      </c>
      <c r="D5" s="2">
        <v>5.95</v>
      </c>
      <c r="E5" s="2">
        <v>9.4347799999999999</v>
      </c>
      <c r="F5" s="4">
        <v>189.86500000000001</v>
      </c>
      <c r="G5" s="3">
        <v>1.7226699999999999</v>
      </c>
      <c r="H5" s="3">
        <v>7.65625</v>
      </c>
      <c r="I5" s="3">
        <v>0.12</v>
      </c>
      <c r="J5">
        <v>4</v>
      </c>
      <c r="K5" s="2">
        <f t="shared" si="0"/>
        <v>9.6217097433392434E-2</v>
      </c>
      <c r="L5" s="2">
        <f t="shared" si="0"/>
        <v>0.25938218176250072</v>
      </c>
      <c r="M5" s="2">
        <f t="shared" si="0"/>
        <v>1.4533463605276015E-2</v>
      </c>
      <c r="N5" s="2">
        <f t="shared" si="0"/>
        <v>0.11729725991935877</v>
      </c>
      <c r="O5" s="4">
        <f t="shared" si="0"/>
        <v>0.22577452844754436</v>
      </c>
      <c r="P5" s="3">
        <f t="shared" si="0"/>
        <v>3.2485257297260234E-2</v>
      </c>
      <c r="Q5" s="3">
        <f t="shared" si="0"/>
        <v>1.953594709952584E-2</v>
      </c>
      <c r="R5" s="3">
        <f t="shared" si="0"/>
        <v>1.3565453312231516E-3</v>
      </c>
    </row>
    <row r="6" spans="1:18" x14ac:dyDescent="0.4">
      <c r="A6">
        <v>5</v>
      </c>
      <c r="B6" s="2">
        <v>7.5285700000000002</v>
      </c>
      <c r="C6" s="2">
        <v>26.88</v>
      </c>
      <c r="E6" s="2">
        <v>3.3478300000000001</v>
      </c>
      <c r="F6" s="4">
        <v>117.003</v>
      </c>
      <c r="G6" s="3">
        <v>1.64</v>
      </c>
      <c r="H6" s="3">
        <v>0.421875</v>
      </c>
      <c r="J6">
        <v>5</v>
      </c>
      <c r="K6" s="2">
        <f t="shared" ref="K6:L10" si="1">B6/K$1</f>
        <v>5.2328424912707255E-2</v>
      </c>
      <c r="L6" s="2">
        <f t="shared" si="1"/>
        <v>0.13944386091552036</v>
      </c>
      <c r="N6" s="2">
        <f t="shared" ref="N6:Q7" si="2">E6/N$1</f>
        <v>4.1621668515410735E-2</v>
      </c>
      <c r="O6" s="4">
        <f t="shared" si="2"/>
        <v>0.13913199985225308</v>
      </c>
      <c r="P6" s="3">
        <f t="shared" si="2"/>
        <v>3.0926307399273677E-2</v>
      </c>
      <c r="Q6" s="3">
        <f t="shared" si="2"/>
        <v>1.0764705544636689E-3</v>
      </c>
    </row>
    <row r="7" spans="1:18" x14ac:dyDescent="0.4">
      <c r="A7">
        <v>6</v>
      </c>
      <c r="B7" s="2">
        <v>4.2</v>
      </c>
      <c r="C7" s="2">
        <v>6.9542900000000003</v>
      </c>
      <c r="E7" s="2">
        <v>1.3043499999999999</v>
      </c>
      <c r="F7" s="4">
        <v>106.25700000000001</v>
      </c>
      <c r="G7" s="3">
        <v>1.66133</v>
      </c>
      <c r="H7" s="3">
        <v>1.5625E-2</v>
      </c>
      <c r="J7">
        <v>6</v>
      </c>
      <c r="K7" s="2">
        <f t="shared" si="1"/>
        <v>2.9192713175725336E-2</v>
      </c>
      <c r="L7" s="2">
        <f t="shared" si="1"/>
        <v>3.6076378256182817E-2</v>
      </c>
      <c r="N7" s="2">
        <f t="shared" si="2"/>
        <v>1.6216242559531392E-2</v>
      </c>
      <c r="O7" s="4">
        <f t="shared" si="2"/>
        <v>0.12635358844047467</v>
      </c>
      <c r="P7" s="3">
        <f t="shared" si="2"/>
        <v>3.132853797050935E-2</v>
      </c>
      <c r="Q7" s="3">
        <f t="shared" si="2"/>
        <v>3.9869279794950698E-5</v>
      </c>
    </row>
    <row r="8" spans="1:18" x14ac:dyDescent="0.4">
      <c r="A8">
        <v>7</v>
      </c>
      <c r="B8" s="2">
        <v>2.88571</v>
      </c>
      <c r="C8" s="2">
        <v>1.76</v>
      </c>
      <c r="E8" s="2">
        <v>0.34782600000000002</v>
      </c>
      <c r="F8" s="4">
        <v>71.335099999999997</v>
      </c>
      <c r="G8" s="3">
        <v>1.63733</v>
      </c>
      <c r="J8">
        <v>7</v>
      </c>
      <c r="K8" s="2">
        <f t="shared" si="1"/>
        <v>2.0057548651981512E-2</v>
      </c>
      <c r="L8" s="2">
        <f t="shared" si="1"/>
        <v>9.1302527980400248E-3</v>
      </c>
      <c r="N8" s="2">
        <f>E8/N$1</f>
        <v>4.3243230609204333E-3</v>
      </c>
      <c r="O8" s="4">
        <f>F8/O$1</f>
        <v>8.482684309513823E-2</v>
      </c>
      <c r="P8" s="3">
        <f>G8/P$1</f>
        <v>3.0875957862227299E-2</v>
      </c>
    </row>
    <row r="9" spans="1:18" x14ac:dyDescent="0.4">
      <c r="A9">
        <v>8</v>
      </c>
      <c r="B9" s="2">
        <v>2.1857099999999998</v>
      </c>
      <c r="C9" s="2">
        <v>0.40571400000000002</v>
      </c>
      <c r="F9" s="4">
        <v>22.554099999999998</v>
      </c>
      <c r="G9" s="3">
        <v>1.5813299999999999</v>
      </c>
      <c r="J9">
        <v>8</v>
      </c>
      <c r="K9" s="2">
        <f t="shared" si="1"/>
        <v>1.5192096456027289E-2</v>
      </c>
      <c r="L9" s="2">
        <f t="shared" si="1"/>
        <v>2.1046996498318244E-3</v>
      </c>
      <c r="O9" s="4">
        <f t="shared" ref="O9:P16" si="3">F9/O$1</f>
        <v>2.6819799815967976E-2</v>
      </c>
      <c r="P9" s="3">
        <f t="shared" si="3"/>
        <v>2.9819937609569171E-2</v>
      </c>
    </row>
    <row r="10" spans="1:18" x14ac:dyDescent="0.4">
      <c r="A10">
        <v>9</v>
      </c>
      <c r="B10" s="2">
        <v>1.6571400000000001</v>
      </c>
      <c r="C10" s="2">
        <v>5.7142900000000003E-2</v>
      </c>
      <c r="F10" s="4">
        <v>4.81351</v>
      </c>
      <c r="G10" s="3">
        <v>1.55467</v>
      </c>
      <c r="J10">
        <v>9</v>
      </c>
      <c r="K10" s="2">
        <f t="shared" si="1"/>
        <v>1.1518193502862258E-2</v>
      </c>
      <c r="L10" s="2">
        <f t="shared" si="1"/>
        <v>2.9643700148472801E-4</v>
      </c>
      <c r="O10" s="4">
        <f t="shared" si="3"/>
        <v>5.7238982984096024E-3</v>
      </c>
      <c r="P10" s="3">
        <f t="shared" si="3"/>
        <v>2.9317196539285859E-2</v>
      </c>
    </row>
    <row r="11" spans="1:18" x14ac:dyDescent="0.4">
      <c r="A11">
        <v>10</v>
      </c>
      <c r="B11" s="2">
        <v>1.41429</v>
      </c>
      <c r="F11" s="4">
        <v>1.1189199999999999</v>
      </c>
      <c r="G11" s="3">
        <v>1.44</v>
      </c>
      <c r="J11">
        <v>10</v>
      </c>
      <c r="K11" s="2">
        <f t="shared" ref="K11:K24" si="4">B11/K$1</f>
        <v>9.8302291231658536E-3</v>
      </c>
      <c r="O11" s="4">
        <f t="shared" si="3"/>
        <v>1.3305434670451443E-3</v>
      </c>
      <c r="P11" s="3">
        <f t="shared" si="3"/>
        <v>2.7154806496923228E-2</v>
      </c>
    </row>
    <row r="12" spans="1:18" x14ac:dyDescent="0.4">
      <c r="A12">
        <v>11</v>
      </c>
      <c r="B12" s="2">
        <v>0.87142900000000001</v>
      </c>
      <c r="F12" s="4">
        <v>0.39729700000000001</v>
      </c>
      <c r="G12" s="3">
        <v>1.35467</v>
      </c>
      <c r="J12">
        <v>11</v>
      </c>
      <c r="K12" s="2">
        <f t="shared" si="4"/>
        <v>6.0569944880974171E-3</v>
      </c>
      <c r="O12" s="4">
        <f t="shared" si="3"/>
        <v>4.7243853700589385E-4</v>
      </c>
      <c r="P12" s="3">
        <f t="shared" si="3"/>
        <v>2.5545695636935411E-2</v>
      </c>
    </row>
    <row r="13" spans="1:18" x14ac:dyDescent="0.4">
      <c r="A13">
        <v>12</v>
      </c>
      <c r="B13" s="2">
        <v>0.228571</v>
      </c>
      <c r="F13" s="4">
        <v>0.118919</v>
      </c>
      <c r="G13" s="3">
        <v>1.2853300000000001</v>
      </c>
      <c r="J13">
        <v>12</v>
      </c>
      <c r="K13" s="2">
        <f t="shared" si="4"/>
        <v>1.5887161055449322E-3</v>
      </c>
      <c r="O13" s="4">
        <f t="shared" si="3"/>
        <v>1.4141037657521675E-4</v>
      </c>
      <c r="P13" s="3">
        <f t="shared" si="3"/>
        <v>2.4238116274090511E-2</v>
      </c>
    </row>
    <row r="14" spans="1:18" x14ac:dyDescent="0.4">
      <c r="A14">
        <v>13</v>
      </c>
      <c r="B14" s="2">
        <v>0.18571399999999999</v>
      </c>
      <c r="F14" s="4">
        <v>4.05405E-2</v>
      </c>
      <c r="G14" s="3">
        <v>1.28</v>
      </c>
      <c r="J14">
        <v>13</v>
      </c>
      <c r="K14" s="2">
        <f t="shared" si="4"/>
        <v>1.290832270170632E-3</v>
      </c>
      <c r="O14" s="4">
        <f t="shared" si="3"/>
        <v>4.8208001846194255E-5</v>
      </c>
      <c r="P14" s="3">
        <f t="shared" si="3"/>
        <v>2.413760577504287E-2</v>
      </c>
    </row>
    <row r="15" spans="1:18" x14ac:dyDescent="0.4">
      <c r="A15">
        <v>14</v>
      </c>
      <c r="B15" s="2">
        <v>0.18571399999999999</v>
      </c>
      <c r="F15" s="4">
        <v>1.0810800000000001E-2</v>
      </c>
      <c r="G15" s="3">
        <v>1.1946699999999999</v>
      </c>
      <c r="J15">
        <v>14</v>
      </c>
      <c r="K15" s="2">
        <f t="shared" si="4"/>
        <v>1.290832270170632E-3</v>
      </c>
      <c r="O15" s="4">
        <f t="shared" si="3"/>
        <v>1.2855467158985135E-5</v>
      </c>
      <c r="P15" s="3">
        <f t="shared" si="3"/>
        <v>2.2528494915055049E-2</v>
      </c>
    </row>
    <row r="16" spans="1:18" x14ac:dyDescent="0.4">
      <c r="A16">
        <v>15</v>
      </c>
      <c r="B16" s="2">
        <v>7.1428599999999995E-2</v>
      </c>
      <c r="F16" s="4">
        <v>5.4054100000000002E-3</v>
      </c>
      <c r="G16" s="3">
        <v>1.1919999999999999</v>
      </c>
      <c r="J16">
        <v>15</v>
      </c>
      <c r="K16" s="2">
        <f t="shared" si="4"/>
        <v>4.964749124627654E-4</v>
      </c>
      <c r="O16" s="4">
        <f t="shared" si="3"/>
        <v>6.4277454708115807E-6</v>
      </c>
      <c r="P16" s="3">
        <f t="shared" si="3"/>
        <v>2.2478145378008671E-2</v>
      </c>
    </row>
    <row r="17" spans="1:16" x14ac:dyDescent="0.4">
      <c r="A17">
        <v>16</v>
      </c>
      <c r="B17" s="2">
        <v>7.1428599999999995E-2</v>
      </c>
      <c r="G17" s="3">
        <v>1.17333</v>
      </c>
      <c r="J17">
        <v>16</v>
      </c>
      <c r="K17" s="2">
        <f t="shared" si="4"/>
        <v>4.964749124627654E-4</v>
      </c>
      <c r="P17" s="3">
        <f t="shared" ref="P17:P39" si="5">G17/P$1</f>
        <v>2.2126075768774258E-2</v>
      </c>
    </row>
    <row r="18" spans="1:16" x14ac:dyDescent="0.4">
      <c r="A18">
        <v>17</v>
      </c>
      <c r="B18" s="2">
        <v>8.5714299999999993E-2</v>
      </c>
      <c r="G18" s="3">
        <v>1.20533</v>
      </c>
      <c r="J18">
        <v>17</v>
      </c>
      <c r="K18" s="2">
        <f t="shared" si="4"/>
        <v>5.9576975594239853E-4</v>
      </c>
      <c r="P18" s="3">
        <f t="shared" si="5"/>
        <v>2.2729515913150332E-2</v>
      </c>
    </row>
    <row r="19" spans="1:16" x14ac:dyDescent="0.4">
      <c r="A19">
        <v>18</v>
      </c>
      <c r="B19" s="2">
        <v>7.1428599999999995E-2</v>
      </c>
      <c r="G19" s="3">
        <v>1.17333</v>
      </c>
      <c r="J19">
        <v>18</v>
      </c>
      <c r="K19" s="2">
        <f t="shared" si="4"/>
        <v>4.964749124627654E-4</v>
      </c>
      <c r="P19" s="3">
        <f t="shared" si="5"/>
        <v>2.2126075768774258E-2</v>
      </c>
    </row>
    <row r="20" spans="1:16" x14ac:dyDescent="0.4">
      <c r="A20">
        <v>19</v>
      </c>
      <c r="B20" s="2">
        <v>4.2857100000000002E-2</v>
      </c>
      <c r="G20" s="3">
        <v>1.1306700000000001</v>
      </c>
      <c r="J20">
        <v>19</v>
      </c>
      <c r="K20" s="2">
        <f t="shared" si="4"/>
        <v>2.9788453043889961E-4</v>
      </c>
      <c r="P20" s="3">
        <f t="shared" si="5"/>
        <v>2.1321614626302908E-2</v>
      </c>
    </row>
    <row r="21" spans="1:16" x14ac:dyDescent="0.4">
      <c r="A21">
        <v>20</v>
      </c>
      <c r="B21" s="2">
        <v>2.85714E-2</v>
      </c>
      <c r="G21" s="3">
        <v>1.1306700000000001</v>
      </c>
      <c r="J21">
        <v>20</v>
      </c>
      <c r="K21" s="2">
        <f t="shared" si="4"/>
        <v>1.9858968695926637E-4</v>
      </c>
      <c r="P21" s="3">
        <f t="shared" si="5"/>
        <v>2.1321614626302908E-2</v>
      </c>
    </row>
    <row r="22" spans="1:16" x14ac:dyDescent="0.4">
      <c r="A22">
        <v>21</v>
      </c>
      <c r="B22" s="2">
        <v>2.85714E-2</v>
      </c>
      <c r="G22" s="3">
        <v>1.1333299999999999</v>
      </c>
      <c r="J22">
        <v>21</v>
      </c>
      <c r="K22" s="2">
        <f t="shared" si="4"/>
        <v>1.9858968695926637E-4</v>
      </c>
      <c r="P22" s="3">
        <f t="shared" si="5"/>
        <v>2.1371775588304168E-2</v>
      </c>
    </row>
    <row r="23" spans="1:16" x14ac:dyDescent="0.4">
      <c r="A23">
        <v>22</v>
      </c>
      <c r="B23" s="2">
        <v>1.42857E-2</v>
      </c>
      <c r="G23" s="3">
        <v>1.1253299999999999</v>
      </c>
      <c r="J23">
        <v>22</v>
      </c>
      <c r="K23" s="2">
        <f t="shared" si="4"/>
        <v>9.9294843479633187E-5</v>
      </c>
      <c r="P23" s="3">
        <f t="shared" si="5"/>
        <v>2.1220915552210149E-2</v>
      </c>
    </row>
    <row r="24" spans="1:16" x14ac:dyDescent="0.4">
      <c r="A24">
        <v>23</v>
      </c>
      <c r="B24" s="2">
        <v>1.42857E-2</v>
      </c>
      <c r="G24" s="3">
        <v>1.07467</v>
      </c>
      <c r="J24">
        <v>23</v>
      </c>
      <c r="K24" s="2">
        <f t="shared" si="4"/>
        <v>9.9294843479633187E-5</v>
      </c>
      <c r="P24" s="3">
        <f t="shared" si="5"/>
        <v>2.0265594373644783E-2</v>
      </c>
    </row>
    <row r="25" spans="1:16" x14ac:dyDescent="0.4">
      <c r="A25">
        <v>24</v>
      </c>
      <c r="G25" s="3">
        <v>1.0533300000000001</v>
      </c>
      <c r="J25">
        <v>24</v>
      </c>
      <c r="P25" s="3">
        <f t="shared" si="5"/>
        <v>1.9863175227363992E-2</v>
      </c>
    </row>
    <row r="26" spans="1:16" x14ac:dyDescent="0.4">
      <c r="A26">
        <v>25</v>
      </c>
      <c r="G26" s="3">
        <v>1.05067</v>
      </c>
      <c r="J26">
        <v>25</v>
      </c>
      <c r="P26" s="3">
        <f t="shared" si="5"/>
        <v>1.9813014265362729E-2</v>
      </c>
    </row>
    <row r="27" spans="1:16" x14ac:dyDescent="0.4">
      <c r="A27">
        <v>26</v>
      </c>
      <c r="G27" s="3">
        <v>1.06667</v>
      </c>
      <c r="J27">
        <v>26</v>
      </c>
      <c r="P27" s="3">
        <f t="shared" si="5"/>
        <v>2.0114734337550764E-2</v>
      </c>
    </row>
    <row r="28" spans="1:16" x14ac:dyDescent="0.4">
      <c r="A28">
        <v>27</v>
      </c>
      <c r="G28" s="3">
        <v>1.0293300000000001</v>
      </c>
      <c r="J28">
        <v>27</v>
      </c>
      <c r="P28" s="3">
        <f t="shared" si="5"/>
        <v>1.9410595119081938E-2</v>
      </c>
    </row>
    <row r="29" spans="1:16" x14ac:dyDescent="0.4">
      <c r="A29">
        <v>28</v>
      </c>
      <c r="G29" s="3">
        <v>1.0053300000000001</v>
      </c>
      <c r="J29">
        <v>28</v>
      </c>
      <c r="P29" s="3">
        <f t="shared" si="5"/>
        <v>1.8958015010799883E-2</v>
      </c>
    </row>
    <row r="30" spans="1:16" x14ac:dyDescent="0.4">
      <c r="A30">
        <v>29</v>
      </c>
      <c r="G30" s="3">
        <v>1.016</v>
      </c>
      <c r="J30">
        <v>29</v>
      </c>
      <c r="P30" s="3">
        <f t="shared" si="5"/>
        <v>1.9159224583940277E-2</v>
      </c>
    </row>
    <row r="31" spans="1:16" x14ac:dyDescent="0.4">
      <c r="A31">
        <v>30</v>
      </c>
      <c r="G31" s="3">
        <v>1.016</v>
      </c>
      <c r="J31">
        <v>30</v>
      </c>
      <c r="P31" s="3">
        <f t="shared" si="5"/>
        <v>1.9159224583940277E-2</v>
      </c>
    </row>
    <row r="32" spans="1:16" x14ac:dyDescent="0.4">
      <c r="A32">
        <v>31</v>
      </c>
      <c r="G32" s="3">
        <v>1.0133300000000001</v>
      </c>
      <c r="J32">
        <v>31</v>
      </c>
      <c r="P32" s="3">
        <f t="shared" si="5"/>
        <v>1.9108875046893899E-2</v>
      </c>
    </row>
    <row r="33" spans="1:16" x14ac:dyDescent="0.4">
      <c r="A33">
        <v>32</v>
      </c>
      <c r="G33" s="3">
        <v>0.98666699999999996</v>
      </c>
      <c r="J33">
        <v>32</v>
      </c>
      <c r="P33" s="3">
        <f t="shared" si="5"/>
        <v>1.860607740409705E-2</v>
      </c>
    </row>
    <row r="34" spans="1:16" x14ac:dyDescent="0.4">
      <c r="A34">
        <v>33</v>
      </c>
      <c r="G34" s="3">
        <v>0.973333</v>
      </c>
      <c r="J34">
        <v>33</v>
      </c>
      <c r="P34" s="3">
        <f t="shared" si="5"/>
        <v>1.8354631438937345E-2</v>
      </c>
    </row>
    <row r="35" spans="1:16" x14ac:dyDescent="0.4">
      <c r="A35">
        <v>34</v>
      </c>
      <c r="G35" s="3">
        <v>0.94933299999999998</v>
      </c>
      <c r="J35">
        <v>34</v>
      </c>
      <c r="P35" s="3">
        <f t="shared" si="5"/>
        <v>1.790205133065529E-2</v>
      </c>
    </row>
    <row r="36" spans="1:16" x14ac:dyDescent="0.4">
      <c r="A36">
        <v>35</v>
      </c>
      <c r="G36" s="3">
        <v>0.87733300000000003</v>
      </c>
      <c r="J36">
        <v>35</v>
      </c>
      <c r="P36" s="3">
        <f t="shared" si="5"/>
        <v>1.654431100580913E-2</v>
      </c>
    </row>
    <row r="37" spans="1:16" x14ac:dyDescent="0.4">
      <c r="A37">
        <v>36</v>
      </c>
      <c r="G37" s="3">
        <v>0.77333300000000005</v>
      </c>
      <c r="J37">
        <v>36</v>
      </c>
      <c r="P37" s="3">
        <f t="shared" si="5"/>
        <v>1.4583130536586898E-2</v>
      </c>
    </row>
    <row r="38" spans="1:16" x14ac:dyDescent="0.4">
      <c r="A38">
        <v>37</v>
      </c>
      <c r="G38" s="3">
        <v>0.57066700000000004</v>
      </c>
      <c r="J38">
        <v>37</v>
      </c>
      <c r="P38" s="3">
        <f t="shared" si="5"/>
        <v>1.0761355527208118E-2</v>
      </c>
    </row>
    <row r="39" spans="1:16" x14ac:dyDescent="0.4">
      <c r="A39">
        <v>38</v>
      </c>
      <c r="G39" s="3">
        <v>0.16</v>
      </c>
      <c r="J39">
        <v>38</v>
      </c>
      <c r="P39" s="3">
        <f t="shared" si="5"/>
        <v>3.0172007218803587E-3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="25" zoomScaleNormal="25" workbookViewId="0">
      <selection activeCell="C102" sqref="C102"/>
    </sheetView>
  </sheetViews>
  <sheetFormatPr defaultRowHeight="18.75" x14ac:dyDescent="0.4"/>
  <cols>
    <col min="1" max="1" width="32.75" bestFit="1" customWidth="1"/>
    <col min="2" max="2" width="12.75" bestFit="1" customWidth="1"/>
    <col min="3" max="3" width="12.625" bestFit="1" customWidth="1"/>
    <col min="4" max="4" width="18.125" bestFit="1" customWidth="1"/>
    <col min="5" max="5" width="16.375" bestFit="1" customWidth="1"/>
    <col min="6" max="6" width="19.25" bestFit="1" customWidth="1"/>
  </cols>
  <sheetData>
    <row r="1" spans="1:8" x14ac:dyDescent="0.4">
      <c r="B1" t="s">
        <v>96</v>
      </c>
      <c r="C1" t="s">
        <v>98</v>
      </c>
      <c r="D1" t="s">
        <v>99</v>
      </c>
      <c r="E1" t="s">
        <v>100</v>
      </c>
      <c r="F1" t="s">
        <v>101</v>
      </c>
    </row>
    <row r="2" spans="1:8" x14ac:dyDescent="0.4">
      <c r="A2" t="s">
        <v>0</v>
      </c>
      <c r="B2">
        <v>0.84507042253499998</v>
      </c>
      <c r="C2">
        <v>0.89941700000000002</v>
      </c>
      <c r="D2">
        <v>0.90781900000000004</v>
      </c>
      <c r="E2">
        <v>0.86413300000000004</v>
      </c>
      <c r="F2">
        <v>0.82940700000000001</v>
      </c>
      <c r="G2" s="1" t="str">
        <f xml:space="preserve"> IF(C2 &lt;D2, "○",IF(C2=D2,"△","×"))</f>
        <v>○</v>
      </c>
      <c r="H2" s="1" t="str">
        <f xml:space="preserve"> IF(E2 &lt;F2, "○",IF(E2=F2,"△","×"))</f>
        <v>×</v>
      </c>
    </row>
    <row r="3" spans="1:8" x14ac:dyDescent="0.4">
      <c r="A3" t="s">
        <v>6</v>
      </c>
      <c r="B3">
        <v>0.91666666666700003</v>
      </c>
      <c r="C3">
        <v>0.781667</v>
      </c>
      <c r="D3">
        <v>0.75</v>
      </c>
      <c r="E3">
        <v>0.93333299999999997</v>
      </c>
      <c r="F3">
        <v>0.93333299999999997</v>
      </c>
      <c r="G3" s="1" t="str">
        <f t="shared" ref="G3:G51" si="0" xml:space="preserve"> IF(C3 &lt;D3, "○",IF(C3=D3,"△","×"))</f>
        <v>×</v>
      </c>
      <c r="H3" s="1" t="str">
        <f t="shared" ref="H3:H51" si="1" xml:space="preserve"> IF(E3 &lt;F3, "○",IF(E3=F3,"△","×"))</f>
        <v>△</v>
      </c>
    </row>
    <row r="4" spans="1:8" x14ac:dyDescent="0.4">
      <c r="A4" t="s">
        <v>7</v>
      </c>
      <c r="B4">
        <v>0.62195121951200005</v>
      </c>
      <c r="C4">
        <v>0.35556100000000002</v>
      </c>
      <c r="D4">
        <v>0.35663400000000001</v>
      </c>
      <c r="E4">
        <v>0.36585400000000001</v>
      </c>
      <c r="F4">
        <v>0.37609799999999999</v>
      </c>
      <c r="G4" s="1" t="str">
        <f t="shared" si="0"/>
        <v>○</v>
      </c>
      <c r="H4" s="1" t="str">
        <f t="shared" si="1"/>
        <v>○</v>
      </c>
    </row>
    <row r="5" spans="1:8" x14ac:dyDescent="0.4">
      <c r="A5" t="s">
        <v>8</v>
      </c>
      <c r="B5">
        <v>0.825954198473</v>
      </c>
      <c r="C5">
        <v>0.57765900000000003</v>
      </c>
      <c r="D5">
        <v>0.53847299999999998</v>
      </c>
      <c r="E5">
        <v>0.65954199999999996</v>
      </c>
      <c r="F5">
        <v>0.66666700000000001</v>
      </c>
      <c r="G5" s="1" t="str">
        <f t="shared" si="0"/>
        <v>×</v>
      </c>
      <c r="H5" s="1" t="str">
        <f t="shared" si="1"/>
        <v>○</v>
      </c>
    </row>
    <row r="6" spans="1:8" x14ac:dyDescent="0.4">
      <c r="A6" t="s">
        <v>9</v>
      </c>
      <c r="B6">
        <v>0.60220994475099998</v>
      </c>
      <c r="C6">
        <v>0.58563500000000002</v>
      </c>
      <c r="D6">
        <v>0.59447499999999998</v>
      </c>
      <c r="E6">
        <v>0.65193400000000001</v>
      </c>
      <c r="F6">
        <v>0.64088400000000001</v>
      </c>
      <c r="G6" s="1" t="str">
        <f t="shared" si="0"/>
        <v>○</v>
      </c>
      <c r="H6" s="1" t="str">
        <f t="shared" si="1"/>
        <v>×</v>
      </c>
    </row>
    <row r="7" spans="1:8" x14ac:dyDescent="0.4">
      <c r="A7" t="s">
        <v>10</v>
      </c>
      <c r="B7">
        <v>0.76500000000000001</v>
      </c>
      <c r="C7">
        <v>0.62924999999999998</v>
      </c>
      <c r="D7">
        <v>0.76524999999999999</v>
      </c>
      <c r="E7">
        <v>0.76249999999999996</v>
      </c>
      <c r="F7">
        <v>0.76249999999999996</v>
      </c>
      <c r="G7" s="1" t="str">
        <f t="shared" si="0"/>
        <v>○</v>
      </c>
      <c r="H7" s="1" t="str">
        <f t="shared" si="1"/>
        <v>△</v>
      </c>
    </row>
    <row r="8" spans="1:8" x14ac:dyDescent="0.4">
      <c r="A8" t="s">
        <v>11</v>
      </c>
      <c r="B8">
        <v>0.88651399491100003</v>
      </c>
      <c r="C8">
        <v>0.60488500000000001</v>
      </c>
      <c r="D8">
        <v>0.571959</v>
      </c>
      <c r="E8">
        <v>0.72315499999999999</v>
      </c>
      <c r="F8">
        <v>0.71399500000000005</v>
      </c>
      <c r="G8" s="1" t="str">
        <f t="shared" si="0"/>
        <v>×</v>
      </c>
      <c r="H8" s="1" t="str">
        <f t="shared" si="1"/>
        <v>×</v>
      </c>
    </row>
    <row r="9" spans="1:8" x14ac:dyDescent="0.4">
      <c r="A9" t="s">
        <v>12</v>
      </c>
      <c r="B9">
        <v>0.96190476190499996</v>
      </c>
      <c r="C9">
        <v>0.82381000000000004</v>
      </c>
      <c r="D9">
        <v>0.81333299999999997</v>
      </c>
      <c r="E9">
        <v>0.93333299999999997</v>
      </c>
      <c r="F9">
        <v>0.91428600000000004</v>
      </c>
      <c r="G9" s="1" t="str">
        <f t="shared" si="0"/>
        <v>×</v>
      </c>
      <c r="H9" s="1" t="str">
        <f t="shared" si="1"/>
        <v>×</v>
      </c>
    </row>
    <row r="10" spans="1:8" x14ac:dyDescent="0.4">
      <c r="A10" t="s">
        <v>13</v>
      </c>
      <c r="B10">
        <v>0.93911111111099999</v>
      </c>
      <c r="C10">
        <v>0.89088900000000004</v>
      </c>
      <c r="D10">
        <v>0.90117800000000003</v>
      </c>
      <c r="E10">
        <v>0.91644400000000004</v>
      </c>
      <c r="F10">
        <v>0.91955600000000004</v>
      </c>
      <c r="G10" s="1" t="str">
        <f t="shared" si="0"/>
        <v>○</v>
      </c>
      <c r="H10" s="1" t="str">
        <f t="shared" si="1"/>
        <v>○</v>
      </c>
    </row>
    <row r="11" spans="1:8" x14ac:dyDescent="0.4">
      <c r="A11" t="s">
        <v>14</v>
      </c>
      <c r="B11">
        <v>0.365333333333</v>
      </c>
      <c r="C11">
        <v>0.59173299999999995</v>
      </c>
      <c r="D11">
        <v>0.63333300000000003</v>
      </c>
      <c r="E11">
        <v>0.589333</v>
      </c>
      <c r="F11">
        <v>0.54666700000000001</v>
      </c>
      <c r="G11" s="1" t="str">
        <f t="shared" si="0"/>
        <v>○</v>
      </c>
      <c r="H11" s="1" t="str">
        <f t="shared" si="1"/>
        <v>×</v>
      </c>
    </row>
    <row r="12" spans="1:8" x14ac:dyDescent="0.4">
      <c r="A12" t="s">
        <v>15</v>
      </c>
      <c r="B12">
        <v>0.59701492537300005</v>
      </c>
      <c r="C12">
        <v>0.64486399999999999</v>
      </c>
      <c r="D12">
        <v>0.70570699999999997</v>
      </c>
      <c r="E12">
        <v>0.80948200000000003</v>
      </c>
      <c r="F12">
        <v>0.77260799999999996</v>
      </c>
      <c r="G12" s="1" t="str">
        <f t="shared" si="0"/>
        <v>○</v>
      </c>
      <c r="H12" s="1" t="str">
        <f t="shared" si="1"/>
        <v>×</v>
      </c>
    </row>
    <row r="13" spans="1:8" x14ac:dyDescent="0.4">
      <c r="A13" t="s">
        <v>16</v>
      </c>
      <c r="B13">
        <v>0.57534246575299997</v>
      </c>
      <c r="C13">
        <v>0.44109599999999999</v>
      </c>
      <c r="D13">
        <v>0.42465799999999998</v>
      </c>
      <c r="E13">
        <v>0.52054800000000001</v>
      </c>
      <c r="F13">
        <v>0.52054800000000001</v>
      </c>
      <c r="G13" s="1" t="str">
        <f t="shared" si="0"/>
        <v>×</v>
      </c>
      <c r="H13" s="1" t="str">
        <f t="shared" si="1"/>
        <v>△</v>
      </c>
    </row>
    <row r="14" spans="1:8" x14ac:dyDescent="0.4">
      <c r="A14" t="s">
        <v>17</v>
      </c>
      <c r="B14">
        <v>0.48205128205100001</v>
      </c>
      <c r="C14">
        <v>0.41487200000000002</v>
      </c>
      <c r="D14">
        <v>0.391795</v>
      </c>
      <c r="E14">
        <v>0.46410299999999999</v>
      </c>
      <c r="F14">
        <v>0.45384600000000003</v>
      </c>
      <c r="G14" s="1" t="str">
        <f t="shared" si="0"/>
        <v>×</v>
      </c>
      <c r="H14" s="1" t="str">
        <f t="shared" si="1"/>
        <v>×</v>
      </c>
    </row>
    <row r="15" spans="1:8" x14ac:dyDescent="0.4">
      <c r="A15" t="s">
        <v>18</v>
      </c>
      <c r="B15">
        <v>0.54702194357400002</v>
      </c>
      <c r="C15">
        <v>0.24482799999999999</v>
      </c>
      <c r="D15">
        <v>0.25156699999999999</v>
      </c>
      <c r="E15">
        <v>0.34169300000000002</v>
      </c>
      <c r="F15">
        <v>0.35736699999999999</v>
      </c>
      <c r="G15" s="1" t="str">
        <f t="shared" si="0"/>
        <v>○</v>
      </c>
      <c r="H15" s="1" t="str">
        <f t="shared" si="1"/>
        <v>○</v>
      </c>
    </row>
    <row r="16" spans="1:8" x14ac:dyDescent="0.4">
      <c r="A16" t="s">
        <v>19</v>
      </c>
      <c r="B16">
        <v>0.96428571428599996</v>
      </c>
      <c r="C16">
        <v>0.57142899999999996</v>
      </c>
      <c r="D16">
        <v>0.56428599999999995</v>
      </c>
      <c r="E16">
        <v>0.71428599999999998</v>
      </c>
      <c r="F16">
        <v>0.67857100000000004</v>
      </c>
      <c r="G16" s="1" t="str">
        <f t="shared" si="0"/>
        <v>×</v>
      </c>
      <c r="H16" s="1" t="str">
        <f t="shared" si="1"/>
        <v>×</v>
      </c>
    </row>
    <row r="17" spans="1:8" x14ac:dyDescent="0.4">
      <c r="A17" t="s">
        <v>20</v>
      </c>
      <c r="B17">
        <v>0.73366834170899997</v>
      </c>
      <c r="C17">
        <v>0.24030199999999999</v>
      </c>
      <c r="D17">
        <v>0.25618099999999999</v>
      </c>
      <c r="E17">
        <v>0.84623099999999996</v>
      </c>
      <c r="F17">
        <v>0.84120600000000001</v>
      </c>
      <c r="G17" s="1" t="str">
        <f t="shared" si="0"/>
        <v>○</v>
      </c>
      <c r="H17" s="1" t="str">
        <f t="shared" si="1"/>
        <v>×</v>
      </c>
    </row>
    <row r="18" spans="1:8" x14ac:dyDescent="0.4">
      <c r="A18" t="s">
        <v>21</v>
      </c>
      <c r="B18">
        <v>0.55000000000000004</v>
      </c>
      <c r="C18">
        <v>0.70499999999999996</v>
      </c>
      <c r="D18">
        <v>0.755</v>
      </c>
      <c r="E18">
        <v>0.7</v>
      </c>
      <c r="F18">
        <v>0.75</v>
      </c>
      <c r="G18" s="1" t="str">
        <f t="shared" si="0"/>
        <v>○</v>
      </c>
      <c r="H18" s="1" t="str">
        <f t="shared" si="1"/>
        <v>○</v>
      </c>
    </row>
    <row r="19" spans="1:8" x14ac:dyDescent="0.4">
      <c r="A19" t="s">
        <v>22</v>
      </c>
      <c r="B19">
        <v>0.76</v>
      </c>
      <c r="C19">
        <v>0.53700000000000003</v>
      </c>
      <c r="D19">
        <v>0.57850000000000001</v>
      </c>
      <c r="E19">
        <v>0.69166700000000003</v>
      </c>
      <c r="F19">
        <v>0.68</v>
      </c>
      <c r="G19" s="1" t="str">
        <f t="shared" si="0"/>
        <v>○</v>
      </c>
      <c r="H19" s="1" t="str">
        <f t="shared" si="1"/>
        <v>×</v>
      </c>
    </row>
    <row r="20" spans="1:8" x14ac:dyDescent="0.4">
      <c r="A20" t="s">
        <v>23</v>
      </c>
      <c r="B20">
        <v>0.84192439862500001</v>
      </c>
      <c r="C20">
        <v>0.68900300000000003</v>
      </c>
      <c r="D20">
        <v>0.70068699999999995</v>
      </c>
      <c r="E20">
        <v>0.78694200000000003</v>
      </c>
      <c r="F20">
        <v>0.78350500000000001</v>
      </c>
      <c r="G20" s="1" t="str">
        <f t="shared" si="0"/>
        <v>○</v>
      </c>
      <c r="H20" s="1" t="str">
        <f t="shared" si="1"/>
        <v>×</v>
      </c>
    </row>
    <row r="21" spans="1:8" x14ac:dyDescent="0.4">
      <c r="A21" t="s">
        <v>24</v>
      </c>
      <c r="B21">
        <v>0.61403508771899995</v>
      </c>
      <c r="C21">
        <v>0.67806999999999995</v>
      </c>
      <c r="D21">
        <v>0.67938600000000005</v>
      </c>
      <c r="E21">
        <v>0.767544</v>
      </c>
      <c r="F21">
        <v>0.79386000000000001</v>
      </c>
      <c r="G21" s="1" t="str">
        <f t="shared" si="0"/>
        <v>○</v>
      </c>
      <c r="H21" s="1" t="str">
        <f t="shared" si="1"/>
        <v>○</v>
      </c>
    </row>
    <row r="22" spans="1:8" x14ac:dyDescent="0.4">
      <c r="A22" t="s">
        <v>25</v>
      </c>
      <c r="B22">
        <v>0.76333333333300002</v>
      </c>
      <c r="C22">
        <v>0.63549999999999995</v>
      </c>
      <c r="D22">
        <v>0.63883299999999998</v>
      </c>
      <c r="E22">
        <v>0.76</v>
      </c>
      <c r="F22">
        <v>0.75833300000000003</v>
      </c>
      <c r="G22" s="1" t="str">
        <f t="shared" si="0"/>
        <v>○</v>
      </c>
      <c r="H22" s="1" t="str">
        <f t="shared" si="1"/>
        <v>×</v>
      </c>
    </row>
    <row r="23" spans="1:8" x14ac:dyDescent="0.4">
      <c r="A23" t="s">
        <v>26</v>
      </c>
      <c r="B23">
        <v>0.5</v>
      </c>
      <c r="C23">
        <v>0.28999999999999998</v>
      </c>
      <c r="D23">
        <v>0.29333300000000001</v>
      </c>
      <c r="E23">
        <v>0.53333299999999995</v>
      </c>
      <c r="F23">
        <v>0.56666700000000003</v>
      </c>
      <c r="G23" s="1" t="str">
        <f t="shared" si="0"/>
        <v>○</v>
      </c>
      <c r="H23" s="1" t="str">
        <f t="shared" si="1"/>
        <v>○</v>
      </c>
    </row>
    <row r="24" spans="1:8" x14ac:dyDescent="0.4">
      <c r="A24" t="s">
        <v>27</v>
      </c>
      <c r="B24">
        <v>0.494871794872</v>
      </c>
      <c r="C24">
        <v>0.42025600000000002</v>
      </c>
      <c r="D24">
        <v>0.39461499999999999</v>
      </c>
      <c r="E24">
        <v>0.46923100000000001</v>
      </c>
      <c r="F24">
        <v>0.466667</v>
      </c>
      <c r="G24" s="1" t="str">
        <f t="shared" si="0"/>
        <v>×</v>
      </c>
      <c r="H24" s="1" t="str">
        <f t="shared" si="1"/>
        <v>×</v>
      </c>
    </row>
    <row r="25" spans="1:8" x14ac:dyDescent="0.4">
      <c r="A25" t="s">
        <v>28</v>
      </c>
      <c r="B25">
        <v>0.77124868835299998</v>
      </c>
      <c r="C25">
        <v>0.56474299999999999</v>
      </c>
      <c r="D25">
        <v>0.61878299999999997</v>
      </c>
      <c r="E25">
        <v>0.63273900000000005</v>
      </c>
      <c r="F25">
        <v>0.65162600000000004</v>
      </c>
      <c r="G25" s="1" t="str">
        <f t="shared" si="0"/>
        <v>○</v>
      </c>
      <c r="H25" s="1" t="str">
        <f t="shared" si="1"/>
        <v>○</v>
      </c>
    </row>
    <row r="26" spans="1:8" x14ac:dyDescent="0.4">
      <c r="A26" t="s">
        <v>29</v>
      </c>
      <c r="B26">
        <v>0.85143769968100003</v>
      </c>
      <c r="C26">
        <v>0.73091099999999998</v>
      </c>
      <c r="D26">
        <v>0.75031899999999996</v>
      </c>
      <c r="E26">
        <v>0.79952100000000004</v>
      </c>
      <c r="F26">
        <v>0.82028800000000002</v>
      </c>
      <c r="G26" s="1" t="str">
        <f t="shared" si="0"/>
        <v>○</v>
      </c>
      <c r="H26" s="1" t="str">
        <f t="shared" si="1"/>
        <v>○</v>
      </c>
    </row>
    <row r="27" spans="1:8" x14ac:dyDescent="0.4">
      <c r="A27" t="s">
        <v>30</v>
      </c>
      <c r="B27">
        <v>0.63333333333300001</v>
      </c>
      <c r="C27">
        <v>0.45666699999999999</v>
      </c>
      <c r="D27">
        <v>0.44</v>
      </c>
      <c r="E27">
        <v>0.51666699999999999</v>
      </c>
      <c r="F27">
        <v>0.53333299999999995</v>
      </c>
      <c r="G27" s="1" t="str">
        <f t="shared" si="0"/>
        <v>×</v>
      </c>
      <c r="H27" s="1" t="str">
        <f t="shared" si="1"/>
        <v>○</v>
      </c>
    </row>
    <row r="28" spans="1:8" x14ac:dyDescent="0.4">
      <c r="A28" t="s">
        <v>31</v>
      </c>
      <c r="B28">
        <v>0.59898989898999999</v>
      </c>
      <c r="C28">
        <v>0.16909099999999999</v>
      </c>
      <c r="D28">
        <v>0.18540400000000001</v>
      </c>
      <c r="E28">
        <v>0.18787899999999999</v>
      </c>
      <c r="F28">
        <v>0.18282799999999999</v>
      </c>
      <c r="G28" s="1" t="str">
        <f t="shared" si="0"/>
        <v>○</v>
      </c>
      <c r="H28" s="1" t="str">
        <f t="shared" si="1"/>
        <v>×</v>
      </c>
    </row>
    <row r="29" spans="1:8" x14ac:dyDescent="0.4">
      <c r="A29" t="s">
        <v>32</v>
      </c>
      <c r="B29">
        <v>0.54869791666699996</v>
      </c>
      <c r="C29">
        <v>0.49507800000000002</v>
      </c>
      <c r="D29">
        <v>0.50708299999999995</v>
      </c>
      <c r="E29">
        <v>0.52760399999999996</v>
      </c>
      <c r="F29">
        <v>0.53098999999999996</v>
      </c>
      <c r="G29" s="1" t="str">
        <f t="shared" si="0"/>
        <v>○</v>
      </c>
      <c r="H29" s="1" t="str">
        <f t="shared" si="1"/>
        <v>○</v>
      </c>
    </row>
    <row r="30" spans="1:8" x14ac:dyDescent="0.4">
      <c r="A30" t="s">
        <v>33</v>
      </c>
      <c r="B30">
        <v>0.76749999999999996</v>
      </c>
      <c r="C30">
        <v>0.68600000000000005</v>
      </c>
      <c r="D30">
        <v>0.71350000000000002</v>
      </c>
      <c r="E30">
        <v>0.745</v>
      </c>
      <c r="F30">
        <v>0.74</v>
      </c>
      <c r="G30" s="1" t="str">
        <f t="shared" si="0"/>
        <v>○</v>
      </c>
      <c r="H30" s="1" t="str">
        <f t="shared" si="1"/>
        <v>×</v>
      </c>
    </row>
    <row r="31" spans="1:8" x14ac:dyDescent="0.4">
      <c r="A31" t="s">
        <v>34</v>
      </c>
      <c r="B31">
        <v>0.65968732551599996</v>
      </c>
      <c r="C31">
        <v>0.40622599999999998</v>
      </c>
      <c r="D31">
        <v>0.45429900000000001</v>
      </c>
      <c r="E31">
        <v>0.56002200000000002</v>
      </c>
      <c r="F31">
        <v>0.55332199999999998</v>
      </c>
      <c r="G31" s="1" t="str">
        <f t="shared" si="0"/>
        <v>○</v>
      </c>
      <c r="H31" s="1" t="str">
        <f t="shared" si="1"/>
        <v>×</v>
      </c>
    </row>
    <row r="32" spans="1:8" x14ac:dyDescent="0.4">
      <c r="A32" t="s">
        <v>35</v>
      </c>
      <c r="B32">
        <v>0.415584415584</v>
      </c>
      <c r="C32">
        <v>0.29740299999999997</v>
      </c>
      <c r="D32">
        <v>0.30194799999999999</v>
      </c>
      <c r="E32">
        <v>0.29220800000000002</v>
      </c>
      <c r="F32">
        <v>0.30844199999999999</v>
      </c>
      <c r="G32" s="1" t="str">
        <f t="shared" si="0"/>
        <v>○</v>
      </c>
      <c r="H32" s="1" t="str">
        <f t="shared" si="1"/>
        <v>○</v>
      </c>
    </row>
    <row r="33" spans="1:8" x14ac:dyDescent="0.4">
      <c r="A33" t="s">
        <v>36</v>
      </c>
      <c r="B33">
        <v>0.824390243902</v>
      </c>
      <c r="C33">
        <v>0.79219499999999998</v>
      </c>
      <c r="D33">
        <v>0.79170700000000005</v>
      </c>
      <c r="E33">
        <v>0.86341500000000004</v>
      </c>
      <c r="F33">
        <v>0.85365899999999995</v>
      </c>
      <c r="G33" s="1" t="str">
        <f t="shared" si="0"/>
        <v>×</v>
      </c>
      <c r="H33" s="1" t="str">
        <f t="shared" si="1"/>
        <v>×</v>
      </c>
    </row>
    <row r="34" spans="1:8" x14ac:dyDescent="0.4">
      <c r="A34" t="s">
        <v>37</v>
      </c>
      <c r="B34">
        <v>0.52272727272700004</v>
      </c>
      <c r="C34">
        <v>0.44431799999999999</v>
      </c>
      <c r="D34">
        <v>0.45568199999999998</v>
      </c>
      <c r="E34">
        <v>0.63636400000000004</v>
      </c>
      <c r="F34">
        <v>0.57954499999999998</v>
      </c>
      <c r="G34" s="1" t="str">
        <f t="shared" si="0"/>
        <v>○</v>
      </c>
      <c r="H34" s="1" t="str">
        <f t="shared" si="1"/>
        <v>×</v>
      </c>
    </row>
    <row r="35" spans="1:8" x14ac:dyDescent="0.4">
      <c r="A35" t="s">
        <v>38</v>
      </c>
      <c r="B35">
        <v>0.78571428571400004</v>
      </c>
      <c r="C35">
        <v>0.781366</v>
      </c>
      <c r="D35">
        <v>0.78633500000000001</v>
      </c>
      <c r="E35">
        <v>0.75776399999999999</v>
      </c>
      <c r="F35">
        <v>0.72670800000000002</v>
      </c>
      <c r="G35" s="1" t="str">
        <f t="shared" si="0"/>
        <v>○</v>
      </c>
      <c r="H35" s="1" t="str">
        <f t="shared" si="1"/>
        <v>×</v>
      </c>
    </row>
    <row r="36" spans="1:8" x14ac:dyDescent="0.4">
      <c r="A36" t="s">
        <v>39</v>
      </c>
      <c r="B36">
        <v>0.62857142857100001</v>
      </c>
      <c r="C36">
        <v>0.51904799999999995</v>
      </c>
      <c r="D36">
        <v>0.46</v>
      </c>
      <c r="E36">
        <v>0.52381</v>
      </c>
      <c r="F36">
        <v>0.53333299999999995</v>
      </c>
      <c r="G36" s="1" t="str">
        <f t="shared" si="0"/>
        <v>×</v>
      </c>
      <c r="H36" s="1" t="str">
        <f t="shared" si="1"/>
        <v>○</v>
      </c>
    </row>
    <row r="37" spans="1:8" x14ac:dyDescent="0.4">
      <c r="A37" t="s">
        <v>40</v>
      </c>
      <c r="B37">
        <v>0.8</v>
      </c>
      <c r="C37">
        <v>0.74399999999999999</v>
      </c>
      <c r="D37">
        <v>0.77600000000000002</v>
      </c>
      <c r="E37">
        <v>0.94</v>
      </c>
      <c r="F37">
        <v>0.91333299999999995</v>
      </c>
      <c r="G37" s="1" t="str">
        <f t="shared" si="0"/>
        <v>○</v>
      </c>
      <c r="H37" s="1" t="str">
        <f t="shared" si="1"/>
        <v>×</v>
      </c>
    </row>
    <row r="38" spans="1:8" x14ac:dyDescent="0.4">
      <c r="A38" t="s">
        <v>41</v>
      </c>
      <c r="B38">
        <v>0.50256410256399997</v>
      </c>
      <c r="C38">
        <v>0.37794899999999998</v>
      </c>
      <c r="D38">
        <v>0.38589699999999999</v>
      </c>
      <c r="E38">
        <v>0.45897399999999999</v>
      </c>
      <c r="F38">
        <v>0.46410299999999999</v>
      </c>
      <c r="G38" s="1" t="str">
        <f t="shared" si="0"/>
        <v>○</v>
      </c>
      <c r="H38" s="1" t="str">
        <f t="shared" si="1"/>
        <v>○</v>
      </c>
    </row>
    <row r="39" spans="1:8" x14ac:dyDescent="0.4">
      <c r="A39" t="s">
        <v>42</v>
      </c>
      <c r="B39">
        <v>0.82499999999999996</v>
      </c>
      <c r="C39">
        <v>0.26747500000000002</v>
      </c>
      <c r="D39">
        <v>0.27392499999999997</v>
      </c>
      <c r="E39">
        <v>0.31075000000000003</v>
      </c>
      <c r="F39">
        <v>0.35475000000000001</v>
      </c>
      <c r="G39" s="1" t="str">
        <f t="shared" si="0"/>
        <v>○</v>
      </c>
      <c r="H39" s="1" t="str">
        <f t="shared" si="1"/>
        <v>○</v>
      </c>
    </row>
    <row r="40" spans="1:8" x14ac:dyDescent="0.4">
      <c r="A40" t="s">
        <v>43</v>
      </c>
      <c r="B40">
        <v>0.75633333333300001</v>
      </c>
      <c r="C40">
        <v>0.58840000000000003</v>
      </c>
      <c r="D40">
        <v>0.59760000000000002</v>
      </c>
      <c r="E40">
        <v>0.68833299999999997</v>
      </c>
      <c r="F40">
        <v>0.70733299999999999</v>
      </c>
      <c r="G40" s="1" t="str">
        <f t="shared" si="0"/>
        <v>○</v>
      </c>
      <c r="H40" s="1" t="str">
        <f t="shared" si="1"/>
        <v>○</v>
      </c>
    </row>
    <row r="41" spans="1:8" x14ac:dyDescent="0.4">
      <c r="A41" t="s">
        <v>44</v>
      </c>
      <c r="B41">
        <v>0.79749999999999999</v>
      </c>
      <c r="C41">
        <v>0.72250000000000003</v>
      </c>
      <c r="D41">
        <v>0.78925000000000001</v>
      </c>
      <c r="E41">
        <v>0.8</v>
      </c>
      <c r="F41">
        <v>0.79749999999999999</v>
      </c>
      <c r="G41" s="1" t="str">
        <f t="shared" si="0"/>
        <v>○</v>
      </c>
      <c r="H41" s="1" t="str">
        <f t="shared" si="1"/>
        <v>×</v>
      </c>
    </row>
    <row r="42" spans="1:8" x14ac:dyDescent="0.4">
      <c r="A42" t="s">
        <v>45</v>
      </c>
      <c r="B42">
        <v>0.60399999999999998</v>
      </c>
      <c r="C42">
        <v>0.66320000000000001</v>
      </c>
      <c r="D42">
        <v>0.67079999999999995</v>
      </c>
      <c r="E42">
        <v>0.74</v>
      </c>
      <c r="F42">
        <v>0.76800000000000002</v>
      </c>
      <c r="G42" s="1" t="str">
        <f t="shared" si="0"/>
        <v>○</v>
      </c>
      <c r="H42" s="1" t="str">
        <f t="shared" si="1"/>
        <v>○</v>
      </c>
    </row>
    <row r="43" spans="1:8" x14ac:dyDescent="0.4">
      <c r="A43" t="s">
        <v>46</v>
      </c>
      <c r="B43">
        <v>0.61207897793300003</v>
      </c>
      <c r="C43">
        <v>0.63925699999999996</v>
      </c>
      <c r="D43">
        <v>0.66446000000000005</v>
      </c>
      <c r="E43">
        <v>0.65853700000000004</v>
      </c>
      <c r="F43">
        <v>0.65853700000000004</v>
      </c>
      <c r="G43" s="1" t="str">
        <f t="shared" si="0"/>
        <v>○</v>
      </c>
      <c r="H43" s="1" t="str">
        <f t="shared" si="1"/>
        <v>△</v>
      </c>
    </row>
    <row r="44" spans="1:8" x14ac:dyDescent="0.4">
      <c r="A44" t="s">
        <v>47</v>
      </c>
      <c r="B44">
        <v>0.515625</v>
      </c>
      <c r="C44">
        <v>0.52187499999999998</v>
      </c>
      <c r="D44">
        <v>0.54062500000000002</v>
      </c>
      <c r="E44">
        <v>0.46875</v>
      </c>
      <c r="F44">
        <v>0.484375</v>
      </c>
      <c r="G44" s="1" t="str">
        <f t="shared" si="0"/>
        <v>○</v>
      </c>
      <c r="H44" s="1" t="str">
        <f t="shared" si="1"/>
        <v>○</v>
      </c>
    </row>
    <row r="45" spans="1:8" x14ac:dyDescent="0.4">
      <c r="A45" t="s">
        <v>48</v>
      </c>
      <c r="B45">
        <v>0.9</v>
      </c>
      <c r="C45">
        <v>0.59399999999999997</v>
      </c>
      <c r="D45">
        <v>0.64900000000000002</v>
      </c>
      <c r="E45">
        <v>0.71</v>
      </c>
      <c r="F45">
        <v>0.73</v>
      </c>
      <c r="G45" s="1" t="str">
        <f t="shared" si="0"/>
        <v>○</v>
      </c>
      <c r="H45" s="1" t="str">
        <f t="shared" si="1"/>
        <v>○</v>
      </c>
    </row>
    <row r="46" spans="1:8" x14ac:dyDescent="0.4">
      <c r="A46" t="s">
        <v>49</v>
      </c>
      <c r="B46">
        <v>0.77855477855499999</v>
      </c>
      <c r="C46">
        <v>0.60850800000000005</v>
      </c>
      <c r="D46">
        <v>0.60594400000000004</v>
      </c>
      <c r="E46">
        <v>0.70629399999999998</v>
      </c>
      <c r="F46">
        <v>0.712121</v>
      </c>
      <c r="G46" s="1" t="str">
        <f t="shared" si="0"/>
        <v>×</v>
      </c>
      <c r="H46" s="1" t="str">
        <f t="shared" si="1"/>
        <v>○</v>
      </c>
    </row>
    <row r="47" spans="1:8" x14ac:dyDescent="0.4">
      <c r="A47" t="s">
        <v>50</v>
      </c>
      <c r="B47">
        <v>0.54444444444399998</v>
      </c>
      <c r="C47">
        <v>0.56833299999999998</v>
      </c>
      <c r="D47">
        <v>0.56944399999999995</v>
      </c>
      <c r="E47">
        <v>0.71111100000000005</v>
      </c>
      <c r="F47">
        <v>0.7</v>
      </c>
      <c r="G47" s="1" t="str">
        <f t="shared" si="0"/>
        <v>○</v>
      </c>
      <c r="H47" s="1" t="str">
        <f t="shared" si="1"/>
        <v>×</v>
      </c>
    </row>
    <row r="48" spans="1:8" x14ac:dyDescent="0.4">
      <c r="A48" t="s">
        <v>51</v>
      </c>
      <c r="B48">
        <v>0.54</v>
      </c>
      <c r="C48">
        <v>0.71099999999999997</v>
      </c>
      <c r="D48">
        <v>0.75600000000000001</v>
      </c>
      <c r="E48">
        <v>0.78</v>
      </c>
      <c r="F48">
        <v>0.75</v>
      </c>
      <c r="G48" s="1" t="str">
        <f t="shared" si="0"/>
        <v>○</v>
      </c>
      <c r="H48" s="1" t="str">
        <f t="shared" si="1"/>
        <v>×</v>
      </c>
    </row>
    <row r="49" spans="1:8" x14ac:dyDescent="0.4">
      <c r="A49" t="s">
        <v>52</v>
      </c>
      <c r="B49">
        <v>0.58397095059000004</v>
      </c>
      <c r="C49">
        <v>0.52793400000000001</v>
      </c>
      <c r="D49">
        <v>0.63295299999999999</v>
      </c>
      <c r="E49">
        <v>0.67176800000000003</v>
      </c>
      <c r="F49">
        <v>0.66204099999999999</v>
      </c>
      <c r="G49" s="1" t="str">
        <f t="shared" si="0"/>
        <v>○</v>
      </c>
      <c r="H49" s="1" t="str">
        <f t="shared" si="1"/>
        <v>×</v>
      </c>
    </row>
    <row r="50" spans="1:8" x14ac:dyDescent="0.4">
      <c r="A50" t="s">
        <v>53</v>
      </c>
      <c r="B50">
        <v>0.45600000000000002</v>
      </c>
      <c r="C50">
        <v>0.69520000000000004</v>
      </c>
      <c r="D50">
        <v>0.65759999999999996</v>
      </c>
      <c r="E50">
        <v>0.75466699999999998</v>
      </c>
      <c r="F50">
        <v>0.74133300000000002</v>
      </c>
      <c r="G50" s="1" t="str">
        <f t="shared" si="0"/>
        <v>×</v>
      </c>
      <c r="H50" s="1" t="str">
        <f t="shared" si="1"/>
        <v>×</v>
      </c>
    </row>
    <row r="51" spans="1:8" x14ac:dyDescent="0.4">
      <c r="A51" t="s">
        <v>54</v>
      </c>
      <c r="B51">
        <v>0.46921797004999999</v>
      </c>
      <c r="C51">
        <v>0.50282899999999997</v>
      </c>
      <c r="D51">
        <v>0.457737</v>
      </c>
      <c r="E51">
        <v>0.47254600000000002</v>
      </c>
      <c r="F51">
        <v>0.47920099999999999</v>
      </c>
      <c r="G51" s="1" t="str">
        <f t="shared" si="0"/>
        <v>×</v>
      </c>
      <c r="H51" s="1" t="str">
        <f t="shared" si="1"/>
        <v>○</v>
      </c>
    </row>
    <row r="52" spans="1:8" x14ac:dyDescent="0.4">
      <c r="A52" t="s">
        <v>55</v>
      </c>
      <c r="C52">
        <v>0.57368399999999997</v>
      </c>
      <c r="D52">
        <v>0.57744399999999996</v>
      </c>
      <c r="E52">
        <v>0.58145400000000003</v>
      </c>
      <c r="F52">
        <v>0.56140400000000001</v>
      </c>
      <c r="G52" s="1" t="str">
        <f t="shared" ref="G52:G82" si="2" xml:space="preserve"> IF(C52 &lt;D52, "○",IF(C52=D52,"△","×"))</f>
        <v>○</v>
      </c>
      <c r="H52" s="1" t="str">
        <f t="shared" ref="H52:H82" si="3" xml:space="preserve"> IF(E52 &lt;F52, "○",IF(E52=F52,"△","×"))</f>
        <v>×</v>
      </c>
    </row>
    <row r="53" spans="1:8" x14ac:dyDescent="0.4">
      <c r="A53" t="s">
        <v>56</v>
      </c>
      <c r="C53">
        <v>0.353657</v>
      </c>
      <c r="D53">
        <v>0.40203800000000001</v>
      </c>
      <c r="E53">
        <v>0.47012799999999999</v>
      </c>
      <c r="F53">
        <v>0.47906199999999999</v>
      </c>
      <c r="G53" s="1" t="str">
        <f t="shared" si="2"/>
        <v>○</v>
      </c>
      <c r="H53" s="1" t="str">
        <f t="shared" si="3"/>
        <v>○</v>
      </c>
    </row>
    <row r="54" spans="1:8" x14ac:dyDescent="0.4">
      <c r="A54" t="s">
        <v>57</v>
      </c>
      <c r="C54">
        <v>0.25272699999999998</v>
      </c>
      <c r="D54">
        <v>0.27600000000000002</v>
      </c>
      <c r="E54">
        <v>0.30181799999999998</v>
      </c>
      <c r="F54">
        <v>0.27818199999999998</v>
      </c>
      <c r="G54" s="1" t="str">
        <f t="shared" si="2"/>
        <v>○</v>
      </c>
      <c r="H54" s="1" t="str">
        <f t="shared" si="3"/>
        <v>×</v>
      </c>
    </row>
    <row r="55" spans="1:8" x14ac:dyDescent="0.4">
      <c r="A55" t="s">
        <v>58</v>
      </c>
      <c r="C55">
        <v>0.53622199999999998</v>
      </c>
      <c r="D55">
        <v>0.58633299999999999</v>
      </c>
      <c r="E55">
        <v>0.63888900000000004</v>
      </c>
      <c r="F55">
        <v>0.61333300000000002</v>
      </c>
      <c r="G55" s="1" t="str">
        <f t="shared" si="2"/>
        <v>○</v>
      </c>
      <c r="H55" s="1" t="str">
        <f t="shared" si="3"/>
        <v>×</v>
      </c>
    </row>
    <row r="56" spans="1:8" x14ac:dyDescent="0.4">
      <c r="A56" t="s">
        <v>59</v>
      </c>
      <c r="C56">
        <v>0.73703099999999999</v>
      </c>
      <c r="D56">
        <v>0.75709599999999999</v>
      </c>
      <c r="E56">
        <v>0.89559500000000003</v>
      </c>
      <c r="F56">
        <v>0.89233300000000004</v>
      </c>
      <c r="G56" s="1" t="str">
        <f t="shared" si="2"/>
        <v>○</v>
      </c>
      <c r="H56" s="1" t="str">
        <f t="shared" si="3"/>
        <v>×</v>
      </c>
    </row>
    <row r="57" spans="1:8" x14ac:dyDescent="0.4">
      <c r="A57" t="s">
        <v>60</v>
      </c>
      <c r="C57">
        <v>0.47314600000000001</v>
      </c>
      <c r="D57">
        <v>0.385934</v>
      </c>
      <c r="E57">
        <v>0.37851699999999999</v>
      </c>
      <c r="F57">
        <v>0.40153499999999998</v>
      </c>
      <c r="G57" s="1" t="str">
        <f t="shared" si="2"/>
        <v>×</v>
      </c>
      <c r="H57" s="1" t="str">
        <f t="shared" si="3"/>
        <v>○</v>
      </c>
    </row>
    <row r="58" spans="1:8" x14ac:dyDescent="0.4">
      <c r="A58" t="s">
        <v>61</v>
      </c>
      <c r="C58">
        <v>0.40862599999999999</v>
      </c>
      <c r="D58">
        <v>0.46192100000000003</v>
      </c>
      <c r="E58">
        <v>0.57398099999999996</v>
      </c>
      <c r="F58">
        <v>0.56979299999999999</v>
      </c>
      <c r="G58" s="1" t="str">
        <f t="shared" si="2"/>
        <v>○</v>
      </c>
      <c r="H58" s="1" t="str">
        <f t="shared" si="3"/>
        <v>×</v>
      </c>
    </row>
    <row r="59" spans="1:8" x14ac:dyDescent="0.4">
      <c r="A59" t="s">
        <v>62</v>
      </c>
      <c r="C59">
        <v>0.50555600000000001</v>
      </c>
      <c r="D59">
        <v>0.51111099999999998</v>
      </c>
      <c r="E59">
        <v>0.5</v>
      </c>
      <c r="F59">
        <v>0.5</v>
      </c>
      <c r="G59" s="1" t="str">
        <f t="shared" si="2"/>
        <v>○</v>
      </c>
      <c r="H59" s="1" t="str">
        <f t="shared" si="3"/>
        <v>△</v>
      </c>
    </row>
    <row r="60" spans="1:8" x14ac:dyDescent="0.4">
      <c r="A60" t="s">
        <v>63</v>
      </c>
      <c r="C60">
        <v>0.36571399999999998</v>
      </c>
      <c r="D60">
        <v>0.34228599999999998</v>
      </c>
      <c r="E60">
        <v>0.58857099999999996</v>
      </c>
      <c r="F60">
        <v>0.66285700000000003</v>
      </c>
      <c r="G60" s="1" t="str">
        <f t="shared" si="2"/>
        <v>×</v>
      </c>
      <c r="H60" s="1" t="str">
        <f t="shared" si="3"/>
        <v>○</v>
      </c>
    </row>
    <row r="61" spans="1:8" x14ac:dyDescent="0.4">
      <c r="A61" t="s">
        <v>64</v>
      </c>
      <c r="C61">
        <v>0.62895999999999996</v>
      </c>
      <c r="D61">
        <v>0.64922999999999997</v>
      </c>
      <c r="E61">
        <v>0.54978000000000005</v>
      </c>
      <c r="F61">
        <v>0.54180399999999995</v>
      </c>
      <c r="G61" s="1" t="str">
        <f t="shared" si="2"/>
        <v>○</v>
      </c>
      <c r="H61" s="1" t="str">
        <f t="shared" si="3"/>
        <v>×</v>
      </c>
    </row>
    <row r="62" spans="1:8" x14ac:dyDescent="0.4">
      <c r="A62" t="s">
        <v>65</v>
      </c>
      <c r="C62">
        <v>0.34170899999999998</v>
      </c>
      <c r="D62">
        <v>0.376801</v>
      </c>
      <c r="E62">
        <v>0.50251299999999999</v>
      </c>
      <c r="F62">
        <v>0.50502499999999995</v>
      </c>
      <c r="G62" s="1" t="str">
        <f t="shared" si="2"/>
        <v>○</v>
      </c>
      <c r="H62" s="1" t="str">
        <f t="shared" si="3"/>
        <v>○</v>
      </c>
    </row>
    <row r="63" spans="1:8" x14ac:dyDescent="0.4">
      <c r="A63" t="s">
        <v>66</v>
      </c>
      <c r="C63">
        <v>0.54971400000000004</v>
      </c>
      <c r="D63">
        <v>0.51942900000000003</v>
      </c>
      <c r="E63">
        <v>0.47428599999999999</v>
      </c>
      <c r="F63">
        <v>0.47428599999999999</v>
      </c>
      <c r="G63" s="1" t="str">
        <f t="shared" si="2"/>
        <v>×</v>
      </c>
      <c r="H63" s="1" t="str">
        <f t="shared" si="3"/>
        <v>△</v>
      </c>
    </row>
    <row r="64" spans="1:8" x14ac:dyDescent="0.4">
      <c r="A64" t="s">
        <v>67</v>
      </c>
      <c r="C64">
        <v>0.635907</v>
      </c>
      <c r="D64">
        <v>0.67364599999999997</v>
      </c>
      <c r="E64">
        <v>0.55373499999999998</v>
      </c>
      <c r="F64">
        <v>0.552624</v>
      </c>
      <c r="G64" s="1" t="str">
        <f t="shared" si="2"/>
        <v>○</v>
      </c>
      <c r="H64" s="1" t="str">
        <f t="shared" si="3"/>
        <v>×</v>
      </c>
    </row>
    <row r="65" spans="1:8" x14ac:dyDescent="0.4">
      <c r="A65" t="s">
        <v>68</v>
      </c>
      <c r="C65">
        <v>0.44861899999999999</v>
      </c>
      <c r="D65">
        <v>0.46574599999999999</v>
      </c>
      <c r="E65">
        <v>0.49723800000000001</v>
      </c>
      <c r="F65">
        <v>0.50828700000000004</v>
      </c>
      <c r="G65" s="1" t="str">
        <f t="shared" si="2"/>
        <v>○</v>
      </c>
      <c r="H65" s="1" t="str">
        <f t="shared" si="3"/>
        <v>○</v>
      </c>
    </row>
    <row r="66" spans="1:8" x14ac:dyDescent="0.4">
      <c r="A66" t="s">
        <v>69</v>
      </c>
      <c r="C66">
        <v>0.45093299999999997</v>
      </c>
      <c r="D66">
        <v>0.470667</v>
      </c>
      <c r="E66">
        <v>0.51466699999999999</v>
      </c>
      <c r="F66">
        <v>0.51466699999999999</v>
      </c>
      <c r="G66" s="1" t="str">
        <f t="shared" si="2"/>
        <v>○</v>
      </c>
      <c r="H66" s="1" t="str">
        <f t="shared" si="3"/>
        <v>△</v>
      </c>
    </row>
    <row r="67" spans="1:8" x14ac:dyDescent="0.4">
      <c r="A67" t="s">
        <v>70</v>
      </c>
      <c r="C67">
        <v>0.58383300000000005</v>
      </c>
      <c r="D67">
        <v>0.56200000000000006</v>
      </c>
      <c r="E67">
        <v>0.56000000000000005</v>
      </c>
      <c r="F67">
        <v>0.58666700000000005</v>
      </c>
      <c r="G67" s="1" t="str">
        <f t="shared" si="2"/>
        <v>×</v>
      </c>
      <c r="H67" s="1" t="str">
        <f t="shared" si="3"/>
        <v>○</v>
      </c>
    </row>
    <row r="68" spans="1:8" x14ac:dyDescent="0.4">
      <c r="A68" t="s">
        <v>71</v>
      </c>
      <c r="C68">
        <v>0.67666700000000002</v>
      </c>
      <c r="D68">
        <v>0.67333299999999996</v>
      </c>
      <c r="E68">
        <v>0.76666699999999999</v>
      </c>
      <c r="F68">
        <v>0.76666699999999999</v>
      </c>
      <c r="G68" s="1" t="str">
        <f t="shared" si="2"/>
        <v>×</v>
      </c>
      <c r="H68" s="1" t="str">
        <f t="shared" si="3"/>
        <v>△</v>
      </c>
    </row>
    <row r="69" spans="1:8" x14ac:dyDescent="0.4">
      <c r="A69" t="s">
        <v>72</v>
      </c>
      <c r="C69">
        <v>0.93898400000000004</v>
      </c>
      <c r="D69">
        <v>0.95386099999999996</v>
      </c>
      <c r="E69">
        <v>0.97371799999999997</v>
      </c>
      <c r="F69">
        <v>0.97323199999999999</v>
      </c>
      <c r="G69" s="1" t="str">
        <f t="shared" si="2"/>
        <v>○</v>
      </c>
      <c r="H69" s="1" t="str">
        <f t="shared" si="3"/>
        <v>×</v>
      </c>
    </row>
    <row r="70" spans="1:8" x14ac:dyDescent="0.4">
      <c r="A70" t="s">
        <v>73</v>
      </c>
      <c r="C70">
        <v>0.64072499999999999</v>
      </c>
      <c r="D70">
        <v>0.62741999999999998</v>
      </c>
      <c r="E70">
        <v>0.85415799999999997</v>
      </c>
      <c r="F70">
        <v>0.84520300000000004</v>
      </c>
      <c r="G70" s="1" t="str">
        <f t="shared" si="2"/>
        <v>×</v>
      </c>
      <c r="H70" s="1" t="str">
        <f t="shared" si="3"/>
        <v>×</v>
      </c>
    </row>
    <row r="71" spans="1:8" x14ac:dyDescent="0.4">
      <c r="A71" t="s">
        <v>75</v>
      </c>
      <c r="C71">
        <v>0.57706500000000005</v>
      </c>
      <c r="D71">
        <v>0.58561700000000005</v>
      </c>
      <c r="E71">
        <v>0.68707499999999999</v>
      </c>
      <c r="F71">
        <v>0.68804699999999996</v>
      </c>
      <c r="G71" s="1" t="str">
        <f t="shared" si="2"/>
        <v>○</v>
      </c>
      <c r="H71" s="1" t="str">
        <f t="shared" si="3"/>
        <v>○</v>
      </c>
    </row>
    <row r="72" spans="1:8" x14ac:dyDescent="0.4">
      <c r="A72" t="s">
        <v>76</v>
      </c>
      <c r="C72">
        <v>0.44826700000000003</v>
      </c>
      <c r="D72">
        <v>0.47306700000000002</v>
      </c>
      <c r="E72">
        <v>0.57599999999999996</v>
      </c>
      <c r="F72">
        <v>0.54933299999999996</v>
      </c>
      <c r="G72" s="1" t="str">
        <f t="shared" si="2"/>
        <v>○</v>
      </c>
      <c r="H72" s="1" t="str">
        <f t="shared" si="3"/>
        <v>×</v>
      </c>
    </row>
    <row r="73" spans="1:8" x14ac:dyDescent="0.4">
      <c r="A73" t="s">
        <v>77</v>
      </c>
      <c r="C73">
        <v>0.68688499999999997</v>
      </c>
      <c r="D73">
        <v>0.68196699999999999</v>
      </c>
      <c r="E73">
        <v>0.72131100000000004</v>
      </c>
      <c r="F73">
        <v>0.68852500000000005</v>
      </c>
      <c r="G73" s="1" t="str">
        <f t="shared" si="2"/>
        <v>×</v>
      </c>
      <c r="H73" s="1" t="str">
        <f t="shared" si="3"/>
        <v>×</v>
      </c>
    </row>
    <row r="74" spans="1:8" x14ac:dyDescent="0.4">
      <c r="A74" t="s">
        <v>78</v>
      </c>
      <c r="C74">
        <v>0.6452</v>
      </c>
      <c r="D74">
        <v>0.65129999999999999</v>
      </c>
      <c r="E74">
        <v>0.68899999999999995</v>
      </c>
      <c r="F74">
        <v>0.69599999999999995</v>
      </c>
      <c r="G74" s="1" t="str">
        <f t="shared" si="2"/>
        <v>○</v>
      </c>
      <c r="H74" s="1" t="str">
        <f t="shared" si="3"/>
        <v>○</v>
      </c>
    </row>
    <row r="75" spans="1:8" x14ac:dyDescent="0.4">
      <c r="A75" t="s">
        <v>79</v>
      </c>
      <c r="C75">
        <v>0.67384599999999995</v>
      </c>
      <c r="D75">
        <v>0.68153799999999998</v>
      </c>
      <c r="E75">
        <v>0.75384600000000002</v>
      </c>
      <c r="F75">
        <v>0.77692300000000003</v>
      </c>
      <c r="G75" s="1" t="str">
        <f t="shared" si="2"/>
        <v>○</v>
      </c>
      <c r="H75" s="1" t="str">
        <f t="shared" si="3"/>
        <v>○</v>
      </c>
    </row>
    <row r="76" spans="1:8" x14ac:dyDescent="0.4">
      <c r="A76" t="s">
        <v>80</v>
      </c>
      <c r="C76">
        <v>0.36579699999999998</v>
      </c>
      <c r="D76">
        <v>0.47963800000000001</v>
      </c>
      <c r="E76">
        <v>0.51014499999999996</v>
      </c>
      <c r="F76">
        <v>0.466667</v>
      </c>
      <c r="G76" s="1" t="str">
        <f t="shared" si="2"/>
        <v>○</v>
      </c>
      <c r="H76" s="1" t="str">
        <f t="shared" si="3"/>
        <v>×</v>
      </c>
    </row>
    <row r="77" spans="1:8" x14ac:dyDescent="0.4">
      <c r="A77" t="s">
        <v>81</v>
      </c>
      <c r="C77">
        <v>0.52065799999999995</v>
      </c>
      <c r="D77">
        <v>0.53697399999999995</v>
      </c>
      <c r="E77">
        <v>0.55657900000000005</v>
      </c>
      <c r="F77">
        <v>0.56052599999999997</v>
      </c>
      <c r="G77" s="1" t="str">
        <f t="shared" si="2"/>
        <v>○</v>
      </c>
      <c r="H77" s="1" t="str">
        <f t="shared" si="3"/>
        <v>○</v>
      </c>
    </row>
    <row r="78" spans="1:8" x14ac:dyDescent="0.4">
      <c r="A78" t="s">
        <v>82</v>
      </c>
      <c r="C78">
        <v>0.24199999999999999</v>
      </c>
      <c r="D78">
        <v>0.246333</v>
      </c>
      <c r="E78">
        <v>0.31666699999999998</v>
      </c>
      <c r="F78">
        <v>0.27</v>
      </c>
      <c r="G78" s="1" t="str">
        <f t="shared" si="2"/>
        <v>○</v>
      </c>
      <c r="H78" s="1" t="str">
        <f t="shared" si="3"/>
        <v>×</v>
      </c>
    </row>
    <row r="79" spans="1:8" x14ac:dyDescent="0.4">
      <c r="A79" t="s">
        <v>83</v>
      </c>
      <c r="C79">
        <v>0.50661199999999995</v>
      </c>
      <c r="D79">
        <v>0.55537199999999998</v>
      </c>
      <c r="E79">
        <v>0.60330600000000001</v>
      </c>
      <c r="F79">
        <v>0.56198300000000001</v>
      </c>
      <c r="G79" s="1" t="str">
        <f t="shared" si="2"/>
        <v>○</v>
      </c>
      <c r="H79" s="1" t="str">
        <f t="shared" si="3"/>
        <v>×</v>
      </c>
    </row>
    <row r="80" spans="1:8" x14ac:dyDescent="0.4">
      <c r="A80" t="s">
        <v>84</v>
      </c>
      <c r="C80">
        <v>0.73499999999999999</v>
      </c>
      <c r="D80">
        <v>0.69499999999999995</v>
      </c>
      <c r="E80">
        <v>0.75</v>
      </c>
      <c r="F80">
        <v>0.8</v>
      </c>
      <c r="G80" s="1" t="str">
        <f t="shared" si="2"/>
        <v>×</v>
      </c>
      <c r="H80" s="1" t="str">
        <f t="shared" si="3"/>
        <v>○</v>
      </c>
    </row>
    <row r="81" spans="1:8" x14ac:dyDescent="0.4">
      <c r="A81" t="s">
        <v>85</v>
      </c>
      <c r="C81">
        <v>0.28011799999999998</v>
      </c>
      <c r="D81">
        <v>0.28142</v>
      </c>
      <c r="E81">
        <v>0.30118299999999998</v>
      </c>
      <c r="F81">
        <v>0.31952700000000001</v>
      </c>
      <c r="G81" s="1" t="str">
        <f t="shared" si="2"/>
        <v>○</v>
      </c>
      <c r="H81" s="1" t="str">
        <f t="shared" si="3"/>
        <v>○</v>
      </c>
    </row>
    <row r="82" spans="1:8" x14ac:dyDescent="0.4">
      <c r="A82" t="s">
        <v>86</v>
      </c>
      <c r="C82">
        <v>0.76375000000000004</v>
      </c>
      <c r="D82">
        <v>0.76300000000000001</v>
      </c>
      <c r="E82">
        <v>0.77249999999999996</v>
      </c>
      <c r="F82">
        <v>0.77749999999999997</v>
      </c>
      <c r="G82" s="1" t="str">
        <f t="shared" si="2"/>
        <v>×</v>
      </c>
      <c r="H82" s="1" t="str">
        <f t="shared" si="3"/>
        <v>○</v>
      </c>
    </row>
    <row r="83" spans="1:8" x14ac:dyDescent="0.4">
      <c r="F83" t="s">
        <v>92</v>
      </c>
      <c r="G83">
        <f>COUNTIF(G$3:G$82,"○")</f>
        <v>57</v>
      </c>
      <c r="H83">
        <f>COUNTIF(H$3:H$82,"○")</f>
        <v>34</v>
      </c>
    </row>
    <row r="84" spans="1:8" x14ac:dyDescent="0.4">
      <c r="F84" t="s">
        <v>94</v>
      </c>
      <c r="G84">
        <f>COUNTIF(G$3:G$82,"△")</f>
        <v>0</v>
      </c>
      <c r="H84">
        <f>COUNTIF(H$3:H$82,"△")</f>
        <v>8</v>
      </c>
    </row>
    <row r="85" spans="1:8" x14ac:dyDescent="0.4">
      <c r="F85" t="s">
        <v>90</v>
      </c>
      <c r="G85">
        <f>COUNTIF(G$3:G$82,"×")</f>
        <v>23</v>
      </c>
      <c r="H85">
        <f>COUNTIF(H$3:H$82,"×")</f>
        <v>38</v>
      </c>
    </row>
    <row r="86" spans="1:8" x14ac:dyDescent="0.4">
      <c r="G86">
        <f>G83/(COUNTA(A:A)-1)</f>
        <v>0.71250000000000002</v>
      </c>
      <c r="H86">
        <f>H83/(COUNTA(A:A)-1)</f>
        <v>0.42499999999999999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topLeftCell="A19" zoomScaleNormal="100" workbookViewId="0">
      <selection activeCell="S27" sqref="S27"/>
    </sheetView>
  </sheetViews>
  <sheetFormatPr defaultRowHeight="18.75" x14ac:dyDescent="0.4"/>
  <cols>
    <col min="1" max="1" width="22.875" customWidth="1"/>
    <col min="2" max="2" width="10.625" bestFit="1" customWidth="1"/>
    <col min="3" max="3" width="13" bestFit="1" customWidth="1"/>
    <col min="4" max="4" width="9.625" bestFit="1" customWidth="1"/>
    <col min="5" max="5" width="11.75" bestFit="1" customWidth="1"/>
    <col min="8" max="8" width="25.625" customWidth="1"/>
    <col min="9" max="9" width="9.25" bestFit="1" customWidth="1"/>
  </cols>
  <sheetData>
    <row r="1" spans="1:8" x14ac:dyDescent="0.4">
      <c r="A1" s="71" t="s">
        <v>441</v>
      </c>
      <c r="B1" s="67" t="s">
        <v>442</v>
      </c>
      <c r="C1" s="73" t="s">
        <v>444</v>
      </c>
      <c r="D1" s="67" t="s">
        <v>445</v>
      </c>
      <c r="E1" s="68" t="s">
        <v>446</v>
      </c>
      <c r="H1" s="36"/>
    </row>
    <row r="2" spans="1:8" x14ac:dyDescent="0.4">
      <c r="A2" s="59" t="s">
        <v>212</v>
      </c>
      <c r="B2" s="49"/>
      <c r="C2" s="56"/>
      <c r="D2" s="49">
        <v>0.28399999999999997</v>
      </c>
      <c r="E2" s="50">
        <v>0.29199999999999998</v>
      </c>
      <c r="F2" t="str">
        <f>IF(B2="","", IF(B2 &lt;C2, "○",IF(B2=C2,"△","×")))</f>
        <v/>
      </c>
      <c r="G2" t="str">
        <f xml:space="preserve"> IF(D2 &lt;E2, "○",IF(D2=E2,"△","×"))</f>
        <v>○</v>
      </c>
    </row>
    <row r="3" spans="1:8" x14ac:dyDescent="0.4">
      <c r="A3" s="58" t="s">
        <v>60</v>
      </c>
      <c r="B3" s="52">
        <v>0.45600000000000002</v>
      </c>
      <c r="C3" s="57">
        <v>0.42699999999999999</v>
      </c>
      <c r="D3" s="52">
        <v>0.42199999999999999</v>
      </c>
      <c r="E3" s="53">
        <v>0.43</v>
      </c>
      <c r="F3" t="str">
        <f t="shared" ref="F3:F66" si="0">IF(B3="","", IF(B3 &lt;C3, "○",IF(B3=C3,"△","×")))</f>
        <v>×</v>
      </c>
      <c r="G3" t="str">
        <f t="shared" ref="G3:G66" si="1" xml:space="preserve"> IF(D3 &lt;E3, "○",IF(D3=E3,"△","×"))</f>
        <v>○</v>
      </c>
    </row>
    <row r="4" spans="1:8" x14ac:dyDescent="0.4">
      <c r="A4" s="59" t="s">
        <v>66</v>
      </c>
      <c r="B4" s="49">
        <v>0.51500000000000001</v>
      </c>
      <c r="C4" s="56">
        <v>0.54300000000000004</v>
      </c>
      <c r="D4" s="49">
        <v>0.56000000000000005</v>
      </c>
      <c r="E4" s="50">
        <v>0.56599999999999995</v>
      </c>
      <c r="F4" t="str">
        <f t="shared" si="0"/>
        <v>○</v>
      </c>
      <c r="G4" t="str">
        <f t="shared" si="1"/>
        <v>○</v>
      </c>
    </row>
    <row r="5" spans="1:8" x14ac:dyDescent="0.4">
      <c r="A5" s="58" t="s">
        <v>26</v>
      </c>
      <c r="B5" s="52">
        <v>0.37</v>
      </c>
      <c r="C5" s="57">
        <v>0.38300000000000001</v>
      </c>
      <c r="D5" s="52">
        <v>0.46700000000000003</v>
      </c>
      <c r="E5" s="53">
        <v>0.46700000000000003</v>
      </c>
      <c r="F5" t="str">
        <f t="shared" si="0"/>
        <v>○</v>
      </c>
      <c r="G5" t="str">
        <f t="shared" si="1"/>
        <v>△</v>
      </c>
    </row>
    <row r="6" spans="1:8" x14ac:dyDescent="0.4">
      <c r="A6" s="59" t="s">
        <v>84</v>
      </c>
      <c r="B6" s="49">
        <v>0.56999999999999995</v>
      </c>
      <c r="C6" s="56">
        <v>0.59499999999999997</v>
      </c>
      <c r="D6" s="49">
        <v>0.75</v>
      </c>
      <c r="E6" s="50">
        <v>0.75</v>
      </c>
      <c r="F6" t="str">
        <f t="shared" si="0"/>
        <v>○</v>
      </c>
      <c r="G6" t="str">
        <f t="shared" si="1"/>
        <v>△</v>
      </c>
    </row>
    <row r="7" spans="1:8" x14ac:dyDescent="0.4">
      <c r="A7" s="58" t="s">
        <v>21</v>
      </c>
      <c r="B7" s="52">
        <v>0.78</v>
      </c>
      <c r="C7" s="57">
        <v>0.81499999999999995</v>
      </c>
      <c r="D7" s="52">
        <v>0.85</v>
      </c>
      <c r="E7" s="53">
        <v>0.9</v>
      </c>
      <c r="F7" t="str">
        <f t="shared" si="0"/>
        <v>○</v>
      </c>
      <c r="G7" t="str">
        <f t="shared" si="1"/>
        <v>○</v>
      </c>
    </row>
    <row r="8" spans="1:8" x14ac:dyDescent="0.4">
      <c r="A8" s="59" t="s">
        <v>30</v>
      </c>
      <c r="B8" s="49">
        <v>0.45</v>
      </c>
      <c r="C8" s="56">
        <v>0.51800000000000002</v>
      </c>
      <c r="D8" s="49">
        <v>0.58299999999999996</v>
      </c>
      <c r="E8" s="50">
        <v>0.51700000000000002</v>
      </c>
      <c r="F8" t="str">
        <f t="shared" si="0"/>
        <v>○</v>
      </c>
      <c r="G8" t="str">
        <f t="shared" si="1"/>
        <v>×</v>
      </c>
    </row>
    <row r="9" spans="1:8" x14ac:dyDescent="0.4">
      <c r="A9" s="58" t="s">
        <v>58</v>
      </c>
      <c r="B9" s="52">
        <v>0.55300000000000005</v>
      </c>
      <c r="C9" s="57">
        <v>0.58099999999999996</v>
      </c>
      <c r="D9" s="52">
        <v>0.61399999999999999</v>
      </c>
      <c r="E9" s="53">
        <v>0.62</v>
      </c>
      <c r="F9" t="str">
        <f t="shared" si="0"/>
        <v>○</v>
      </c>
      <c r="G9" t="str">
        <f t="shared" si="1"/>
        <v>○</v>
      </c>
    </row>
    <row r="10" spans="1:8" x14ac:dyDescent="0.4">
      <c r="A10" s="59" t="s">
        <v>32</v>
      </c>
      <c r="B10" s="49">
        <v>0.5</v>
      </c>
      <c r="C10" s="56">
        <v>0.51500000000000001</v>
      </c>
      <c r="D10" s="49">
        <v>0.60499999999999998</v>
      </c>
      <c r="E10" s="50">
        <v>0.60899999999999999</v>
      </c>
      <c r="F10" t="str">
        <f t="shared" si="0"/>
        <v>○</v>
      </c>
      <c r="G10" t="str">
        <f t="shared" si="1"/>
        <v>○</v>
      </c>
    </row>
    <row r="11" spans="1:8" x14ac:dyDescent="0.4">
      <c r="A11" s="58" t="s">
        <v>80</v>
      </c>
      <c r="B11" s="52">
        <v>0.48099999999999998</v>
      </c>
      <c r="C11" s="57">
        <v>0.59</v>
      </c>
      <c r="D11" s="52">
        <v>0.66100000000000003</v>
      </c>
      <c r="E11" s="53">
        <v>0.66700000000000004</v>
      </c>
      <c r="F11" t="str">
        <f t="shared" si="0"/>
        <v>○</v>
      </c>
      <c r="G11" t="str">
        <f t="shared" si="1"/>
        <v>○</v>
      </c>
    </row>
    <row r="12" spans="1:8" x14ac:dyDescent="0.4">
      <c r="A12" s="59" t="s">
        <v>19</v>
      </c>
      <c r="B12" s="49">
        <v>0.60399999999999998</v>
      </c>
      <c r="C12" s="56">
        <v>0.58199999999999996</v>
      </c>
      <c r="D12" s="49">
        <v>0.64300000000000002</v>
      </c>
      <c r="E12" s="50">
        <v>0.67900000000000005</v>
      </c>
      <c r="F12" t="str">
        <f t="shared" si="0"/>
        <v>×</v>
      </c>
      <c r="G12" t="str">
        <f t="shared" si="1"/>
        <v>○</v>
      </c>
    </row>
    <row r="13" spans="1:8" x14ac:dyDescent="0.4">
      <c r="A13" s="58" t="s">
        <v>45</v>
      </c>
      <c r="B13" s="52">
        <v>0.61299999999999999</v>
      </c>
      <c r="C13" s="57">
        <v>0.64800000000000002</v>
      </c>
      <c r="D13" s="52">
        <v>0.70399999999999996</v>
      </c>
      <c r="E13" s="53">
        <v>0.68799999999999994</v>
      </c>
      <c r="F13" t="str">
        <f t="shared" si="0"/>
        <v>○</v>
      </c>
      <c r="G13" t="str">
        <f t="shared" si="1"/>
        <v>×</v>
      </c>
    </row>
    <row r="14" spans="1:8" x14ac:dyDescent="0.4">
      <c r="A14" s="59" t="s">
        <v>17</v>
      </c>
      <c r="B14" s="49">
        <v>0.38200000000000001</v>
      </c>
      <c r="C14" s="56">
        <v>0.36099999999999999</v>
      </c>
      <c r="D14" s="49">
        <v>0.4</v>
      </c>
      <c r="E14" s="50">
        <v>0.36399999999999999</v>
      </c>
      <c r="F14" t="str">
        <f t="shared" si="0"/>
        <v>×</v>
      </c>
      <c r="G14" t="str">
        <f t="shared" si="1"/>
        <v>×</v>
      </c>
    </row>
    <row r="15" spans="1:8" x14ac:dyDescent="0.4">
      <c r="A15" s="58" t="s">
        <v>41</v>
      </c>
      <c r="B15" s="52">
        <v>0.373</v>
      </c>
      <c r="C15" s="57">
        <v>0.36899999999999999</v>
      </c>
      <c r="D15" s="52">
        <v>0.38700000000000001</v>
      </c>
      <c r="E15" s="53">
        <v>0.36899999999999999</v>
      </c>
      <c r="F15" t="str">
        <f t="shared" si="0"/>
        <v>×</v>
      </c>
      <c r="G15" t="str">
        <f t="shared" si="1"/>
        <v>×</v>
      </c>
    </row>
    <row r="16" spans="1:8" x14ac:dyDescent="0.4">
      <c r="A16" s="59" t="s">
        <v>27</v>
      </c>
      <c r="B16" s="49">
        <v>0.38</v>
      </c>
      <c r="C16" s="56">
        <v>0.35699999999999998</v>
      </c>
      <c r="D16" s="49">
        <v>0.436</v>
      </c>
      <c r="E16" s="50">
        <v>0.436</v>
      </c>
      <c r="F16" t="str">
        <f t="shared" si="0"/>
        <v>×</v>
      </c>
      <c r="G16" t="str">
        <f t="shared" si="1"/>
        <v>△</v>
      </c>
    </row>
    <row r="17" spans="1:7" x14ac:dyDescent="0.4">
      <c r="A17" s="58" t="s">
        <v>210</v>
      </c>
      <c r="B17" s="52"/>
      <c r="C17" s="57"/>
      <c r="D17" s="52">
        <v>0.81699999999999995</v>
      </c>
      <c r="E17" s="53">
        <v>0.79700000000000004</v>
      </c>
      <c r="F17" t="str">
        <f t="shared" si="0"/>
        <v/>
      </c>
      <c r="G17" t="str">
        <f t="shared" si="1"/>
        <v>×</v>
      </c>
    </row>
    <row r="18" spans="1:7" x14ac:dyDescent="0.4">
      <c r="A18" s="59" t="s">
        <v>44</v>
      </c>
      <c r="B18" s="49">
        <v>0.63200000000000001</v>
      </c>
      <c r="C18" s="56">
        <v>0.71599999999999997</v>
      </c>
      <c r="D18" s="49">
        <v>0.77</v>
      </c>
      <c r="E18" s="50">
        <v>0.78800000000000003</v>
      </c>
      <c r="F18" t="str">
        <f t="shared" si="0"/>
        <v>○</v>
      </c>
      <c r="G18" t="str">
        <f t="shared" si="1"/>
        <v>○</v>
      </c>
    </row>
    <row r="19" spans="1:7" x14ac:dyDescent="0.4">
      <c r="A19" s="58" t="s">
        <v>25</v>
      </c>
      <c r="B19" s="52">
        <v>0.59899999999999998</v>
      </c>
      <c r="C19" s="57">
        <v>0.60799999999999998</v>
      </c>
      <c r="D19" s="52">
        <v>0.71499999999999997</v>
      </c>
      <c r="E19" s="53">
        <v>0.69299999999999995</v>
      </c>
      <c r="F19" t="str">
        <f t="shared" si="0"/>
        <v>○</v>
      </c>
      <c r="G19" t="str">
        <f t="shared" si="1"/>
        <v>×</v>
      </c>
    </row>
    <row r="20" spans="1:7" x14ac:dyDescent="0.4">
      <c r="A20" s="59" t="s">
        <v>33</v>
      </c>
      <c r="B20" s="49">
        <v>0.60899999999999999</v>
      </c>
      <c r="C20" s="56">
        <v>0.65100000000000002</v>
      </c>
      <c r="D20" s="49">
        <v>0.71499999999999997</v>
      </c>
      <c r="E20" s="50">
        <v>0.69</v>
      </c>
      <c r="F20" t="str">
        <f t="shared" si="0"/>
        <v>○</v>
      </c>
      <c r="G20" t="str">
        <f t="shared" si="1"/>
        <v>×</v>
      </c>
    </row>
    <row r="21" spans="1:7" x14ac:dyDescent="0.4">
      <c r="A21" s="58" t="s">
        <v>440</v>
      </c>
      <c r="B21" s="52">
        <v>0.54</v>
      </c>
      <c r="C21" s="57">
        <v>0.71</v>
      </c>
      <c r="D21" s="52">
        <v>0.66800000000000004</v>
      </c>
      <c r="E21" s="53">
        <v>0.66100000000000003</v>
      </c>
      <c r="F21" t="str">
        <f t="shared" si="0"/>
        <v>○</v>
      </c>
      <c r="G21" t="str">
        <f t="shared" si="1"/>
        <v>×</v>
      </c>
    </row>
    <row r="22" spans="1:7" x14ac:dyDescent="0.4">
      <c r="A22" s="59" t="s">
        <v>48</v>
      </c>
      <c r="B22" s="49">
        <v>0.58699999999999997</v>
      </c>
      <c r="C22" s="56">
        <v>0.61299999999999999</v>
      </c>
      <c r="D22" s="49">
        <v>0.64</v>
      </c>
      <c r="E22" s="50">
        <v>0.64</v>
      </c>
      <c r="F22" t="str">
        <f t="shared" si="0"/>
        <v>○</v>
      </c>
      <c r="G22" t="str">
        <f t="shared" si="1"/>
        <v>△</v>
      </c>
    </row>
    <row r="23" spans="1:7" x14ac:dyDescent="0.4">
      <c r="A23" s="58" t="s">
        <v>13</v>
      </c>
      <c r="B23" s="52"/>
      <c r="C23" s="57"/>
      <c r="D23" s="52">
        <v>0.88800000000000001</v>
      </c>
      <c r="E23" s="53">
        <v>0.89200000000000002</v>
      </c>
      <c r="F23" t="str">
        <f t="shared" si="0"/>
        <v/>
      </c>
      <c r="G23" t="str">
        <f t="shared" si="1"/>
        <v>○</v>
      </c>
    </row>
    <row r="24" spans="1:7" x14ac:dyDescent="0.4">
      <c r="A24" s="59" t="s">
        <v>46</v>
      </c>
      <c r="B24" s="49">
        <v>0.65</v>
      </c>
      <c r="C24" s="56">
        <v>0.63400000000000001</v>
      </c>
      <c r="D24" s="49">
        <v>0.72099999999999997</v>
      </c>
      <c r="E24" s="50">
        <v>0.69799999999999995</v>
      </c>
      <c r="F24" t="str">
        <f t="shared" si="0"/>
        <v>×</v>
      </c>
      <c r="G24" t="str">
        <f t="shared" si="1"/>
        <v>×</v>
      </c>
    </row>
    <row r="25" spans="1:7" x14ac:dyDescent="0.4">
      <c r="A25" s="58" t="s">
        <v>52</v>
      </c>
      <c r="B25" s="52">
        <v>0.47699999999999998</v>
      </c>
      <c r="C25" s="57">
        <v>0.59199999999999997</v>
      </c>
      <c r="D25" s="52">
        <v>0.64400000000000002</v>
      </c>
      <c r="E25" s="53">
        <v>0.63100000000000001</v>
      </c>
      <c r="F25" t="str">
        <f t="shared" si="0"/>
        <v>○</v>
      </c>
      <c r="G25" t="str">
        <f t="shared" si="1"/>
        <v>×</v>
      </c>
    </row>
    <row r="26" spans="1:7" x14ac:dyDescent="0.4">
      <c r="A26" s="59" t="s">
        <v>85</v>
      </c>
      <c r="B26" s="49">
        <v>0.20699999999999999</v>
      </c>
      <c r="C26" s="56">
        <v>0.20399999999999999</v>
      </c>
      <c r="D26" s="49">
        <v>0.193</v>
      </c>
      <c r="E26" s="50">
        <v>0.191</v>
      </c>
      <c r="F26" t="str">
        <f t="shared" si="0"/>
        <v>×</v>
      </c>
      <c r="G26" t="str">
        <f t="shared" si="1"/>
        <v>×</v>
      </c>
    </row>
    <row r="27" spans="1:7" x14ac:dyDescent="0.4">
      <c r="A27" s="58" t="s">
        <v>37</v>
      </c>
      <c r="B27" s="52">
        <v>0.53900000000000003</v>
      </c>
      <c r="C27" s="57">
        <v>0.59699999999999998</v>
      </c>
      <c r="D27" s="52">
        <v>0.48899999999999999</v>
      </c>
      <c r="E27" s="53">
        <v>0.5</v>
      </c>
      <c r="F27" t="str">
        <f t="shared" si="0"/>
        <v>○</v>
      </c>
      <c r="G27" t="str">
        <f t="shared" si="1"/>
        <v>○</v>
      </c>
    </row>
    <row r="28" spans="1:7" x14ac:dyDescent="0.4">
      <c r="A28" s="59" t="s">
        <v>7</v>
      </c>
      <c r="B28" s="49">
        <v>0.29299999999999998</v>
      </c>
      <c r="C28" s="56">
        <v>0.29699999999999999</v>
      </c>
      <c r="D28" s="49">
        <v>0.27700000000000002</v>
      </c>
      <c r="E28" s="50">
        <v>0.28000000000000003</v>
      </c>
      <c r="F28" t="str">
        <f t="shared" si="0"/>
        <v>○</v>
      </c>
      <c r="G28" t="str">
        <f t="shared" si="1"/>
        <v>○</v>
      </c>
    </row>
    <row r="29" spans="1:7" x14ac:dyDescent="0.4">
      <c r="A29" s="58" t="s">
        <v>63</v>
      </c>
      <c r="B29" s="52">
        <v>0.36199999999999999</v>
      </c>
      <c r="C29" s="57">
        <v>0.32900000000000001</v>
      </c>
      <c r="D29" s="52">
        <v>0.60599999999999998</v>
      </c>
      <c r="E29" s="53">
        <v>0.60599999999999998</v>
      </c>
      <c r="F29" t="str">
        <f t="shared" si="0"/>
        <v>×</v>
      </c>
      <c r="G29" t="str">
        <f t="shared" si="1"/>
        <v>△</v>
      </c>
    </row>
    <row r="30" spans="1:7" x14ac:dyDescent="0.4">
      <c r="A30" s="59" t="s">
        <v>67</v>
      </c>
      <c r="B30" s="49">
        <v>0.57999999999999996</v>
      </c>
      <c r="C30" s="56">
        <v>0.61199999999999999</v>
      </c>
      <c r="D30" s="49">
        <v>0.49299999999999999</v>
      </c>
      <c r="E30" s="50">
        <v>0.49099999999999999</v>
      </c>
      <c r="F30" t="str">
        <f t="shared" si="0"/>
        <v>○</v>
      </c>
      <c r="G30" t="str">
        <f t="shared" si="1"/>
        <v>×</v>
      </c>
    </row>
    <row r="31" spans="1:7" x14ac:dyDescent="0.4">
      <c r="A31" s="58" t="s">
        <v>64</v>
      </c>
      <c r="B31" s="52">
        <v>0.58399999999999996</v>
      </c>
      <c r="C31" s="57">
        <v>0.60299999999999998</v>
      </c>
      <c r="D31" s="52">
        <v>0.51</v>
      </c>
      <c r="E31" s="53">
        <v>0.50600000000000001</v>
      </c>
      <c r="F31" t="str">
        <f t="shared" si="0"/>
        <v>○</v>
      </c>
      <c r="G31" t="str">
        <f t="shared" si="1"/>
        <v>×</v>
      </c>
    </row>
    <row r="32" spans="1:7" x14ac:dyDescent="0.4">
      <c r="A32" s="59" t="s">
        <v>40</v>
      </c>
      <c r="B32" s="49">
        <v>0.71699999999999997</v>
      </c>
      <c r="C32" s="56">
        <v>0.78700000000000003</v>
      </c>
      <c r="D32" s="49">
        <v>0.92700000000000005</v>
      </c>
      <c r="E32" s="50">
        <v>0.92</v>
      </c>
      <c r="F32" t="str">
        <f t="shared" si="0"/>
        <v>○</v>
      </c>
      <c r="G32" t="str">
        <f t="shared" si="1"/>
        <v>×</v>
      </c>
    </row>
    <row r="33" spans="1:7" x14ac:dyDescent="0.4">
      <c r="A33" s="58" t="s">
        <v>39</v>
      </c>
      <c r="B33" s="52">
        <v>0.52100000000000002</v>
      </c>
      <c r="C33" s="57">
        <v>0.47599999999999998</v>
      </c>
      <c r="D33" s="52">
        <v>0.52400000000000002</v>
      </c>
      <c r="E33" s="53">
        <v>0.52400000000000002</v>
      </c>
      <c r="F33" t="str">
        <f t="shared" si="0"/>
        <v>×</v>
      </c>
      <c r="G33" t="str">
        <f t="shared" si="1"/>
        <v>△</v>
      </c>
    </row>
    <row r="34" spans="1:7" x14ac:dyDescent="0.4">
      <c r="A34" s="59" t="s">
        <v>78</v>
      </c>
      <c r="B34" s="49">
        <v>0.63</v>
      </c>
      <c r="C34" s="56">
        <v>0.60899999999999999</v>
      </c>
      <c r="D34" s="49">
        <v>0.69899999999999995</v>
      </c>
      <c r="E34" s="50">
        <v>0.69299999999999995</v>
      </c>
      <c r="F34" t="str">
        <f t="shared" si="0"/>
        <v>×</v>
      </c>
      <c r="G34" t="str">
        <f t="shared" si="1"/>
        <v>×</v>
      </c>
    </row>
    <row r="35" spans="1:7" x14ac:dyDescent="0.4">
      <c r="A35" s="58" t="s">
        <v>35</v>
      </c>
      <c r="B35" s="52">
        <v>0.249</v>
      </c>
      <c r="C35" s="57">
        <v>0.251</v>
      </c>
      <c r="D35" s="52">
        <v>0.35099999999999998</v>
      </c>
      <c r="E35" s="53">
        <v>0.33100000000000002</v>
      </c>
      <c r="F35" t="str">
        <f t="shared" si="0"/>
        <v>○</v>
      </c>
      <c r="G35" t="str">
        <f t="shared" si="1"/>
        <v>×</v>
      </c>
    </row>
    <row r="36" spans="1:7" x14ac:dyDescent="0.4">
      <c r="A36" s="59" t="s">
        <v>47</v>
      </c>
      <c r="B36" s="49">
        <v>0.503</v>
      </c>
      <c r="C36" s="56">
        <v>0.502</v>
      </c>
      <c r="D36" s="49">
        <v>0.48399999999999999</v>
      </c>
      <c r="E36" s="50">
        <v>0.46899999999999997</v>
      </c>
      <c r="F36" t="str">
        <f t="shared" si="0"/>
        <v>×</v>
      </c>
      <c r="G36" t="str">
        <f t="shared" si="1"/>
        <v>×</v>
      </c>
    </row>
    <row r="37" spans="1:7" x14ac:dyDescent="0.4">
      <c r="A37" s="58" t="s">
        <v>57</v>
      </c>
      <c r="B37" s="52">
        <v>0.29899999999999999</v>
      </c>
      <c r="C37" s="57">
        <v>0.318</v>
      </c>
      <c r="D37" s="52">
        <v>0.376</v>
      </c>
      <c r="E37" s="53">
        <v>0.32700000000000001</v>
      </c>
      <c r="F37" t="str">
        <f t="shared" si="0"/>
        <v>○</v>
      </c>
      <c r="G37" t="str">
        <f t="shared" si="1"/>
        <v>×</v>
      </c>
    </row>
    <row r="38" spans="1:7" x14ac:dyDescent="0.4">
      <c r="A38" s="59" t="s">
        <v>31</v>
      </c>
      <c r="B38" s="49">
        <v>0.16700000000000001</v>
      </c>
      <c r="C38" s="56">
        <v>0.17799999999999999</v>
      </c>
      <c r="D38" s="49">
        <v>0.182</v>
      </c>
      <c r="E38" s="50">
        <v>0.182</v>
      </c>
      <c r="F38" t="str">
        <f t="shared" si="0"/>
        <v>○</v>
      </c>
      <c r="G38" t="str">
        <f t="shared" si="1"/>
        <v>△</v>
      </c>
    </row>
    <row r="39" spans="1:7" x14ac:dyDescent="0.4">
      <c r="A39" s="58" t="s">
        <v>75</v>
      </c>
      <c r="B39" s="52">
        <v>0.51</v>
      </c>
      <c r="C39" s="57">
        <v>0.52900000000000003</v>
      </c>
      <c r="D39" s="52">
        <v>0.63300000000000001</v>
      </c>
      <c r="E39" s="53">
        <v>0.66900000000000004</v>
      </c>
      <c r="F39" t="str">
        <f t="shared" si="0"/>
        <v>○</v>
      </c>
      <c r="G39" t="str">
        <f t="shared" si="1"/>
        <v>○</v>
      </c>
    </row>
    <row r="40" spans="1:7" x14ac:dyDescent="0.4">
      <c r="A40" s="59" t="s">
        <v>53</v>
      </c>
      <c r="B40" s="49">
        <v>0.66600000000000004</v>
      </c>
      <c r="C40" s="56">
        <v>0.59699999999999998</v>
      </c>
      <c r="D40" s="49">
        <v>0.74099999999999999</v>
      </c>
      <c r="E40" s="50">
        <v>0.70899999999999996</v>
      </c>
      <c r="F40" t="str">
        <f t="shared" si="0"/>
        <v>×</v>
      </c>
      <c r="G40" t="str">
        <f t="shared" si="1"/>
        <v>×</v>
      </c>
    </row>
    <row r="41" spans="1:7" x14ac:dyDescent="0.4">
      <c r="A41" s="58" t="s">
        <v>77</v>
      </c>
      <c r="B41" s="52">
        <v>0.72499999999999998</v>
      </c>
      <c r="C41" s="57">
        <v>0.70499999999999996</v>
      </c>
      <c r="D41" s="52">
        <v>0.72099999999999997</v>
      </c>
      <c r="E41" s="53">
        <v>0.72099999999999997</v>
      </c>
      <c r="F41" t="str">
        <f t="shared" si="0"/>
        <v>×</v>
      </c>
      <c r="G41" t="str">
        <f t="shared" si="1"/>
        <v>△</v>
      </c>
    </row>
    <row r="42" spans="1:7" x14ac:dyDescent="0.4">
      <c r="A42" s="59" t="s">
        <v>16</v>
      </c>
      <c r="B42" s="49">
        <v>0.42699999999999999</v>
      </c>
      <c r="C42" s="56">
        <v>0.42899999999999999</v>
      </c>
      <c r="D42" s="49">
        <v>0.46600000000000003</v>
      </c>
      <c r="E42" s="50">
        <v>0.52100000000000002</v>
      </c>
      <c r="F42" t="str">
        <f t="shared" si="0"/>
        <v>○</v>
      </c>
      <c r="G42" t="str">
        <f t="shared" si="1"/>
        <v>○</v>
      </c>
    </row>
    <row r="43" spans="1:7" x14ac:dyDescent="0.4">
      <c r="A43" s="58" t="s">
        <v>73</v>
      </c>
      <c r="B43" s="52"/>
      <c r="C43" s="57"/>
      <c r="D43" s="52">
        <v>0.80700000000000005</v>
      </c>
      <c r="E43" s="53">
        <v>0.79400000000000004</v>
      </c>
      <c r="F43" t="str">
        <f t="shared" si="0"/>
        <v/>
      </c>
      <c r="G43" t="str">
        <f t="shared" si="1"/>
        <v>×</v>
      </c>
    </row>
    <row r="44" spans="1:7" x14ac:dyDescent="0.4">
      <c r="A44" s="59" t="s">
        <v>6</v>
      </c>
      <c r="B44" s="49">
        <v>0.74299999999999999</v>
      </c>
      <c r="C44" s="56">
        <v>0.73499999999999999</v>
      </c>
      <c r="D44" s="49">
        <v>0.91700000000000004</v>
      </c>
      <c r="E44" s="50">
        <v>0.86699999999999999</v>
      </c>
      <c r="F44" t="str">
        <f t="shared" si="0"/>
        <v>×</v>
      </c>
      <c r="G44" t="str">
        <f t="shared" si="1"/>
        <v>×</v>
      </c>
    </row>
    <row r="45" spans="1:7" x14ac:dyDescent="0.4">
      <c r="A45" s="58" t="s">
        <v>81</v>
      </c>
      <c r="B45" s="52">
        <v>0.51500000000000001</v>
      </c>
      <c r="C45" s="57">
        <v>0.52400000000000002</v>
      </c>
      <c r="D45" s="52">
        <v>0.52400000000000002</v>
      </c>
      <c r="E45" s="53">
        <v>0.52100000000000002</v>
      </c>
      <c r="F45" t="str">
        <f t="shared" si="0"/>
        <v>○</v>
      </c>
      <c r="G45" t="str">
        <f t="shared" si="1"/>
        <v>×</v>
      </c>
    </row>
    <row r="46" spans="1:7" x14ac:dyDescent="0.4">
      <c r="A46" s="59" t="s">
        <v>10</v>
      </c>
      <c r="B46" s="49">
        <v>0.56399999999999995</v>
      </c>
      <c r="C46" s="56">
        <v>0.72699999999999998</v>
      </c>
      <c r="D46" s="49">
        <v>0.70499999999999996</v>
      </c>
      <c r="E46" s="50">
        <v>0.70799999999999996</v>
      </c>
      <c r="F46" t="str">
        <f t="shared" si="0"/>
        <v>○</v>
      </c>
      <c r="G46" t="str">
        <f t="shared" si="1"/>
        <v>○</v>
      </c>
    </row>
    <row r="47" spans="1:7" x14ac:dyDescent="0.4">
      <c r="A47" s="58" t="s">
        <v>22</v>
      </c>
      <c r="B47" s="52">
        <v>0.55500000000000005</v>
      </c>
      <c r="C47" s="57">
        <v>0.53700000000000003</v>
      </c>
      <c r="D47" s="52">
        <v>0.65800000000000003</v>
      </c>
      <c r="E47" s="53">
        <v>0.66300000000000003</v>
      </c>
      <c r="F47" t="str">
        <f t="shared" si="0"/>
        <v>×</v>
      </c>
      <c r="G47" t="str">
        <f t="shared" si="1"/>
        <v>○</v>
      </c>
    </row>
    <row r="48" spans="1:7" x14ac:dyDescent="0.4">
      <c r="A48" s="59" t="s">
        <v>55</v>
      </c>
      <c r="B48" s="49">
        <v>0.52100000000000002</v>
      </c>
      <c r="C48" s="56">
        <v>0.55000000000000004</v>
      </c>
      <c r="D48" s="49">
        <v>0.55600000000000005</v>
      </c>
      <c r="E48" s="50">
        <v>0.56899999999999995</v>
      </c>
      <c r="F48" t="str">
        <f t="shared" si="0"/>
        <v>○</v>
      </c>
      <c r="G48" t="str">
        <f t="shared" si="1"/>
        <v>○</v>
      </c>
    </row>
    <row r="49" spans="1:7" x14ac:dyDescent="0.4">
      <c r="A49" s="58" t="s">
        <v>29</v>
      </c>
      <c r="B49" s="52">
        <v>0.78600000000000003</v>
      </c>
      <c r="C49" s="57">
        <v>0.79900000000000004</v>
      </c>
      <c r="D49" s="52">
        <v>0.79100000000000004</v>
      </c>
      <c r="E49" s="53">
        <v>0.81699999999999995</v>
      </c>
      <c r="F49" t="str">
        <f t="shared" si="0"/>
        <v>○</v>
      </c>
      <c r="G49" t="str">
        <f t="shared" si="1"/>
        <v>○</v>
      </c>
    </row>
    <row r="50" spans="1:7" x14ac:dyDescent="0.4">
      <c r="A50" s="59" t="s">
        <v>8</v>
      </c>
      <c r="B50" s="49">
        <v>0.56000000000000005</v>
      </c>
      <c r="C50" s="56">
        <v>0.53300000000000003</v>
      </c>
      <c r="D50" s="49">
        <v>0.61799999999999999</v>
      </c>
      <c r="E50" s="50">
        <v>0.60299999999999998</v>
      </c>
      <c r="F50" t="str">
        <f t="shared" si="0"/>
        <v>×</v>
      </c>
      <c r="G50" t="str">
        <f t="shared" si="1"/>
        <v>×</v>
      </c>
    </row>
    <row r="51" spans="1:7" x14ac:dyDescent="0.4">
      <c r="A51" s="58" t="s">
        <v>11</v>
      </c>
      <c r="B51" s="52">
        <v>0.60299999999999998</v>
      </c>
      <c r="C51" s="57">
        <v>0.57699999999999996</v>
      </c>
      <c r="D51" s="52">
        <v>0.68799999999999994</v>
      </c>
      <c r="E51" s="53">
        <v>0.65800000000000003</v>
      </c>
      <c r="F51" t="str">
        <f t="shared" si="0"/>
        <v>×</v>
      </c>
      <c r="G51" t="str">
        <f t="shared" si="1"/>
        <v>×</v>
      </c>
    </row>
    <row r="52" spans="1:7" x14ac:dyDescent="0.4">
      <c r="A52" s="59" t="s">
        <v>71</v>
      </c>
      <c r="B52" s="49">
        <v>0.73299999999999998</v>
      </c>
      <c r="C52" s="56">
        <v>0.72699999999999998</v>
      </c>
      <c r="D52" s="49">
        <v>0.83299999999999996</v>
      </c>
      <c r="E52" s="50">
        <v>0.76700000000000002</v>
      </c>
      <c r="F52" t="str">
        <f t="shared" si="0"/>
        <v>×</v>
      </c>
      <c r="G52" t="str">
        <f t="shared" si="1"/>
        <v>×</v>
      </c>
    </row>
    <row r="53" spans="1:7" x14ac:dyDescent="0.4">
      <c r="A53" s="58" t="s">
        <v>83</v>
      </c>
      <c r="B53" s="52">
        <v>0.46899999999999997</v>
      </c>
      <c r="C53" s="57">
        <v>0.51100000000000001</v>
      </c>
      <c r="D53" s="52">
        <v>0.48799999999999999</v>
      </c>
      <c r="E53" s="53">
        <v>0.53300000000000003</v>
      </c>
      <c r="F53" t="str">
        <f t="shared" si="0"/>
        <v>○</v>
      </c>
      <c r="G53" t="str">
        <f t="shared" si="1"/>
        <v>○</v>
      </c>
    </row>
    <row r="54" spans="1:7" x14ac:dyDescent="0.4">
      <c r="A54" s="59" t="s">
        <v>49</v>
      </c>
      <c r="B54" s="49">
        <v>0.59099999999999997</v>
      </c>
      <c r="C54" s="56">
        <v>0.56200000000000006</v>
      </c>
      <c r="D54" s="49">
        <v>0.63600000000000001</v>
      </c>
      <c r="E54" s="50">
        <v>0.65500000000000003</v>
      </c>
      <c r="F54" t="str">
        <f t="shared" si="0"/>
        <v>×</v>
      </c>
      <c r="G54" t="str">
        <f t="shared" si="1"/>
        <v>○</v>
      </c>
    </row>
    <row r="55" spans="1:7" x14ac:dyDescent="0.4">
      <c r="A55" s="58" t="s">
        <v>211</v>
      </c>
      <c r="B55" s="52"/>
      <c r="C55" s="57"/>
      <c r="D55" s="52">
        <v>0.2</v>
      </c>
      <c r="E55" s="53">
        <v>0.21099999999999999</v>
      </c>
      <c r="F55" t="str">
        <f t="shared" si="0"/>
        <v/>
      </c>
      <c r="G55" t="str">
        <f t="shared" si="1"/>
        <v>○</v>
      </c>
    </row>
    <row r="56" spans="1:7" x14ac:dyDescent="0.4">
      <c r="A56" s="59" t="s">
        <v>12</v>
      </c>
      <c r="B56" s="49">
        <v>0.80100000000000005</v>
      </c>
      <c r="C56" s="56">
        <v>0.78</v>
      </c>
      <c r="D56" s="49">
        <v>0.94299999999999995</v>
      </c>
      <c r="E56" s="50">
        <v>0.95199999999999996</v>
      </c>
      <c r="F56" t="str">
        <f t="shared" si="0"/>
        <v>×</v>
      </c>
      <c r="G56" t="str">
        <f t="shared" si="1"/>
        <v>○</v>
      </c>
    </row>
    <row r="57" spans="1:7" x14ac:dyDescent="0.4">
      <c r="A57" s="58" t="s">
        <v>36</v>
      </c>
      <c r="B57" s="52">
        <v>0.72399999999999998</v>
      </c>
      <c r="C57" s="57">
        <v>0.73599999999999999</v>
      </c>
      <c r="D57" s="52">
        <v>0.78</v>
      </c>
      <c r="E57" s="53">
        <v>0.78</v>
      </c>
      <c r="F57" t="str">
        <f t="shared" si="0"/>
        <v>○</v>
      </c>
      <c r="G57" t="str">
        <f t="shared" si="1"/>
        <v>△</v>
      </c>
    </row>
    <row r="58" spans="1:7" x14ac:dyDescent="0.4">
      <c r="A58" s="59" t="s">
        <v>23</v>
      </c>
      <c r="B58" s="49">
        <v>0.65600000000000003</v>
      </c>
      <c r="C58" s="56">
        <v>0.63700000000000001</v>
      </c>
      <c r="D58" s="49">
        <v>0.70399999999999996</v>
      </c>
      <c r="E58" s="50">
        <v>0.73899999999999999</v>
      </c>
      <c r="F58" t="str">
        <f t="shared" si="0"/>
        <v>×</v>
      </c>
      <c r="G58" t="str">
        <f t="shared" si="1"/>
        <v>○</v>
      </c>
    </row>
    <row r="59" spans="1:7" x14ac:dyDescent="0.4">
      <c r="A59" s="58" t="s">
        <v>86</v>
      </c>
      <c r="B59" s="52"/>
      <c r="C59" s="57"/>
      <c r="D59" s="52">
        <v>0.71299999999999997</v>
      </c>
      <c r="E59" s="53">
        <v>0.73299999999999998</v>
      </c>
      <c r="F59" t="str">
        <f t="shared" si="0"/>
        <v/>
      </c>
      <c r="G59" t="str">
        <f t="shared" si="1"/>
        <v>○</v>
      </c>
    </row>
    <row r="60" spans="1:7" x14ac:dyDescent="0.4">
      <c r="A60" s="59" t="s">
        <v>69</v>
      </c>
      <c r="B60" s="49">
        <v>0.44800000000000001</v>
      </c>
      <c r="C60" s="56">
        <v>0.47699999999999998</v>
      </c>
      <c r="D60" s="49">
        <v>0.51700000000000002</v>
      </c>
      <c r="E60" s="50">
        <v>0.52</v>
      </c>
      <c r="F60" t="str">
        <f t="shared" si="0"/>
        <v>○</v>
      </c>
      <c r="G60" t="str">
        <f t="shared" si="1"/>
        <v>○</v>
      </c>
    </row>
    <row r="61" spans="1:7" x14ac:dyDescent="0.4">
      <c r="A61" s="58" t="s">
        <v>76</v>
      </c>
      <c r="B61" s="52">
        <v>0.44</v>
      </c>
      <c r="C61" s="57">
        <v>0.47</v>
      </c>
      <c r="D61" s="52">
        <v>0.504</v>
      </c>
      <c r="E61" s="53">
        <v>0.53900000000000003</v>
      </c>
      <c r="F61" t="str">
        <f t="shared" si="0"/>
        <v>○</v>
      </c>
      <c r="G61" t="str">
        <f t="shared" si="1"/>
        <v>○</v>
      </c>
    </row>
    <row r="62" spans="1:7" x14ac:dyDescent="0.4">
      <c r="A62" s="59" t="s">
        <v>50</v>
      </c>
      <c r="B62" s="49">
        <v>0.53900000000000003</v>
      </c>
      <c r="C62" s="56">
        <v>0.53800000000000003</v>
      </c>
      <c r="D62" s="49">
        <v>0.68899999999999995</v>
      </c>
      <c r="E62" s="50">
        <v>0.70599999999999996</v>
      </c>
      <c r="F62" t="str">
        <f t="shared" si="0"/>
        <v>×</v>
      </c>
      <c r="G62" t="str">
        <f t="shared" si="1"/>
        <v>○</v>
      </c>
    </row>
    <row r="63" spans="1:7" x14ac:dyDescent="0.4">
      <c r="A63" s="58" t="s">
        <v>70</v>
      </c>
      <c r="B63" s="52">
        <v>0.67400000000000004</v>
      </c>
      <c r="C63" s="57">
        <v>0.64200000000000002</v>
      </c>
      <c r="D63" s="52">
        <v>0.53300000000000003</v>
      </c>
      <c r="E63" s="53">
        <v>0.55200000000000005</v>
      </c>
      <c r="F63" t="str">
        <f t="shared" si="0"/>
        <v>×</v>
      </c>
      <c r="G63" t="str">
        <f t="shared" si="1"/>
        <v>○</v>
      </c>
    </row>
    <row r="64" spans="1:7" x14ac:dyDescent="0.4">
      <c r="A64" s="59" t="s">
        <v>14</v>
      </c>
      <c r="B64" s="49">
        <v>0.54100000000000004</v>
      </c>
      <c r="C64" s="56">
        <v>0.56699999999999995</v>
      </c>
      <c r="D64" s="49">
        <v>0.56000000000000005</v>
      </c>
      <c r="E64" s="50">
        <v>0.54100000000000004</v>
      </c>
      <c r="F64" t="str">
        <f t="shared" si="0"/>
        <v>○</v>
      </c>
      <c r="G64" t="str">
        <f t="shared" si="1"/>
        <v>×</v>
      </c>
    </row>
    <row r="65" spans="1:7" x14ac:dyDescent="0.4">
      <c r="A65" s="58" t="s">
        <v>54</v>
      </c>
      <c r="B65" s="52">
        <v>0.503</v>
      </c>
      <c r="C65" s="57">
        <v>0.48699999999999999</v>
      </c>
      <c r="D65" s="52">
        <v>0.56699999999999995</v>
      </c>
      <c r="E65" s="53">
        <v>0.57699999999999996</v>
      </c>
      <c r="F65" t="str">
        <f t="shared" si="0"/>
        <v>×</v>
      </c>
      <c r="G65" t="str">
        <f t="shared" si="1"/>
        <v>○</v>
      </c>
    </row>
    <row r="66" spans="1:7" x14ac:dyDescent="0.4">
      <c r="A66" s="59" t="s">
        <v>28</v>
      </c>
      <c r="B66" s="49">
        <v>0.59499999999999997</v>
      </c>
      <c r="C66" s="56">
        <v>0.61499999999999999</v>
      </c>
      <c r="D66" s="49">
        <v>0.65200000000000002</v>
      </c>
      <c r="E66" s="50">
        <v>0.65100000000000002</v>
      </c>
      <c r="F66" t="str">
        <f t="shared" si="0"/>
        <v>○</v>
      </c>
      <c r="G66" t="str">
        <f t="shared" si="1"/>
        <v>×</v>
      </c>
    </row>
    <row r="67" spans="1:7" x14ac:dyDescent="0.4">
      <c r="A67" s="58" t="s">
        <v>0</v>
      </c>
      <c r="B67" s="52">
        <v>0.879</v>
      </c>
      <c r="C67" s="57">
        <v>0.89200000000000002</v>
      </c>
      <c r="D67" s="52">
        <v>0.873</v>
      </c>
      <c r="E67" s="53">
        <v>0.872</v>
      </c>
      <c r="F67" t="str">
        <f t="shared" ref="F67:F86" si="2">IF(B67="","", IF(B67 &lt;C67, "○",IF(B67=C67,"△","×")))</f>
        <v>○</v>
      </c>
      <c r="G67" t="str">
        <f t="shared" ref="G67:G86" si="3" xml:space="preserve"> IF(D67 &lt;E67, "○",IF(D67=E67,"△","×"))</f>
        <v>×</v>
      </c>
    </row>
    <row r="68" spans="1:7" x14ac:dyDescent="0.4">
      <c r="A68" s="59" t="s">
        <v>59</v>
      </c>
      <c r="B68" s="49">
        <v>0.70199999999999996</v>
      </c>
      <c r="C68" s="56">
        <v>0.73499999999999999</v>
      </c>
      <c r="D68" s="49">
        <v>0.91200000000000003</v>
      </c>
      <c r="E68" s="50">
        <v>0.91700000000000004</v>
      </c>
      <c r="F68" t="str">
        <f t="shared" si="2"/>
        <v>○</v>
      </c>
      <c r="G68" t="str">
        <f t="shared" si="3"/>
        <v>○</v>
      </c>
    </row>
    <row r="69" spans="1:7" x14ac:dyDescent="0.4">
      <c r="A69" s="58" t="s">
        <v>74</v>
      </c>
      <c r="B69" s="52">
        <v>0.52</v>
      </c>
      <c r="C69" s="57">
        <v>0.52400000000000002</v>
      </c>
      <c r="D69" s="52">
        <v>0.51400000000000001</v>
      </c>
      <c r="E69" s="53">
        <v>0.51500000000000001</v>
      </c>
      <c r="F69" t="str">
        <f t="shared" si="2"/>
        <v>○</v>
      </c>
      <c r="G69" t="str">
        <f t="shared" si="3"/>
        <v>○</v>
      </c>
    </row>
    <row r="70" spans="1:7" x14ac:dyDescent="0.4">
      <c r="A70" s="59" t="s">
        <v>20</v>
      </c>
      <c r="B70" s="49">
        <v>0.754</v>
      </c>
      <c r="C70" s="56">
        <v>0.749</v>
      </c>
      <c r="D70" s="49">
        <v>0.88700000000000001</v>
      </c>
      <c r="E70" s="50">
        <v>0.89100000000000001</v>
      </c>
      <c r="F70" t="str">
        <f t="shared" si="2"/>
        <v>×</v>
      </c>
      <c r="G70" t="str">
        <f t="shared" si="3"/>
        <v>○</v>
      </c>
    </row>
    <row r="71" spans="1:7" x14ac:dyDescent="0.4">
      <c r="A71" s="58" t="s">
        <v>82</v>
      </c>
      <c r="B71" s="52">
        <v>0.18</v>
      </c>
      <c r="C71" s="57">
        <v>0.183</v>
      </c>
      <c r="D71" s="52">
        <v>0.23</v>
      </c>
      <c r="E71" s="53">
        <v>0.22700000000000001</v>
      </c>
      <c r="F71" t="str">
        <f t="shared" si="2"/>
        <v>○</v>
      </c>
      <c r="G71" t="str">
        <f t="shared" si="3"/>
        <v>×</v>
      </c>
    </row>
    <row r="72" spans="1:7" x14ac:dyDescent="0.4">
      <c r="A72" s="59" t="s">
        <v>24</v>
      </c>
      <c r="B72" s="49">
        <v>0.66</v>
      </c>
      <c r="C72" s="56">
        <v>0.64900000000000002</v>
      </c>
      <c r="D72" s="49">
        <v>0.70199999999999996</v>
      </c>
      <c r="E72" s="50">
        <v>0.70599999999999996</v>
      </c>
      <c r="F72" t="str">
        <f t="shared" si="2"/>
        <v>×</v>
      </c>
      <c r="G72" t="str">
        <f t="shared" si="3"/>
        <v>○</v>
      </c>
    </row>
    <row r="73" spans="1:7" x14ac:dyDescent="0.4">
      <c r="A73" s="58" t="s">
        <v>79</v>
      </c>
      <c r="B73" s="52">
        <v>0.65500000000000003</v>
      </c>
      <c r="C73" s="57">
        <v>0.67200000000000004</v>
      </c>
      <c r="D73" s="52">
        <v>0.7</v>
      </c>
      <c r="E73" s="53">
        <v>0.67700000000000005</v>
      </c>
      <c r="F73" t="str">
        <f t="shared" si="2"/>
        <v>○</v>
      </c>
      <c r="G73" t="str">
        <f t="shared" si="3"/>
        <v>×</v>
      </c>
    </row>
    <row r="74" spans="1:7" x14ac:dyDescent="0.4">
      <c r="A74" s="59" t="s">
        <v>51</v>
      </c>
      <c r="B74" s="49">
        <v>0.80500000000000005</v>
      </c>
      <c r="C74" s="56">
        <v>0.83</v>
      </c>
      <c r="D74" s="49">
        <v>0.85</v>
      </c>
      <c r="E74" s="50">
        <v>0.83</v>
      </c>
      <c r="F74" t="str">
        <f t="shared" si="2"/>
        <v>○</v>
      </c>
      <c r="G74" t="str">
        <f t="shared" si="3"/>
        <v>×</v>
      </c>
    </row>
    <row r="75" spans="1:7" x14ac:dyDescent="0.4">
      <c r="A75" s="58" t="s">
        <v>42</v>
      </c>
      <c r="B75" s="52">
        <v>0.26300000000000001</v>
      </c>
      <c r="C75" s="57">
        <v>0.26600000000000001</v>
      </c>
      <c r="D75" s="52">
        <v>0.314</v>
      </c>
      <c r="E75" s="53">
        <v>0.34399999999999997</v>
      </c>
      <c r="F75" t="str">
        <f t="shared" si="2"/>
        <v>○</v>
      </c>
      <c r="G75" t="str">
        <f t="shared" si="3"/>
        <v>○</v>
      </c>
    </row>
    <row r="76" spans="1:7" x14ac:dyDescent="0.4">
      <c r="A76" s="59" t="s">
        <v>15</v>
      </c>
      <c r="B76" s="49">
        <v>0.59199999999999997</v>
      </c>
      <c r="C76" s="56">
        <v>0.61499999999999999</v>
      </c>
      <c r="D76" s="49">
        <v>0.71599999999999997</v>
      </c>
      <c r="E76" s="50">
        <v>0.748</v>
      </c>
      <c r="F76" t="str">
        <f t="shared" si="2"/>
        <v>○</v>
      </c>
      <c r="G76" t="str">
        <f t="shared" si="3"/>
        <v>○</v>
      </c>
    </row>
    <row r="77" spans="1:7" x14ac:dyDescent="0.4">
      <c r="A77" s="58" t="s">
        <v>61</v>
      </c>
      <c r="B77" s="52">
        <v>0.39</v>
      </c>
      <c r="C77" s="57">
        <v>0.439</v>
      </c>
      <c r="D77" s="52">
        <v>0.54600000000000004</v>
      </c>
      <c r="E77" s="53">
        <v>0.53800000000000003</v>
      </c>
      <c r="F77" t="str">
        <f t="shared" si="2"/>
        <v>○</v>
      </c>
      <c r="G77" t="str">
        <f t="shared" si="3"/>
        <v>×</v>
      </c>
    </row>
    <row r="78" spans="1:7" x14ac:dyDescent="0.4">
      <c r="A78" s="59" t="s">
        <v>56</v>
      </c>
      <c r="B78" s="49">
        <v>0.33500000000000002</v>
      </c>
      <c r="C78" s="56">
        <v>0.379</v>
      </c>
      <c r="D78" s="49">
        <v>0.46</v>
      </c>
      <c r="E78" s="50">
        <v>0.46400000000000002</v>
      </c>
      <c r="F78" t="str">
        <f t="shared" si="2"/>
        <v>○</v>
      </c>
      <c r="G78" t="str">
        <f t="shared" si="3"/>
        <v>○</v>
      </c>
    </row>
    <row r="79" spans="1:7" x14ac:dyDescent="0.4">
      <c r="A79" s="58" t="s">
        <v>34</v>
      </c>
      <c r="B79" s="52">
        <v>0.39300000000000002</v>
      </c>
      <c r="C79" s="57">
        <v>0.442</v>
      </c>
      <c r="D79" s="52">
        <v>0.51800000000000002</v>
      </c>
      <c r="E79" s="53">
        <v>0.51500000000000001</v>
      </c>
      <c r="F79" t="str">
        <f t="shared" si="2"/>
        <v>○</v>
      </c>
      <c r="G79" t="str">
        <f t="shared" si="3"/>
        <v>×</v>
      </c>
    </row>
    <row r="80" spans="1:7" x14ac:dyDescent="0.4">
      <c r="A80" s="59" t="s">
        <v>65</v>
      </c>
      <c r="B80" s="49">
        <v>0.313</v>
      </c>
      <c r="C80" s="56">
        <v>0.35199999999999998</v>
      </c>
      <c r="D80" s="49">
        <v>0.48399999999999999</v>
      </c>
      <c r="E80" s="50">
        <v>0.48799999999999999</v>
      </c>
      <c r="F80" t="str">
        <f t="shared" si="2"/>
        <v>○</v>
      </c>
      <c r="G80" t="str">
        <f t="shared" si="3"/>
        <v>○</v>
      </c>
    </row>
    <row r="81" spans="1:11" x14ac:dyDescent="0.4">
      <c r="A81" s="58" t="s">
        <v>72</v>
      </c>
      <c r="B81" s="52">
        <v>0.93</v>
      </c>
      <c r="C81" s="57">
        <v>0.96099999999999997</v>
      </c>
      <c r="D81" s="52">
        <v>0.98199999999999998</v>
      </c>
      <c r="E81" s="53">
        <v>0.98</v>
      </c>
      <c r="F81" t="str">
        <f t="shared" si="2"/>
        <v>○</v>
      </c>
      <c r="G81" t="str">
        <f t="shared" si="3"/>
        <v>×</v>
      </c>
    </row>
    <row r="82" spans="1:11" x14ac:dyDescent="0.4">
      <c r="A82" s="59" t="s">
        <v>62</v>
      </c>
      <c r="B82" s="49">
        <v>0.47599999999999998</v>
      </c>
      <c r="C82" s="56">
        <v>0.55200000000000005</v>
      </c>
      <c r="D82" s="49">
        <v>0.55600000000000005</v>
      </c>
      <c r="E82" s="50">
        <v>0.53700000000000003</v>
      </c>
      <c r="F82" t="str">
        <f t="shared" si="2"/>
        <v>○</v>
      </c>
      <c r="G82" t="str">
        <f t="shared" si="3"/>
        <v>×</v>
      </c>
    </row>
    <row r="83" spans="1:11" x14ac:dyDescent="0.4">
      <c r="A83" s="58" t="s">
        <v>18</v>
      </c>
      <c r="B83" s="52"/>
      <c r="C83" s="57"/>
      <c r="D83" s="52">
        <v>0.28199999999999997</v>
      </c>
      <c r="E83" s="53">
        <v>0.28699999999999998</v>
      </c>
      <c r="F83" t="str">
        <f t="shared" si="2"/>
        <v/>
      </c>
      <c r="G83" t="str">
        <f t="shared" si="3"/>
        <v>○</v>
      </c>
    </row>
    <row r="84" spans="1:11" x14ac:dyDescent="0.4">
      <c r="A84" s="59" t="s">
        <v>68</v>
      </c>
      <c r="B84" s="49">
        <v>0.42599999999999999</v>
      </c>
      <c r="C84" s="56">
        <v>0.443</v>
      </c>
      <c r="D84" s="49">
        <v>0.53600000000000003</v>
      </c>
      <c r="E84" s="50">
        <v>0.54700000000000004</v>
      </c>
      <c r="F84" t="str">
        <f t="shared" si="2"/>
        <v>○</v>
      </c>
      <c r="G84" t="str">
        <f t="shared" si="3"/>
        <v>○</v>
      </c>
    </row>
    <row r="85" spans="1:11" x14ac:dyDescent="0.4">
      <c r="A85" s="58" t="s">
        <v>9</v>
      </c>
      <c r="B85" s="52">
        <v>0.56999999999999995</v>
      </c>
      <c r="C85" s="57">
        <v>0.58199999999999996</v>
      </c>
      <c r="D85" s="52">
        <v>0.65200000000000002</v>
      </c>
      <c r="E85" s="53">
        <v>0.65700000000000003</v>
      </c>
      <c r="F85" t="str">
        <f t="shared" si="2"/>
        <v>○</v>
      </c>
      <c r="G85" t="str">
        <f t="shared" si="3"/>
        <v>○</v>
      </c>
    </row>
    <row r="86" spans="1:11" x14ac:dyDescent="0.4">
      <c r="A86" s="72" t="s">
        <v>43</v>
      </c>
      <c r="B86" s="70">
        <v>0.54800000000000004</v>
      </c>
      <c r="C86" s="74">
        <v>0.55900000000000005</v>
      </c>
      <c r="D86" s="70">
        <v>0.70799999999999996</v>
      </c>
      <c r="E86" s="50">
        <v>0.71699999999999997</v>
      </c>
      <c r="F86" t="str">
        <f t="shared" si="2"/>
        <v>○</v>
      </c>
      <c r="G86" t="str">
        <f t="shared" si="3"/>
        <v>○</v>
      </c>
      <c r="J86" t="s">
        <v>447</v>
      </c>
      <c r="K86" t="s">
        <v>448</v>
      </c>
    </row>
    <row r="87" spans="1:11" x14ac:dyDescent="0.4">
      <c r="A87" s="75"/>
      <c r="B87" s="76">
        <f>SUBTOTAL(101,テーブル12[[ PRDC]])</f>
        <v>0.53912820512820525</v>
      </c>
      <c r="C87" s="77">
        <f>SUBTOTAL(101,テーブル12[HOPRDC])</f>
        <v>0.5562307692307692</v>
      </c>
      <c r="D87" s="76">
        <f>SUBTOTAL(101,テーブル12[NMD])</f>
        <v>0.60730588235294125</v>
      </c>
      <c r="E87" s="78">
        <f>SUBTOTAL(101,テーブル12[[ WNMD]])</f>
        <v>0.60702352941176463</v>
      </c>
      <c r="I87" t="s">
        <v>449</v>
      </c>
      <c r="J87" s="46">
        <f>COUNTIF(F$2:F$86,"○")</f>
        <v>52</v>
      </c>
      <c r="K87" s="46">
        <f>COUNTIF(G$2:G$86,"○")</f>
        <v>41</v>
      </c>
    </row>
    <row r="88" spans="1:11" x14ac:dyDescent="0.4">
      <c r="J88" s="15">
        <f>COUNTIF(F$2:F$86,"△")</f>
        <v>0</v>
      </c>
      <c r="K88" s="15">
        <f>COUNTIF(G$2:G$86,"△")</f>
        <v>9</v>
      </c>
    </row>
    <row r="89" spans="1:11" x14ac:dyDescent="0.4">
      <c r="J89" s="15">
        <f>COUNTIF(F$2:F$86,"×")</f>
        <v>26</v>
      </c>
      <c r="K89" s="15">
        <f>COUNTIF(G$2:G$86,"×")</f>
        <v>35</v>
      </c>
    </row>
  </sheetData>
  <phoneticPr fontId="1"/>
  <conditionalFormatting sqref="C2:C44">
    <cfRule type="cellIs" dxfId="59" priority="6" operator="greaterThan">
      <formula>"$B1"</formula>
    </cfRule>
  </conditionalFormatting>
  <conditionalFormatting sqref="C2:C70">
    <cfRule type="cellIs" dxfId="58" priority="5" operator="greaterThan">
      <formula>"$B2"</formula>
    </cfRule>
  </conditionalFormatting>
  <conditionalFormatting sqref="C2:C84">
    <cfRule type="expression" dxfId="57" priority="4">
      <formula>$B2&lt;$C2</formula>
    </cfRule>
  </conditionalFormatting>
  <conditionalFormatting sqref="E2:E86">
    <cfRule type="expression" dxfId="56" priority="3">
      <formula>$D2&lt;$E2</formula>
    </cfRule>
  </conditionalFormatting>
  <conditionalFormatting sqref="B2:B86">
    <cfRule type="expression" dxfId="55" priority="2">
      <formula>$B2&gt;$C2</formula>
    </cfRule>
  </conditionalFormatting>
  <conditionalFormatting sqref="D2:D86">
    <cfRule type="expression" dxfId="54" priority="1">
      <formula>$D2&gt;$E2</formula>
    </cfRule>
  </conditionalFormatting>
  <pageMargins left="0.23622047244094491" right="0.23622047244094491" top="0" bottom="0" header="0" footer="0"/>
  <pageSetup paperSize="32767" scale="87" orientation="portrait" horizontalDpi="300" verticalDpi="300" r:id="rId1"/>
  <rowBreaks count="1" manualBreakCount="1">
    <brk id="44" max="16383" man="1"/>
  </rowBreaks>
  <colBreaks count="1" manualBreakCount="1">
    <brk id="5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opLeftCell="A43" zoomScale="40" zoomScaleNormal="40" workbookViewId="0">
      <selection activeCell="K49" sqref="K49"/>
    </sheetView>
  </sheetViews>
  <sheetFormatPr defaultRowHeight="18.75" x14ac:dyDescent="0.4"/>
  <cols>
    <col min="1" max="1" width="32.75" bestFit="1" customWidth="1"/>
    <col min="2" max="2" width="12.75" bestFit="1" customWidth="1"/>
    <col min="3" max="3" width="14.75" customWidth="1"/>
    <col min="4" max="4" width="20" customWidth="1"/>
    <col min="5" max="5" width="18.125" customWidth="1"/>
    <col min="6" max="6" width="20.25" customWidth="1"/>
    <col min="10" max="10" width="32.75" bestFit="1" customWidth="1"/>
    <col min="11" max="11" width="14.125" customWidth="1"/>
    <col min="12" max="12" width="19.125" customWidth="1"/>
  </cols>
  <sheetData>
    <row r="1" spans="1:12" x14ac:dyDescent="0.4">
      <c r="A1" s="8" t="s">
        <v>213</v>
      </c>
      <c r="B1" t="s">
        <v>439</v>
      </c>
      <c r="C1" s="8" t="s">
        <v>220</v>
      </c>
      <c r="D1" s="8" t="s">
        <v>221</v>
      </c>
      <c r="E1" s="8" t="s">
        <v>208</v>
      </c>
      <c r="F1" s="8" t="s">
        <v>209</v>
      </c>
      <c r="G1" t="s">
        <v>437</v>
      </c>
      <c r="H1" s="8" t="s">
        <v>214</v>
      </c>
      <c r="J1" t="s">
        <v>89</v>
      </c>
      <c r="K1" t="s">
        <v>220</v>
      </c>
      <c r="L1" t="s">
        <v>221</v>
      </c>
    </row>
    <row r="2" spans="1:12" x14ac:dyDescent="0.4">
      <c r="A2" s="9" t="s">
        <v>212</v>
      </c>
      <c r="B2">
        <v>0.63076923076900004</v>
      </c>
      <c r="C2" s="45" t="s">
        <v>219</v>
      </c>
      <c r="E2" s="9">
        <v>0.32087900000000003</v>
      </c>
      <c r="F2" s="9">
        <v>0.32747300000000001</v>
      </c>
      <c r="G2" t="str">
        <f xml:space="preserve"> IF(C2 &lt;D2, "○",IF(C2=D2,"△","×"))</f>
        <v>×</v>
      </c>
      <c r="H2" s="9" t="str">
        <f t="shared" ref="H2:H65" si="0" xml:space="preserve"> IF(E2 &lt;F2, "○",IF(E2=F2,"△","×"))</f>
        <v>○</v>
      </c>
      <c r="J2" t="s">
        <v>212</v>
      </c>
      <c r="K2" t="s">
        <v>219</v>
      </c>
    </row>
    <row r="3" spans="1:12" x14ac:dyDescent="0.4">
      <c r="A3" s="6" t="s">
        <v>60</v>
      </c>
      <c r="B3">
        <v>0.611253196931</v>
      </c>
      <c r="C3" s="45">
        <v>0.46334199999999998</v>
      </c>
      <c r="D3">
        <v>0.39437299999999997</v>
      </c>
      <c r="E3" s="6">
        <v>0.31713599999999997</v>
      </c>
      <c r="F3" s="6">
        <v>0.34526899999999999</v>
      </c>
      <c r="G3" t="str">
        <f t="shared" ref="G3:G66" si="1" xml:space="preserve"> IF(C3 &lt;D3, "○",IF(C3=D3,"△","×"))</f>
        <v>×</v>
      </c>
      <c r="H3" s="1" t="str">
        <f t="shared" si="0"/>
        <v>○</v>
      </c>
      <c r="J3" t="s">
        <v>60</v>
      </c>
      <c r="K3">
        <v>0.46334199999999998</v>
      </c>
      <c r="L3">
        <v>0.39437299999999997</v>
      </c>
    </row>
    <row r="4" spans="1:12" x14ac:dyDescent="0.4">
      <c r="A4" s="1" t="s">
        <v>66</v>
      </c>
      <c r="B4">
        <v>0.8</v>
      </c>
      <c r="C4" s="45">
        <v>0.587619</v>
      </c>
      <c r="D4">
        <v>0.55428599999999995</v>
      </c>
      <c r="E4" s="1">
        <v>0.65142900000000004</v>
      </c>
      <c r="F4" s="1">
        <v>0.62857099999999999</v>
      </c>
      <c r="G4" t="str">
        <f t="shared" si="1"/>
        <v>×</v>
      </c>
      <c r="H4" s="1" t="str">
        <f t="shared" si="0"/>
        <v>×</v>
      </c>
      <c r="J4" t="s">
        <v>66</v>
      </c>
      <c r="K4">
        <v>0.587619</v>
      </c>
      <c r="L4">
        <v>0.55428599999999995</v>
      </c>
    </row>
    <row r="5" spans="1:12" x14ac:dyDescent="0.4">
      <c r="A5" s="6" t="s">
        <v>26</v>
      </c>
      <c r="B5">
        <v>0.66666666666700003</v>
      </c>
      <c r="C5" s="45">
        <v>0.432222</v>
      </c>
      <c r="D5">
        <v>0.45333299999999999</v>
      </c>
      <c r="E5" s="6">
        <v>0.56666700000000003</v>
      </c>
      <c r="F5" s="6">
        <v>0.6</v>
      </c>
      <c r="G5" t="str">
        <f t="shared" si="1"/>
        <v>○</v>
      </c>
      <c r="H5" s="1" t="str">
        <f t="shared" si="0"/>
        <v>○</v>
      </c>
      <c r="J5" t="s">
        <v>26</v>
      </c>
      <c r="K5">
        <v>0.432222</v>
      </c>
      <c r="L5">
        <v>0.45333299999999999</v>
      </c>
    </row>
    <row r="6" spans="1:12" x14ac:dyDescent="0.4">
      <c r="A6" s="1" t="s">
        <v>84</v>
      </c>
      <c r="B6">
        <v>0.75</v>
      </c>
      <c r="C6" s="45">
        <v>0.78666700000000001</v>
      </c>
      <c r="D6">
        <v>0.71</v>
      </c>
      <c r="E6" s="1">
        <v>0.8</v>
      </c>
      <c r="F6" s="1">
        <v>0.9</v>
      </c>
      <c r="G6" t="str">
        <f t="shared" si="1"/>
        <v>×</v>
      </c>
      <c r="H6" s="1" t="str">
        <f t="shared" si="0"/>
        <v>○</v>
      </c>
      <c r="J6" t="s">
        <v>84</v>
      </c>
      <c r="K6">
        <v>0.78666700000000001</v>
      </c>
      <c r="L6">
        <v>0.71</v>
      </c>
    </row>
    <row r="7" spans="1:12" x14ac:dyDescent="0.4">
      <c r="A7" s="6" t="s">
        <v>21</v>
      </c>
      <c r="B7">
        <v>0.55000000000000004</v>
      </c>
      <c r="C7" s="45">
        <v>0.75833300000000003</v>
      </c>
      <c r="D7">
        <v>0.79666700000000001</v>
      </c>
      <c r="E7" s="6">
        <v>0.8</v>
      </c>
      <c r="F7" s="6">
        <v>0.85</v>
      </c>
      <c r="G7" t="str">
        <f t="shared" si="1"/>
        <v>○</v>
      </c>
      <c r="H7" s="1" t="str">
        <f t="shared" si="0"/>
        <v>○</v>
      </c>
      <c r="J7" t="s">
        <v>21</v>
      </c>
      <c r="K7">
        <v>0.75833300000000003</v>
      </c>
      <c r="L7">
        <v>0.79666700000000001</v>
      </c>
    </row>
    <row r="8" spans="1:12" x14ac:dyDescent="0.4">
      <c r="A8" s="1" t="s">
        <v>30</v>
      </c>
      <c r="B8">
        <v>0.73333333333299999</v>
      </c>
      <c r="C8" s="45">
        <v>0.40777799999999997</v>
      </c>
      <c r="D8">
        <v>0.40555600000000003</v>
      </c>
      <c r="E8" s="1">
        <v>0.58333299999999999</v>
      </c>
      <c r="F8" s="1">
        <v>0.66666700000000001</v>
      </c>
      <c r="G8" t="str">
        <f t="shared" si="1"/>
        <v>×</v>
      </c>
      <c r="H8" s="1" t="str">
        <f t="shared" si="0"/>
        <v>○</v>
      </c>
      <c r="J8" t="s">
        <v>30</v>
      </c>
      <c r="K8">
        <v>0.40777799999999997</v>
      </c>
      <c r="L8">
        <v>0.40555600000000003</v>
      </c>
    </row>
    <row r="9" spans="1:12" x14ac:dyDescent="0.4">
      <c r="A9" s="6" t="s">
        <v>58</v>
      </c>
      <c r="B9">
        <v>0.85222222222199995</v>
      </c>
      <c r="C9" s="45">
        <v>0.63777799999999996</v>
      </c>
      <c r="D9">
        <v>0.63825900000000002</v>
      </c>
      <c r="E9" s="6">
        <v>0.661111</v>
      </c>
      <c r="F9" s="6">
        <v>0.65888899999999995</v>
      </c>
      <c r="G9" t="str">
        <f t="shared" si="1"/>
        <v>○</v>
      </c>
      <c r="H9" s="1" t="str">
        <f t="shared" si="0"/>
        <v>×</v>
      </c>
      <c r="J9" t="s">
        <v>58</v>
      </c>
      <c r="K9">
        <v>0.63777799999999996</v>
      </c>
      <c r="L9">
        <v>0.63825900000000002</v>
      </c>
    </row>
    <row r="10" spans="1:12" x14ac:dyDescent="0.4">
      <c r="A10" s="1" t="s">
        <v>32</v>
      </c>
      <c r="B10">
        <v>0.65</v>
      </c>
      <c r="C10" s="45">
        <v>0.50806399999999996</v>
      </c>
      <c r="D10">
        <v>0.50287300000000001</v>
      </c>
      <c r="E10" s="1">
        <v>0.54739599999999999</v>
      </c>
      <c r="F10" s="1">
        <v>0.54140600000000005</v>
      </c>
      <c r="G10" t="str">
        <f t="shared" si="1"/>
        <v>×</v>
      </c>
      <c r="H10" s="1" t="str">
        <f t="shared" si="0"/>
        <v>×</v>
      </c>
      <c r="J10" t="s">
        <v>32</v>
      </c>
      <c r="K10">
        <v>0.50806399999999996</v>
      </c>
      <c r="L10">
        <v>0.50287300000000001</v>
      </c>
    </row>
    <row r="11" spans="1:12" x14ac:dyDescent="0.4">
      <c r="A11" s="6" t="s">
        <v>80</v>
      </c>
      <c r="B11">
        <v>0.89710144927500002</v>
      </c>
      <c r="C11" s="45">
        <v>0.46857500000000002</v>
      </c>
      <c r="D11">
        <v>0.54958899999999999</v>
      </c>
      <c r="E11" s="6">
        <v>0.60507200000000005</v>
      </c>
      <c r="F11" s="6">
        <v>0.59420300000000004</v>
      </c>
      <c r="G11" t="str">
        <f t="shared" si="1"/>
        <v>○</v>
      </c>
      <c r="H11" s="1" t="str">
        <f t="shared" si="0"/>
        <v>×</v>
      </c>
      <c r="J11" t="s">
        <v>80</v>
      </c>
      <c r="K11">
        <v>0.46857500000000002</v>
      </c>
      <c r="L11">
        <v>0.54958899999999999</v>
      </c>
    </row>
    <row r="12" spans="1:12" x14ac:dyDescent="0.4">
      <c r="A12" s="1" t="s">
        <v>19</v>
      </c>
      <c r="B12">
        <v>1</v>
      </c>
      <c r="C12" s="45">
        <v>0.62619000000000002</v>
      </c>
      <c r="D12">
        <v>0.59761900000000001</v>
      </c>
      <c r="E12" s="1">
        <v>0.82142899999999996</v>
      </c>
      <c r="F12" s="1">
        <v>0.78571400000000002</v>
      </c>
      <c r="G12" t="str">
        <f t="shared" si="1"/>
        <v>×</v>
      </c>
      <c r="H12" s="1" t="str">
        <f t="shared" si="0"/>
        <v>×</v>
      </c>
      <c r="J12" t="s">
        <v>19</v>
      </c>
      <c r="K12">
        <v>0.62619000000000002</v>
      </c>
      <c r="L12">
        <v>0.59761900000000001</v>
      </c>
    </row>
    <row r="13" spans="1:12" x14ac:dyDescent="0.4">
      <c r="A13" s="6" t="s">
        <v>45</v>
      </c>
      <c r="B13">
        <v>0.57599999999999996</v>
      </c>
      <c r="C13" s="45">
        <v>0.60293300000000005</v>
      </c>
      <c r="D13">
        <v>0.62960000000000005</v>
      </c>
      <c r="E13" s="6">
        <v>0.61199999999999999</v>
      </c>
      <c r="F13" s="6">
        <v>0.57999999999999996</v>
      </c>
      <c r="G13" t="str">
        <f t="shared" si="1"/>
        <v>○</v>
      </c>
      <c r="H13" s="1" t="str">
        <f t="shared" si="0"/>
        <v>×</v>
      </c>
      <c r="J13" t="s">
        <v>45</v>
      </c>
      <c r="K13">
        <v>0.60293300000000005</v>
      </c>
      <c r="L13">
        <v>0.62960000000000005</v>
      </c>
    </row>
    <row r="14" spans="1:12" x14ac:dyDescent="0.4">
      <c r="A14" s="1" t="s">
        <v>17</v>
      </c>
      <c r="B14">
        <v>0.57692307692300004</v>
      </c>
      <c r="C14" s="45">
        <v>0.40658100000000003</v>
      </c>
      <c r="D14">
        <v>0.40085500000000002</v>
      </c>
      <c r="E14" s="1">
        <v>0.42564099999999999</v>
      </c>
      <c r="F14" s="1">
        <v>0.43589699999999998</v>
      </c>
      <c r="G14" t="str">
        <f t="shared" si="1"/>
        <v>×</v>
      </c>
      <c r="H14" s="1" t="str">
        <f t="shared" si="0"/>
        <v>○</v>
      </c>
      <c r="J14" t="s">
        <v>17</v>
      </c>
      <c r="K14">
        <v>0.40658100000000003</v>
      </c>
      <c r="L14">
        <v>0.40085500000000002</v>
      </c>
    </row>
    <row r="15" spans="1:12" x14ac:dyDescent="0.4">
      <c r="A15" s="6" t="s">
        <v>41</v>
      </c>
      <c r="B15">
        <v>0.56666666666700005</v>
      </c>
      <c r="C15" s="45">
        <v>0.37085499999999999</v>
      </c>
      <c r="D15">
        <v>0.35871799999999998</v>
      </c>
      <c r="E15" s="6">
        <v>0.40512799999999999</v>
      </c>
      <c r="F15" s="6">
        <v>0.43589699999999998</v>
      </c>
      <c r="G15" t="str">
        <f t="shared" si="1"/>
        <v>×</v>
      </c>
      <c r="H15" s="1" t="str">
        <f t="shared" si="0"/>
        <v>○</v>
      </c>
      <c r="J15" t="s">
        <v>41</v>
      </c>
      <c r="K15">
        <v>0.37085499999999999</v>
      </c>
      <c r="L15">
        <v>0.35871799999999998</v>
      </c>
    </row>
    <row r="16" spans="1:12" x14ac:dyDescent="0.4">
      <c r="A16" s="1" t="s">
        <v>27</v>
      </c>
      <c r="B16">
        <v>0.58717948717900004</v>
      </c>
      <c r="C16" s="45">
        <v>0.37666699999999997</v>
      </c>
      <c r="D16">
        <v>0.36957299999999998</v>
      </c>
      <c r="E16" s="1">
        <v>0.41025600000000001</v>
      </c>
      <c r="F16" s="1">
        <v>0.41282099999999999</v>
      </c>
      <c r="G16" t="str">
        <f t="shared" si="1"/>
        <v>×</v>
      </c>
      <c r="H16" s="1" t="str">
        <f t="shared" si="0"/>
        <v>○</v>
      </c>
      <c r="J16" t="s">
        <v>27</v>
      </c>
      <c r="K16">
        <v>0.37666699999999997</v>
      </c>
      <c r="L16">
        <v>0.36957299999999998</v>
      </c>
    </row>
    <row r="17" spans="1:12" x14ac:dyDescent="0.4">
      <c r="A17" s="6" t="s">
        <v>210</v>
      </c>
      <c r="B17">
        <v>0.93464052287599997</v>
      </c>
      <c r="C17" s="45" t="s">
        <v>219</v>
      </c>
      <c r="E17" s="6">
        <v>0.84640499999999996</v>
      </c>
      <c r="F17" s="6">
        <v>0.85947700000000005</v>
      </c>
      <c r="G17" t="str">
        <f t="shared" si="1"/>
        <v>×</v>
      </c>
      <c r="H17" s="1" t="str">
        <f t="shared" si="0"/>
        <v>○</v>
      </c>
      <c r="J17" t="s">
        <v>210</v>
      </c>
      <c r="K17" t="s">
        <v>219</v>
      </c>
    </row>
    <row r="18" spans="1:12" x14ac:dyDescent="0.4">
      <c r="A18" s="1" t="s">
        <v>44</v>
      </c>
      <c r="B18">
        <v>0.78249999999999997</v>
      </c>
      <c r="C18" s="45">
        <v>0.72975000000000001</v>
      </c>
      <c r="D18">
        <v>0.74624999999999997</v>
      </c>
      <c r="E18" s="1">
        <v>0.72750000000000004</v>
      </c>
      <c r="F18" s="1">
        <v>0.72250000000000003</v>
      </c>
      <c r="G18" t="str">
        <f t="shared" si="1"/>
        <v>○</v>
      </c>
      <c r="H18" s="1" t="str">
        <f t="shared" si="0"/>
        <v>×</v>
      </c>
      <c r="J18" t="s">
        <v>44</v>
      </c>
      <c r="K18">
        <v>0.72975000000000001</v>
      </c>
      <c r="L18">
        <v>0.74624999999999997</v>
      </c>
    </row>
    <row r="19" spans="1:12" x14ac:dyDescent="0.4">
      <c r="A19" s="6" t="s">
        <v>25</v>
      </c>
      <c r="B19">
        <v>0.75166666666699999</v>
      </c>
      <c r="C19" s="45">
        <v>0.64155600000000002</v>
      </c>
      <c r="D19">
        <v>0.64222199999999996</v>
      </c>
      <c r="E19" s="6">
        <v>0.69499999999999995</v>
      </c>
      <c r="F19" s="6">
        <v>0.69833299999999998</v>
      </c>
      <c r="G19" t="str">
        <f t="shared" si="1"/>
        <v>○</v>
      </c>
      <c r="H19" s="1" t="str">
        <f t="shared" si="0"/>
        <v>○</v>
      </c>
      <c r="J19" t="s">
        <v>25</v>
      </c>
      <c r="K19">
        <v>0.64155600000000002</v>
      </c>
      <c r="L19">
        <v>0.64222199999999996</v>
      </c>
    </row>
    <row r="20" spans="1:12" x14ac:dyDescent="0.4">
      <c r="A20" s="1" t="s">
        <v>33</v>
      </c>
      <c r="B20">
        <v>0.72750000000000004</v>
      </c>
      <c r="C20" s="45">
        <v>0.67691699999999999</v>
      </c>
      <c r="D20">
        <v>0.67841700000000005</v>
      </c>
      <c r="E20" s="1">
        <v>0.6875</v>
      </c>
      <c r="F20" s="1">
        <v>0.69750000000000001</v>
      </c>
      <c r="G20" t="str">
        <f t="shared" si="1"/>
        <v>○</v>
      </c>
      <c r="H20" s="1" t="str">
        <f t="shared" si="0"/>
        <v>○</v>
      </c>
      <c r="J20" t="s">
        <v>33</v>
      </c>
      <c r="K20">
        <v>0.67691699999999999</v>
      </c>
      <c r="L20">
        <v>0.67841700000000005</v>
      </c>
    </row>
    <row r="21" spans="1:12" x14ac:dyDescent="0.4">
      <c r="A21" s="6" t="s">
        <v>38</v>
      </c>
      <c r="B21">
        <v>0.67391304347799996</v>
      </c>
      <c r="C21" s="45">
        <v>0.71159399999999995</v>
      </c>
      <c r="D21">
        <v>0.70786700000000002</v>
      </c>
      <c r="E21" s="6">
        <v>0.72360199999999997</v>
      </c>
      <c r="F21" s="6">
        <v>0.73291899999999999</v>
      </c>
      <c r="G21" t="str">
        <f t="shared" si="1"/>
        <v>×</v>
      </c>
      <c r="H21" s="1" t="str">
        <f t="shared" si="0"/>
        <v>○</v>
      </c>
      <c r="J21" t="s">
        <v>38</v>
      </c>
      <c r="K21">
        <v>0.71159399999999995</v>
      </c>
      <c r="L21">
        <v>0.70786700000000002</v>
      </c>
    </row>
    <row r="22" spans="1:12" x14ac:dyDescent="0.4">
      <c r="A22" s="1" t="s">
        <v>48</v>
      </c>
      <c r="B22">
        <v>0.88</v>
      </c>
      <c r="C22" s="45">
        <v>0.63200000000000001</v>
      </c>
      <c r="D22">
        <v>0.64100000000000001</v>
      </c>
      <c r="E22" s="1">
        <v>0.7</v>
      </c>
      <c r="F22" s="1">
        <v>0.69</v>
      </c>
      <c r="G22" t="str">
        <f t="shared" si="1"/>
        <v>○</v>
      </c>
      <c r="H22" s="1" t="str">
        <f t="shared" si="0"/>
        <v>×</v>
      </c>
      <c r="J22" t="s">
        <v>48</v>
      </c>
      <c r="K22">
        <v>0.63200000000000001</v>
      </c>
      <c r="L22">
        <v>0.64100000000000001</v>
      </c>
    </row>
    <row r="23" spans="1:12" x14ac:dyDescent="0.4">
      <c r="A23" s="6" t="s">
        <v>13</v>
      </c>
      <c r="B23">
        <v>0.924888888889</v>
      </c>
      <c r="C23" s="45" t="s">
        <v>219</v>
      </c>
      <c r="E23" s="6">
        <v>0.89911099999999999</v>
      </c>
      <c r="F23" s="6">
        <v>0.90200000000000002</v>
      </c>
      <c r="G23" t="str">
        <f t="shared" si="1"/>
        <v>×</v>
      </c>
      <c r="H23" s="1" t="str">
        <f t="shared" si="0"/>
        <v>○</v>
      </c>
      <c r="J23" t="s">
        <v>13</v>
      </c>
      <c r="K23" t="s">
        <v>219</v>
      </c>
    </row>
    <row r="24" spans="1:12" x14ac:dyDescent="0.4">
      <c r="A24" s="1" t="s">
        <v>46</v>
      </c>
      <c r="B24">
        <v>0.79674796747999999</v>
      </c>
      <c r="C24" s="45">
        <v>0.63348800000000005</v>
      </c>
      <c r="D24">
        <v>0.66426600000000002</v>
      </c>
      <c r="E24" s="1">
        <v>0.74099899999999996</v>
      </c>
      <c r="F24" s="1">
        <v>0.745645</v>
      </c>
      <c r="G24" t="str">
        <f t="shared" si="1"/>
        <v>○</v>
      </c>
      <c r="H24" s="1" t="str">
        <f t="shared" si="0"/>
        <v>○</v>
      </c>
      <c r="J24" t="s">
        <v>46</v>
      </c>
      <c r="K24">
        <v>0.63348800000000005</v>
      </c>
      <c r="L24">
        <v>0.66426600000000002</v>
      </c>
    </row>
    <row r="25" spans="1:12" x14ac:dyDescent="0.4">
      <c r="A25" s="6" t="s">
        <v>52</v>
      </c>
      <c r="B25">
        <v>0.548696667099</v>
      </c>
      <c r="C25" s="45">
        <v>0.567527</v>
      </c>
      <c r="D25">
        <v>0.61378100000000002</v>
      </c>
      <c r="E25" s="6">
        <v>0.63130600000000003</v>
      </c>
      <c r="F25" s="6">
        <v>0.63325100000000001</v>
      </c>
      <c r="G25" t="str">
        <f t="shared" si="1"/>
        <v>○</v>
      </c>
      <c r="H25" s="1" t="str">
        <f t="shared" si="0"/>
        <v>○</v>
      </c>
      <c r="J25" t="s">
        <v>52</v>
      </c>
      <c r="K25">
        <v>0.567527</v>
      </c>
      <c r="L25">
        <v>0.61378100000000002</v>
      </c>
    </row>
    <row r="26" spans="1:12" x14ac:dyDescent="0.4">
      <c r="A26" s="1" t="s">
        <v>85</v>
      </c>
      <c r="B26">
        <v>0.71360946745599996</v>
      </c>
      <c r="C26" s="45">
        <v>0.29238700000000001</v>
      </c>
      <c r="D26">
        <v>0.28942800000000002</v>
      </c>
      <c r="E26" s="1">
        <v>0.32544400000000001</v>
      </c>
      <c r="F26" s="1">
        <v>0.37041400000000002</v>
      </c>
      <c r="G26" t="str">
        <f t="shared" si="1"/>
        <v>×</v>
      </c>
      <c r="H26" s="1" t="str">
        <f t="shared" si="0"/>
        <v>○</v>
      </c>
      <c r="J26" t="s">
        <v>85</v>
      </c>
      <c r="K26">
        <v>0.29238700000000001</v>
      </c>
      <c r="L26">
        <v>0.28942800000000002</v>
      </c>
    </row>
    <row r="27" spans="1:12" x14ac:dyDescent="0.4">
      <c r="A27" s="6" t="s">
        <v>37</v>
      </c>
      <c r="B27">
        <v>0.78409090909099999</v>
      </c>
      <c r="C27" s="45">
        <v>0.50378800000000001</v>
      </c>
      <c r="D27">
        <v>0.51098500000000002</v>
      </c>
      <c r="E27" s="6">
        <v>0.63636400000000004</v>
      </c>
      <c r="F27" s="6">
        <v>0.625</v>
      </c>
      <c r="G27" t="str">
        <f t="shared" si="1"/>
        <v>○</v>
      </c>
      <c r="H27" s="1" t="str">
        <f t="shared" si="0"/>
        <v>×</v>
      </c>
      <c r="J27" t="s">
        <v>37</v>
      </c>
      <c r="K27">
        <v>0.50378800000000001</v>
      </c>
      <c r="L27">
        <v>0.51098500000000002</v>
      </c>
    </row>
    <row r="28" spans="1:12" x14ac:dyDescent="0.4">
      <c r="A28" s="1" t="s">
        <v>7</v>
      </c>
      <c r="B28">
        <v>0.76926829268300001</v>
      </c>
      <c r="C28" s="45">
        <v>0.38447199999999998</v>
      </c>
      <c r="D28">
        <v>0.37847199999999998</v>
      </c>
      <c r="E28" s="1">
        <v>0.41121999999999997</v>
      </c>
      <c r="F28" s="1">
        <v>0.42829299999999998</v>
      </c>
      <c r="G28" t="str">
        <f t="shared" si="1"/>
        <v>×</v>
      </c>
      <c r="H28" s="1" t="str">
        <f t="shared" si="0"/>
        <v>○</v>
      </c>
      <c r="J28" t="s">
        <v>7</v>
      </c>
      <c r="K28">
        <v>0.38447199999999998</v>
      </c>
      <c r="L28">
        <v>0.37847199999999998</v>
      </c>
    </row>
    <row r="29" spans="1:12" x14ac:dyDescent="0.4">
      <c r="A29" s="6" t="s">
        <v>63</v>
      </c>
      <c r="B29">
        <v>0.78285714285700003</v>
      </c>
      <c r="C29" s="45">
        <v>0.25333299999999997</v>
      </c>
      <c r="D29">
        <v>0.21561900000000001</v>
      </c>
      <c r="E29" s="6">
        <v>0.44</v>
      </c>
      <c r="F29" s="6">
        <v>0.42857099999999998</v>
      </c>
      <c r="G29" t="str">
        <f t="shared" si="1"/>
        <v>×</v>
      </c>
      <c r="H29" s="1" t="str">
        <f t="shared" si="0"/>
        <v>×</v>
      </c>
      <c r="J29" t="s">
        <v>63</v>
      </c>
      <c r="K29">
        <v>0.25333299999999997</v>
      </c>
      <c r="L29">
        <v>0.21561900000000001</v>
      </c>
    </row>
    <row r="30" spans="1:12" x14ac:dyDescent="0.4">
      <c r="A30" s="1" t="s">
        <v>67</v>
      </c>
      <c r="B30">
        <v>0.65898361566200003</v>
      </c>
      <c r="C30" s="45">
        <v>0.63205599999999995</v>
      </c>
      <c r="D30">
        <v>0.65358700000000003</v>
      </c>
      <c r="E30" s="1">
        <v>0.60983100000000001</v>
      </c>
      <c r="F30" s="1">
        <v>0.61788399999999999</v>
      </c>
      <c r="G30" t="str">
        <f t="shared" si="1"/>
        <v>○</v>
      </c>
      <c r="H30" s="1" t="str">
        <f t="shared" si="0"/>
        <v>○</v>
      </c>
      <c r="J30" t="s">
        <v>67</v>
      </c>
      <c r="K30">
        <v>0.63205599999999995</v>
      </c>
      <c r="L30">
        <v>0.65358700000000003</v>
      </c>
    </row>
    <row r="31" spans="1:12" x14ac:dyDescent="0.4">
      <c r="A31" s="6" t="s">
        <v>64</v>
      </c>
      <c r="B31">
        <v>0.55775577557800005</v>
      </c>
      <c r="C31" s="45">
        <v>0.62101200000000001</v>
      </c>
      <c r="D31">
        <v>0.63754100000000002</v>
      </c>
      <c r="E31" s="6">
        <v>0.53382799999999997</v>
      </c>
      <c r="F31" s="6">
        <v>0.56078099999999997</v>
      </c>
      <c r="G31" t="str">
        <f t="shared" si="1"/>
        <v>○</v>
      </c>
      <c r="H31" s="1" t="str">
        <f t="shared" si="0"/>
        <v>○</v>
      </c>
      <c r="J31" t="s">
        <v>64</v>
      </c>
      <c r="K31">
        <v>0.62101200000000001</v>
      </c>
      <c r="L31">
        <v>0.63754100000000002</v>
      </c>
    </row>
    <row r="32" spans="1:12" x14ac:dyDescent="0.4">
      <c r="A32" s="1" t="s">
        <v>40</v>
      </c>
      <c r="B32">
        <v>0.91333333333300004</v>
      </c>
      <c r="C32" s="45">
        <v>0.780667</v>
      </c>
      <c r="D32">
        <v>0.77777799999999997</v>
      </c>
      <c r="E32" s="1">
        <v>0.86666699999999997</v>
      </c>
      <c r="F32" s="1">
        <v>0.86</v>
      </c>
      <c r="G32" t="str">
        <f t="shared" si="1"/>
        <v>×</v>
      </c>
      <c r="H32" s="1" t="str">
        <f t="shared" si="0"/>
        <v>×</v>
      </c>
      <c r="J32" t="s">
        <v>40</v>
      </c>
      <c r="K32">
        <v>0.780667</v>
      </c>
      <c r="L32">
        <v>0.77777799999999997</v>
      </c>
    </row>
    <row r="33" spans="1:12" x14ac:dyDescent="0.4">
      <c r="A33" s="6" t="s">
        <v>39</v>
      </c>
      <c r="B33">
        <v>0.6</v>
      </c>
      <c r="C33" s="45">
        <v>0.51269799999999999</v>
      </c>
      <c r="D33">
        <v>0.46920600000000001</v>
      </c>
      <c r="E33" s="6">
        <v>0.45714300000000002</v>
      </c>
      <c r="F33" s="6">
        <v>0.52381</v>
      </c>
      <c r="G33" t="str">
        <f t="shared" si="1"/>
        <v>×</v>
      </c>
      <c r="H33" s="1" t="str">
        <f t="shared" si="0"/>
        <v>○</v>
      </c>
      <c r="J33" t="s">
        <v>39</v>
      </c>
      <c r="K33">
        <v>0.51269799999999999</v>
      </c>
      <c r="L33">
        <v>0.46920600000000001</v>
      </c>
    </row>
    <row r="34" spans="1:12" x14ac:dyDescent="0.4">
      <c r="A34" s="1" t="s">
        <v>78</v>
      </c>
      <c r="B34">
        <v>0.80100000000000005</v>
      </c>
      <c r="C34" s="45">
        <v>0.64136700000000002</v>
      </c>
      <c r="D34">
        <v>0.627</v>
      </c>
      <c r="E34" s="1">
        <v>0.66600000000000004</v>
      </c>
      <c r="F34" s="1">
        <v>0.68200000000000005</v>
      </c>
      <c r="G34" t="str">
        <f t="shared" si="1"/>
        <v>×</v>
      </c>
      <c r="H34" s="1" t="str">
        <f t="shared" si="0"/>
        <v>○</v>
      </c>
      <c r="J34" t="s">
        <v>78</v>
      </c>
      <c r="K34">
        <v>0.64136700000000002</v>
      </c>
      <c r="L34">
        <v>0.627</v>
      </c>
    </row>
    <row r="35" spans="1:12" x14ac:dyDescent="0.4">
      <c r="A35" s="6" t="s">
        <v>35</v>
      </c>
      <c r="B35">
        <v>0.37012987012999998</v>
      </c>
      <c r="C35" s="45">
        <v>0.24523800000000001</v>
      </c>
      <c r="D35">
        <v>0.25</v>
      </c>
      <c r="E35" s="6">
        <v>0.26623400000000003</v>
      </c>
      <c r="F35" s="6">
        <v>0.227273</v>
      </c>
      <c r="G35" t="str">
        <f t="shared" si="1"/>
        <v>○</v>
      </c>
      <c r="H35" s="1" t="str">
        <f t="shared" si="0"/>
        <v>×</v>
      </c>
      <c r="J35" t="s">
        <v>35</v>
      </c>
      <c r="K35">
        <v>0.24523800000000001</v>
      </c>
      <c r="L35">
        <v>0.25</v>
      </c>
    </row>
    <row r="36" spans="1:12" x14ac:dyDescent="0.4">
      <c r="A36" s="1" t="s">
        <v>47</v>
      </c>
      <c r="B36">
        <v>0.515625</v>
      </c>
      <c r="C36" s="45">
        <v>0.55312499999999998</v>
      </c>
      <c r="D36">
        <v>0.49218800000000001</v>
      </c>
      <c r="E36" s="1">
        <v>0.59375</v>
      </c>
      <c r="F36" s="1">
        <v>0.59375</v>
      </c>
      <c r="G36" t="str">
        <f t="shared" si="1"/>
        <v>×</v>
      </c>
      <c r="H36" s="1" t="str">
        <f t="shared" si="0"/>
        <v>△</v>
      </c>
      <c r="J36" t="s">
        <v>47</v>
      </c>
      <c r="K36">
        <v>0.55312499999999998</v>
      </c>
      <c r="L36">
        <v>0.49218800000000001</v>
      </c>
    </row>
    <row r="37" spans="1:12" x14ac:dyDescent="0.4">
      <c r="A37" s="6" t="s">
        <v>57</v>
      </c>
      <c r="B37">
        <v>0.341818181818</v>
      </c>
      <c r="C37" s="45">
        <v>0.27654499999999999</v>
      </c>
      <c r="D37">
        <v>0.25187900000000002</v>
      </c>
      <c r="E37" s="6">
        <v>0.35090900000000003</v>
      </c>
      <c r="F37" s="6">
        <v>0.35636400000000001</v>
      </c>
      <c r="G37" t="str">
        <f t="shared" si="1"/>
        <v>×</v>
      </c>
      <c r="H37" s="1" t="str">
        <f t="shared" si="0"/>
        <v>○</v>
      </c>
      <c r="J37" t="s">
        <v>57</v>
      </c>
      <c r="K37">
        <v>0.27654499999999999</v>
      </c>
      <c r="L37">
        <v>0.25187900000000002</v>
      </c>
    </row>
    <row r="38" spans="1:12" x14ac:dyDescent="0.4">
      <c r="A38" s="1" t="s">
        <v>31</v>
      </c>
      <c r="B38">
        <v>0.56161616161600003</v>
      </c>
      <c r="C38" s="45">
        <v>0.161633</v>
      </c>
      <c r="D38">
        <v>0.172374</v>
      </c>
      <c r="E38" s="1">
        <v>0.178283</v>
      </c>
      <c r="F38" s="1">
        <v>0.18282799999999999</v>
      </c>
      <c r="G38" t="str">
        <f t="shared" si="1"/>
        <v>○</v>
      </c>
      <c r="H38" s="1" t="str">
        <f t="shared" si="0"/>
        <v>○</v>
      </c>
      <c r="J38" t="s">
        <v>31</v>
      </c>
      <c r="K38">
        <v>0.161633</v>
      </c>
      <c r="L38">
        <v>0.172374</v>
      </c>
    </row>
    <row r="39" spans="1:12" x14ac:dyDescent="0.4">
      <c r="A39" s="6" t="s">
        <v>75</v>
      </c>
      <c r="B39">
        <v>0.95529640427600004</v>
      </c>
      <c r="C39" s="45">
        <v>0.59659899999999999</v>
      </c>
      <c r="D39">
        <v>0.60220300000000004</v>
      </c>
      <c r="E39" s="6">
        <v>0.72886300000000004</v>
      </c>
      <c r="F39" s="6">
        <v>0.73566600000000004</v>
      </c>
      <c r="G39" t="str">
        <f t="shared" si="1"/>
        <v>○</v>
      </c>
      <c r="H39" s="1" t="str">
        <f t="shared" si="0"/>
        <v>○</v>
      </c>
      <c r="J39" t="s">
        <v>75</v>
      </c>
      <c r="K39">
        <v>0.59659899999999999</v>
      </c>
      <c r="L39">
        <v>0.60220300000000004</v>
      </c>
    </row>
    <row r="40" spans="1:12" x14ac:dyDescent="0.4">
      <c r="A40" s="1" t="s">
        <v>53</v>
      </c>
      <c r="B40">
        <v>0.493333333333</v>
      </c>
      <c r="C40" s="45">
        <v>0.66497799999999996</v>
      </c>
      <c r="D40">
        <v>0.61448899999999995</v>
      </c>
      <c r="E40" s="1">
        <v>0.73866699999999996</v>
      </c>
      <c r="F40" s="1">
        <v>0.69866700000000004</v>
      </c>
      <c r="G40" t="str">
        <f t="shared" si="1"/>
        <v>×</v>
      </c>
      <c r="H40" s="1" t="str">
        <f t="shared" si="0"/>
        <v>×</v>
      </c>
      <c r="J40" t="s">
        <v>53</v>
      </c>
      <c r="K40">
        <v>0.66497799999999996</v>
      </c>
      <c r="L40">
        <v>0.61448899999999995</v>
      </c>
    </row>
    <row r="41" spans="1:12" x14ac:dyDescent="0.4">
      <c r="A41" s="6" t="s">
        <v>77</v>
      </c>
      <c r="B41">
        <v>0.754098360656</v>
      </c>
      <c r="C41" s="45">
        <v>0.69945400000000002</v>
      </c>
      <c r="D41">
        <v>0.66338799999999998</v>
      </c>
      <c r="E41" s="6">
        <v>0.65573800000000004</v>
      </c>
      <c r="F41" s="6">
        <v>0.65573800000000004</v>
      </c>
      <c r="G41" t="str">
        <f t="shared" si="1"/>
        <v>×</v>
      </c>
      <c r="H41" s="1" t="str">
        <f t="shared" si="0"/>
        <v>△</v>
      </c>
      <c r="J41" t="s">
        <v>77</v>
      </c>
      <c r="K41">
        <v>0.69945400000000002</v>
      </c>
      <c r="L41">
        <v>0.66338799999999998</v>
      </c>
    </row>
    <row r="42" spans="1:12" x14ac:dyDescent="0.4">
      <c r="A42" s="1" t="s">
        <v>16</v>
      </c>
      <c r="B42">
        <v>0.57534246575299997</v>
      </c>
      <c r="C42" s="45">
        <v>0.47351599999999999</v>
      </c>
      <c r="D42">
        <v>0.52557100000000001</v>
      </c>
      <c r="E42" s="1">
        <v>0.58904100000000004</v>
      </c>
      <c r="F42" s="1">
        <v>0.61643800000000004</v>
      </c>
      <c r="G42" t="str">
        <f t="shared" si="1"/>
        <v>○</v>
      </c>
      <c r="H42" s="1" t="str">
        <f t="shared" si="0"/>
        <v>○</v>
      </c>
      <c r="J42" t="s">
        <v>16</v>
      </c>
      <c r="K42">
        <v>0.47351599999999999</v>
      </c>
      <c r="L42">
        <v>0.52557100000000001</v>
      </c>
    </row>
    <row r="43" spans="1:12" x14ac:dyDescent="0.4">
      <c r="A43" s="6" t="s">
        <v>73</v>
      </c>
      <c r="B43">
        <v>0.91428571428600003</v>
      </c>
      <c r="C43" s="45" t="s">
        <v>219</v>
      </c>
      <c r="E43" s="6">
        <v>0.830704</v>
      </c>
      <c r="F43" s="6">
        <v>0.83880600000000005</v>
      </c>
      <c r="G43" t="str">
        <f t="shared" si="1"/>
        <v>×</v>
      </c>
      <c r="H43" s="1" t="str">
        <f t="shared" si="0"/>
        <v>○</v>
      </c>
      <c r="J43" t="s">
        <v>73</v>
      </c>
      <c r="K43" t="s">
        <v>219</v>
      </c>
    </row>
    <row r="44" spans="1:12" x14ac:dyDescent="0.4">
      <c r="A44" s="1" t="s">
        <v>6</v>
      </c>
      <c r="B44">
        <v>0.93333333333299995</v>
      </c>
      <c r="C44" s="45">
        <v>0.56944399999999995</v>
      </c>
      <c r="D44">
        <v>0.58611100000000005</v>
      </c>
      <c r="E44" s="1">
        <v>0.88333300000000003</v>
      </c>
      <c r="F44" s="1">
        <v>0.88333300000000003</v>
      </c>
      <c r="G44" t="str">
        <f t="shared" si="1"/>
        <v>○</v>
      </c>
      <c r="H44" s="1" t="str">
        <f t="shared" si="0"/>
        <v>△</v>
      </c>
      <c r="J44" t="s">
        <v>6</v>
      </c>
      <c r="K44">
        <v>0.56944399999999995</v>
      </c>
      <c r="L44">
        <v>0.58611100000000005</v>
      </c>
    </row>
    <row r="45" spans="1:12" x14ac:dyDescent="0.4">
      <c r="A45" s="6" t="s">
        <v>81</v>
      </c>
      <c r="B45">
        <v>0.68421052631599999</v>
      </c>
      <c r="C45" s="45">
        <v>0.48763200000000001</v>
      </c>
      <c r="D45">
        <v>0.495614</v>
      </c>
      <c r="E45" s="6">
        <v>0.56842099999999995</v>
      </c>
      <c r="F45" s="6">
        <v>0.55131600000000003</v>
      </c>
      <c r="G45" t="str">
        <f t="shared" si="1"/>
        <v>○</v>
      </c>
      <c r="H45" s="1" t="str">
        <f t="shared" si="0"/>
        <v>×</v>
      </c>
      <c r="J45" t="s">
        <v>81</v>
      </c>
      <c r="K45">
        <v>0.48763200000000001</v>
      </c>
      <c r="L45">
        <v>0.495614</v>
      </c>
    </row>
    <row r="46" spans="1:12" x14ac:dyDescent="0.4">
      <c r="A46" s="1" t="s">
        <v>10</v>
      </c>
      <c r="B46">
        <v>0.74</v>
      </c>
      <c r="C46" s="45">
        <v>0.72041699999999997</v>
      </c>
      <c r="D46">
        <v>0.72475000000000001</v>
      </c>
      <c r="E46" s="1">
        <v>0.73499999999999999</v>
      </c>
      <c r="F46" s="1">
        <v>0.71499999999999997</v>
      </c>
      <c r="G46" t="str">
        <f t="shared" si="1"/>
        <v>○</v>
      </c>
      <c r="H46" s="1" t="str">
        <f t="shared" si="0"/>
        <v>×</v>
      </c>
      <c r="J46" t="s">
        <v>10</v>
      </c>
      <c r="K46">
        <v>0.72041699999999997</v>
      </c>
      <c r="L46">
        <v>0.72475000000000001</v>
      </c>
    </row>
    <row r="47" spans="1:12" x14ac:dyDescent="0.4">
      <c r="A47" s="6" t="s">
        <v>22</v>
      </c>
      <c r="B47">
        <v>0.75333333333300001</v>
      </c>
      <c r="C47" s="45">
        <v>0.53922199999999998</v>
      </c>
      <c r="D47">
        <v>0.53622199999999998</v>
      </c>
      <c r="E47" s="6">
        <v>0.60333300000000001</v>
      </c>
      <c r="F47" s="6">
        <v>0.61</v>
      </c>
      <c r="G47" t="str">
        <f t="shared" si="1"/>
        <v>×</v>
      </c>
      <c r="H47" s="1" t="str">
        <f t="shared" si="0"/>
        <v>○</v>
      </c>
      <c r="J47" t="s">
        <v>22</v>
      </c>
      <c r="K47">
        <v>0.53922199999999998</v>
      </c>
      <c r="L47">
        <v>0.53622199999999998</v>
      </c>
    </row>
    <row r="48" spans="1:12" x14ac:dyDescent="0.4">
      <c r="A48" s="1" t="s">
        <v>55</v>
      </c>
      <c r="B48">
        <v>0.56140350877199996</v>
      </c>
      <c r="C48" s="45">
        <v>0.55989999999999995</v>
      </c>
      <c r="D48">
        <v>0.56249000000000005</v>
      </c>
      <c r="E48" s="1">
        <v>0.57894699999999999</v>
      </c>
      <c r="F48" s="1">
        <v>0.57393499999999997</v>
      </c>
      <c r="G48" t="str">
        <f t="shared" si="1"/>
        <v>○</v>
      </c>
      <c r="H48" s="1" t="str">
        <f t="shared" si="0"/>
        <v>×</v>
      </c>
      <c r="J48" t="s">
        <v>55</v>
      </c>
      <c r="K48">
        <v>0.55989999999999995</v>
      </c>
      <c r="L48">
        <v>0.56249000000000005</v>
      </c>
    </row>
    <row r="49" spans="1:12" x14ac:dyDescent="0.4">
      <c r="A49" s="6" t="s">
        <v>29</v>
      </c>
      <c r="B49">
        <v>0.87859424920100004</v>
      </c>
      <c r="C49" s="45">
        <v>0.68048500000000001</v>
      </c>
      <c r="D49">
        <v>0.70420700000000003</v>
      </c>
      <c r="E49" s="6">
        <v>0.74041500000000005</v>
      </c>
      <c r="F49" s="6">
        <v>0.73642200000000002</v>
      </c>
      <c r="G49" t="str">
        <f t="shared" si="1"/>
        <v>○</v>
      </c>
      <c r="H49" s="1" t="str">
        <f t="shared" si="0"/>
        <v>×</v>
      </c>
      <c r="J49" t="s">
        <v>29</v>
      </c>
      <c r="K49">
        <v>0.68048500000000001</v>
      </c>
      <c r="L49">
        <v>0.70420700000000003</v>
      </c>
    </row>
    <row r="50" spans="1:12" x14ac:dyDescent="0.4">
      <c r="A50" s="1" t="s">
        <v>8</v>
      </c>
      <c r="B50">
        <v>0.829007633588</v>
      </c>
      <c r="C50" s="45">
        <v>0.51262099999999999</v>
      </c>
      <c r="D50">
        <v>0.46766799999999997</v>
      </c>
      <c r="E50" s="1">
        <v>0.51755700000000004</v>
      </c>
      <c r="F50" s="1">
        <v>0.51806600000000003</v>
      </c>
      <c r="G50" t="str">
        <f t="shared" si="1"/>
        <v>×</v>
      </c>
      <c r="H50" s="1" t="str">
        <f t="shared" si="0"/>
        <v>○</v>
      </c>
      <c r="J50" t="s">
        <v>8</v>
      </c>
      <c r="K50">
        <v>0.51262099999999999</v>
      </c>
      <c r="L50">
        <v>0.46766799999999997</v>
      </c>
    </row>
    <row r="51" spans="1:12" x14ac:dyDescent="0.4">
      <c r="A51" s="6" t="s">
        <v>11</v>
      </c>
      <c r="B51">
        <v>0.87989821882999997</v>
      </c>
      <c r="C51" s="45">
        <v>0.56880399999999998</v>
      </c>
      <c r="D51">
        <v>0.53241700000000003</v>
      </c>
      <c r="E51" s="6">
        <v>0.61882999999999999</v>
      </c>
      <c r="F51" s="6">
        <v>0.60763400000000001</v>
      </c>
      <c r="G51" t="str">
        <f t="shared" si="1"/>
        <v>×</v>
      </c>
      <c r="H51" s="1" t="str">
        <f t="shared" si="0"/>
        <v>×</v>
      </c>
      <c r="J51" t="s">
        <v>11</v>
      </c>
      <c r="K51">
        <v>0.56880399999999998</v>
      </c>
      <c r="L51">
        <v>0.53241700000000003</v>
      </c>
    </row>
    <row r="52" spans="1:12" x14ac:dyDescent="0.4">
      <c r="A52" s="1" t="s">
        <v>71</v>
      </c>
      <c r="B52">
        <v>0.86666666666699999</v>
      </c>
      <c r="C52" s="45">
        <v>0.58111100000000004</v>
      </c>
      <c r="D52">
        <v>0.598889</v>
      </c>
      <c r="E52" s="1">
        <v>0.83333299999999999</v>
      </c>
      <c r="F52" s="1">
        <v>0.8</v>
      </c>
      <c r="G52" t="str">
        <f t="shared" si="1"/>
        <v>○</v>
      </c>
      <c r="H52" s="1" t="str">
        <f t="shared" si="0"/>
        <v>×</v>
      </c>
      <c r="J52" t="s">
        <v>71</v>
      </c>
      <c r="K52">
        <v>0.58111100000000004</v>
      </c>
      <c r="L52">
        <v>0.598889</v>
      </c>
    </row>
    <row r="53" spans="1:12" x14ac:dyDescent="0.4">
      <c r="A53" s="6" t="s">
        <v>83</v>
      </c>
      <c r="B53">
        <v>0.52066115702500004</v>
      </c>
      <c r="C53" s="45">
        <v>0.45592300000000002</v>
      </c>
      <c r="D53">
        <v>0.48071599999999998</v>
      </c>
      <c r="E53" s="6">
        <v>0.53718999999999995</v>
      </c>
      <c r="F53" s="6">
        <v>0.54132199999999997</v>
      </c>
      <c r="G53" t="str">
        <f t="shared" si="1"/>
        <v>○</v>
      </c>
      <c r="H53" s="1" t="str">
        <f t="shared" si="0"/>
        <v>○</v>
      </c>
      <c r="J53" t="s">
        <v>83</v>
      </c>
      <c r="K53">
        <v>0.45592300000000002</v>
      </c>
      <c r="L53">
        <v>0.48071599999999998</v>
      </c>
    </row>
    <row r="54" spans="1:12" x14ac:dyDescent="0.4">
      <c r="A54" s="1" t="s">
        <v>49</v>
      </c>
      <c r="B54">
        <v>0.76107226107199999</v>
      </c>
      <c r="C54" s="45">
        <v>0.59902900000000003</v>
      </c>
      <c r="D54">
        <v>0.59716400000000003</v>
      </c>
      <c r="E54" s="1">
        <v>0.65151499999999996</v>
      </c>
      <c r="F54" s="1">
        <v>0.66200499999999995</v>
      </c>
      <c r="G54" t="str">
        <f t="shared" si="1"/>
        <v>×</v>
      </c>
      <c r="H54" s="1" t="str">
        <f t="shared" si="0"/>
        <v>○</v>
      </c>
      <c r="J54" t="s">
        <v>49</v>
      </c>
      <c r="K54">
        <v>0.59902900000000003</v>
      </c>
      <c r="L54">
        <v>0.59716400000000003</v>
      </c>
    </row>
    <row r="55" spans="1:12" x14ac:dyDescent="0.4">
      <c r="A55" s="6" t="s">
        <v>211</v>
      </c>
      <c r="B55">
        <v>0.10917721519</v>
      </c>
      <c r="C55" s="45" t="s">
        <v>219</v>
      </c>
      <c r="E55" s="6">
        <v>0.19672999999999999</v>
      </c>
      <c r="F55" s="6">
        <v>0.20622399999999999</v>
      </c>
      <c r="G55" t="str">
        <f t="shared" si="1"/>
        <v>×</v>
      </c>
      <c r="H55" s="1" t="str">
        <f t="shared" si="0"/>
        <v>○</v>
      </c>
      <c r="J55" t="s">
        <v>211</v>
      </c>
      <c r="K55" t="s">
        <v>219</v>
      </c>
    </row>
    <row r="56" spans="1:12" x14ac:dyDescent="0.4">
      <c r="A56" s="1" t="s">
        <v>12</v>
      </c>
      <c r="B56">
        <v>0.96190476190499996</v>
      </c>
      <c r="C56" s="45">
        <v>0.909524</v>
      </c>
      <c r="D56">
        <v>0.87904800000000005</v>
      </c>
      <c r="E56" s="1">
        <v>0.96190500000000001</v>
      </c>
      <c r="F56" s="1">
        <v>0.96190500000000001</v>
      </c>
      <c r="G56" t="str">
        <f t="shared" si="1"/>
        <v>×</v>
      </c>
      <c r="H56" s="1" t="str">
        <f t="shared" si="0"/>
        <v>△</v>
      </c>
      <c r="J56" t="s">
        <v>12</v>
      </c>
      <c r="K56">
        <v>0.909524</v>
      </c>
      <c r="L56">
        <v>0.87904800000000005</v>
      </c>
    </row>
    <row r="57" spans="1:12" x14ac:dyDescent="0.4">
      <c r="A57" s="6" t="s">
        <v>36</v>
      </c>
      <c r="B57">
        <v>0.78536585365900002</v>
      </c>
      <c r="C57" s="45">
        <v>0.72390200000000005</v>
      </c>
      <c r="D57">
        <v>0.74894300000000003</v>
      </c>
      <c r="E57" s="6">
        <v>0.82926800000000001</v>
      </c>
      <c r="F57" s="6">
        <v>0.80487799999999998</v>
      </c>
      <c r="G57" t="str">
        <f t="shared" si="1"/>
        <v>○</v>
      </c>
      <c r="H57" s="1" t="str">
        <f t="shared" si="0"/>
        <v>×</v>
      </c>
      <c r="J57" t="s">
        <v>36</v>
      </c>
      <c r="K57">
        <v>0.72390200000000005</v>
      </c>
      <c r="L57">
        <v>0.74894300000000003</v>
      </c>
    </row>
    <row r="58" spans="1:12" x14ac:dyDescent="0.4">
      <c r="A58" s="1" t="s">
        <v>23</v>
      </c>
      <c r="B58">
        <v>0.80756013745699995</v>
      </c>
      <c r="C58" s="45">
        <v>0.67124899999999998</v>
      </c>
      <c r="D58">
        <v>0.66998899999999995</v>
      </c>
      <c r="E58" s="1">
        <v>0.714777</v>
      </c>
      <c r="F58" s="1">
        <v>0.72508600000000001</v>
      </c>
      <c r="G58" t="str">
        <f t="shared" si="1"/>
        <v>×</v>
      </c>
      <c r="H58" s="1" t="str">
        <f t="shared" si="0"/>
        <v>○</v>
      </c>
      <c r="J58" t="s">
        <v>23</v>
      </c>
      <c r="K58">
        <v>0.67124899999999998</v>
      </c>
      <c r="L58">
        <v>0.66998899999999995</v>
      </c>
    </row>
    <row r="59" spans="1:12" x14ac:dyDescent="0.4">
      <c r="A59" s="6" t="s">
        <v>86</v>
      </c>
      <c r="B59">
        <v>0.70750000000000002</v>
      </c>
      <c r="C59" s="45" t="s">
        <v>219</v>
      </c>
      <c r="E59" s="6">
        <v>0.67749999999999999</v>
      </c>
      <c r="F59" s="6">
        <v>0.6925</v>
      </c>
      <c r="G59" t="str">
        <f t="shared" si="1"/>
        <v>×</v>
      </c>
      <c r="H59" s="1" t="str">
        <f t="shared" si="0"/>
        <v>○</v>
      </c>
      <c r="J59" t="s">
        <v>86</v>
      </c>
      <c r="K59" t="s">
        <v>219</v>
      </c>
    </row>
    <row r="60" spans="1:12" x14ac:dyDescent="0.4">
      <c r="A60" s="1" t="s">
        <v>69</v>
      </c>
      <c r="B60">
        <v>0.39466666666700001</v>
      </c>
      <c r="C60" s="45">
        <v>0.45555600000000002</v>
      </c>
      <c r="D60">
        <v>0.48035600000000001</v>
      </c>
      <c r="E60" s="1">
        <v>0.48533300000000001</v>
      </c>
      <c r="F60" s="1">
        <v>0.47466700000000001</v>
      </c>
      <c r="G60" t="str">
        <f t="shared" si="1"/>
        <v>○</v>
      </c>
      <c r="H60" s="1" t="str">
        <f t="shared" si="0"/>
        <v>×</v>
      </c>
      <c r="J60" t="s">
        <v>69</v>
      </c>
      <c r="K60">
        <v>0.45555600000000002</v>
      </c>
      <c r="L60">
        <v>0.48035600000000001</v>
      </c>
    </row>
    <row r="61" spans="1:12" x14ac:dyDescent="0.4">
      <c r="A61" s="6" t="s">
        <v>76</v>
      </c>
      <c r="B61">
        <v>0.36</v>
      </c>
      <c r="C61" s="45">
        <v>0.37359999999999999</v>
      </c>
      <c r="D61">
        <v>0.40986699999999998</v>
      </c>
      <c r="E61" s="6">
        <v>0.42399999999999999</v>
      </c>
      <c r="F61" s="6">
        <v>0.44266699999999998</v>
      </c>
      <c r="G61" t="str">
        <f t="shared" si="1"/>
        <v>○</v>
      </c>
      <c r="H61" s="1" t="str">
        <f t="shared" si="0"/>
        <v>○</v>
      </c>
      <c r="J61" t="s">
        <v>76</v>
      </c>
      <c r="K61">
        <v>0.37359999999999999</v>
      </c>
      <c r="L61">
        <v>0.40986699999999998</v>
      </c>
    </row>
    <row r="62" spans="1:12" x14ac:dyDescent="0.4">
      <c r="A62" s="1" t="s">
        <v>50</v>
      </c>
      <c r="B62">
        <v>0.538888888889</v>
      </c>
      <c r="C62" s="45">
        <v>0.53</v>
      </c>
      <c r="D62">
        <v>0.54500000000000004</v>
      </c>
      <c r="E62" s="1">
        <v>0.59444399999999997</v>
      </c>
      <c r="F62" s="1">
        <v>0.62777799999999995</v>
      </c>
      <c r="G62" t="str">
        <f t="shared" si="1"/>
        <v>○</v>
      </c>
      <c r="H62" s="1" t="str">
        <f t="shared" si="0"/>
        <v>○</v>
      </c>
      <c r="J62" t="s">
        <v>50</v>
      </c>
      <c r="K62">
        <v>0.53</v>
      </c>
      <c r="L62">
        <v>0.54500000000000004</v>
      </c>
    </row>
    <row r="63" spans="1:12" x14ac:dyDescent="0.4">
      <c r="A63" s="6" t="s">
        <v>70</v>
      </c>
      <c r="B63">
        <v>0.75166666666699999</v>
      </c>
      <c r="C63" s="45">
        <v>0.60099999999999998</v>
      </c>
      <c r="D63">
        <v>0.59627799999999997</v>
      </c>
      <c r="E63" s="6">
        <v>0.61666699999999997</v>
      </c>
      <c r="F63" s="6">
        <v>0.64666699999999999</v>
      </c>
      <c r="G63" t="str">
        <f t="shared" si="1"/>
        <v>×</v>
      </c>
      <c r="H63" s="1" t="str">
        <f t="shared" si="0"/>
        <v>○</v>
      </c>
      <c r="J63" t="s">
        <v>70</v>
      </c>
      <c r="K63">
        <v>0.60099999999999998</v>
      </c>
      <c r="L63">
        <v>0.59627799999999997</v>
      </c>
    </row>
    <row r="64" spans="1:12" x14ac:dyDescent="0.4">
      <c r="A64" s="1" t="s">
        <v>14</v>
      </c>
      <c r="B64">
        <v>0.34399999999999997</v>
      </c>
      <c r="C64" s="45">
        <v>0.51439999999999997</v>
      </c>
      <c r="D64">
        <v>0.56782200000000005</v>
      </c>
      <c r="E64" s="1">
        <v>0.53333299999999995</v>
      </c>
      <c r="F64" s="1">
        <v>0.53866700000000001</v>
      </c>
      <c r="G64" t="str">
        <f t="shared" si="1"/>
        <v>○</v>
      </c>
      <c r="H64" s="1" t="str">
        <f t="shared" si="0"/>
        <v>○</v>
      </c>
      <c r="J64" t="s">
        <v>14</v>
      </c>
      <c r="K64">
        <v>0.51439999999999997</v>
      </c>
      <c r="L64">
        <v>0.56782200000000005</v>
      </c>
    </row>
    <row r="65" spans="1:12" x14ac:dyDescent="0.4">
      <c r="A65" s="6" t="s">
        <v>54</v>
      </c>
      <c r="B65">
        <v>0.695507487521</v>
      </c>
      <c r="C65" s="45">
        <v>0.65762600000000004</v>
      </c>
      <c r="D65">
        <v>0.62479200000000001</v>
      </c>
      <c r="E65" s="6">
        <v>0.63227999999999995</v>
      </c>
      <c r="F65" s="6">
        <v>0.63061599999999995</v>
      </c>
      <c r="G65" t="str">
        <f t="shared" si="1"/>
        <v>×</v>
      </c>
      <c r="H65" s="1" t="str">
        <f t="shared" si="0"/>
        <v>×</v>
      </c>
      <c r="J65" t="s">
        <v>54</v>
      </c>
      <c r="K65">
        <v>0.65762600000000004</v>
      </c>
      <c r="L65">
        <v>0.62479200000000001</v>
      </c>
    </row>
    <row r="66" spans="1:12" x14ac:dyDescent="0.4">
      <c r="A66" s="1" t="s">
        <v>28</v>
      </c>
      <c r="B66">
        <v>0.85939139559300004</v>
      </c>
      <c r="C66" s="45">
        <v>0.55425000000000002</v>
      </c>
      <c r="D66">
        <v>0.55379500000000004</v>
      </c>
      <c r="E66" s="1">
        <v>0.63273900000000005</v>
      </c>
      <c r="F66" s="1">
        <v>0.63588699999999998</v>
      </c>
      <c r="G66" t="str">
        <f t="shared" si="1"/>
        <v>×</v>
      </c>
      <c r="H66" s="1" t="str">
        <f t="shared" ref="H66:H86" si="2" xml:space="preserve"> IF(E66 &lt;F66, "○",IF(E66=F66,"△","×"))</f>
        <v>○</v>
      </c>
      <c r="J66" t="s">
        <v>28</v>
      </c>
      <c r="K66">
        <v>0.55425000000000002</v>
      </c>
      <c r="L66">
        <v>0.55379500000000004</v>
      </c>
    </row>
    <row r="67" spans="1:12" x14ac:dyDescent="0.4">
      <c r="A67" s="6" t="s">
        <v>0</v>
      </c>
      <c r="B67">
        <v>0.84883438562400004</v>
      </c>
      <c r="C67" s="45">
        <v>0.85966100000000001</v>
      </c>
      <c r="D67">
        <v>0.88132200000000005</v>
      </c>
      <c r="E67" s="6">
        <v>0.84021400000000002</v>
      </c>
      <c r="F67" s="6">
        <v>0.84822699999999995</v>
      </c>
      <c r="G67" t="str">
        <f t="shared" ref="G67:G86" si="3" xml:space="preserve"> IF(C67 &lt;D67, "○",IF(C67=D67,"△","×"))</f>
        <v>○</v>
      </c>
      <c r="H67" s="1" t="str">
        <f t="shared" si="2"/>
        <v>○</v>
      </c>
      <c r="J67" t="s">
        <v>0</v>
      </c>
      <c r="K67">
        <v>0.85966100000000001</v>
      </c>
      <c r="L67">
        <v>0.88132200000000005</v>
      </c>
    </row>
    <row r="68" spans="1:12" x14ac:dyDescent="0.4">
      <c r="A68" s="1" t="s">
        <v>59</v>
      </c>
      <c r="B68">
        <v>0.93800978792800005</v>
      </c>
      <c r="C68" s="45">
        <v>0.68624300000000005</v>
      </c>
      <c r="D68">
        <v>0.70848299999999997</v>
      </c>
      <c r="E68" s="1">
        <v>0.88907000000000003</v>
      </c>
      <c r="F68" s="1">
        <v>0.89070099999999996</v>
      </c>
      <c r="G68" t="str">
        <f t="shared" si="3"/>
        <v>○</v>
      </c>
      <c r="H68" s="1" t="str">
        <f t="shared" si="2"/>
        <v>○</v>
      </c>
      <c r="J68" t="s">
        <v>59</v>
      </c>
      <c r="K68">
        <v>0.68624300000000005</v>
      </c>
      <c r="L68">
        <v>0.70848299999999997</v>
      </c>
    </row>
    <row r="69" spans="1:12" x14ac:dyDescent="0.4">
      <c r="A69" s="6" t="s">
        <v>74</v>
      </c>
      <c r="B69">
        <v>0.78879999999999995</v>
      </c>
      <c r="C69" s="45">
        <v>0.64319999999999999</v>
      </c>
      <c r="D69">
        <v>0.63968000000000003</v>
      </c>
      <c r="E69" s="6">
        <v>0.59840000000000004</v>
      </c>
      <c r="F69" s="6">
        <v>0.61439999999999995</v>
      </c>
      <c r="G69" t="str">
        <f t="shared" si="3"/>
        <v>×</v>
      </c>
      <c r="H69" s="1" t="str">
        <f t="shared" si="2"/>
        <v>○</v>
      </c>
      <c r="J69" t="s">
        <v>74</v>
      </c>
      <c r="K69">
        <v>0.64319999999999999</v>
      </c>
      <c r="L69">
        <v>0.63968000000000003</v>
      </c>
    </row>
    <row r="70" spans="1:12" x14ac:dyDescent="0.4">
      <c r="A70" s="1" t="s">
        <v>20</v>
      </c>
      <c r="B70">
        <v>0.89949748743699998</v>
      </c>
      <c r="C70" s="45">
        <v>0.57152400000000003</v>
      </c>
      <c r="D70">
        <v>0.67835800000000002</v>
      </c>
      <c r="E70" s="1">
        <v>0.75778900000000005</v>
      </c>
      <c r="F70" s="1">
        <v>0.749749</v>
      </c>
      <c r="G70" t="str">
        <f t="shared" si="3"/>
        <v>○</v>
      </c>
      <c r="H70" s="1" t="str">
        <f t="shared" si="2"/>
        <v>×</v>
      </c>
      <c r="J70" t="s">
        <v>20</v>
      </c>
      <c r="K70">
        <v>0.57152400000000003</v>
      </c>
      <c r="L70">
        <v>0.67835800000000002</v>
      </c>
    </row>
    <row r="71" spans="1:12" x14ac:dyDescent="0.4">
      <c r="A71" s="6" t="s">
        <v>82</v>
      </c>
      <c r="B71">
        <v>0.88</v>
      </c>
      <c r="C71" s="45">
        <v>0.31388899999999997</v>
      </c>
      <c r="D71">
        <v>0.32177800000000001</v>
      </c>
      <c r="E71" s="6">
        <v>0.30666700000000002</v>
      </c>
      <c r="F71" s="6">
        <v>0.31666699999999998</v>
      </c>
      <c r="G71" t="str">
        <f t="shared" si="3"/>
        <v>○</v>
      </c>
      <c r="H71" s="1" t="str">
        <f t="shared" si="2"/>
        <v>○</v>
      </c>
      <c r="J71" t="s">
        <v>82</v>
      </c>
      <c r="K71">
        <v>0.31388899999999997</v>
      </c>
      <c r="L71">
        <v>0.32177800000000001</v>
      </c>
    </row>
    <row r="72" spans="1:12" x14ac:dyDescent="0.4">
      <c r="A72" s="1" t="s">
        <v>24</v>
      </c>
      <c r="B72">
        <v>0.67982456140400005</v>
      </c>
      <c r="C72" s="45">
        <v>0.64546800000000004</v>
      </c>
      <c r="D72">
        <v>0.66228100000000001</v>
      </c>
      <c r="E72" s="1">
        <v>0.72368399999999999</v>
      </c>
      <c r="F72" s="1">
        <v>0.732456</v>
      </c>
      <c r="G72" t="str">
        <f t="shared" si="3"/>
        <v>○</v>
      </c>
      <c r="H72" s="1" t="str">
        <f t="shared" si="2"/>
        <v>○</v>
      </c>
      <c r="J72" t="s">
        <v>24</v>
      </c>
      <c r="K72">
        <v>0.64546800000000004</v>
      </c>
      <c r="L72">
        <v>0.66228100000000001</v>
      </c>
    </row>
    <row r="73" spans="1:12" x14ac:dyDescent="0.4">
      <c r="A73" s="6" t="s">
        <v>79</v>
      </c>
      <c r="B73">
        <v>0.80769230769199996</v>
      </c>
      <c r="C73" s="45">
        <v>0.70820499999999997</v>
      </c>
      <c r="D73">
        <v>0.69333299999999998</v>
      </c>
      <c r="E73" s="6">
        <v>0.86153800000000003</v>
      </c>
      <c r="F73" s="6">
        <v>0.87692300000000001</v>
      </c>
      <c r="G73" t="str">
        <f t="shared" si="3"/>
        <v>×</v>
      </c>
      <c r="H73" s="1" t="str">
        <f t="shared" si="2"/>
        <v>○</v>
      </c>
      <c r="J73" t="s">
        <v>79</v>
      </c>
      <c r="K73">
        <v>0.70820499999999997</v>
      </c>
      <c r="L73">
        <v>0.69333299999999998</v>
      </c>
    </row>
    <row r="74" spans="1:12" x14ac:dyDescent="0.4">
      <c r="A74" s="1" t="s">
        <v>51</v>
      </c>
      <c r="B74">
        <v>0.76</v>
      </c>
      <c r="C74" s="45">
        <v>0.82966700000000004</v>
      </c>
      <c r="D74">
        <v>0.87733300000000003</v>
      </c>
      <c r="E74" s="1">
        <v>0.88</v>
      </c>
      <c r="F74" s="1">
        <v>0.9</v>
      </c>
      <c r="G74" t="str">
        <f t="shared" si="3"/>
        <v>○</v>
      </c>
      <c r="H74" s="1" t="str">
        <f t="shared" si="2"/>
        <v>○</v>
      </c>
      <c r="J74" t="s">
        <v>51</v>
      </c>
      <c r="K74">
        <v>0.82966700000000004</v>
      </c>
      <c r="L74">
        <v>0.87733300000000003</v>
      </c>
    </row>
    <row r="75" spans="1:12" x14ac:dyDescent="0.4">
      <c r="A75" s="6" t="s">
        <v>42</v>
      </c>
      <c r="B75">
        <v>0.90674999999999994</v>
      </c>
      <c r="C75" s="45">
        <v>0.26588299999999998</v>
      </c>
      <c r="D75">
        <v>0.27338299999999999</v>
      </c>
      <c r="E75" s="6">
        <v>0.34599999999999997</v>
      </c>
      <c r="F75" s="6">
        <v>0.39300000000000002</v>
      </c>
      <c r="G75" t="str">
        <f t="shared" si="3"/>
        <v>○</v>
      </c>
      <c r="H75" s="1" t="str">
        <f t="shared" si="2"/>
        <v>○</v>
      </c>
      <c r="J75" t="s">
        <v>42</v>
      </c>
      <c r="K75">
        <v>0.26588299999999998</v>
      </c>
      <c r="L75">
        <v>0.27338299999999999</v>
      </c>
    </row>
    <row r="76" spans="1:12" x14ac:dyDescent="0.4">
      <c r="A76" s="1" t="s">
        <v>15</v>
      </c>
      <c r="B76">
        <v>0.74714661984200004</v>
      </c>
      <c r="C76" s="45">
        <v>0.68759099999999995</v>
      </c>
      <c r="D76">
        <v>0.75981900000000002</v>
      </c>
      <c r="E76" s="1">
        <v>0.86216000000000004</v>
      </c>
      <c r="F76" s="1">
        <v>0.843723</v>
      </c>
      <c r="G76" t="str">
        <f t="shared" si="3"/>
        <v>○</v>
      </c>
      <c r="H76" s="1" t="str">
        <f t="shared" si="2"/>
        <v>×</v>
      </c>
      <c r="J76" t="s">
        <v>15</v>
      </c>
      <c r="K76">
        <v>0.68759099999999995</v>
      </c>
      <c r="L76">
        <v>0.75981900000000002</v>
      </c>
    </row>
    <row r="77" spans="1:12" x14ac:dyDescent="0.4">
      <c r="A77" s="6" t="s">
        <v>61</v>
      </c>
      <c r="B77">
        <v>0.73925181462900003</v>
      </c>
      <c r="C77" s="45">
        <v>0.35570400000000002</v>
      </c>
      <c r="D77">
        <v>0.37769399999999997</v>
      </c>
      <c r="E77" s="6">
        <v>0.41094399999999998</v>
      </c>
      <c r="F77" s="6">
        <v>0.40759400000000001</v>
      </c>
      <c r="G77" t="str">
        <f t="shared" si="3"/>
        <v>○</v>
      </c>
      <c r="H77" s="1" t="str">
        <f t="shared" si="2"/>
        <v>×</v>
      </c>
      <c r="J77" t="s">
        <v>61</v>
      </c>
      <c r="K77">
        <v>0.35570400000000002</v>
      </c>
      <c r="L77">
        <v>0.37769399999999997</v>
      </c>
    </row>
    <row r="78" spans="1:12" x14ac:dyDescent="0.4">
      <c r="A78" s="1" t="s">
        <v>56</v>
      </c>
      <c r="B78">
        <v>0.66164154103899997</v>
      </c>
      <c r="C78" s="45">
        <v>0.30985499999999999</v>
      </c>
      <c r="D78">
        <v>0.32719199999999998</v>
      </c>
      <c r="E78" s="1">
        <v>0.36543799999999999</v>
      </c>
      <c r="F78" s="1">
        <v>0.363763</v>
      </c>
      <c r="G78" t="str">
        <f t="shared" si="3"/>
        <v>○</v>
      </c>
      <c r="H78" s="1" t="str">
        <f t="shared" si="2"/>
        <v>×</v>
      </c>
      <c r="J78" t="s">
        <v>56</v>
      </c>
      <c r="K78">
        <v>0.30985499999999999</v>
      </c>
      <c r="L78">
        <v>0.32719199999999998</v>
      </c>
    </row>
    <row r="79" spans="1:12" x14ac:dyDescent="0.4">
      <c r="A79" s="6" t="s">
        <v>34</v>
      </c>
      <c r="B79">
        <v>0.64963707425999995</v>
      </c>
      <c r="C79" s="45">
        <v>0.36549399999999999</v>
      </c>
      <c r="D79">
        <v>0.38992199999999999</v>
      </c>
      <c r="E79" s="6">
        <v>0.45617000000000002</v>
      </c>
      <c r="F79" s="6">
        <v>0.45282</v>
      </c>
      <c r="G79" t="str">
        <f t="shared" si="3"/>
        <v>○</v>
      </c>
      <c r="H79" s="1" t="str">
        <f t="shared" si="2"/>
        <v>×</v>
      </c>
      <c r="J79" t="s">
        <v>34</v>
      </c>
      <c r="K79">
        <v>0.36549399999999999</v>
      </c>
      <c r="L79">
        <v>0.38992199999999999</v>
      </c>
    </row>
    <row r="80" spans="1:12" x14ac:dyDescent="0.4">
      <c r="A80" s="1" t="s">
        <v>65</v>
      </c>
      <c r="B80">
        <v>0.94807370184299999</v>
      </c>
      <c r="C80" s="45">
        <v>0.27292899999999998</v>
      </c>
      <c r="D80">
        <v>0.33242100000000002</v>
      </c>
      <c r="E80" s="1">
        <v>0.38358500000000001</v>
      </c>
      <c r="F80" s="1">
        <v>0.38665500000000003</v>
      </c>
      <c r="G80" t="str">
        <f t="shared" si="3"/>
        <v>○</v>
      </c>
      <c r="H80" s="1" t="str">
        <f t="shared" si="2"/>
        <v>○</v>
      </c>
      <c r="J80" t="s">
        <v>65</v>
      </c>
      <c r="K80">
        <v>0.27292899999999998</v>
      </c>
      <c r="L80">
        <v>0.33242100000000002</v>
      </c>
    </row>
    <row r="81" spans="1:12" x14ac:dyDescent="0.4">
      <c r="A81" s="6" t="s">
        <v>72</v>
      </c>
      <c r="B81">
        <v>0.99545749513299997</v>
      </c>
      <c r="C81" s="45">
        <v>0.95177400000000001</v>
      </c>
      <c r="D81">
        <v>0.95956600000000003</v>
      </c>
      <c r="E81" s="6">
        <v>0.97728700000000002</v>
      </c>
      <c r="F81" s="6">
        <v>0.97809900000000005</v>
      </c>
      <c r="G81" t="str">
        <f t="shared" si="3"/>
        <v>○</v>
      </c>
      <c r="H81" s="1" t="str">
        <f t="shared" si="2"/>
        <v>○</v>
      </c>
      <c r="J81" t="s">
        <v>72</v>
      </c>
      <c r="K81">
        <v>0.95177400000000001</v>
      </c>
      <c r="L81">
        <v>0.95956600000000003</v>
      </c>
    </row>
    <row r="82" spans="1:12" x14ac:dyDescent="0.4">
      <c r="A82" s="1" t="s">
        <v>62</v>
      </c>
      <c r="B82">
        <v>0.61111111111100003</v>
      </c>
      <c r="C82" s="45">
        <v>0.46234599999999998</v>
      </c>
      <c r="D82">
        <v>0.466667</v>
      </c>
      <c r="E82" s="1">
        <v>0.48148099999999999</v>
      </c>
      <c r="F82" s="1">
        <v>0.44444400000000001</v>
      </c>
      <c r="G82" t="str">
        <f t="shared" si="3"/>
        <v>○</v>
      </c>
      <c r="H82" s="1" t="str">
        <f t="shared" si="2"/>
        <v>×</v>
      </c>
      <c r="J82" t="s">
        <v>62</v>
      </c>
      <c r="K82">
        <v>0.46234599999999998</v>
      </c>
      <c r="L82">
        <v>0.466667</v>
      </c>
    </row>
    <row r="83" spans="1:12" x14ac:dyDescent="0.4">
      <c r="A83" s="6" t="s">
        <v>18</v>
      </c>
      <c r="B83">
        <v>0.61755485893399997</v>
      </c>
      <c r="C83" s="45" t="s">
        <v>219</v>
      </c>
      <c r="E83" s="6">
        <v>0.33072099999999999</v>
      </c>
      <c r="F83" s="6">
        <v>0.31661400000000001</v>
      </c>
      <c r="G83" t="str">
        <f t="shared" si="3"/>
        <v>×</v>
      </c>
      <c r="H83" s="1" t="str">
        <f t="shared" si="2"/>
        <v>×</v>
      </c>
      <c r="J83" t="s">
        <v>18</v>
      </c>
      <c r="K83" t="s">
        <v>219</v>
      </c>
    </row>
    <row r="84" spans="1:12" x14ac:dyDescent="0.4">
      <c r="A84" s="1" t="s">
        <v>68</v>
      </c>
      <c r="B84">
        <v>0.36464088397799999</v>
      </c>
      <c r="C84" s="45">
        <v>0.40883999999999998</v>
      </c>
      <c r="D84">
        <v>0.45377499999999998</v>
      </c>
      <c r="E84" s="1">
        <v>0.55248600000000003</v>
      </c>
      <c r="F84" s="1">
        <v>0.54143600000000003</v>
      </c>
      <c r="G84" t="str">
        <f t="shared" si="3"/>
        <v>○</v>
      </c>
      <c r="H84" s="1" t="str">
        <f t="shared" si="2"/>
        <v>×</v>
      </c>
      <c r="J84" t="s">
        <v>68</v>
      </c>
      <c r="K84">
        <v>0.40883999999999998</v>
      </c>
      <c r="L84">
        <v>0.45377499999999998</v>
      </c>
    </row>
    <row r="85" spans="1:12" x14ac:dyDescent="0.4">
      <c r="A85" s="6" t="s">
        <v>9</v>
      </c>
      <c r="B85">
        <v>0.58563535911599995</v>
      </c>
      <c r="C85" s="45">
        <v>0.57292799999999999</v>
      </c>
      <c r="D85">
        <v>0.60257799999999995</v>
      </c>
      <c r="E85" s="6">
        <v>0.67403299999999999</v>
      </c>
      <c r="F85" s="6">
        <v>0.65745900000000002</v>
      </c>
      <c r="G85" t="str">
        <f t="shared" si="3"/>
        <v>○</v>
      </c>
      <c r="H85" s="1" t="str">
        <f t="shared" si="2"/>
        <v>×</v>
      </c>
      <c r="J85" t="s">
        <v>9</v>
      </c>
      <c r="K85">
        <v>0.57292799999999999</v>
      </c>
      <c r="L85">
        <v>0.60257799999999995</v>
      </c>
    </row>
    <row r="86" spans="1:12" x14ac:dyDescent="0.4">
      <c r="A86" s="1" t="s">
        <v>43</v>
      </c>
      <c r="B86">
        <v>0.83033333333299997</v>
      </c>
      <c r="C86" s="45">
        <v>0.582422</v>
      </c>
      <c r="D86">
        <v>0.58552199999999999</v>
      </c>
      <c r="E86" s="1">
        <v>0.73133300000000001</v>
      </c>
      <c r="F86" s="1">
        <v>0.74333300000000002</v>
      </c>
      <c r="G86" t="str">
        <f t="shared" si="3"/>
        <v>○</v>
      </c>
      <c r="H86" s="1" t="str">
        <f t="shared" si="2"/>
        <v>○</v>
      </c>
      <c r="J86" t="s">
        <v>43</v>
      </c>
      <c r="K86">
        <v>0.582422</v>
      </c>
      <c r="L86">
        <v>0.58552199999999999</v>
      </c>
    </row>
    <row r="87" spans="1:12" x14ac:dyDescent="0.4">
      <c r="A87" s="5" t="s">
        <v>215</v>
      </c>
      <c r="D87" s="14">
        <f>COUNTIF(G$2:G$86,"○")</f>
        <v>47</v>
      </c>
      <c r="F87" s="14">
        <f>COUNTIF(H$2:H$86,"○")</f>
        <v>50</v>
      </c>
    </row>
    <row r="88" spans="1:12" x14ac:dyDescent="0.4">
      <c r="A88" t="s">
        <v>216</v>
      </c>
      <c r="D88">
        <f>COUNTIF(G$2:G$86,"△")</f>
        <v>0</v>
      </c>
      <c r="F88">
        <f>COUNTIF(H$2:H$86,"△")</f>
        <v>4</v>
      </c>
    </row>
    <row r="89" spans="1:12" x14ac:dyDescent="0.4">
      <c r="A89" t="s">
        <v>217</v>
      </c>
      <c r="D89">
        <f>COUNTIF(G$2:G$86,"×")</f>
        <v>38</v>
      </c>
      <c r="F89">
        <f>COUNTIF(H$2:H$86,"×")</f>
        <v>31</v>
      </c>
    </row>
    <row r="90" spans="1:12" x14ac:dyDescent="0.4">
      <c r="A90" t="s">
        <v>218</v>
      </c>
      <c r="D90">
        <f>D87/COUNTA(C:C)</f>
        <v>0.54651162790697672</v>
      </c>
      <c r="F90">
        <f>F87/COUNTA(E:E)</f>
        <v>0.58139534883720934</v>
      </c>
    </row>
  </sheetData>
  <phoneticPr fontId="1"/>
  <conditionalFormatting sqref="E2:F86">
    <cfRule type="cellIs" dxfId="53" priority="3" operator="greaterThan">
      <formula>$E2</formula>
    </cfRule>
  </conditionalFormatting>
  <pageMargins left="0.23622047244094491" right="0.23622047244094491" top="0" bottom="0" header="0" footer="0"/>
  <pageSetup paperSize="9" scale="88" fitToHeight="0" orientation="portrait" horizontalDpi="300" verticalDpi="300" r:id="rId1"/>
  <rowBreaks count="1" manualBreakCount="1">
    <brk id="44" max="3" man="1"/>
  </rowBreaks>
  <colBreaks count="1" manualBreakCount="1">
    <brk id="6" max="1048575" man="1"/>
  </colBreaks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A64" workbookViewId="0">
      <selection activeCell="H87" sqref="H87:I89"/>
    </sheetView>
  </sheetViews>
  <sheetFormatPr defaultRowHeight="18.75" x14ac:dyDescent="0.4"/>
  <cols>
    <col min="1" max="1" width="32.75" bestFit="1" customWidth="1"/>
    <col min="2" max="5" width="14.5" bestFit="1" customWidth="1"/>
  </cols>
  <sheetData>
    <row r="1" spans="1:11" x14ac:dyDescent="0.4">
      <c r="A1" s="71" t="s">
        <v>441</v>
      </c>
      <c r="B1" s="67" t="s">
        <v>461</v>
      </c>
      <c r="C1" s="73" t="s">
        <v>462</v>
      </c>
      <c r="D1" s="67" t="s">
        <v>463</v>
      </c>
      <c r="E1" s="68" t="s">
        <v>464</v>
      </c>
    </row>
    <row r="2" spans="1:11" x14ac:dyDescent="0.4">
      <c r="A2" s="59" t="s">
        <v>0</v>
      </c>
      <c r="B2" s="49">
        <v>0.872</v>
      </c>
      <c r="C2" s="56">
        <v>0.89</v>
      </c>
      <c r="D2" s="49">
        <v>0.83799999999999997</v>
      </c>
      <c r="E2" s="50">
        <v>0.81399999999999995</v>
      </c>
      <c r="F2" t="str">
        <f>IF(B2="","", IF(B2 &lt;C2, "○",IF(B2=C2,"△","×")))</f>
        <v>○</v>
      </c>
      <c r="G2" t="str">
        <f xml:space="preserve"> IF(D2 &lt;E2, "○",IF(D2=E2,"△","×"))</f>
        <v>×</v>
      </c>
      <c r="H2">
        <f>ROUND(B2,-INT(LOG10(B2))+2)</f>
        <v>0.872</v>
      </c>
      <c r="I2">
        <f t="shared" ref="I2:K2" si="0">ROUND(C2,-INT(LOG10(C2))+2)</f>
        <v>0.89</v>
      </c>
      <c r="J2">
        <f t="shared" si="0"/>
        <v>0.83799999999999997</v>
      </c>
      <c r="K2">
        <f t="shared" si="0"/>
        <v>0.81399999999999995</v>
      </c>
    </row>
    <row r="3" spans="1:11" x14ac:dyDescent="0.4">
      <c r="A3" s="58" t="s">
        <v>6</v>
      </c>
      <c r="B3" s="52">
        <v>0.74199999999999999</v>
      </c>
      <c r="C3" s="57">
        <v>0.61299999999999999</v>
      </c>
      <c r="D3" s="52">
        <v>0.83299999999999996</v>
      </c>
      <c r="E3" s="53">
        <v>0.85</v>
      </c>
      <c r="F3" t="str">
        <f t="shared" ref="F3:F66" si="1">IF(B3="","", IF(B3 &lt;C3, "○",IF(B3=C3,"△","×")))</f>
        <v>×</v>
      </c>
      <c r="G3" t="str">
        <f t="shared" ref="G3:G66" si="2" xml:space="preserve"> IF(D3 &lt;E3, "○",IF(D3=E3,"△","×"))</f>
        <v>○</v>
      </c>
      <c r="H3">
        <f t="shared" ref="H3:H66" si="3">ROUND(B3,-INT(LOG10(B3))+2)</f>
        <v>0.74199999999999999</v>
      </c>
      <c r="I3">
        <f t="shared" ref="I3:I66" si="4">ROUND(C3,-INT(LOG10(C3))+2)</f>
        <v>0.61299999999999999</v>
      </c>
      <c r="J3">
        <f t="shared" ref="J3:J66" si="5">ROUND(D3,-INT(LOG10(D3))+2)</f>
        <v>0.83299999999999996</v>
      </c>
      <c r="K3">
        <f t="shared" ref="K3:K66" si="6">ROUND(E3,-INT(LOG10(E3))+2)</f>
        <v>0.85</v>
      </c>
    </row>
    <row r="4" spans="1:11" x14ac:dyDescent="0.4">
      <c r="A4" s="59" t="s">
        <v>7</v>
      </c>
      <c r="B4" s="49">
        <v>0.36499999999999999</v>
      </c>
      <c r="C4" s="56">
        <v>0.36899999999999999</v>
      </c>
      <c r="D4" s="49">
        <v>0.35099999999999998</v>
      </c>
      <c r="E4" s="50">
        <v>0.36699999999999999</v>
      </c>
      <c r="F4" t="str">
        <f t="shared" si="1"/>
        <v>○</v>
      </c>
      <c r="G4" t="str">
        <f t="shared" si="2"/>
        <v>○</v>
      </c>
      <c r="H4">
        <f t="shared" si="3"/>
        <v>0.36499999999999999</v>
      </c>
      <c r="I4">
        <f t="shared" si="4"/>
        <v>0.36899999999999999</v>
      </c>
      <c r="J4">
        <f t="shared" si="5"/>
        <v>0.35099999999999998</v>
      </c>
      <c r="K4">
        <f t="shared" si="6"/>
        <v>0.36699999999999999</v>
      </c>
    </row>
    <row r="5" spans="1:11" x14ac:dyDescent="0.4">
      <c r="A5" s="58" t="s">
        <v>8</v>
      </c>
      <c r="B5" s="52">
        <v>0.55300000000000005</v>
      </c>
      <c r="C5" s="57">
        <v>0.501</v>
      </c>
      <c r="D5" s="52">
        <v>0.59599999999999997</v>
      </c>
      <c r="E5" s="53">
        <v>0.60199999999999998</v>
      </c>
      <c r="F5" t="str">
        <f t="shared" si="1"/>
        <v>×</v>
      </c>
      <c r="G5" t="str">
        <f t="shared" si="2"/>
        <v>○</v>
      </c>
      <c r="H5">
        <f t="shared" si="3"/>
        <v>0.55300000000000005</v>
      </c>
      <c r="I5">
        <f t="shared" si="4"/>
        <v>0.501</v>
      </c>
      <c r="J5">
        <f t="shared" si="5"/>
        <v>0.59599999999999997</v>
      </c>
      <c r="K5">
        <f t="shared" si="6"/>
        <v>0.60199999999999998</v>
      </c>
    </row>
    <row r="6" spans="1:11" x14ac:dyDescent="0.4">
      <c r="A6" s="59" t="s">
        <v>9</v>
      </c>
      <c r="B6" s="49">
        <v>0.59</v>
      </c>
      <c r="C6" s="56">
        <v>0.60099999999999998</v>
      </c>
      <c r="D6" s="49">
        <v>0.63500000000000001</v>
      </c>
      <c r="E6" s="50">
        <v>0.63500000000000001</v>
      </c>
      <c r="F6" t="str">
        <f t="shared" si="1"/>
        <v>○</v>
      </c>
      <c r="G6" t="str">
        <f t="shared" si="2"/>
        <v>△</v>
      </c>
      <c r="H6">
        <f t="shared" si="3"/>
        <v>0.59</v>
      </c>
      <c r="I6">
        <f t="shared" si="4"/>
        <v>0.60099999999999998</v>
      </c>
      <c r="J6">
        <f t="shared" si="5"/>
        <v>0.63500000000000001</v>
      </c>
      <c r="K6">
        <f t="shared" si="6"/>
        <v>0.63500000000000001</v>
      </c>
    </row>
    <row r="7" spans="1:11" x14ac:dyDescent="0.4">
      <c r="A7" s="58" t="s">
        <v>10</v>
      </c>
      <c r="B7" s="52">
        <v>0.71399999999999997</v>
      </c>
      <c r="C7" s="57">
        <v>0.72299999999999998</v>
      </c>
      <c r="D7" s="52">
        <v>0.69499999999999995</v>
      </c>
      <c r="E7" s="53">
        <v>0.70799999999999996</v>
      </c>
      <c r="F7" t="str">
        <f t="shared" si="1"/>
        <v>○</v>
      </c>
      <c r="G7" t="str">
        <f t="shared" si="2"/>
        <v>○</v>
      </c>
      <c r="H7">
        <f t="shared" si="3"/>
        <v>0.71399999999999997</v>
      </c>
      <c r="I7">
        <f t="shared" si="4"/>
        <v>0.72299999999999998</v>
      </c>
      <c r="J7">
        <f t="shared" si="5"/>
        <v>0.69499999999999995</v>
      </c>
      <c r="K7">
        <f t="shared" si="6"/>
        <v>0.70799999999999996</v>
      </c>
    </row>
    <row r="8" spans="1:11" x14ac:dyDescent="0.4">
      <c r="A8" s="59" t="s">
        <v>11</v>
      </c>
      <c r="B8" s="49">
        <v>0.58199999999999996</v>
      </c>
      <c r="C8" s="56">
        <v>0.53800000000000003</v>
      </c>
      <c r="D8" s="49">
        <v>0.66500000000000004</v>
      </c>
      <c r="E8" s="50">
        <v>0.65800000000000003</v>
      </c>
      <c r="F8" t="str">
        <f t="shared" si="1"/>
        <v>×</v>
      </c>
      <c r="G8" t="str">
        <f t="shared" si="2"/>
        <v>×</v>
      </c>
      <c r="H8">
        <f t="shared" si="3"/>
        <v>0.58199999999999996</v>
      </c>
      <c r="I8">
        <f t="shared" si="4"/>
        <v>0.53800000000000003</v>
      </c>
      <c r="J8">
        <f t="shared" si="5"/>
        <v>0.66500000000000004</v>
      </c>
      <c r="K8">
        <f t="shared" si="6"/>
        <v>0.65800000000000003</v>
      </c>
    </row>
    <row r="9" spans="1:11" x14ac:dyDescent="0.4">
      <c r="A9" s="58" t="s">
        <v>12</v>
      </c>
      <c r="B9" s="52">
        <v>0.86599999999999999</v>
      </c>
      <c r="C9" s="57">
        <v>0.879</v>
      </c>
      <c r="D9" s="52">
        <v>0.93300000000000005</v>
      </c>
      <c r="E9" s="53">
        <v>0.95199999999999996</v>
      </c>
      <c r="F9" t="str">
        <f t="shared" si="1"/>
        <v>○</v>
      </c>
      <c r="G9" t="str">
        <f t="shared" si="2"/>
        <v>○</v>
      </c>
      <c r="H9">
        <f t="shared" si="3"/>
        <v>0.86599999999999999</v>
      </c>
      <c r="I9">
        <f t="shared" si="4"/>
        <v>0.879</v>
      </c>
      <c r="J9">
        <f t="shared" si="5"/>
        <v>0.93300000000000005</v>
      </c>
      <c r="K9">
        <f t="shared" si="6"/>
        <v>0.95199999999999996</v>
      </c>
    </row>
    <row r="10" spans="1:11" x14ac:dyDescent="0.4">
      <c r="A10" s="59" t="s">
        <v>13</v>
      </c>
      <c r="B10" s="49"/>
      <c r="C10" s="56"/>
      <c r="D10" s="49">
        <v>0.89900000000000002</v>
      </c>
      <c r="E10" s="50">
        <v>0.90800000000000003</v>
      </c>
      <c r="F10" t="str">
        <f t="shared" si="1"/>
        <v/>
      </c>
      <c r="G10" t="str">
        <f t="shared" si="2"/>
        <v>○</v>
      </c>
      <c r="H10" t="e">
        <f t="shared" si="3"/>
        <v>#NUM!</v>
      </c>
      <c r="I10" t="e">
        <f t="shared" si="4"/>
        <v>#NUM!</v>
      </c>
      <c r="J10">
        <f t="shared" si="5"/>
        <v>0.89900000000000002</v>
      </c>
      <c r="K10">
        <f t="shared" si="6"/>
        <v>0.90800000000000003</v>
      </c>
    </row>
    <row r="11" spans="1:11" x14ac:dyDescent="0.4">
      <c r="A11" s="58" t="s">
        <v>14</v>
      </c>
      <c r="B11" s="52">
        <v>0.52400000000000002</v>
      </c>
      <c r="C11" s="57">
        <v>0.57899999999999996</v>
      </c>
      <c r="D11" s="52">
        <v>0.52</v>
      </c>
      <c r="E11" s="53">
        <v>0.51500000000000001</v>
      </c>
      <c r="F11" t="str">
        <f t="shared" si="1"/>
        <v>○</v>
      </c>
      <c r="G11" t="str">
        <f t="shared" si="2"/>
        <v>×</v>
      </c>
      <c r="H11">
        <f t="shared" si="3"/>
        <v>0.52400000000000002</v>
      </c>
      <c r="I11">
        <f t="shared" si="4"/>
        <v>0.57899999999999996</v>
      </c>
      <c r="J11">
        <f t="shared" si="5"/>
        <v>0.52</v>
      </c>
      <c r="K11">
        <f t="shared" si="6"/>
        <v>0.51500000000000001</v>
      </c>
    </row>
    <row r="12" spans="1:11" x14ac:dyDescent="0.4">
      <c r="A12" s="59" t="s">
        <v>15</v>
      </c>
      <c r="B12" s="49">
        <v>0.69499999999999995</v>
      </c>
      <c r="C12" s="56">
        <v>0.754</v>
      </c>
      <c r="D12" s="49">
        <v>0.85199999999999998</v>
      </c>
      <c r="E12" s="50">
        <v>0.85199999999999998</v>
      </c>
      <c r="F12" t="str">
        <f t="shared" si="1"/>
        <v>○</v>
      </c>
      <c r="G12" t="str">
        <f t="shared" si="2"/>
        <v>△</v>
      </c>
      <c r="H12">
        <f t="shared" si="3"/>
        <v>0.69499999999999995</v>
      </c>
      <c r="I12">
        <f t="shared" si="4"/>
        <v>0.754</v>
      </c>
      <c r="J12">
        <f t="shared" si="5"/>
        <v>0.85199999999999998</v>
      </c>
      <c r="K12">
        <f t="shared" si="6"/>
        <v>0.85199999999999998</v>
      </c>
    </row>
    <row r="13" spans="1:11" x14ac:dyDescent="0.4">
      <c r="A13" s="58" t="s">
        <v>16</v>
      </c>
      <c r="B13" s="52">
        <v>0.45100000000000001</v>
      </c>
      <c r="C13" s="57">
        <v>0.42699999999999999</v>
      </c>
      <c r="D13" s="52">
        <v>0.50700000000000001</v>
      </c>
      <c r="E13" s="53">
        <v>0.39700000000000002</v>
      </c>
      <c r="F13" t="str">
        <f t="shared" si="1"/>
        <v>×</v>
      </c>
      <c r="G13" t="str">
        <f t="shared" si="2"/>
        <v>×</v>
      </c>
      <c r="H13">
        <f t="shared" si="3"/>
        <v>0.45100000000000001</v>
      </c>
      <c r="I13">
        <f t="shared" si="4"/>
        <v>0.42699999999999999</v>
      </c>
      <c r="J13">
        <f t="shared" si="5"/>
        <v>0.50700000000000001</v>
      </c>
      <c r="K13">
        <f t="shared" si="6"/>
        <v>0.39700000000000002</v>
      </c>
    </row>
    <row r="14" spans="1:11" x14ac:dyDescent="0.4">
      <c r="A14" s="59" t="s">
        <v>17</v>
      </c>
      <c r="B14" s="49">
        <v>0.41899999999999998</v>
      </c>
      <c r="C14" s="56">
        <v>0.38400000000000001</v>
      </c>
      <c r="D14" s="49">
        <v>0.46700000000000003</v>
      </c>
      <c r="E14" s="50">
        <v>0.45100000000000001</v>
      </c>
      <c r="F14" t="str">
        <f t="shared" si="1"/>
        <v>×</v>
      </c>
      <c r="G14" t="str">
        <f t="shared" si="2"/>
        <v>×</v>
      </c>
      <c r="H14">
        <f t="shared" si="3"/>
        <v>0.41899999999999998</v>
      </c>
      <c r="I14">
        <f t="shared" si="4"/>
        <v>0.38400000000000001</v>
      </c>
      <c r="J14">
        <f t="shared" si="5"/>
        <v>0.46700000000000003</v>
      </c>
      <c r="K14">
        <f t="shared" si="6"/>
        <v>0.45100000000000001</v>
      </c>
    </row>
    <row r="15" spans="1:11" x14ac:dyDescent="0.4">
      <c r="A15" s="58" t="s">
        <v>18</v>
      </c>
      <c r="B15" s="52"/>
      <c r="C15" s="57"/>
      <c r="D15" s="52">
        <v>0.29799999999999999</v>
      </c>
      <c r="E15" s="53">
        <v>0.315</v>
      </c>
      <c r="F15" t="str">
        <f t="shared" si="1"/>
        <v/>
      </c>
      <c r="G15" t="str">
        <f t="shared" si="2"/>
        <v>○</v>
      </c>
      <c r="H15" t="e">
        <f t="shared" si="3"/>
        <v>#NUM!</v>
      </c>
      <c r="I15" t="e">
        <f t="shared" si="4"/>
        <v>#NUM!</v>
      </c>
      <c r="J15">
        <f t="shared" si="5"/>
        <v>0.29799999999999999</v>
      </c>
      <c r="K15">
        <f t="shared" si="6"/>
        <v>0.315</v>
      </c>
    </row>
    <row r="16" spans="1:11" x14ac:dyDescent="0.4">
      <c r="A16" s="59" t="s">
        <v>19</v>
      </c>
      <c r="B16" s="49">
        <v>0.59299999999999997</v>
      </c>
      <c r="C16" s="56">
        <v>0.61099999999999999</v>
      </c>
      <c r="D16" s="49">
        <v>0.75</v>
      </c>
      <c r="E16" s="50">
        <v>0.78600000000000003</v>
      </c>
      <c r="F16" t="str">
        <f t="shared" si="1"/>
        <v>○</v>
      </c>
      <c r="G16" t="str">
        <f t="shared" si="2"/>
        <v>○</v>
      </c>
      <c r="H16">
        <f t="shared" si="3"/>
        <v>0.59299999999999997</v>
      </c>
      <c r="I16">
        <f t="shared" si="4"/>
        <v>0.61099999999999999</v>
      </c>
      <c r="J16">
        <f t="shared" si="5"/>
        <v>0.75</v>
      </c>
      <c r="K16">
        <f t="shared" si="6"/>
        <v>0.78600000000000003</v>
      </c>
    </row>
    <row r="17" spans="1:11" x14ac:dyDescent="0.4">
      <c r="A17" s="58" t="s">
        <v>20</v>
      </c>
      <c r="B17" s="52">
        <v>0.60499999999999998</v>
      </c>
      <c r="C17" s="57">
        <v>0.68</v>
      </c>
      <c r="D17" s="52">
        <v>0.86099999999999999</v>
      </c>
      <c r="E17" s="53">
        <v>0.85699999999999998</v>
      </c>
      <c r="F17" t="str">
        <f t="shared" si="1"/>
        <v>○</v>
      </c>
      <c r="G17" t="str">
        <f t="shared" si="2"/>
        <v>×</v>
      </c>
      <c r="H17">
        <f t="shared" si="3"/>
        <v>0.60499999999999998</v>
      </c>
      <c r="I17">
        <f t="shared" si="4"/>
        <v>0.68</v>
      </c>
      <c r="J17">
        <f t="shared" si="5"/>
        <v>0.86099999999999999</v>
      </c>
      <c r="K17">
        <f t="shared" si="6"/>
        <v>0.85699999999999998</v>
      </c>
    </row>
    <row r="18" spans="1:11" x14ac:dyDescent="0.4">
      <c r="A18" s="59" t="s">
        <v>21</v>
      </c>
      <c r="B18" s="49">
        <v>0.74</v>
      </c>
      <c r="C18" s="56">
        <v>0.88</v>
      </c>
      <c r="D18" s="49">
        <v>1</v>
      </c>
      <c r="E18" s="50">
        <v>0.95</v>
      </c>
      <c r="F18" t="str">
        <f t="shared" si="1"/>
        <v>○</v>
      </c>
      <c r="G18" t="str">
        <f t="shared" si="2"/>
        <v>×</v>
      </c>
      <c r="H18">
        <f t="shared" si="3"/>
        <v>0.74</v>
      </c>
      <c r="I18">
        <f t="shared" si="4"/>
        <v>0.88</v>
      </c>
      <c r="J18">
        <f t="shared" si="5"/>
        <v>1</v>
      </c>
      <c r="K18">
        <f t="shared" si="6"/>
        <v>0.95</v>
      </c>
    </row>
    <row r="19" spans="1:11" x14ac:dyDescent="0.4">
      <c r="A19" s="58" t="s">
        <v>22</v>
      </c>
      <c r="B19" s="52">
        <v>0.53400000000000003</v>
      </c>
      <c r="C19" s="57">
        <v>0.52100000000000002</v>
      </c>
      <c r="D19" s="52">
        <v>0.56999999999999995</v>
      </c>
      <c r="E19" s="53">
        <v>0.58299999999999996</v>
      </c>
      <c r="F19" t="str">
        <f t="shared" si="1"/>
        <v>×</v>
      </c>
      <c r="G19" t="str">
        <f t="shared" si="2"/>
        <v>○</v>
      </c>
      <c r="H19">
        <f t="shared" si="3"/>
        <v>0.53400000000000003</v>
      </c>
      <c r="I19">
        <f t="shared" si="4"/>
        <v>0.52100000000000002</v>
      </c>
      <c r="J19">
        <f t="shared" si="5"/>
        <v>0.56999999999999995</v>
      </c>
      <c r="K19">
        <f t="shared" si="6"/>
        <v>0.58299999999999996</v>
      </c>
    </row>
    <row r="20" spans="1:11" x14ac:dyDescent="0.4">
      <c r="A20" s="59" t="s">
        <v>23</v>
      </c>
      <c r="B20" s="49">
        <v>0.65300000000000002</v>
      </c>
      <c r="C20" s="56">
        <v>0.66</v>
      </c>
      <c r="D20" s="49">
        <v>0.71799999999999997</v>
      </c>
      <c r="E20" s="50">
        <v>0.73899999999999999</v>
      </c>
      <c r="F20" t="str">
        <f t="shared" si="1"/>
        <v>○</v>
      </c>
      <c r="G20" t="str">
        <f t="shared" si="2"/>
        <v>○</v>
      </c>
      <c r="H20">
        <f t="shared" si="3"/>
        <v>0.65300000000000002</v>
      </c>
      <c r="I20">
        <f t="shared" si="4"/>
        <v>0.66</v>
      </c>
      <c r="J20">
        <f t="shared" si="5"/>
        <v>0.71799999999999997</v>
      </c>
      <c r="K20">
        <f t="shared" si="6"/>
        <v>0.73899999999999999</v>
      </c>
    </row>
    <row r="21" spans="1:11" x14ac:dyDescent="0.4">
      <c r="A21" s="58" t="s">
        <v>465</v>
      </c>
      <c r="B21" s="52">
        <v>0.66400000000000003</v>
      </c>
      <c r="C21" s="57">
        <v>0.68100000000000005</v>
      </c>
      <c r="D21" s="52">
        <v>0.74099999999999999</v>
      </c>
      <c r="E21" s="53">
        <v>0.73199999999999998</v>
      </c>
      <c r="F21" t="str">
        <f t="shared" si="1"/>
        <v>○</v>
      </c>
      <c r="G21" t="str">
        <f t="shared" si="2"/>
        <v>×</v>
      </c>
      <c r="H21">
        <f t="shared" si="3"/>
        <v>0.66400000000000003</v>
      </c>
      <c r="I21">
        <f t="shared" si="4"/>
        <v>0.68100000000000005</v>
      </c>
      <c r="J21">
        <f t="shared" si="5"/>
        <v>0.74099999999999999</v>
      </c>
      <c r="K21">
        <f t="shared" si="6"/>
        <v>0.73199999999999998</v>
      </c>
    </row>
    <row r="22" spans="1:11" x14ac:dyDescent="0.4">
      <c r="A22" s="59" t="s">
        <v>25</v>
      </c>
      <c r="B22" s="49">
        <v>0.63700000000000001</v>
      </c>
      <c r="C22" s="56">
        <v>0.63300000000000001</v>
      </c>
      <c r="D22" s="49">
        <v>0.72499999999999998</v>
      </c>
      <c r="E22" s="50">
        <v>0.71299999999999997</v>
      </c>
      <c r="F22" t="str">
        <f t="shared" si="1"/>
        <v>×</v>
      </c>
      <c r="G22" t="str">
        <f t="shared" si="2"/>
        <v>×</v>
      </c>
      <c r="H22">
        <f t="shared" si="3"/>
        <v>0.63700000000000001</v>
      </c>
      <c r="I22">
        <f t="shared" si="4"/>
        <v>0.63300000000000001</v>
      </c>
      <c r="J22">
        <f t="shared" si="5"/>
        <v>0.72499999999999998</v>
      </c>
      <c r="K22">
        <f t="shared" si="6"/>
        <v>0.71299999999999997</v>
      </c>
    </row>
    <row r="23" spans="1:11" x14ac:dyDescent="0.4">
      <c r="A23" s="58" t="s">
        <v>26</v>
      </c>
      <c r="B23" s="52">
        <v>0.38300000000000001</v>
      </c>
      <c r="C23" s="57">
        <v>0.43</v>
      </c>
      <c r="D23" s="52">
        <v>0.46700000000000003</v>
      </c>
      <c r="E23" s="53">
        <v>0.5</v>
      </c>
      <c r="F23" t="str">
        <f t="shared" si="1"/>
        <v>○</v>
      </c>
      <c r="G23" t="str">
        <f t="shared" si="2"/>
        <v>○</v>
      </c>
      <c r="H23">
        <f t="shared" si="3"/>
        <v>0.38300000000000001</v>
      </c>
      <c r="I23">
        <f t="shared" si="4"/>
        <v>0.43</v>
      </c>
      <c r="J23">
        <f t="shared" si="5"/>
        <v>0.46700000000000003</v>
      </c>
      <c r="K23">
        <f t="shared" si="6"/>
        <v>0.5</v>
      </c>
    </row>
    <row r="24" spans="1:11" x14ac:dyDescent="0.4">
      <c r="A24" s="59" t="s">
        <v>27</v>
      </c>
      <c r="B24" s="49">
        <v>0.41799999999999998</v>
      </c>
      <c r="C24" s="56">
        <v>0.42199999999999999</v>
      </c>
      <c r="D24" s="49">
        <v>0.46899999999999997</v>
      </c>
      <c r="E24" s="50">
        <v>0.46200000000000002</v>
      </c>
      <c r="F24" t="str">
        <f t="shared" si="1"/>
        <v>○</v>
      </c>
      <c r="G24" t="str">
        <f t="shared" si="2"/>
        <v>×</v>
      </c>
      <c r="H24">
        <f t="shared" si="3"/>
        <v>0.41799999999999998</v>
      </c>
      <c r="I24">
        <f t="shared" si="4"/>
        <v>0.42199999999999999</v>
      </c>
      <c r="J24">
        <f t="shared" si="5"/>
        <v>0.46899999999999997</v>
      </c>
      <c r="K24">
        <f t="shared" si="6"/>
        <v>0.46200000000000002</v>
      </c>
    </row>
    <row r="25" spans="1:11" x14ac:dyDescent="0.4">
      <c r="A25" s="58" t="s">
        <v>28</v>
      </c>
      <c r="B25" s="52">
        <v>0.59399999999999997</v>
      </c>
      <c r="C25" s="57">
        <v>0.60499999999999998</v>
      </c>
      <c r="D25" s="52">
        <v>0.65</v>
      </c>
      <c r="E25" s="53">
        <v>0.67700000000000005</v>
      </c>
      <c r="F25" t="str">
        <f t="shared" si="1"/>
        <v>○</v>
      </c>
      <c r="G25" t="str">
        <f t="shared" si="2"/>
        <v>○</v>
      </c>
      <c r="H25">
        <f t="shared" si="3"/>
        <v>0.59399999999999997</v>
      </c>
      <c r="I25">
        <f t="shared" si="4"/>
        <v>0.60499999999999998</v>
      </c>
      <c r="J25">
        <f t="shared" si="5"/>
        <v>0.65</v>
      </c>
      <c r="K25">
        <f t="shared" si="6"/>
        <v>0.67700000000000005</v>
      </c>
    </row>
    <row r="26" spans="1:11" x14ac:dyDescent="0.4">
      <c r="A26" s="59" t="s">
        <v>29</v>
      </c>
      <c r="B26" s="49">
        <v>0.72499999999999998</v>
      </c>
      <c r="C26" s="56">
        <v>0.72</v>
      </c>
      <c r="D26" s="49">
        <v>0.80700000000000005</v>
      </c>
      <c r="E26" s="50">
        <v>0.78800000000000003</v>
      </c>
      <c r="F26" t="str">
        <f t="shared" si="1"/>
        <v>×</v>
      </c>
      <c r="G26" t="str">
        <f t="shared" si="2"/>
        <v>×</v>
      </c>
      <c r="H26">
        <f t="shared" si="3"/>
        <v>0.72499999999999998</v>
      </c>
      <c r="I26">
        <f t="shared" si="4"/>
        <v>0.72</v>
      </c>
      <c r="J26">
        <f t="shared" si="5"/>
        <v>0.80700000000000005</v>
      </c>
      <c r="K26">
        <f t="shared" si="6"/>
        <v>0.78800000000000003</v>
      </c>
    </row>
    <row r="27" spans="1:11" x14ac:dyDescent="0.4">
      <c r="A27" s="58" t="s">
        <v>30</v>
      </c>
      <c r="B27" s="52">
        <v>0.44800000000000001</v>
      </c>
      <c r="C27" s="57">
        <v>0.41699999999999998</v>
      </c>
      <c r="D27" s="52">
        <v>0.56699999999999995</v>
      </c>
      <c r="E27" s="53">
        <v>0.61699999999999999</v>
      </c>
      <c r="F27" t="str">
        <f t="shared" si="1"/>
        <v>×</v>
      </c>
      <c r="G27" t="str">
        <f t="shared" si="2"/>
        <v>○</v>
      </c>
      <c r="H27">
        <f t="shared" si="3"/>
        <v>0.44800000000000001</v>
      </c>
      <c r="I27">
        <f t="shared" si="4"/>
        <v>0.41699999999999998</v>
      </c>
      <c r="J27">
        <f t="shared" si="5"/>
        <v>0.56699999999999995</v>
      </c>
      <c r="K27">
        <f t="shared" si="6"/>
        <v>0.61699999999999999</v>
      </c>
    </row>
    <row r="28" spans="1:11" x14ac:dyDescent="0.4">
      <c r="A28" s="59" t="s">
        <v>31</v>
      </c>
      <c r="B28" s="49">
        <v>0.17399999999999999</v>
      </c>
      <c r="C28" s="56">
        <v>0.193</v>
      </c>
      <c r="D28" s="49">
        <v>0.17</v>
      </c>
      <c r="E28" s="50">
        <v>0.18099999999999999</v>
      </c>
      <c r="F28" t="str">
        <f t="shared" si="1"/>
        <v>○</v>
      </c>
      <c r="G28" t="str">
        <f t="shared" si="2"/>
        <v>○</v>
      </c>
      <c r="H28">
        <f t="shared" si="3"/>
        <v>0.17399999999999999</v>
      </c>
      <c r="I28">
        <f t="shared" si="4"/>
        <v>0.193</v>
      </c>
      <c r="J28">
        <f t="shared" si="5"/>
        <v>0.17</v>
      </c>
      <c r="K28">
        <f t="shared" si="6"/>
        <v>0.18099999999999999</v>
      </c>
    </row>
    <row r="29" spans="1:11" x14ac:dyDescent="0.4">
      <c r="A29" s="58" t="s">
        <v>32</v>
      </c>
      <c r="B29" s="52">
        <v>0.504</v>
      </c>
      <c r="C29" s="57">
        <v>0.51500000000000001</v>
      </c>
      <c r="D29" s="52">
        <v>0.57999999999999996</v>
      </c>
      <c r="E29" s="53">
        <v>0.57799999999999996</v>
      </c>
      <c r="F29" t="str">
        <f t="shared" si="1"/>
        <v>○</v>
      </c>
      <c r="G29" t="str">
        <f t="shared" si="2"/>
        <v>×</v>
      </c>
      <c r="H29">
        <f t="shared" si="3"/>
        <v>0.504</v>
      </c>
      <c r="I29">
        <f t="shared" si="4"/>
        <v>0.51500000000000001</v>
      </c>
      <c r="J29">
        <f t="shared" si="5"/>
        <v>0.57999999999999996</v>
      </c>
      <c r="K29">
        <f t="shared" si="6"/>
        <v>0.57799999999999996</v>
      </c>
    </row>
    <row r="30" spans="1:11" x14ac:dyDescent="0.4">
      <c r="A30" s="59" t="s">
        <v>33</v>
      </c>
      <c r="B30" s="49">
        <v>0.66800000000000004</v>
      </c>
      <c r="C30" s="56">
        <v>0.66400000000000003</v>
      </c>
      <c r="D30" s="49">
        <v>0.68500000000000005</v>
      </c>
      <c r="E30" s="50">
        <v>0.69299999999999995</v>
      </c>
      <c r="F30" t="str">
        <f t="shared" si="1"/>
        <v>×</v>
      </c>
      <c r="G30" t="str">
        <f t="shared" si="2"/>
        <v>○</v>
      </c>
      <c r="H30">
        <f t="shared" si="3"/>
        <v>0.66800000000000004</v>
      </c>
      <c r="I30">
        <f t="shared" si="4"/>
        <v>0.66400000000000003</v>
      </c>
      <c r="J30">
        <f t="shared" si="5"/>
        <v>0.68500000000000005</v>
      </c>
      <c r="K30">
        <f t="shared" si="6"/>
        <v>0.69299999999999995</v>
      </c>
    </row>
    <row r="31" spans="1:11" x14ac:dyDescent="0.4">
      <c r="A31" s="58" t="s">
        <v>34</v>
      </c>
      <c r="B31" s="52">
        <v>0.377</v>
      </c>
      <c r="C31" s="57">
        <v>0.42</v>
      </c>
      <c r="D31" s="52">
        <v>0.51400000000000001</v>
      </c>
      <c r="E31" s="53">
        <v>0.50900000000000001</v>
      </c>
      <c r="F31" t="str">
        <f t="shared" si="1"/>
        <v>○</v>
      </c>
      <c r="G31" t="str">
        <f t="shared" si="2"/>
        <v>×</v>
      </c>
      <c r="H31">
        <f t="shared" si="3"/>
        <v>0.377</v>
      </c>
      <c r="I31">
        <f t="shared" si="4"/>
        <v>0.42</v>
      </c>
      <c r="J31">
        <f t="shared" si="5"/>
        <v>0.51400000000000001</v>
      </c>
      <c r="K31">
        <f t="shared" si="6"/>
        <v>0.50900000000000001</v>
      </c>
    </row>
    <row r="32" spans="1:11" x14ac:dyDescent="0.4">
      <c r="A32" s="59" t="s">
        <v>35</v>
      </c>
      <c r="B32" s="49">
        <v>0.28699999999999998</v>
      </c>
      <c r="C32" s="56">
        <v>0.26700000000000002</v>
      </c>
      <c r="D32" s="49">
        <v>0.30499999999999999</v>
      </c>
      <c r="E32" s="50">
        <v>0.27900000000000003</v>
      </c>
      <c r="F32" t="str">
        <f t="shared" si="1"/>
        <v>×</v>
      </c>
      <c r="G32" t="str">
        <f t="shared" si="2"/>
        <v>×</v>
      </c>
      <c r="H32">
        <f t="shared" si="3"/>
        <v>0.28699999999999998</v>
      </c>
      <c r="I32">
        <f t="shared" si="4"/>
        <v>0.26700000000000002</v>
      </c>
      <c r="J32">
        <f t="shared" si="5"/>
        <v>0.30499999999999999</v>
      </c>
      <c r="K32">
        <f t="shared" si="6"/>
        <v>0.27900000000000003</v>
      </c>
    </row>
    <row r="33" spans="1:11" x14ac:dyDescent="0.4">
      <c r="A33" s="58" t="s">
        <v>36</v>
      </c>
      <c r="B33" s="52">
        <v>0.72899999999999998</v>
      </c>
      <c r="C33" s="57">
        <v>0.73899999999999999</v>
      </c>
      <c r="D33" s="52">
        <v>0.74099999999999999</v>
      </c>
      <c r="E33" s="53">
        <v>0.75600000000000001</v>
      </c>
      <c r="F33" t="str">
        <f t="shared" si="1"/>
        <v>○</v>
      </c>
      <c r="G33" t="str">
        <f t="shared" si="2"/>
        <v>○</v>
      </c>
      <c r="H33">
        <f t="shared" si="3"/>
        <v>0.72899999999999998</v>
      </c>
      <c r="I33">
        <f t="shared" si="4"/>
        <v>0.73899999999999999</v>
      </c>
      <c r="J33">
        <f t="shared" si="5"/>
        <v>0.74099999999999999</v>
      </c>
      <c r="K33">
        <f t="shared" si="6"/>
        <v>0.75600000000000001</v>
      </c>
    </row>
    <row r="34" spans="1:11" x14ac:dyDescent="0.4">
      <c r="A34" s="59" t="s">
        <v>37</v>
      </c>
      <c r="B34" s="49">
        <v>0.54300000000000004</v>
      </c>
      <c r="C34" s="56">
        <v>0.59199999999999997</v>
      </c>
      <c r="D34" s="49">
        <v>0.60199999999999998</v>
      </c>
      <c r="E34" s="50">
        <v>0.59099999999999997</v>
      </c>
      <c r="F34" t="str">
        <f t="shared" si="1"/>
        <v>○</v>
      </c>
      <c r="G34" t="str">
        <f t="shared" si="2"/>
        <v>×</v>
      </c>
      <c r="H34">
        <f t="shared" si="3"/>
        <v>0.54300000000000004</v>
      </c>
      <c r="I34">
        <f t="shared" si="4"/>
        <v>0.59199999999999997</v>
      </c>
      <c r="J34">
        <f t="shared" si="5"/>
        <v>0.60199999999999998</v>
      </c>
      <c r="K34">
        <f t="shared" si="6"/>
        <v>0.59099999999999997</v>
      </c>
    </row>
    <row r="35" spans="1:11" x14ac:dyDescent="0.4">
      <c r="A35" s="58" t="s">
        <v>38</v>
      </c>
      <c r="B35" s="52">
        <v>0.67200000000000004</v>
      </c>
      <c r="C35" s="57">
        <v>0.70599999999999996</v>
      </c>
      <c r="D35" s="52">
        <v>0.70499999999999996</v>
      </c>
      <c r="E35" s="53">
        <v>0.70799999999999996</v>
      </c>
      <c r="F35" t="str">
        <f t="shared" si="1"/>
        <v>○</v>
      </c>
      <c r="G35" t="str">
        <f t="shared" si="2"/>
        <v>○</v>
      </c>
      <c r="H35">
        <f t="shared" si="3"/>
        <v>0.67200000000000004</v>
      </c>
      <c r="I35">
        <f t="shared" si="4"/>
        <v>0.70599999999999996</v>
      </c>
      <c r="J35">
        <f t="shared" si="5"/>
        <v>0.70499999999999996</v>
      </c>
      <c r="K35">
        <f t="shared" si="6"/>
        <v>0.70799999999999996</v>
      </c>
    </row>
    <row r="36" spans="1:11" x14ac:dyDescent="0.4">
      <c r="A36" s="59" t="s">
        <v>39</v>
      </c>
      <c r="B36" s="49">
        <v>0.503</v>
      </c>
      <c r="C36" s="56">
        <v>0.502</v>
      </c>
      <c r="D36" s="49">
        <v>0.54300000000000004</v>
      </c>
      <c r="E36" s="50">
        <v>0.505</v>
      </c>
      <c r="F36" t="str">
        <f t="shared" si="1"/>
        <v>×</v>
      </c>
      <c r="G36" t="str">
        <f t="shared" si="2"/>
        <v>×</v>
      </c>
      <c r="H36">
        <f t="shared" si="3"/>
        <v>0.503</v>
      </c>
      <c r="I36">
        <f t="shared" si="4"/>
        <v>0.502</v>
      </c>
      <c r="J36">
        <f t="shared" si="5"/>
        <v>0.54300000000000004</v>
      </c>
      <c r="K36">
        <f t="shared" si="6"/>
        <v>0.505</v>
      </c>
    </row>
    <row r="37" spans="1:11" x14ac:dyDescent="0.4">
      <c r="A37" s="58" t="s">
        <v>40</v>
      </c>
      <c r="B37" s="52">
        <v>0.76900000000000002</v>
      </c>
      <c r="C37" s="57">
        <v>0.78700000000000003</v>
      </c>
      <c r="D37" s="52">
        <v>0.92700000000000005</v>
      </c>
      <c r="E37" s="53">
        <v>0.91300000000000003</v>
      </c>
      <c r="F37" t="str">
        <f t="shared" si="1"/>
        <v>○</v>
      </c>
      <c r="G37" t="str">
        <f t="shared" si="2"/>
        <v>×</v>
      </c>
      <c r="H37">
        <f t="shared" si="3"/>
        <v>0.76900000000000002</v>
      </c>
      <c r="I37">
        <f t="shared" si="4"/>
        <v>0.78700000000000003</v>
      </c>
      <c r="J37">
        <f t="shared" si="5"/>
        <v>0.92700000000000005</v>
      </c>
      <c r="K37">
        <f t="shared" si="6"/>
        <v>0.91300000000000003</v>
      </c>
    </row>
    <row r="38" spans="1:11" x14ac:dyDescent="0.4">
      <c r="A38" s="59" t="s">
        <v>41</v>
      </c>
      <c r="B38" s="49">
        <v>0.377</v>
      </c>
      <c r="C38" s="56">
        <v>0.376</v>
      </c>
      <c r="D38" s="49">
        <v>0.40500000000000003</v>
      </c>
      <c r="E38" s="50">
        <v>0.41299999999999998</v>
      </c>
      <c r="F38" t="str">
        <f t="shared" si="1"/>
        <v>×</v>
      </c>
      <c r="G38" t="str">
        <f t="shared" si="2"/>
        <v>○</v>
      </c>
      <c r="H38">
        <f t="shared" si="3"/>
        <v>0.377</v>
      </c>
      <c r="I38">
        <f t="shared" si="4"/>
        <v>0.376</v>
      </c>
      <c r="J38">
        <f t="shared" si="5"/>
        <v>0.40500000000000003</v>
      </c>
      <c r="K38">
        <f t="shared" si="6"/>
        <v>0.41299999999999998</v>
      </c>
    </row>
    <row r="39" spans="1:11" x14ac:dyDescent="0.4">
      <c r="A39" s="58" t="s">
        <v>42</v>
      </c>
      <c r="B39" s="52">
        <v>0.26900000000000002</v>
      </c>
      <c r="C39" s="57">
        <v>0.27300000000000002</v>
      </c>
      <c r="D39" s="52">
        <v>0.32500000000000001</v>
      </c>
      <c r="E39" s="53">
        <v>0.35699999999999998</v>
      </c>
      <c r="F39" t="str">
        <f t="shared" si="1"/>
        <v>○</v>
      </c>
      <c r="G39" t="str">
        <f t="shared" si="2"/>
        <v>○</v>
      </c>
      <c r="H39">
        <f t="shared" si="3"/>
        <v>0.26900000000000002</v>
      </c>
      <c r="I39">
        <f t="shared" si="4"/>
        <v>0.27300000000000002</v>
      </c>
      <c r="J39">
        <f t="shared" si="5"/>
        <v>0.32500000000000001</v>
      </c>
      <c r="K39">
        <f t="shared" si="6"/>
        <v>0.35699999999999998</v>
      </c>
    </row>
    <row r="40" spans="1:11" x14ac:dyDescent="0.4">
      <c r="A40" s="59" t="s">
        <v>43</v>
      </c>
      <c r="B40" s="49">
        <v>0.56000000000000005</v>
      </c>
      <c r="C40" s="56">
        <v>0.57699999999999996</v>
      </c>
      <c r="D40" s="49">
        <v>0.72199999999999998</v>
      </c>
      <c r="E40" s="50">
        <v>0.72399999999999998</v>
      </c>
      <c r="F40" t="str">
        <f t="shared" si="1"/>
        <v>○</v>
      </c>
      <c r="G40" t="str">
        <f t="shared" si="2"/>
        <v>○</v>
      </c>
      <c r="H40">
        <f t="shared" si="3"/>
        <v>0.56000000000000005</v>
      </c>
      <c r="I40">
        <f t="shared" si="4"/>
        <v>0.57699999999999996</v>
      </c>
      <c r="J40">
        <f t="shared" si="5"/>
        <v>0.72199999999999998</v>
      </c>
      <c r="K40">
        <f t="shared" si="6"/>
        <v>0.72399999999999998</v>
      </c>
    </row>
    <row r="41" spans="1:11" x14ac:dyDescent="0.4">
      <c r="A41" s="58" t="s">
        <v>44</v>
      </c>
      <c r="B41" s="52">
        <v>0.72499999999999998</v>
      </c>
      <c r="C41" s="57">
        <v>0.73699999999999999</v>
      </c>
      <c r="D41" s="52">
        <v>0.74299999999999999</v>
      </c>
      <c r="E41" s="53">
        <v>0.77800000000000002</v>
      </c>
      <c r="F41" t="str">
        <f t="shared" si="1"/>
        <v>○</v>
      </c>
      <c r="G41" t="str">
        <f t="shared" si="2"/>
        <v>○</v>
      </c>
      <c r="H41">
        <f t="shared" si="3"/>
        <v>0.72499999999999998</v>
      </c>
      <c r="I41">
        <f t="shared" si="4"/>
        <v>0.73699999999999999</v>
      </c>
      <c r="J41">
        <f t="shared" si="5"/>
        <v>0.74299999999999999</v>
      </c>
      <c r="K41">
        <f t="shared" si="6"/>
        <v>0.77800000000000002</v>
      </c>
    </row>
    <row r="42" spans="1:11" x14ac:dyDescent="0.4">
      <c r="A42" s="59" t="s">
        <v>45</v>
      </c>
      <c r="B42" s="49">
        <v>0.60299999999999998</v>
      </c>
      <c r="C42" s="56">
        <v>0.64200000000000002</v>
      </c>
      <c r="D42" s="49">
        <v>0.70399999999999996</v>
      </c>
      <c r="E42" s="50">
        <v>0.69599999999999995</v>
      </c>
      <c r="F42" t="str">
        <f t="shared" si="1"/>
        <v>○</v>
      </c>
      <c r="G42" t="str">
        <f t="shared" si="2"/>
        <v>×</v>
      </c>
      <c r="H42">
        <f t="shared" si="3"/>
        <v>0.60299999999999998</v>
      </c>
      <c r="I42">
        <f t="shared" si="4"/>
        <v>0.64200000000000002</v>
      </c>
      <c r="J42">
        <f t="shared" si="5"/>
        <v>0.70399999999999996</v>
      </c>
      <c r="K42">
        <f t="shared" si="6"/>
        <v>0.69599999999999995</v>
      </c>
    </row>
    <row r="43" spans="1:11" x14ac:dyDescent="0.4">
      <c r="A43" s="58" t="s">
        <v>46</v>
      </c>
      <c r="B43" s="52">
        <v>0.66400000000000003</v>
      </c>
      <c r="C43" s="57">
        <v>0.68700000000000006</v>
      </c>
      <c r="D43" s="52">
        <v>0.71</v>
      </c>
      <c r="E43" s="53">
        <v>0.67200000000000004</v>
      </c>
      <c r="F43" t="str">
        <f t="shared" si="1"/>
        <v>○</v>
      </c>
      <c r="G43" t="str">
        <f t="shared" si="2"/>
        <v>×</v>
      </c>
      <c r="H43">
        <f t="shared" si="3"/>
        <v>0.66400000000000003</v>
      </c>
      <c r="I43">
        <f t="shared" si="4"/>
        <v>0.68700000000000006</v>
      </c>
      <c r="J43">
        <f t="shared" si="5"/>
        <v>0.71</v>
      </c>
      <c r="K43">
        <f t="shared" si="6"/>
        <v>0.67200000000000004</v>
      </c>
    </row>
    <row r="44" spans="1:11" x14ac:dyDescent="0.4">
      <c r="A44" s="59" t="s">
        <v>47</v>
      </c>
      <c r="B44" s="49">
        <v>0.55800000000000005</v>
      </c>
      <c r="C44" s="56">
        <v>0.52700000000000002</v>
      </c>
      <c r="D44" s="49">
        <v>0.46899999999999997</v>
      </c>
      <c r="E44" s="50">
        <v>0.46899999999999997</v>
      </c>
      <c r="F44" t="str">
        <f t="shared" si="1"/>
        <v>×</v>
      </c>
      <c r="G44" t="str">
        <f t="shared" si="2"/>
        <v>△</v>
      </c>
      <c r="H44">
        <f t="shared" si="3"/>
        <v>0.55800000000000005</v>
      </c>
      <c r="I44">
        <f t="shared" si="4"/>
        <v>0.52700000000000002</v>
      </c>
      <c r="J44">
        <f t="shared" si="5"/>
        <v>0.46899999999999997</v>
      </c>
      <c r="K44">
        <f t="shared" si="6"/>
        <v>0.46899999999999997</v>
      </c>
    </row>
    <row r="45" spans="1:11" x14ac:dyDescent="0.4">
      <c r="A45" s="58" t="s">
        <v>210</v>
      </c>
      <c r="B45" s="52"/>
      <c r="C45" s="57"/>
      <c r="D45" s="52">
        <v>0.90500000000000003</v>
      </c>
      <c r="E45" s="53">
        <v>0.85899999999999999</v>
      </c>
      <c r="F45" t="str">
        <f t="shared" si="1"/>
        <v/>
      </c>
      <c r="G45" t="str">
        <f t="shared" si="2"/>
        <v>×</v>
      </c>
      <c r="H45" t="e">
        <f t="shared" si="3"/>
        <v>#NUM!</v>
      </c>
      <c r="I45" t="e">
        <f t="shared" si="4"/>
        <v>#NUM!</v>
      </c>
      <c r="J45">
        <f t="shared" si="5"/>
        <v>0.90500000000000003</v>
      </c>
      <c r="K45">
        <f t="shared" si="6"/>
        <v>0.85899999999999999</v>
      </c>
    </row>
    <row r="46" spans="1:11" x14ac:dyDescent="0.4">
      <c r="A46" s="59" t="s">
        <v>48</v>
      </c>
      <c r="B46" s="49">
        <v>0.60199999999999998</v>
      </c>
      <c r="C46" s="56">
        <v>0.63100000000000001</v>
      </c>
      <c r="D46" s="49">
        <v>0.75</v>
      </c>
      <c r="E46" s="50">
        <v>0.78</v>
      </c>
      <c r="F46" t="str">
        <f t="shared" si="1"/>
        <v>○</v>
      </c>
      <c r="G46" t="str">
        <f t="shared" si="2"/>
        <v>○</v>
      </c>
      <c r="H46">
        <f t="shared" si="3"/>
        <v>0.60199999999999998</v>
      </c>
      <c r="I46">
        <f t="shared" si="4"/>
        <v>0.63100000000000001</v>
      </c>
      <c r="J46">
        <f t="shared" si="5"/>
        <v>0.75</v>
      </c>
      <c r="K46">
        <f t="shared" si="6"/>
        <v>0.78</v>
      </c>
    </row>
    <row r="47" spans="1:11" x14ac:dyDescent="0.4">
      <c r="A47" s="58" t="s">
        <v>49</v>
      </c>
      <c r="B47" s="52">
        <v>0.59799999999999998</v>
      </c>
      <c r="C47" s="57">
        <v>0.58099999999999996</v>
      </c>
      <c r="D47" s="52">
        <v>0.64100000000000001</v>
      </c>
      <c r="E47" s="53">
        <v>0.66200000000000003</v>
      </c>
      <c r="F47" t="str">
        <f t="shared" si="1"/>
        <v>×</v>
      </c>
      <c r="G47" t="str">
        <f t="shared" si="2"/>
        <v>○</v>
      </c>
      <c r="H47">
        <f t="shared" si="3"/>
        <v>0.59799999999999998</v>
      </c>
      <c r="I47">
        <f t="shared" si="4"/>
        <v>0.58099999999999996</v>
      </c>
      <c r="J47">
        <f t="shared" si="5"/>
        <v>0.64100000000000001</v>
      </c>
      <c r="K47">
        <f t="shared" si="6"/>
        <v>0.66200000000000003</v>
      </c>
    </row>
    <row r="48" spans="1:11" x14ac:dyDescent="0.4">
      <c r="A48" s="59" t="s">
        <v>50</v>
      </c>
      <c r="B48" s="49">
        <v>0.56200000000000006</v>
      </c>
      <c r="C48" s="56">
        <v>0.54300000000000004</v>
      </c>
      <c r="D48" s="49">
        <v>0.66100000000000003</v>
      </c>
      <c r="E48" s="50">
        <v>0.7</v>
      </c>
      <c r="F48" t="str">
        <f t="shared" si="1"/>
        <v>×</v>
      </c>
      <c r="G48" t="str">
        <f t="shared" si="2"/>
        <v>○</v>
      </c>
      <c r="H48">
        <f t="shared" si="3"/>
        <v>0.56200000000000006</v>
      </c>
      <c r="I48">
        <f t="shared" si="4"/>
        <v>0.54300000000000004</v>
      </c>
      <c r="J48">
        <f t="shared" si="5"/>
        <v>0.66100000000000003</v>
      </c>
      <c r="K48">
        <f t="shared" si="6"/>
        <v>0.7</v>
      </c>
    </row>
    <row r="49" spans="1:11" x14ac:dyDescent="0.4">
      <c r="A49" s="58" t="s">
        <v>51</v>
      </c>
      <c r="B49" s="52">
        <v>0.79</v>
      </c>
      <c r="C49" s="57">
        <v>0.83099999999999996</v>
      </c>
      <c r="D49" s="52">
        <v>0.89</v>
      </c>
      <c r="E49" s="53">
        <v>0.83</v>
      </c>
      <c r="F49" t="str">
        <f t="shared" si="1"/>
        <v>○</v>
      </c>
      <c r="G49" t="str">
        <f t="shared" si="2"/>
        <v>×</v>
      </c>
      <c r="H49">
        <f t="shared" si="3"/>
        <v>0.79</v>
      </c>
      <c r="I49">
        <f t="shared" si="4"/>
        <v>0.83099999999999996</v>
      </c>
      <c r="J49">
        <f t="shared" si="5"/>
        <v>0.89</v>
      </c>
      <c r="K49">
        <f t="shared" si="6"/>
        <v>0.83</v>
      </c>
    </row>
    <row r="50" spans="1:11" x14ac:dyDescent="0.4">
      <c r="A50" s="59" t="s">
        <v>52</v>
      </c>
      <c r="B50" s="49">
        <v>0.55400000000000005</v>
      </c>
      <c r="C50" s="56">
        <v>0.621</v>
      </c>
      <c r="D50" s="49">
        <v>0.65700000000000003</v>
      </c>
      <c r="E50" s="50">
        <v>0.64900000000000002</v>
      </c>
      <c r="F50" t="str">
        <f t="shared" si="1"/>
        <v>○</v>
      </c>
      <c r="G50" t="str">
        <f t="shared" si="2"/>
        <v>×</v>
      </c>
      <c r="H50">
        <f t="shared" si="3"/>
        <v>0.55400000000000005</v>
      </c>
      <c r="I50">
        <f t="shared" si="4"/>
        <v>0.621</v>
      </c>
      <c r="J50">
        <f t="shared" si="5"/>
        <v>0.65700000000000003</v>
      </c>
      <c r="K50">
        <f t="shared" si="6"/>
        <v>0.64900000000000002</v>
      </c>
    </row>
    <row r="51" spans="1:11" x14ac:dyDescent="0.4">
      <c r="A51" s="58" t="s">
        <v>53</v>
      </c>
      <c r="B51" s="52">
        <v>0.65</v>
      </c>
      <c r="C51" s="57">
        <v>0.61399999999999999</v>
      </c>
      <c r="D51" s="52">
        <v>0.752</v>
      </c>
      <c r="E51" s="53">
        <v>0.747</v>
      </c>
      <c r="F51" t="str">
        <f t="shared" si="1"/>
        <v>×</v>
      </c>
      <c r="G51" t="str">
        <f t="shared" si="2"/>
        <v>×</v>
      </c>
      <c r="H51">
        <f t="shared" si="3"/>
        <v>0.65</v>
      </c>
      <c r="I51">
        <f t="shared" si="4"/>
        <v>0.61399999999999999</v>
      </c>
      <c r="J51">
        <f t="shared" si="5"/>
        <v>0.752</v>
      </c>
      <c r="K51">
        <f t="shared" si="6"/>
        <v>0.747</v>
      </c>
    </row>
    <row r="52" spans="1:11" x14ac:dyDescent="0.4">
      <c r="A52" s="59" t="s">
        <v>54</v>
      </c>
      <c r="B52" s="49">
        <v>0.51400000000000001</v>
      </c>
      <c r="C52" s="56">
        <v>0.48499999999999999</v>
      </c>
      <c r="D52" s="49">
        <v>0.629</v>
      </c>
      <c r="E52" s="50">
        <v>0.63100000000000001</v>
      </c>
      <c r="F52" t="str">
        <f t="shared" si="1"/>
        <v>×</v>
      </c>
      <c r="G52" t="str">
        <f t="shared" si="2"/>
        <v>○</v>
      </c>
      <c r="H52">
        <f t="shared" si="3"/>
        <v>0.51400000000000001</v>
      </c>
      <c r="I52">
        <f t="shared" si="4"/>
        <v>0.48499999999999999</v>
      </c>
      <c r="J52">
        <f t="shared" si="5"/>
        <v>0.629</v>
      </c>
      <c r="K52">
        <f t="shared" si="6"/>
        <v>0.63100000000000001</v>
      </c>
    </row>
    <row r="53" spans="1:11" x14ac:dyDescent="0.4">
      <c r="A53" s="58" t="s">
        <v>55</v>
      </c>
      <c r="B53" s="52">
        <v>0.54600000000000004</v>
      </c>
      <c r="C53" s="57">
        <v>0.54600000000000004</v>
      </c>
      <c r="D53" s="52">
        <v>0.56899999999999995</v>
      </c>
      <c r="E53" s="53">
        <v>0.59399999999999997</v>
      </c>
      <c r="F53" t="str">
        <f t="shared" si="1"/>
        <v>△</v>
      </c>
      <c r="G53" t="str">
        <f t="shared" si="2"/>
        <v>○</v>
      </c>
      <c r="H53">
        <f t="shared" si="3"/>
        <v>0.54600000000000004</v>
      </c>
      <c r="I53">
        <f t="shared" si="4"/>
        <v>0.54600000000000004</v>
      </c>
      <c r="J53">
        <f t="shared" si="5"/>
        <v>0.56899999999999995</v>
      </c>
      <c r="K53">
        <f t="shared" si="6"/>
        <v>0.59399999999999997</v>
      </c>
    </row>
    <row r="54" spans="1:11" x14ac:dyDescent="0.4">
      <c r="A54" s="59" t="s">
        <v>56</v>
      </c>
      <c r="B54" s="49">
        <v>0.33100000000000002</v>
      </c>
      <c r="C54" s="56">
        <v>0.34799999999999998</v>
      </c>
      <c r="D54" s="49">
        <v>0.41099999999999998</v>
      </c>
      <c r="E54" s="50">
        <v>0.42</v>
      </c>
      <c r="F54" t="str">
        <f t="shared" si="1"/>
        <v>○</v>
      </c>
      <c r="G54" t="str">
        <f t="shared" si="2"/>
        <v>○</v>
      </c>
      <c r="H54">
        <f t="shared" si="3"/>
        <v>0.33100000000000002</v>
      </c>
      <c r="I54">
        <f t="shared" si="4"/>
        <v>0.34799999999999998</v>
      </c>
      <c r="J54">
        <f t="shared" si="5"/>
        <v>0.41099999999999998</v>
      </c>
      <c r="K54">
        <f t="shared" si="6"/>
        <v>0.42</v>
      </c>
    </row>
    <row r="55" spans="1:11" x14ac:dyDescent="0.4">
      <c r="A55" s="58" t="s">
        <v>57</v>
      </c>
      <c r="B55" s="52">
        <v>0.30299999999999999</v>
      </c>
      <c r="C55" s="57">
        <v>0.29699999999999999</v>
      </c>
      <c r="D55" s="52">
        <v>0.35099999999999998</v>
      </c>
      <c r="E55" s="53">
        <v>0.34499999999999997</v>
      </c>
      <c r="F55" t="str">
        <f t="shared" si="1"/>
        <v>×</v>
      </c>
      <c r="G55" t="str">
        <f t="shared" si="2"/>
        <v>×</v>
      </c>
      <c r="H55">
        <f t="shared" si="3"/>
        <v>0.30299999999999999</v>
      </c>
      <c r="I55">
        <f t="shared" si="4"/>
        <v>0.29699999999999999</v>
      </c>
      <c r="J55">
        <f t="shared" si="5"/>
        <v>0.35099999999999998</v>
      </c>
      <c r="K55">
        <f t="shared" si="6"/>
        <v>0.34499999999999997</v>
      </c>
    </row>
    <row r="56" spans="1:11" x14ac:dyDescent="0.4">
      <c r="A56" s="59" t="s">
        <v>58</v>
      </c>
      <c r="B56" s="49">
        <v>0.60899999999999999</v>
      </c>
      <c r="C56" s="56">
        <v>0.63800000000000001</v>
      </c>
      <c r="D56" s="49">
        <v>0.66</v>
      </c>
      <c r="E56" s="50">
        <v>0.63900000000000001</v>
      </c>
      <c r="F56" t="str">
        <f t="shared" si="1"/>
        <v>○</v>
      </c>
      <c r="G56" t="str">
        <f t="shared" si="2"/>
        <v>×</v>
      </c>
      <c r="H56">
        <f t="shared" si="3"/>
        <v>0.60899999999999999</v>
      </c>
      <c r="I56">
        <f t="shared" si="4"/>
        <v>0.63800000000000001</v>
      </c>
      <c r="J56">
        <f t="shared" si="5"/>
        <v>0.66</v>
      </c>
      <c r="K56">
        <f t="shared" si="6"/>
        <v>0.63900000000000001</v>
      </c>
    </row>
    <row r="57" spans="1:11" x14ac:dyDescent="0.4">
      <c r="A57" s="58" t="s">
        <v>59</v>
      </c>
      <c r="B57" s="52">
        <v>0.71199999999999997</v>
      </c>
      <c r="C57" s="57">
        <v>0.73799999999999999</v>
      </c>
      <c r="D57" s="52">
        <v>0.91200000000000003</v>
      </c>
      <c r="E57" s="53">
        <v>0.89900000000000002</v>
      </c>
      <c r="F57" t="str">
        <f t="shared" si="1"/>
        <v>○</v>
      </c>
      <c r="G57" t="str">
        <f t="shared" si="2"/>
        <v>×</v>
      </c>
      <c r="H57">
        <f t="shared" si="3"/>
        <v>0.71199999999999997</v>
      </c>
      <c r="I57">
        <f t="shared" si="4"/>
        <v>0.73799999999999999</v>
      </c>
      <c r="J57">
        <f t="shared" si="5"/>
        <v>0.91200000000000003</v>
      </c>
      <c r="K57">
        <f t="shared" si="6"/>
        <v>0.89900000000000002</v>
      </c>
    </row>
    <row r="58" spans="1:11" x14ac:dyDescent="0.4">
      <c r="A58" s="59" t="s">
        <v>60</v>
      </c>
      <c r="B58" s="49">
        <v>0.47</v>
      </c>
      <c r="C58" s="56">
        <v>0.44</v>
      </c>
      <c r="D58" s="49">
        <v>0.35499999999999998</v>
      </c>
      <c r="E58" s="50">
        <v>0.33800000000000002</v>
      </c>
      <c r="F58" t="str">
        <f t="shared" si="1"/>
        <v>×</v>
      </c>
      <c r="G58" t="str">
        <f t="shared" si="2"/>
        <v>×</v>
      </c>
      <c r="H58">
        <f t="shared" si="3"/>
        <v>0.47</v>
      </c>
      <c r="I58">
        <f t="shared" si="4"/>
        <v>0.44</v>
      </c>
      <c r="J58">
        <f t="shared" si="5"/>
        <v>0.35499999999999998</v>
      </c>
      <c r="K58">
        <f t="shared" si="6"/>
        <v>0.33800000000000002</v>
      </c>
    </row>
    <row r="59" spans="1:11" x14ac:dyDescent="0.4">
      <c r="A59" s="58" t="s">
        <v>61</v>
      </c>
      <c r="B59" s="52">
        <v>0.36899999999999999</v>
      </c>
      <c r="C59" s="57">
        <v>0.40899999999999997</v>
      </c>
      <c r="D59" s="52">
        <v>0.50700000000000001</v>
      </c>
      <c r="E59" s="53">
        <v>0.49299999999999999</v>
      </c>
      <c r="F59" t="str">
        <f t="shared" si="1"/>
        <v>○</v>
      </c>
      <c r="G59" t="str">
        <f t="shared" si="2"/>
        <v>×</v>
      </c>
      <c r="H59">
        <f t="shared" si="3"/>
        <v>0.36899999999999999</v>
      </c>
      <c r="I59">
        <f t="shared" si="4"/>
        <v>0.40899999999999997</v>
      </c>
      <c r="J59">
        <f t="shared" si="5"/>
        <v>0.50700000000000001</v>
      </c>
      <c r="K59">
        <f t="shared" si="6"/>
        <v>0.49299999999999999</v>
      </c>
    </row>
    <row r="60" spans="1:11" x14ac:dyDescent="0.4">
      <c r="A60" s="59" t="s">
        <v>62</v>
      </c>
      <c r="B60" s="49">
        <v>0.51100000000000001</v>
      </c>
      <c r="C60" s="56">
        <v>0.54800000000000004</v>
      </c>
      <c r="D60" s="49">
        <v>0.5</v>
      </c>
      <c r="E60" s="50">
        <v>0.48099999999999998</v>
      </c>
      <c r="F60" t="str">
        <f t="shared" si="1"/>
        <v>○</v>
      </c>
      <c r="G60" t="str">
        <f t="shared" si="2"/>
        <v>×</v>
      </c>
      <c r="H60">
        <f t="shared" si="3"/>
        <v>0.51100000000000001</v>
      </c>
      <c r="I60">
        <f t="shared" si="4"/>
        <v>0.54800000000000004</v>
      </c>
      <c r="J60">
        <f t="shared" si="5"/>
        <v>0.5</v>
      </c>
      <c r="K60">
        <f t="shared" si="6"/>
        <v>0.48099999999999998</v>
      </c>
    </row>
    <row r="61" spans="1:11" x14ac:dyDescent="0.4">
      <c r="A61" s="58" t="s">
        <v>63</v>
      </c>
      <c r="B61" s="52">
        <v>0.25900000000000001</v>
      </c>
      <c r="C61" s="57">
        <v>0.25900000000000001</v>
      </c>
      <c r="D61" s="52">
        <v>0.58299999999999996</v>
      </c>
      <c r="E61" s="53">
        <v>0.629</v>
      </c>
      <c r="F61" t="str">
        <f t="shared" si="1"/>
        <v>△</v>
      </c>
      <c r="G61" t="str">
        <f t="shared" si="2"/>
        <v>○</v>
      </c>
      <c r="H61">
        <f t="shared" si="3"/>
        <v>0.25900000000000001</v>
      </c>
      <c r="I61">
        <f t="shared" si="4"/>
        <v>0.25900000000000001</v>
      </c>
      <c r="J61">
        <f t="shared" si="5"/>
        <v>0.58299999999999996</v>
      </c>
      <c r="K61">
        <f t="shared" si="6"/>
        <v>0.629</v>
      </c>
    </row>
    <row r="62" spans="1:11" x14ac:dyDescent="0.4">
      <c r="A62" s="59" t="s">
        <v>64</v>
      </c>
      <c r="B62" s="49">
        <v>0.622</v>
      </c>
      <c r="C62" s="56">
        <v>0.63400000000000001</v>
      </c>
      <c r="D62" s="49">
        <v>0.52300000000000002</v>
      </c>
      <c r="E62" s="50">
        <v>0.51900000000000002</v>
      </c>
      <c r="F62" t="str">
        <f t="shared" si="1"/>
        <v>○</v>
      </c>
      <c r="G62" t="str">
        <f t="shared" si="2"/>
        <v>×</v>
      </c>
      <c r="H62">
        <f t="shared" si="3"/>
        <v>0.622</v>
      </c>
      <c r="I62">
        <f t="shared" si="4"/>
        <v>0.63400000000000001</v>
      </c>
      <c r="J62">
        <f t="shared" si="5"/>
        <v>0.52300000000000002</v>
      </c>
      <c r="K62">
        <f t="shared" si="6"/>
        <v>0.51900000000000002</v>
      </c>
    </row>
    <row r="63" spans="1:11" x14ac:dyDescent="0.4">
      <c r="A63" s="58" t="s">
        <v>65</v>
      </c>
      <c r="B63" s="52">
        <v>0.307</v>
      </c>
      <c r="C63" s="57">
        <v>0.34200000000000003</v>
      </c>
      <c r="D63" s="52">
        <v>0.45200000000000001</v>
      </c>
      <c r="E63" s="53">
        <v>0.45100000000000001</v>
      </c>
      <c r="F63" t="str">
        <f t="shared" si="1"/>
        <v>○</v>
      </c>
      <c r="G63" t="str">
        <f t="shared" si="2"/>
        <v>×</v>
      </c>
      <c r="H63">
        <f t="shared" si="3"/>
        <v>0.307</v>
      </c>
      <c r="I63">
        <f t="shared" si="4"/>
        <v>0.34200000000000003</v>
      </c>
      <c r="J63">
        <f t="shared" si="5"/>
        <v>0.45200000000000001</v>
      </c>
      <c r="K63">
        <f t="shared" si="6"/>
        <v>0.45100000000000001</v>
      </c>
    </row>
    <row r="64" spans="1:11" x14ac:dyDescent="0.4">
      <c r="A64" s="59" t="s">
        <v>66</v>
      </c>
      <c r="B64" s="49">
        <v>0.53800000000000003</v>
      </c>
      <c r="C64" s="56">
        <v>0.53</v>
      </c>
      <c r="D64" s="49">
        <v>0.57699999999999996</v>
      </c>
      <c r="E64" s="50">
        <v>0.60599999999999998</v>
      </c>
      <c r="F64" t="str">
        <f t="shared" si="1"/>
        <v>×</v>
      </c>
      <c r="G64" t="str">
        <f t="shared" si="2"/>
        <v>○</v>
      </c>
      <c r="H64">
        <f t="shared" si="3"/>
        <v>0.53800000000000003</v>
      </c>
      <c r="I64">
        <f t="shared" si="4"/>
        <v>0.53</v>
      </c>
      <c r="J64">
        <f t="shared" si="5"/>
        <v>0.57699999999999996</v>
      </c>
      <c r="K64">
        <f t="shared" si="6"/>
        <v>0.60599999999999998</v>
      </c>
    </row>
    <row r="65" spans="1:11" x14ac:dyDescent="0.4">
      <c r="A65" s="58" t="s">
        <v>67</v>
      </c>
      <c r="B65" s="52">
        <v>0.62</v>
      </c>
      <c r="C65" s="57">
        <v>0.64700000000000002</v>
      </c>
      <c r="D65" s="52">
        <v>0.54900000000000004</v>
      </c>
      <c r="E65" s="53">
        <v>0.54300000000000004</v>
      </c>
      <c r="F65" t="str">
        <f t="shared" si="1"/>
        <v>○</v>
      </c>
      <c r="G65" t="str">
        <f t="shared" si="2"/>
        <v>×</v>
      </c>
      <c r="H65">
        <f t="shared" si="3"/>
        <v>0.62</v>
      </c>
      <c r="I65">
        <f t="shared" si="4"/>
        <v>0.64700000000000002</v>
      </c>
      <c r="J65">
        <f t="shared" si="5"/>
        <v>0.54900000000000004</v>
      </c>
      <c r="K65">
        <f t="shared" si="6"/>
        <v>0.54300000000000004</v>
      </c>
    </row>
    <row r="66" spans="1:11" x14ac:dyDescent="0.4">
      <c r="A66" s="59" t="s">
        <v>68</v>
      </c>
      <c r="B66" s="49">
        <v>0.43099999999999999</v>
      </c>
      <c r="C66" s="56">
        <v>0.45100000000000001</v>
      </c>
      <c r="D66" s="49">
        <v>0.51900000000000002</v>
      </c>
      <c r="E66" s="50">
        <v>0.53</v>
      </c>
      <c r="F66" t="str">
        <f t="shared" si="1"/>
        <v>○</v>
      </c>
      <c r="G66" t="str">
        <f t="shared" si="2"/>
        <v>○</v>
      </c>
      <c r="H66">
        <f t="shared" si="3"/>
        <v>0.43099999999999999</v>
      </c>
      <c r="I66">
        <f t="shared" si="4"/>
        <v>0.45100000000000001</v>
      </c>
      <c r="J66">
        <f t="shared" si="5"/>
        <v>0.51900000000000002</v>
      </c>
      <c r="K66">
        <f t="shared" si="6"/>
        <v>0.53</v>
      </c>
    </row>
    <row r="67" spans="1:11" x14ac:dyDescent="0.4">
      <c r="A67" s="58" t="s">
        <v>69</v>
      </c>
      <c r="B67" s="52">
        <v>0.437</v>
      </c>
      <c r="C67" s="57">
        <v>0.47</v>
      </c>
      <c r="D67" s="52">
        <v>0.52300000000000002</v>
      </c>
      <c r="E67" s="53">
        <v>0.51200000000000001</v>
      </c>
      <c r="F67" t="str">
        <f t="shared" ref="F67:F86" si="7">IF(B67="","", IF(B67 &lt;C67, "○",IF(B67=C67,"△","×")))</f>
        <v>○</v>
      </c>
      <c r="G67" t="str">
        <f t="shared" ref="G67:G86" si="8" xml:space="preserve"> IF(D67 &lt;E67, "○",IF(D67=E67,"△","×"))</f>
        <v>×</v>
      </c>
      <c r="H67">
        <f t="shared" ref="H67:H86" si="9">ROUND(B67,-INT(LOG10(B67))+2)</f>
        <v>0.437</v>
      </c>
      <c r="I67">
        <f t="shared" ref="I67:I86" si="10">ROUND(C67,-INT(LOG10(C67))+2)</f>
        <v>0.47</v>
      </c>
      <c r="J67">
        <f t="shared" ref="J67:J86" si="11">ROUND(D67,-INT(LOG10(D67))+2)</f>
        <v>0.52300000000000002</v>
      </c>
      <c r="K67">
        <f t="shared" ref="K67:K86" si="12">ROUND(E67,-INT(LOG10(E67))+2)</f>
        <v>0.51200000000000001</v>
      </c>
    </row>
    <row r="68" spans="1:11" x14ac:dyDescent="0.4">
      <c r="A68" s="59" t="s">
        <v>70</v>
      </c>
      <c r="B68" s="49">
        <v>0.66200000000000003</v>
      </c>
      <c r="C68" s="56">
        <v>0.64</v>
      </c>
      <c r="D68" s="49">
        <v>0.63300000000000001</v>
      </c>
      <c r="E68" s="50">
        <v>0.64</v>
      </c>
      <c r="F68" t="str">
        <f t="shared" si="7"/>
        <v>×</v>
      </c>
      <c r="G68" t="str">
        <f t="shared" si="8"/>
        <v>○</v>
      </c>
      <c r="H68">
        <f t="shared" si="9"/>
        <v>0.66200000000000003</v>
      </c>
      <c r="I68">
        <f t="shared" si="10"/>
        <v>0.64</v>
      </c>
      <c r="J68">
        <f t="shared" si="11"/>
        <v>0.63300000000000001</v>
      </c>
      <c r="K68">
        <f t="shared" si="12"/>
        <v>0.64</v>
      </c>
    </row>
    <row r="69" spans="1:11" x14ac:dyDescent="0.4">
      <c r="A69" s="58" t="s">
        <v>71</v>
      </c>
      <c r="B69" s="52">
        <v>0.70299999999999996</v>
      </c>
      <c r="C69" s="57">
        <v>0.63</v>
      </c>
      <c r="D69" s="52">
        <v>0.7</v>
      </c>
      <c r="E69" s="53">
        <v>0.76700000000000002</v>
      </c>
      <c r="F69" t="str">
        <f t="shared" si="7"/>
        <v>×</v>
      </c>
      <c r="G69" t="str">
        <f t="shared" si="8"/>
        <v>○</v>
      </c>
      <c r="H69">
        <f t="shared" si="9"/>
        <v>0.70299999999999996</v>
      </c>
      <c r="I69">
        <f t="shared" si="10"/>
        <v>0.63</v>
      </c>
      <c r="J69">
        <f t="shared" si="11"/>
        <v>0.7</v>
      </c>
      <c r="K69">
        <f t="shared" si="12"/>
        <v>0.76700000000000002</v>
      </c>
    </row>
    <row r="70" spans="1:11" x14ac:dyDescent="0.4">
      <c r="A70" s="59" t="s">
        <v>72</v>
      </c>
      <c r="B70" s="49">
        <v>0.95099999999999996</v>
      </c>
      <c r="C70" s="56">
        <v>0.96399999999999997</v>
      </c>
      <c r="D70" s="49">
        <v>0.97799999999999998</v>
      </c>
      <c r="E70" s="50">
        <v>0.97899999999999998</v>
      </c>
      <c r="F70" t="str">
        <f t="shared" si="7"/>
        <v>○</v>
      </c>
      <c r="G70" t="str">
        <f t="shared" si="8"/>
        <v>○</v>
      </c>
      <c r="H70">
        <f t="shared" si="9"/>
        <v>0.95099999999999996</v>
      </c>
      <c r="I70">
        <f t="shared" si="10"/>
        <v>0.96399999999999997</v>
      </c>
      <c r="J70">
        <f t="shared" si="11"/>
        <v>0.97799999999999998</v>
      </c>
      <c r="K70">
        <f t="shared" si="12"/>
        <v>0.97899999999999998</v>
      </c>
    </row>
    <row r="71" spans="1:11" x14ac:dyDescent="0.4">
      <c r="A71" s="58" t="s">
        <v>73</v>
      </c>
      <c r="B71" s="52"/>
      <c r="C71" s="57"/>
      <c r="D71" s="52">
        <v>0.83499999999999996</v>
      </c>
      <c r="E71" s="53">
        <v>0.81399999999999995</v>
      </c>
      <c r="F71" t="str">
        <f t="shared" si="7"/>
        <v/>
      </c>
      <c r="G71" t="str">
        <f t="shared" si="8"/>
        <v>×</v>
      </c>
      <c r="H71" t="e">
        <f t="shared" si="9"/>
        <v>#NUM!</v>
      </c>
      <c r="I71" t="e">
        <f t="shared" si="10"/>
        <v>#NUM!</v>
      </c>
      <c r="J71">
        <f t="shared" si="11"/>
        <v>0.83499999999999996</v>
      </c>
      <c r="K71">
        <f t="shared" si="12"/>
        <v>0.81399999999999995</v>
      </c>
    </row>
    <row r="72" spans="1:11" x14ac:dyDescent="0.4">
      <c r="A72" s="59" t="s">
        <v>74</v>
      </c>
      <c r="B72" s="49">
        <v>0.59799999999999998</v>
      </c>
      <c r="C72" s="56">
        <v>0.61499999999999999</v>
      </c>
      <c r="D72" s="49">
        <v>0.54200000000000004</v>
      </c>
      <c r="E72" s="50">
        <v>0.56999999999999995</v>
      </c>
      <c r="F72" t="str">
        <f t="shared" si="7"/>
        <v>○</v>
      </c>
      <c r="G72" t="str">
        <f t="shared" si="8"/>
        <v>○</v>
      </c>
      <c r="H72">
        <f t="shared" si="9"/>
        <v>0.59799999999999998</v>
      </c>
      <c r="I72">
        <f t="shared" si="10"/>
        <v>0.61499999999999999</v>
      </c>
      <c r="J72">
        <f t="shared" si="11"/>
        <v>0.54200000000000004</v>
      </c>
      <c r="K72">
        <f t="shared" si="12"/>
        <v>0.56999999999999995</v>
      </c>
    </row>
    <row r="73" spans="1:11" x14ac:dyDescent="0.4">
      <c r="A73" s="58" t="s">
        <v>75</v>
      </c>
      <c r="B73" s="52">
        <v>0.57799999999999996</v>
      </c>
      <c r="C73" s="57">
        <v>0.58399999999999996</v>
      </c>
      <c r="D73" s="52">
        <v>0.69599999999999995</v>
      </c>
      <c r="E73" s="53">
        <v>0.69399999999999995</v>
      </c>
      <c r="F73" t="str">
        <f t="shared" si="7"/>
        <v>○</v>
      </c>
      <c r="G73" t="str">
        <f t="shared" si="8"/>
        <v>×</v>
      </c>
      <c r="H73">
        <f t="shared" si="9"/>
        <v>0.57799999999999996</v>
      </c>
      <c r="I73">
        <f t="shared" si="10"/>
        <v>0.58399999999999996</v>
      </c>
      <c r="J73">
        <f t="shared" si="11"/>
        <v>0.69599999999999995</v>
      </c>
      <c r="K73">
        <f t="shared" si="12"/>
        <v>0.69399999999999995</v>
      </c>
    </row>
    <row r="74" spans="1:11" x14ac:dyDescent="0.4">
      <c r="A74" s="59" t="s">
        <v>211</v>
      </c>
      <c r="B74" s="49"/>
      <c r="C74" s="56"/>
      <c r="D74" s="49">
        <v>0.20599999999999999</v>
      </c>
      <c r="E74" s="50">
        <v>0.22600000000000001</v>
      </c>
      <c r="F74" t="str">
        <f t="shared" si="7"/>
        <v/>
      </c>
      <c r="G74" t="str">
        <f t="shared" si="8"/>
        <v>○</v>
      </c>
      <c r="H74" t="e">
        <f t="shared" si="9"/>
        <v>#NUM!</v>
      </c>
      <c r="I74" t="e">
        <f t="shared" si="10"/>
        <v>#NUM!</v>
      </c>
      <c r="J74">
        <f t="shared" si="11"/>
        <v>0.20599999999999999</v>
      </c>
      <c r="K74">
        <f t="shared" si="12"/>
        <v>0.22600000000000001</v>
      </c>
    </row>
    <row r="75" spans="1:11" x14ac:dyDescent="0.4">
      <c r="A75" s="58" t="s">
        <v>76</v>
      </c>
      <c r="B75" s="52">
        <v>0.39100000000000001</v>
      </c>
      <c r="C75" s="57">
        <v>0.41799999999999998</v>
      </c>
      <c r="D75" s="52">
        <v>0.46400000000000002</v>
      </c>
      <c r="E75" s="53">
        <v>0.44</v>
      </c>
      <c r="F75" t="str">
        <f t="shared" si="7"/>
        <v>○</v>
      </c>
      <c r="G75" t="str">
        <f t="shared" si="8"/>
        <v>×</v>
      </c>
      <c r="H75">
        <f t="shared" si="9"/>
        <v>0.39100000000000001</v>
      </c>
      <c r="I75">
        <f t="shared" si="10"/>
        <v>0.41799999999999998</v>
      </c>
      <c r="J75">
        <f t="shared" si="11"/>
        <v>0.46400000000000002</v>
      </c>
      <c r="K75">
        <f t="shared" si="12"/>
        <v>0.44</v>
      </c>
    </row>
    <row r="76" spans="1:11" x14ac:dyDescent="0.4">
      <c r="A76" s="59" t="s">
        <v>77</v>
      </c>
      <c r="B76" s="49">
        <v>0.749</v>
      </c>
      <c r="C76" s="56">
        <v>0.77</v>
      </c>
      <c r="D76" s="49">
        <v>0.77</v>
      </c>
      <c r="E76" s="50">
        <v>0.80300000000000005</v>
      </c>
      <c r="F76" t="str">
        <f t="shared" si="7"/>
        <v>○</v>
      </c>
      <c r="G76" t="str">
        <f t="shared" si="8"/>
        <v>○</v>
      </c>
      <c r="H76">
        <f t="shared" si="9"/>
        <v>0.749</v>
      </c>
      <c r="I76">
        <f t="shared" si="10"/>
        <v>0.77</v>
      </c>
      <c r="J76">
        <f t="shared" si="11"/>
        <v>0.77</v>
      </c>
      <c r="K76">
        <f t="shared" si="12"/>
        <v>0.80300000000000005</v>
      </c>
    </row>
    <row r="77" spans="1:11" x14ac:dyDescent="0.4">
      <c r="A77" s="58" t="s">
        <v>78</v>
      </c>
      <c r="B77" s="52">
        <v>0.59699999999999998</v>
      </c>
      <c r="C77" s="57">
        <v>0.58299999999999996</v>
      </c>
      <c r="D77" s="52">
        <v>0.67400000000000004</v>
      </c>
      <c r="E77" s="53">
        <v>0.69299999999999995</v>
      </c>
      <c r="F77" t="str">
        <f t="shared" si="7"/>
        <v>×</v>
      </c>
      <c r="G77" t="str">
        <f t="shared" si="8"/>
        <v>○</v>
      </c>
      <c r="H77">
        <f t="shared" si="9"/>
        <v>0.59699999999999998</v>
      </c>
      <c r="I77">
        <f t="shared" si="10"/>
        <v>0.58299999999999996</v>
      </c>
      <c r="J77">
        <f t="shared" si="11"/>
        <v>0.67400000000000004</v>
      </c>
      <c r="K77">
        <f t="shared" si="12"/>
        <v>0.69299999999999995</v>
      </c>
    </row>
    <row r="78" spans="1:11" x14ac:dyDescent="0.4">
      <c r="A78" s="59" t="s">
        <v>79</v>
      </c>
      <c r="B78" s="49">
        <v>0.69799999999999995</v>
      </c>
      <c r="C78" s="56">
        <v>0.72299999999999998</v>
      </c>
      <c r="D78" s="49">
        <v>0.83099999999999996</v>
      </c>
      <c r="E78" s="50">
        <v>0.82299999999999995</v>
      </c>
      <c r="F78" t="str">
        <f t="shared" si="7"/>
        <v>○</v>
      </c>
      <c r="G78" t="str">
        <f t="shared" si="8"/>
        <v>×</v>
      </c>
      <c r="H78">
        <f t="shared" si="9"/>
        <v>0.69799999999999995</v>
      </c>
      <c r="I78">
        <f t="shared" si="10"/>
        <v>0.72299999999999998</v>
      </c>
      <c r="J78">
        <f t="shared" si="11"/>
        <v>0.83099999999999996</v>
      </c>
      <c r="K78">
        <f t="shared" si="12"/>
        <v>0.82299999999999995</v>
      </c>
    </row>
    <row r="79" spans="1:11" x14ac:dyDescent="0.4">
      <c r="A79" s="58" t="s">
        <v>80</v>
      </c>
      <c r="B79" s="52">
        <v>0.48899999999999999</v>
      </c>
      <c r="C79" s="57">
        <v>0.60199999999999998</v>
      </c>
      <c r="D79" s="52">
        <v>0.63600000000000001</v>
      </c>
      <c r="E79" s="53">
        <v>0.61699999999999999</v>
      </c>
      <c r="F79" t="str">
        <f t="shared" si="7"/>
        <v>○</v>
      </c>
      <c r="G79" t="str">
        <f t="shared" si="8"/>
        <v>×</v>
      </c>
      <c r="H79">
        <f t="shared" si="9"/>
        <v>0.48899999999999999</v>
      </c>
      <c r="I79">
        <f t="shared" si="10"/>
        <v>0.60199999999999998</v>
      </c>
      <c r="J79">
        <f t="shared" si="11"/>
        <v>0.63600000000000001</v>
      </c>
      <c r="K79">
        <f t="shared" si="12"/>
        <v>0.61699999999999999</v>
      </c>
    </row>
    <row r="80" spans="1:11" x14ac:dyDescent="0.4">
      <c r="A80" s="59" t="s">
        <v>81</v>
      </c>
      <c r="B80" s="49">
        <v>0.51100000000000001</v>
      </c>
      <c r="C80" s="56">
        <v>0.52200000000000002</v>
      </c>
      <c r="D80" s="49">
        <v>0.53700000000000003</v>
      </c>
      <c r="E80" s="50">
        <v>0.53600000000000003</v>
      </c>
      <c r="F80" t="str">
        <f t="shared" si="7"/>
        <v>○</v>
      </c>
      <c r="G80" t="str">
        <f t="shared" si="8"/>
        <v>×</v>
      </c>
      <c r="H80">
        <f t="shared" si="9"/>
        <v>0.51100000000000001</v>
      </c>
      <c r="I80">
        <f t="shared" si="10"/>
        <v>0.52200000000000002</v>
      </c>
      <c r="J80">
        <f t="shared" si="11"/>
        <v>0.53700000000000003</v>
      </c>
      <c r="K80">
        <f t="shared" si="12"/>
        <v>0.53600000000000003</v>
      </c>
    </row>
    <row r="81" spans="1:11" x14ac:dyDescent="0.4">
      <c r="A81" s="58" t="s">
        <v>82</v>
      </c>
      <c r="B81" s="52">
        <v>0.22700000000000001</v>
      </c>
      <c r="C81" s="57">
        <v>0.23599999999999999</v>
      </c>
      <c r="D81" s="52">
        <v>0.28299999999999997</v>
      </c>
      <c r="E81" s="53">
        <v>0.3</v>
      </c>
      <c r="F81" t="str">
        <f t="shared" si="7"/>
        <v>○</v>
      </c>
      <c r="G81" t="str">
        <f t="shared" si="8"/>
        <v>○</v>
      </c>
      <c r="H81">
        <f t="shared" si="9"/>
        <v>0.22700000000000001</v>
      </c>
      <c r="I81">
        <f t="shared" si="10"/>
        <v>0.23599999999999999</v>
      </c>
      <c r="J81">
        <f t="shared" si="11"/>
        <v>0.28299999999999997</v>
      </c>
      <c r="K81">
        <f t="shared" si="12"/>
        <v>0.3</v>
      </c>
    </row>
    <row r="82" spans="1:11" x14ac:dyDescent="0.4">
      <c r="A82" s="59" t="s">
        <v>83</v>
      </c>
      <c r="B82" s="49">
        <v>0.49399999999999999</v>
      </c>
      <c r="C82" s="56">
        <v>0.51800000000000002</v>
      </c>
      <c r="D82" s="49">
        <v>0.55400000000000005</v>
      </c>
      <c r="E82" s="50">
        <v>0.51700000000000002</v>
      </c>
      <c r="F82" t="str">
        <f t="shared" si="7"/>
        <v>○</v>
      </c>
      <c r="G82" t="str">
        <f t="shared" si="8"/>
        <v>×</v>
      </c>
      <c r="H82">
        <f t="shared" si="9"/>
        <v>0.49399999999999999</v>
      </c>
      <c r="I82">
        <f t="shared" si="10"/>
        <v>0.51800000000000002</v>
      </c>
      <c r="J82">
        <f t="shared" si="11"/>
        <v>0.55400000000000005</v>
      </c>
      <c r="K82">
        <f t="shared" si="12"/>
        <v>0.51700000000000002</v>
      </c>
    </row>
    <row r="83" spans="1:11" x14ac:dyDescent="0.4">
      <c r="A83" s="58" t="s">
        <v>84</v>
      </c>
      <c r="B83" s="52">
        <v>0.72</v>
      </c>
      <c r="C83" s="57">
        <v>0.62</v>
      </c>
      <c r="D83" s="52">
        <v>0.95</v>
      </c>
      <c r="E83" s="53">
        <v>0.95</v>
      </c>
      <c r="F83" t="str">
        <f t="shared" si="7"/>
        <v>×</v>
      </c>
      <c r="G83" t="str">
        <f t="shared" si="8"/>
        <v>△</v>
      </c>
      <c r="H83">
        <f t="shared" si="9"/>
        <v>0.72</v>
      </c>
      <c r="I83">
        <f t="shared" si="10"/>
        <v>0.62</v>
      </c>
      <c r="J83">
        <f t="shared" si="11"/>
        <v>0.95</v>
      </c>
      <c r="K83">
        <f t="shared" si="12"/>
        <v>0.95</v>
      </c>
    </row>
    <row r="84" spans="1:11" x14ac:dyDescent="0.4">
      <c r="A84" s="59" t="s">
        <v>85</v>
      </c>
      <c r="B84" s="49">
        <v>0.254</v>
      </c>
      <c r="C84" s="56">
        <v>0.26600000000000001</v>
      </c>
      <c r="D84" s="49">
        <v>0.29599999999999999</v>
      </c>
      <c r="E84" s="50">
        <v>0.30299999999999999</v>
      </c>
      <c r="F84" t="str">
        <f t="shared" si="7"/>
        <v>○</v>
      </c>
      <c r="G84" t="str">
        <f t="shared" si="8"/>
        <v>○</v>
      </c>
      <c r="H84">
        <f t="shared" si="9"/>
        <v>0.254</v>
      </c>
      <c r="I84">
        <f t="shared" si="10"/>
        <v>0.26600000000000001</v>
      </c>
      <c r="J84">
        <f t="shared" si="11"/>
        <v>0.29599999999999999</v>
      </c>
      <c r="K84">
        <f t="shared" si="12"/>
        <v>0.30299999999999999</v>
      </c>
    </row>
    <row r="85" spans="1:11" x14ac:dyDescent="0.4">
      <c r="A85" s="58" t="s">
        <v>212</v>
      </c>
      <c r="B85" s="52"/>
      <c r="C85" s="57"/>
      <c r="D85" s="52">
        <v>0.33600000000000002</v>
      </c>
      <c r="E85" s="53">
        <v>0.378</v>
      </c>
      <c r="F85" t="str">
        <f t="shared" si="7"/>
        <v/>
      </c>
      <c r="G85" t="str">
        <f t="shared" si="8"/>
        <v>○</v>
      </c>
      <c r="H85" t="e">
        <f t="shared" si="9"/>
        <v>#NUM!</v>
      </c>
      <c r="I85" t="e">
        <f t="shared" si="10"/>
        <v>#NUM!</v>
      </c>
      <c r="J85">
        <f t="shared" si="11"/>
        <v>0.33600000000000002</v>
      </c>
      <c r="K85">
        <f t="shared" si="12"/>
        <v>0.378</v>
      </c>
    </row>
    <row r="86" spans="1:11" x14ac:dyDescent="0.4">
      <c r="A86" s="72" t="s">
        <v>86</v>
      </c>
      <c r="B86" s="70"/>
      <c r="C86" s="74"/>
      <c r="D86" s="70">
        <v>0.68500000000000005</v>
      </c>
      <c r="E86" s="50">
        <v>0.68799999999999994</v>
      </c>
      <c r="F86" t="str">
        <f t="shared" si="7"/>
        <v/>
      </c>
      <c r="G86" t="str">
        <f t="shared" si="8"/>
        <v>○</v>
      </c>
      <c r="H86" t="e">
        <f t="shared" si="9"/>
        <v>#NUM!</v>
      </c>
      <c r="I86" t="e">
        <f t="shared" si="10"/>
        <v>#NUM!</v>
      </c>
      <c r="J86">
        <f t="shared" si="11"/>
        <v>0.68500000000000005</v>
      </c>
      <c r="K86">
        <f t="shared" si="12"/>
        <v>0.68799999999999994</v>
      </c>
    </row>
    <row r="87" spans="1:11" x14ac:dyDescent="0.4">
      <c r="B87">
        <f>SUBTOTAL(101,テーブル13[[ PRDC]])</f>
        <v>0.55520512820512802</v>
      </c>
      <c r="C87">
        <f>SUBTOTAL(101,テーブル13[HOPRDC])</f>
        <v>0.56430769230769229</v>
      </c>
      <c r="D87">
        <f>SUBTOTAL(101,テーブル13[[ NMD]])</f>
        <v>0.62054117647058837</v>
      </c>
      <c r="E87">
        <f>SUBTOTAL(101,テーブル13[[ WNMD]])</f>
        <v>0.62170588235294133</v>
      </c>
      <c r="H87">
        <f>COUNTIF(F$2:F$86,"○")</f>
        <v>51</v>
      </c>
      <c r="I87">
        <f>COUNTIF(G$2:G$86,"○")</f>
        <v>41</v>
      </c>
    </row>
    <row r="88" spans="1:11" x14ac:dyDescent="0.4">
      <c r="H88">
        <f>COUNTIF(F$2:F$86,"△")</f>
        <v>2</v>
      </c>
      <c r="I88">
        <f>COUNTIF(G$2:G$86,"△")</f>
        <v>4</v>
      </c>
    </row>
    <row r="89" spans="1:11" x14ac:dyDescent="0.4">
      <c r="H89">
        <f>COUNTIF(F$2:F$86,"×")</f>
        <v>25</v>
      </c>
      <c r="I89">
        <f>COUNTIF(G$2:G$86,"×")</f>
        <v>40</v>
      </c>
    </row>
  </sheetData>
  <phoneticPr fontId="1"/>
  <conditionalFormatting sqref="C2:C44">
    <cfRule type="cellIs" dxfId="25" priority="6" operator="greaterThan">
      <formula>"$B1"</formula>
    </cfRule>
  </conditionalFormatting>
  <conditionalFormatting sqref="C2:C70">
    <cfRule type="cellIs" dxfId="24" priority="5" operator="greaterThan">
      <formula>"$B2"</formula>
    </cfRule>
  </conditionalFormatting>
  <conditionalFormatting sqref="C2:C84">
    <cfRule type="expression" dxfId="23" priority="4">
      <formula>$B2&lt;$C2</formula>
    </cfRule>
  </conditionalFormatting>
  <conditionalFormatting sqref="E2:E86">
    <cfRule type="expression" dxfId="22" priority="3">
      <formula>$D2&lt;$E2</formula>
    </cfRule>
  </conditionalFormatting>
  <conditionalFormatting sqref="B2:B86">
    <cfRule type="expression" dxfId="21" priority="2">
      <formula>$B2&gt;$C2</formula>
    </cfRule>
  </conditionalFormatting>
  <conditionalFormatting sqref="D2:D86">
    <cfRule type="expression" dxfId="20" priority="1">
      <formula>$D2&gt;$E2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opLeftCell="A70" workbookViewId="0">
      <selection activeCell="K87" sqref="K87:L89"/>
    </sheetView>
  </sheetViews>
  <sheetFormatPr defaultRowHeight="18.75" x14ac:dyDescent="0.4"/>
  <cols>
    <col min="1" max="1" width="32.75" bestFit="1" customWidth="1"/>
    <col min="2" max="2" width="9.125" bestFit="1" customWidth="1"/>
    <col min="3" max="3" width="12" bestFit="1" customWidth="1"/>
    <col min="4" max="4" width="8.5" bestFit="1" customWidth="1"/>
    <col min="5" max="5" width="12.75" bestFit="1" customWidth="1"/>
    <col min="11" max="11" width="9.375" bestFit="1" customWidth="1"/>
  </cols>
  <sheetData>
    <row r="1" spans="1:7" x14ac:dyDescent="0.4">
      <c r="A1" s="71" t="s">
        <v>213</v>
      </c>
      <c r="B1" s="67" t="s">
        <v>453</v>
      </c>
      <c r="C1" s="73" t="s">
        <v>450</v>
      </c>
      <c r="D1" s="67" t="s">
        <v>451</v>
      </c>
      <c r="E1" s="69" t="s">
        <v>452</v>
      </c>
      <c r="F1" s="8" t="s">
        <v>437</v>
      </c>
      <c r="G1" s="8" t="s">
        <v>214</v>
      </c>
    </row>
    <row r="2" spans="1:7" x14ac:dyDescent="0.4">
      <c r="A2" s="59" t="s">
        <v>212</v>
      </c>
      <c r="B2" s="49"/>
      <c r="C2" s="56"/>
      <c r="D2" s="49">
        <v>0.32100000000000001</v>
      </c>
      <c r="E2" s="51">
        <v>0.32700000000000001</v>
      </c>
      <c r="F2" s="9" t="str">
        <f xml:space="preserve"> IF(B2="","",IF(B2 &lt;C2, "○",IF(B2=C2,"△","×")))</f>
        <v/>
      </c>
      <c r="G2" s="9" t="str">
        <f t="shared" ref="G2:G33" si="0" xml:space="preserve"> IF(D2 &lt;E2, "○",IF(D2=E2,"△","×"))</f>
        <v>○</v>
      </c>
    </row>
    <row r="3" spans="1:7" x14ac:dyDescent="0.4">
      <c r="A3" s="58" t="s">
        <v>60</v>
      </c>
      <c r="B3" s="52">
        <v>0.45900000000000002</v>
      </c>
      <c r="C3" s="57">
        <v>0.39</v>
      </c>
      <c r="D3" s="52">
        <v>0.317</v>
      </c>
      <c r="E3" s="54">
        <v>0.34499999999999997</v>
      </c>
      <c r="F3" s="11" t="str">
        <f t="shared" ref="F3:F66" si="1" xml:space="preserve"> IF(B3="","",IF(B3 &lt;C3, "○",IF(B3=C3,"△","×")))</f>
        <v>×</v>
      </c>
      <c r="G3" s="1" t="str">
        <f t="shared" si="0"/>
        <v>○</v>
      </c>
    </row>
    <row r="4" spans="1:7" x14ac:dyDescent="0.4">
      <c r="A4" s="59" t="s">
        <v>66</v>
      </c>
      <c r="B4" s="49">
        <v>0.59699999999999998</v>
      </c>
      <c r="C4" s="56">
        <v>0.58199999999999996</v>
      </c>
      <c r="D4" s="49">
        <v>0.65100000000000002</v>
      </c>
      <c r="E4" s="51">
        <v>0.629</v>
      </c>
      <c r="F4" s="12" t="str">
        <f t="shared" si="1"/>
        <v>×</v>
      </c>
      <c r="G4" s="1" t="str">
        <f t="shared" si="0"/>
        <v>×</v>
      </c>
    </row>
    <row r="5" spans="1:7" x14ac:dyDescent="0.4">
      <c r="A5" s="58" t="s">
        <v>26</v>
      </c>
      <c r="B5" s="52">
        <v>0.45</v>
      </c>
      <c r="C5" s="57">
        <v>0.443</v>
      </c>
      <c r="D5" s="52">
        <v>0.56699999999999995</v>
      </c>
      <c r="E5" s="54">
        <v>0.6</v>
      </c>
      <c r="F5" s="11" t="str">
        <f t="shared" si="1"/>
        <v>×</v>
      </c>
      <c r="G5" s="1" t="str">
        <f t="shared" si="0"/>
        <v>○</v>
      </c>
    </row>
    <row r="6" spans="1:7" x14ac:dyDescent="0.4">
      <c r="A6" s="59" t="s">
        <v>84</v>
      </c>
      <c r="B6" s="49">
        <v>0.73499999999999999</v>
      </c>
      <c r="C6" s="56">
        <v>0.66</v>
      </c>
      <c r="D6" s="49">
        <v>0.8</v>
      </c>
      <c r="E6" s="51">
        <v>0.9</v>
      </c>
      <c r="F6" s="12" t="str">
        <f t="shared" si="1"/>
        <v>×</v>
      </c>
      <c r="G6" s="1" t="str">
        <f t="shared" si="0"/>
        <v>○</v>
      </c>
    </row>
    <row r="7" spans="1:7" x14ac:dyDescent="0.4">
      <c r="A7" s="58" t="s">
        <v>21</v>
      </c>
      <c r="B7" s="52">
        <v>0.745</v>
      </c>
      <c r="C7" s="57">
        <v>0.76500000000000001</v>
      </c>
      <c r="D7" s="52">
        <v>0.8</v>
      </c>
      <c r="E7" s="54">
        <v>0.85</v>
      </c>
      <c r="F7" s="11" t="str">
        <f t="shared" si="1"/>
        <v>○</v>
      </c>
      <c r="G7" s="1" t="str">
        <f t="shared" si="0"/>
        <v>○</v>
      </c>
    </row>
    <row r="8" spans="1:7" x14ac:dyDescent="0.4">
      <c r="A8" s="59" t="s">
        <v>30</v>
      </c>
      <c r="B8" s="49">
        <v>0.41</v>
      </c>
      <c r="C8" s="56">
        <v>0.43</v>
      </c>
      <c r="D8" s="49">
        <v>0.58299999999999996</v>
      </c>
      <c r="E8" s="51">
        <v>0.66700000000000004</v>
      </c>
      <c r="F8" s="12" t="str">
        <f t="shared" si="1"/>
        <v>○</v>
      </c>
      <c r="G8" s="1" t="str">
        <f t="shared" si="0"/>
        <v>○</v>
      </c>
    </row>
    <row r="9" spans="1:7" x14ac:dyDescent="0.4">
      <c r="A9" s="58" t="s">
        <v>58</v>
      </c>
      <c r="B9" s="52">
        <v>0.64100000000000001</v>
      </c>
      <c r="C9" s="57">
        <v>0.63900000000000001</v>
      </c>
      <c r="D9" s="52">
        <v>0.66100000000000003</v>
      </c>
      <c r="E9" s="54">
        <v>0.65900000000000003</v>
      </c>
      <c r="F9" s="11" t="str">
        <f t="shared" si="1"/>
        <v>×</v>
      </c>
      <c r="G9" s="1" t="str">
        <f t="shared" si="0"/>
        <v>×</v>
      </c>
    </row>
    <row r="10" spans="1:7" x14ac:dyDescent="0.4">
      <c r="A10" s="59" t="s">
        <v>32</v>
      </c>
      <c r="B10" s="49">
        <v>0.499</v>
      </c>
      <c r="C10" s="56">
        <v>0.504</v>
      </c>
      <c r="D10" s="49">
        <v>0.54700000000000004</v>
      </c>
      <c r="E10" s="51">
        <v>0.54100000000000004</v>
      </c>
      <c r="F10" s="12" t="str">
        <f t="shared" si="1"/>
        <v>○</v>
      </c>
      <c r="G10" s="1" t="str">
        <f t="shared" si="0"/>
        <v>×</v>
      </c>
    </row>
    <row r="11" spans="1:7" x14ac:dyDescent="0.4">
      <c r="A11" s="58" t="s">
        <v>80</v>
      </c>
      <c r="B11" s="52">
        <v>0.44600000000000001</v>
      </c>
      <c r="C11" s="57">
        <v>0.54400000000000004</v>
      </c>
      <c r="D11" s="52">
        <v>0.60499999999999998</v>
      </c>
      <c r="E11" s="54">
        <v>0.59399999999999997</v>
      </c>
      <c r="F11" s="11" t="str">
        <f t="shared" si="1"/>
        <v>○</v>
      </c>
      <c r="G11" s="1" t="str">
        <f t="shared" si="0"/>
        <v>×</v>
      </c>
    </row>
    <row r="12" spans="1:7" x14ac:dyDescent="0.4">
      <c r="A12" s="59" t="s">
        <v>19</v>
      </c>
      <c r="B12" s="49">
        <v>0.61799999999999999</v>
      </c>
      <c r="C12" s="56">
        <v>0.629</v>
      </c>
      <c r="D12" s="49">
        <v>0.82099999999999995</v>
      </c>
      <c r="E12" s="51">
        <v>0.78600000000000003</v>
      </c>
      <c r="F12" s="12" t="str">
        <f t="shared" si="1"/>
        <v>○</v>
      </c>
      <c r="G12" s="1" t="str">
        <f t="shared" si="0"/>
        <v>×</v>
      </c>
    </row>
    <row r="13" spans="1:7" x14ac:dyDescent="0.4">
      <c r="A13" s="58" t="s">
        <v>45</v>
      </c>
      <c r="B13" s="52">
        <v>0.62</v>
      </c>
      <c r="C13" s="57">
        <v>0.629</v>
      </c>
      <c r="D13" s="52">
        <v>0.61199999999999999</v>
      </c>
      <c r="E13" s="54">
        <v>0.57999999999999996</v>
      </c>
      <c r="F13" s="11" t="str">
        <f t="shared" si="1"/>
        <v>○</v>
      </c>
      <c r="G13" s="1" t="str">
        <f t="shared" si="0"/>
        <v>×</v>
      </c>
    </row>
    <row r="14" spans="1:7" x14ac:dyDescent="0.4">
      <c r="A14" s="59" t="s">
        <v>17</v>
      </c>
      <c r="B14" s="49">
        <v>0.40899999999999997</v>
      </c>
      <c r="C14" s="56">
        <v>0.40300000000000002</v>
      </c>
      <c r="D14" s="49">
        <v>0.42599999999999999</v>
      </c>
      <c r="E14" s="51">
        <v>0.436</v>
      </c>
      <c r="F14" s="12" t="str">
        <f t="shared" si="1"/>
        <v>×</v>
      </c>
      <c r="G14" s="1" t="str">
        <f t="shared" si="0"/>
        <v>○</v>
      </c>
    </row>
    <row r="15" spans="1:7" x14ac:dyDescent="0.4">
      <c r="A15" s="58" t="s">
        <v>41</v>
      </c>
      <c r="B15" s="52">
        <v>0.35899999999999999</v>
      </c>
      <c r="C15" s="57">
        <v>0.35299999999999998</v>
      </c>
      <c r="D15" s="52">
        <v>0.40500000000000003</v>
      </c>
      <c r="E15" s="54">
        <v>0.436</v>
      </c>
      <c r="F15" s="11" t="str">
        <f t="shared" si="1"/>
        <v>×</v>
      </c>
      <c r="G15" s="1" t="str">
        <f t="shared" si="0"/>
        <v>○</v>
      </c>
    </row>
    <row r="16" spans="1:7" x14ac:dyDescent="0.4">
      <c r="A16" s="59" t="s">
        <v>27</v>
      </c>
      <c r="B16" s="49">
        <v>0.375</v>
      </c>
      <c r="C16" s="56">
        <v>0.373</v>
      </c>
      <c r="D16" s="49">
        <v>0.41</v>
      </c>
      <c r="E16" s="51">
        <v>0.41299999999999998</v>
      </c>
      <c r="F16" s="12" t="str">
        <f t="shared" si="1"/>
        <v>×</v>
      </c>
      <c r="G16" s="1" t="str">
        <f t="shared" si="0"/>
        <v>○</v>
      </c>
    </row>
    <row r="17" spans="1:7" x14ac:dyDescent="0.4">
      <c r="A17" s="58" t="s">
        <v>210</v>
      </c>
      <c r="B17" s="52"/>
      <c r="C17" s="57"/>
      <c r="D17" s="52">
        <v>0.84599999999999997</v>
      </c>
      <c r="E17" s="54">
        <v>0.85899999999999999</v>
      </c>
      <c r="F17" s="11" t="str">
        <f t="shared" si="1"/>
        <v/>
      </c>
      <c r="G17" s="1" t="str">
        <f t="shared" si="0"/>
        <v>○</v>
      </c>
    </row>
    <row r="18" spans="1:7" x14ac:dyDescent="0.4">
      <c r="A18" s="59" t="s">
        <v>44</v>
      </c>
      <c r="B18" s="49">
        <v>0.72699999999999998</v>
      </c>
      <c r="C18" s="56">
        <v>0.75</v>
      </c>
      <c r="D18" s="49">
        <v>0.72799999999999998</v>
      </c>
      <c r="E18" s="51">
        <v>0.72299999999999998</v>
      </c>
      <c r="F18" s="12" t="str">
        <f t="shared" si="1"/>
        <v>○</v>
      </c>
      <c r="G18" s="1" t="str">
        <f t="shared" si="0"/>
        <v>×</v>
      </c>
    </row>
    <row r="19" spans="1:7" x14ac:dyDescent="0.4">
      <c r="A19" s="58" t="s">
        <v>25</v>
      </c>
      <c r="B19" s="52">
        <v>0.66100000000000003</v>
      </c>
      <c r="C19" s="57">
        <v>0.66400000000000003</v>
      </c>
      <c r="D19" s="52">
        <v>0.69499999999999995</v>
      </c>
      <c r="E19" s="54">
        <v>0.69799999999999995</v>
      </c>
      <c r="F19" s="11" t="str">
        <f t="shared" si="1"/>
        <v>○</v>
      </c>
      <c r="G19" s="1" t="str">
        <f t="shared" si="0"/>
        <v>○</v>
      </c>
    </row>
    <row r="20" spans="1:7" x14ac:dyDescent="0.4">
      <c r="A20" s="59" t="s">
        <v>33</v>
      </c>
      <c r="B20" s="49">
        <v>0.69099999999999995</v>
      </c>
      <c r="C20" s="56">
        <v>0.69199999999999995</v>
      </c>
      <c r="D20" s="49">
        <v>0.68799999999999994</v>
      </c>
      <c r="E20" s="51">
        <v>0.69799999999999995</v>
      </c>
      <c r="F20" s="12" t="str">
        <f t="shared" si="1"/>
        <v>○</v>
      </c>
      <c r="G20" s="1" t="str">
        <f t="shared" si="0"/>
        <v>○</v>
      </c>
    </row>
    <row r="21" spans="1:7" x14ac:dyDescent="0.4">
      <c r="A21" s="58" t="s">
        <v>38</v>
      </c>
      <c r="B21" s="52">
        <v>0.73</v>
      </c>
      <c r="C21" s="57">
        <v>0.73099999999999998</v>
      </c>
      <c r="D21" s="52">
        <v>0.72399999999999998</v>
      </c>
      <c r="E21" s="54">
        <v>0.73299999999999998</v>
      </c>
      <c r="F21" s="11" t="str">
        <f t="shared" si="1"/>
        <v>○</v>
      </c>
      <c r="G21" s="1" t="str">
        <f t="shared" si="0"/>
        <v>○</v>
      </c>
    </row>
    <row r="22" spans="1:7" x14ac:dyDescent="0.4">
      <c r="A22" s="59" t="s">
        <v>48</v>
      </c>
      <c r="B22" s="49">
        <v>0.6</v>
      </c>
      <c r="C22" s="56">
        <v>0.65200000000000002</v>
      </c>
      <c r="D22" s="49">
        <v>0.7</v>
      </c>
      <c r="E22" s="51">
        <v>0.69</v>
      </c>
      <c r="F22" s="12" t="str">
        <f t="shared" si="1"/>
        <v>○</v>
      </c>
      <c r="G22" s="1" t="str">
        <f t="shared" si="0"/>
        <v>×</v>
      </c>
    </row>
    <row r="23" spans="1:7" x14ac:dyDescent="0.4">
      <c r="A23" s="58" t="s">
        <v>13</v>
      </c>
      <c r="B23" s="52"/>
      <c r="C23" s="57"/>
      <c r="D23" s="52">
        <v>0.89900000000000002</v>
      </c>
      <c r="E23" s="54">
        <v>0.90200000000000002</v>
      </c>
      <c r="F23" s="11" t="str">
        <f t="shared" si="1"/>
        <v/>
      </c>
      <c r="G23" s="1" t="str">
        <f t="shared" si="0"/>
        <v>○</v>
      </c>
    </row>
    <row r="24" spans="1:7" x14ac:dyDescent="0.4">
      <c r="A24" s="59" t="s">
        <v>46</v>
      </c>
      <c r="B24" s="49">
        <v>0.63200000000000001</v>
      </c>
      <c r="C24" s="56">
        <v>0.67400000000000004</v>
      </c>
      <c r="D24" s="49">
        <v>0.74099999999999999</v>
      </c>
      <c r="E24" s="51">
        <v>0.746</v>
      </c>
      <c r="F24" s="12" t="str">
        <f t="shared" si="1"/>
        <v>○</v>
      </c>
      <c r="G24" s="1" t="str">
        <f t="shared" si="0"/>
        <v>○</v>
      </c>
    </row>
    <row r="25" spans="1:7" x14ac:dyDescent="0.4">
      <c r="A25" s="58" t="s">
        <v>52</v>
      </c>
      <c r="B25" s="52">
        <v>0.56100000000000005</v>
      </c>
      <c r="C25" s="57">
        <v>0.60699999999999998</v>
      </c>
      <c r="D25" s="52">
        <v>0.63100000000000001</v>
      </c>
      <c r="E25" s="54">
        <v>0.63300000000000001</v>
      </c>
      <c r="F25" s="11" t="str">
        <f t="shared" si="1"/>
        <v>○</v>
      </c>
      <c r="G25" s="1" t="str">
        <f t="shared" si="0"/>
        <v>○</v>
      </c>
    </row>
    <row r="26" spans="1:7" x14ac:dyDescent="0.4">
      <c r="A26" s="59" t="s">
        <v>85</v>
      </c>
      <c r="B26" s="49">
        <v>0.29599999999999999</v>
      </c>
      <c r="C26" s="56">
        <v>0.29399999999999998</v>
      </c>
      <c r="D26" s="49">
        <v>0.32500000000000001</v>
      </c>
      <c r="E26" s="51">
        <v>0.37</v>
      </c>
      <c r="F26" s="12" t="str">
        <f t="shared" si="1"/>
        <v>×</v>
      </c>
      <c r="G26" s="1" t="str">
        <f t="shared" si="0"/>
        <v>○</v>
      </c>
    </row>
    <row r="27" spans="1:7" x14ac:dyDescent="0.4">
      <c r="A27" s="58" t="s">
        <v>37</v>
      </c>
      <c r="B27" s="52">
        <v>0.51</v>
      </c>
      <c r="C27" s="57">
        <v>0.52</v>
      </c>
      <c r="D27" s="52">
        <v>0.63600000000000001</v>
      </c>
      <c r="E27" s="54">
        <v>0.625</v>
      </c>
      <c r="F27" s="11" t="str">
        <f t="shared" si="1"/>
        <v>○</v>
      </c>
      <c r="G27" s="1" t="str">
        <f t="shared" si="0"/>
        <v>×</v>
      </c>
    </row>
    <row r="28" spans="1:7" x14ac:dyDescent="0.4">
      <c r="A28" s="59" t="s">
        <v>7</v>
      </c>
      <c r="B28" s="49">
        <v>0.38200000000000001</v>
      </c>
      <c r="C28" s="56">
        <v>0.374</v>
      </c>
      <c r="D28" s="49">
        <v>0.41099999999999998</v>
      </c>
      <c r="E28" s="51">
        <v>0.42799999999999999</v>
      </c>
      <c r="F28" s="12" t="str">
        <f t="shared" si="1"/>
        <v>×</v>
      </c>
      <c r="G28" s="1" t="str">
        <f t="shared" si="0"/>
        <v>○</v>
      </c>
    </row>
    <row r="29" spans="1:7" x14ac:dyDescent="0.4">
      <c r="A29" s="58" t="s">
        <v>63</v>
      </c>
      <c r="B29" s="52">
        <v>0.23699999999999999</v>
      </c>
      <c r="C29" s="57">
        <v>0.23699999999999999</v>
      </c>
      <c r="D29" s="52">
        <v>0.44</v>
      </c>
      <c r="E29" s="54">
        <v>0.42899999999999999</v>
      </c>
      <c r="F29" s="11" t="str">
        <f t="shared" si="1"/>
        <v>△</v>
      </c>
      <c r="G29" s="1" t="str">
        <f t="shared" si="0"/>
        <v>×</v>
      </c>
    </row>
    <row r="30" spans="1:7" x14ac:dyDescent="0.4">
      <c r="A30" s="59" t="s">
        <v>67</v>
      </c>
      <c r="B30" s="49">
        <v>0.629</v>
      </c>
      <c r="C30" s="56">
        <v>0.65300000000000002</v>
      </c>
      <c r="D30" s="49">
        <v>0.61</v>
      </c>
      <c r="E30" s="51">
        <v>0.61799999999999999</v>
      </c>
      <c r="F30" s="12" t="str">
        <f t="shared" si="1"/>
        <v>○</v>
      </c>
      <c r="G30" s="1" t="str">
        <f t="shared" si="0"/>
        <v>○</v>
      </c>
    </row>
    <row r="31" spans="1:7" x14ac:dyDescent="0.4">
      <c r="A31" s="58" t="s">
        <v>64</v>
      </c>
      <c r="B31" s="52">
        <v>0.61499999999999999</v>
      </c>
      <c r="C31" s="57">
        <v>0.63500000000000001</v>
      </c>
      <c r="D31" s="52">
        <v>0.53400000000000003</v>
      </c>
      <c r="E31" s="54">
        <v>0.56100000000000005</v>
      </c>
      <c r="F31" s="11" t="str">
        <f t="shared" si="1"/>
        <v>○</v>
      </c>
      <c r="G31" s="1" t="str">
        <f t="shared" si="0"/>
        <v>○</v>
      </c>
    </row>
    <row r="32" spans="1:7" x14ac:dyDescent="0.4">
      <c r="A32" s="59" t="s">
        <v>40</v>
      </c>
      <c r="B32" s="49">
        <v>0.78800000000000003</v>
      </c>
      <c r="C32" s="56">
        <v>0.79300000000000004</v>
      </c>
      <c r="D32" s="49">
        <v>0.86699999999999999</v>
      </c>
      <c r="E32" s="51">
        <v>0.86</v>
      </c>
      <c r="F32" s="12" t="str">
        <f t="shared" si="1"/>
        <v>○</v>
      </c>
      <c r="G32" s="1" t="str">
        <f t="shared" si="0"/>
        <v>×</v>
      </c>
    </row>
    <row r="33" spans="1:7" x14ac:dyDescent="0.4">
      <c r="A33" s="58" t="s">
        <v>39</v>
      </c>
      <c r="B33" s="52">
        <v>0.48099999999999998</v>
      </c>
      <c r="C33" s="57">
        <v>0.48499999999999999</v>
      </c>
      <c r="D33" s="52">
        <v>0.45700000000000002</v>
      </c>
      <c r="E33" s="54">
        <v>0.52400000000000002</v>
      </c>
      <c r="F33" s="11" t="str">
        <f t="shared" si="1"/>
        <v>○</v>
      </c>
      <c r="G33" s="1" t="str">
        <f t="shared" si="0"/>
        <v>○</v>
      </c>
    </row>
    <row r="34" spans="1:7" x14ac:dyDescent="0.4">
      <c r="A34" s="59" t="s">
        <v>78</v>
      </c>
      <c r="B34" s="49">
        <v>0.64500000000000002</v>
      </c>
      <c r="C34" s="56">
        <v>0.628</v>
      </c>
      <c r="D34" s="49">
        <v>0.66600000000000004</v>
      </c>
      <c r="E34" s="51">
        <v>0.68200000000000005</v>
      </c>
      <c r="F34" s="12" t="str">
        <f t="shared" si="1"/>
        <v>×</v>
      </c>
      <c r="G34" s="1" t="str">
        <f t="shared" ref="G34:G65" si="2" xml:space="preserve"> IF(D34 &lt;E34, "○",IF(D34=E34,"△","×"))</f>
        <v>○</v>
      </c>
    </row>
    <row r="35" spans="1:7" x14ac:dyDescent="0.4">
      <c r="A35" s="58" t="s">
        <v>35</v>
      </c>
      <c r="B35" s="52">
        <v>0.23799999999999999</v>
      </c>
      <c r="C35" s="57">
        <v>0.255</v>
      </c>
      <c r="D35" s="52">
        <v>0.26600000000000001</v>
      </c>
      <c r="E35" s="54">
        <v>0.22700000000000001</v>
      </c>
      <c r="F35" s="11" t="str">
        <f t="shared" si="1"/>
        <v>○</v>
      </c>
      <c r="G35" s="1" t="str">
        <f t="shared" si="2"/>
        <v>×</v>
      </c>
    </row>
    <row r="36" spans="1:7" x14ac:dyDescent="0.4">
      <c r="A36" s="59" t="s">
        <v>47</v>
      </c>
      <c r="B36" s="49">
        <v>0.56299999999999994</v>
      </c>
      <c r="C36" s="56">
        <v>0.497</v>
      </c>
      <c r="D36" s="49">
        <v>0.59399999999999997</v>
      </c>
      <c r="E36" s="51">
        <v>0.59399999999999997</v>
      </c>
      <c r="F36" s="12" t="str">
        <f t="shared" si="1"/>
        <v>×</v>
      </c>
      <c r="G36" s="1" t="str">
        <f t="shared" si="2"/>
        <v>△</v>
      </c>
    </row>
    <row r="37" spans="1:7" x14ac:dyDescent="0.4">
      <c r="A37" s="58" t="s">
        <v>57</v>
      </c>
      <c r="B37" s="52">
        <v>0.27700000000000002</v>
      </c>
      <c r="C37" s="57">
        <v>0.25900000000000001</v>
      </c>
      <c r="D37" s="52">
        <v>0.35099999999999998</v>
      </c>
      <c r="E37" s="54">
        <v>0.35599999999999998</v>
      </c>
      <c r="F37" s="11" t="str">
        <f t="shared" si="1"/>
        <v>×</v>
      </c>
      <c r="G37" s="1" t="str">
        <f t="shared" si="2"/>
        <v>○</v>
      </c>
    </row>
    <row r="38" spans="1:7" x14ac:dyDescent="0.4">
      <c r="A38" s="59" t="s">
        <v>31</v>
      </c>
      <c r="B38" s="49">
        <v>0.159</v>
      </c>
      <c r="C38" s="56">
        <v>0.16900000000000001</v>
      </c>
      <c r="D38" s="49">
        <v>0.17799999999999999</v>
      </c>
      <c r="E38" s="51">
        <v>0.183</v>
      </c>
      <c r="F38" s="12" t="str">
        <f t="shared" si="1"/>
        <v>○</v>
      </c>
      <c r="G38" s="1" t="str">
        <f t="shared" si="2"/>
        <v>○</v>
      </c>
    </row>
    <row r="39" spans="1:7" x14ac:dyDescent="0.4">
      <c r="A39" s="58" t="s">
        <v>75</v>
      </c>
      <c r="B39" s="52">
        <v>0.61499999999999999</v>
      </c>
      <c r="C39" s="57">
        <v>0.61299999999999999</v>
      </c>
      <c r="D39" s="52">
        <v>0.72899999999999998</v>
      </c>
      <c r="E39" s="54">
        <v>0.73599999999999999</v>
      </c>
      <c r="F39" s="11" t="str">
        <f t="shared" si="1"/>
        <v>×</v>
      </c>
      <c r="G39" s="1" t="str">
        <f t="shared" si="2"/>
        <v>○</v>
      </c>
    </row>
    <row r="40" spans="1:7" x14ac:dyDescent="0.4">
      <c r="A40" s="59" t="s">
        <v>53</v>
      </c>
      <c r="B40" s="49">
        <v>0.66100000000000003</v>
      </c>
      <c r="C40" s="56">
        <v>0.6</v>
      </c>
      <c r="D40" s="49">
        <v>0.73899999999999999</v>
      </c>
      <c r="E40" s="51">
        <v>0.69899999999999995</v>
      </c>
      <c r="F40" s="12" t="str">
        <f t="shared" si="1"/>
        <v>×</v>
      </c>
      <c r="G40" s="1" t="str">
        <f t="shared" si="2"/>
        <v>×</v>
      </c>
    </row>
    <row r="41" spans="1:7" x14ac:dyDescent="0.4">
      <c r="A41" s="58" t="s">
        <v>77</v>
      </c>
      <c r="B41" s="52">
        <v>0.69299999999999995</v>
      </c>
      <c r="C41" s="57">
        <v>0.69</v>
      </c>
      <c r="D41" s="52">
        <v>0.65600000000000003</v>
      </c>
      <c r="E41" s="54">
        <v>0.65600000000000003</v>
      </c>
      <c r="F41" s="11" t="str">
        <f t="shared" si="1"/>
        <v>×</v>
      </c>
      <c r="G41" s="1" t="str">
        <f t="shared" si="2"/>
        <v>△</v>
      </c>
    </row>
    <row r="42" spans="1:7" x14ac:dyDescent="0.4">
      <c r="A42" s="59" t="s">
        <v>16</v>
      </c>
      <c r="B42" s="49">
        <v>0.48399999999999999</v>
      </c>
      <c r="C42" s="56">
        <v>0.51200000000000001</v>
      </c>
      <c r="D42" s="49">
        <v>0.58899999999999997</v>
      </c>
      <c r="E42" s="51">
        <v>0.61599999999999999</v>
      </c>
      <c r="F42" s="12" t="str">
        <f t="shared" si="1"/>
        <v>○</v>
      </c>
      <c r="G42" s="1" t="str">
        <f t="shared" si="2"/>
        <v>○</v>
      </c>
    </row>
    <row r="43" spans="1:7" x14ac:dyDescent="0.4">
      <c r="A43" s="58" t="s">
        <v>73</v>
      </c>
      <c r="B43" s="52"/>
      <c r="C43" s="57"/>
      <c r="D43" s="52">
        <v>0.83099999999999996</v>
      </c>
      <c r="E43" s="54">
        <v>0.83899999999999997</v>
      </c>
      <c r="F43" s="11" t="str">
        <f t="shared" si="1"/>
        <v/>
      </c>
      <c r="G43" s="1" t="str">
        <f t="shared" si="2"/>
        <v>○</v>
      </c>
    </row>
    <row r="44" spans="1:7" x14ac:dyDescent="0.4">
      <c r="A44" s="59" t="s">
        <v>6</v>
      </c>
      <c r="B44" s="49">
        <v>0.55700000000000005</v>
      </c>
      <c r="C44" s="56">
        <v>0.6</v>
      </c>
      <c r="D44" s="49">
        <v>0.88300000000000001</v>
      </c>
      <c r="E44" s="51">
        <v>0.88300000000000001</v>
      </c>
      <c r="F44" s="12" t="str">
        <f t="shared" si="1"/>
        <v>○</v>
      </c>
      <c r="G44" s="1" t="str">
        <f t="shared" si="2"/>
        <v>△</v>
      </c>
    </row>
    <row r="45" spans="1:7" x14ac:dyDescent="0.4">
      <c r="A45" s="58" t="s">
        <v>81</v>
      </c>
      <c r="B45" s="52">
        <v>0.48499999999999999</v>
      </c>
      <c r="C45" s="57">
        <v>0.49399999999999999</v>
      </c>
      <c r="D45" s="52">
        <v>0.56799999999999995</v>
      </c>
      <c r="E45" s="54">
        <v>0.55100000000000005</v>
      </c>
      <c r="F45" s="11" t="str">
        <f t="shared" si="1"/>
        <v>○</v>
      </c>
      <c r="G45" s="1" t="str">
        <f t="shared" si="2"/>
        <v>×</v>
      </c>
    </row>
    <row r="46" spans="1:7" x14ac:dyDescent="0.4">
      <c r="A46" s="59" t="s">
        <v>10</v>
      </c>
      <c r="B46" s="49">
        <v>0.72</v>
      </c>
      <c r="C46" s="56">
        <v>0.72199999999999998</v>
      </c>
      <c r="D46" s="49">
        <v>0.73499999999999999</v>
      </c>
      <c r="E46" s="51">
        <v>0.71499999999999997</v>
      </c>
      <c r="F46" s="12" t="str">
        <f t="shared" si="1"/>
        <v>○</v>
      </c>
      <c r="G46" s="1" t="str">
        <f t="shared" si="2"/>
        <v>×</v>
      </c>
    </row>
    <row r="47" spans="1:7" x14ac:dyDescent="0.4">
      <c r="A47" s="58" t="s">
        <v>22</v>
      </c>
      <c r="B47" s="52">
        <v>0.53</v>
      </c>
      <c r="C47" s="57">
        <v>0.53</v>
      </c>
      <c r="D47" s="52">
        <v>0.60299999999999998</v>
      </c>
      <c r="E47" s="54">
        <v>0.61</v>
      </c>
      <c r="F47" s="11" t="str">
        <f t="shared" si="1"/>
        <v>△</v>
      </c>
      <c r="G47" s="1" t="str">
        <f t="shared" si="2"/>
        <v>○</v>
      </c>
    </row>
    <row r="48" spans="1:7" x14ac:dyDescent="0.4">
      <c r="A48" s="59" t="s">
        <v>55</v>
      </c>
      <c r="B48" s="49">
        <v>0.55100000000000005</v>
      </c>
      <c r="C48" s="56">
        <v>0.55900000000000005</v>
      </c>
      <c r="D48" s="49">
        <v>0.57899999999999996</v>
      </c>
      <c r="E48" s="51">
        <v>0.57399999999999995</v>
      </c>
      <c r="F48" s="12" t="str">
        <f t="shared" si="1"/>
        <v>○</v>
      </c>
      <c r="G48" s="1" t="str">
        <f t="shared" si="2"/>
        <v>×</v>
      </c>
    </row>
    <row r="49" spans="1:7" x14ac:dyDescent="0.4">
      <c r="A49" s="58" t="s">
        <v>29</v>
      </c>
      <c r="B49" s="52">
        <v>0.65300000000000002</v>
      </c>
      <c r="C49" s="57">
        <v>0.67100000000000004</v>
      </c>
      <c r="D49" s="52">
        <v>0.74</v>
      </c>
      <c r="E49" s="54">
        <v>0.73599999999999999</v>
      </c>
      <c r="F49" s="11" t="str">
        <f t="shared" si="1"/>
        <v>○</v>
      </c>
      <c r="G49" s="1" t="str">
        <f t="shared" si="2"/>
        <v>×</v>
      </c>
    </row>
    <row r="50" spans="1:7" x14ac:dyDescent="0.4">
      <c r="A50" s="59" t="s">
        <v>8</v>
      </c>
      <c r="B50" s="49">
        <v>0.51800000000000002</v>
      </c>
      <c r="C50" s="56">
        <v>0.46500000000000002</v>
      </c>
      <c r="D50" s="49">
        <v>0.51800000000000002</v>
      </c>
      <c r="E50" s="51">
        <v>0.51800000000000002</v>
      </c>
      <c r="F50" s="12" t="str">
        <f t="shared" si="1"/>
        <v>×</v>
      </c>
      <c r="G50" s="1" t="str">
        <f t="shared" si="2"/>
        <v>△</v>
      </c>
    </row>
    <row r="51" spans="1:7" x14ac:dyDescent="0.4">
      <c r="A51" s="58" t="s">
        <v>11</v>
      </c>
      <c r="B51" s="52">
        <v>0.56699999999999995</v>
      </c>
      <c r="C51" s="57">
        <v>0.53300000000000003</v>
      </c>
      <c r="D51" s="52">
        <v>0.61899999999999999</v>
      </c>
      <c r="E51" s="54">
        <v>0.60799999999999998</v>
      </c>
      <c r="F51" s="11" t="str">
        <f t="shared" si="1"/>
        <v>×</v>
      </c>
      <c r="G51" s="1" t="str">
        <f t="shared" si="2"/>
        <v>×</v>
      </c>
    </row>
    <row r="52" spans="1:7" x14ac:dyDescent="0.4">
      <c r="A52" s="59" t="s">
        <v>71</v>
      </c>
      <c r="B52" s="49">
        <v>0.56699999999999995</v>
      </c>
      <c r="C52" s="56">
        <v>0.58299999999999996</v>
      </c>
      <c r="D52" s="49">
        <v>0.83299999999999996</v>
      </c>
      <c r="E52" s="51">
        <v>0.8</v>
      </c>
      <c r="F52" s="12" t="str">
        <f t="shared" si="1"/>
        <v>○</v>
      </c>
      <c r="G52" s="1" t="str">
        <f t="shared" si="2"/>
        <v>×</v>
      </c>
    </row>
    <row r="53" spans="1:7" x14ac:dyDescent="0.4">
      <c r="A53" s="58" t="s">
        <v>83</v>
      </c>
      <c r="B53" s="52">
        <v>0.46400000000000002</v>
      </c>
      <c r="C53" s="57">
        <v>0.46500000000000002</v>
      </c>
      <c r="D53" s="52">
        <v>0.53700000000000003</v>
      </c>
      <c r="E53" s="54">
        <v>0.54100000000000004</v>
      </c>
      <c r="F53" s="11" t="str">
        <f t="shared" si="1"/>
        <v>○</v>
      </c>
      <c r="G53" s="1" t="str">
        <f t="shared" si="2"/>
        <v>○</v>
      </c>
    </row>
    <row r="54" spans="1:7" x14ac:dyDescent="0.4">
      <c r="A54" s="59" t="s">
        <v>49</v>
      </c>
      <c r="B54" s="49">
        <v>0.60499999999999998</v>
      </c>
      <c r="C54" s="56">
        <v>0.6</v>
      </c>
      <c r="D54" s="49">
        <v>0.65200000000000002</v>
      </c>
      <c r="E54" s="51">
        <v>0.66200000000000003</v>
      </c>
      <c r="F54" s="12" t="str">
        <f t="shared" si="1"/>
        <v>×</v>
      </c>
      <c r="G54" s="1" t="str">
        <f t="shared" si="2"/>
        <v>○</v>
      </c>
    </row>
    <row r="55" spans="1:7" x14ac:dyDescent="0.4">
      <c r="A55" s="58" t="s">
        <v>211</v>
      </c>
      <c r="B55" s="52"/>
      <c r="C55" s="57"/>
      <c r="D55" s="52">
        <v>0.19700000000000001</v>
      </c>
      <c r="E55" s="54">
        <v>0.20599999999999999</v>
      </c>
      <c r="F55" s="11" t="str">
        <f t="shared" si="1"/>
        <v/>
      </c>
      <c r="G55" s="1" t="str">
        <f t="shared" si="2"/>
        <v>○</v>
      </c>
    </row>
    <row r="56" spans="1:7" x14ac:dyDescent="0.4">
      <c r="A56" s="59" t="s">
        <v>12</v>
      </c>
      <c r="B56" s="49">
        <v>0.90100000000000002</v>
      </c>
      <c r="C56" s="56">
        <v>0.88900000000000001</v>
      </c>
      <c r="D56" s="49">
        <v>0.96199999999999997</v>
      </c>
      <c r="E56" s="51">
        <v>0.96199999999999997</v>
      </c>
      <c r="F56" s="12" t="str">
        <f t="shared" si="1"/>
        <v>×</v>
      </c>
      <c r="G56" s="1" t="str">
        <f t="shared" si="2"/>
        <v>△</v>
      </c>
    </row>
    <row r="57" spans="1:7" x14ac:dyDescent="0.4">
      <c r="A57" s="58" t="s">
        <v>36</v>
      </c>
      <c r="B57" s="52">
        <v>0.747</v>
      </c>
      <c r="C57" s="57">
        <v>0.73499999999999999</v>
      </c>
      <c r="D57" s="52">
        <v>0.82899999999999996</v>
      </c>
      <c r="E57" s="54">
        <v>0.80500000000000005</v>
      </c>
      <c r="F57" s="11" t="str">
        <f t="shared" si="1"/>
        <v>×</v>
      </c>
      <c r="G57" s="1" t="str">
        <f t="shared" si="2"/>
        <v>×</v>
      </c>
    </row>
    <row r="58" spans="1:7" x14ac:dyDescent="0.4">
      <c r="A58" s="59" t="s">
        <v>23</v>
      </c>
      <c r="B58" s="49">
        <v>0.67500000000000004</v>
      </c>
      <c r="C58" s="56">
        <v>0.67600000000000005</v>
      </c>
      <c r="D58" s="49">
        <v>0.71499999999999997</v>
      </c>
      <c r="E58" s="51">
        <v>0.72499999999999998</v>
      </c>
      <c r="F58" s="12" t="str">
        <f t="shared" si="1"/>
        <v>○</v>
      </c>
      <c r="G58" s="1" t="str">
        <f t="shared" si="2"/>
        <v>○</v>
      </c>
    </row>
    <row r="59" spans="1:7" x14ac:dyDescent="0.4">
      <c r="A59" s="58" t="s">
        <v>86</v>
      </c>
      <c r="B59" s="52"/>
      <c r="C59" s="57"/>
      <c r="D59" s="52">
        <v>0.67800000000000005</v>
      </c>
      <c r="E59" s="54">
        <v>0.69299999999999995</v>
      </c>
      <c r="F59" s="11" t="str">
        <f t="shared" si="1"/>
        <v/>
      </c>
      <c r="G59" s="1" t="str">
        <f t="shared" si="2"/>
        <v>○</v>
      </c>
    </row>
    <row r="60" spans="1:7" x14ac:dyDescent="0.4">
      <c r="A60" s="59" t="s">
        <v>69</v>
      </c>
      <c r="B60" s="49">
        <v>0.44500000000000001</v>
      </c>
      <c r="C60" s="56">
        <v>0.47599999999999998</v>
      </c>
      <c r="D60" s="49">
        <v>0.48499999999999999</v>
      </c>
      <c r="E60" s="51">
        <v>0.47499999999999998</v>
      </c>
      <c r="F60" s="12" t="str">
        <f t="shared" si="1"/>
        <v>○</v>
      </c>
      <c r="G60" s="1" t="str">
        <f t="shared" si="2"/>
        <v>×</v>
      </c>
    </row>
    <row r="61" spans="1:7" x14ac:dyDescent="0.4">
      <c r="A61" s="58" t="s">
        <v>76</v>
      </c>
      <c r="B61" s="52">
        <v>0.379</v>
      </c>
      <c r="C61" s="57">
        <v>0.40500000000000003</v>
      </c>
      <c r="D61" s="52">
        <v>0.42399999999999999</v>
      </c>
      <c r="E61" s="54">
        <v>0.443</v>
      </c>
      <c r="F61" s="11" t="str">
        <f t="shared" si="1"/>
        <v>○</v>
      </c>
      <c r="G61" s="1" t="str">
        <f t="shared" si="2"/>
        <v>○</v>
      </c>
    </row>
    <row r="62" spans="1:7" x14ac:dyDescent="0.4">
      <c r="A62" s="59" t="s">
        <v>50</v>
      </c>
      <c r="B62" s="49">
        <v>0.51300000000000001</v>
      </c>
      <c r="C62" s="56">
        <v>0.53200000000000003</v>
      </c>
      <c r="D62" s="49">
        <v>0.59399999999999997</v>
      </c>
      <c r="E62" s="51">
        <v>0.628</v>
      </c>
      <c r="F62" s="12" t="str">
        <f t="shared" si="1"/>
        <v>○</v>
      </c>
      <c r="G62" s="1" t="str">
        <f t="shared" si="2"/>
        <v>○</v>
      </c>
    </row>
    <row r="63" spans="1:7" x14ac:dyDescent="0.4">
      <c r="A63" s="58" t="s">
        <v>70</v>
      </c>
      <c r="B63" s="52">
        <v>0.60599999999999998</v>
      </c>
      <c r="C63" s="57">
        <v>0.59699999999999998</v>
      </c>
      <c r="D63" s="52">
        <v>0.61699999999999999</v>
      </c>
      <c r="E63" s="54">
        <v>0.64700000000000002</v>
      </c>
      <c r="F63" s="11" t="str">
        <f t="shared" si="1"/>
        <v>×</v>
      </c>
      <c r="G63" s="1" t="str">
        <f t="shared" si="2"/>
        <v>○</v>
      </c>
    </row>
    <row r="64" spans="1:7" x14ac:dyDescent="0.4">
      <c r="A64" s="59" t="s">
        <v>14</v>
      </c>
      <c r="B64" s="49">
        <v>0.505</v>
      </c>
      <c r="C64" s="56">
        <v>0.56799999999999995</v>
      </c>
      <c r="D64" s="49">
        <v>0.53300000000000003</v>
      </c>
      <c r="E64" s="51">
        <v>0.53900000000000003</v>
      </c>
      <c r="F64" s="12" t="str">
        <f t="shared" si="1"/>
        <v>○</v>
      </c>
      <c r="G64" s="1" t="str">
        <f t="shared" si="2"/>
        <v>○</v>
      </c>
    </row>
    <row r="65" spans="1:7" x14ac:dyDescent="0.4">
      <c r="A65" s="58" t="s">
        <v>54</v>
      </c>
      <c r="B65" s="52">
        <v>0.63800000000000001</v>
      </c>
      <c r="C65" s="57">
        <v>0.59899999999999998</v>
      </c>
      <c r="D65" s="52">
        <v>0.63200000000000001</v>
      </c>
      <c r="E65" s="54">
        <v>0.63100000000000001</v>
      </c>
      <c r="F65" s="11" t="str">
        <f t="shared" si="1"/>
        <v>×</v>
      </c>
      <c r="G65" s="1" t="str">
        <f t="shared" si="2"/>
        <v>×</v>
      </c>
    </row>
    <row r="66" spans="1:7" x14ac:dyDescent="0.4">
      <c r="A66" s="59" t="s">
        <v>28</v>
      </c>
      <c r="B66" s="49">
        <v>0.57099999999999995</v>
      </c>
      <c r="C66" s="56">
        <v>0.56999999999999995</v>
      </c>
      <c r="D66" s="49">
        <v>0.63300000000000001</v>
      </c>
      <c r="E66" s="51">
        <v>0.63600000000000001</v>
      </c>
      <c r="F66" s="12" t="str">
        <f t="shared" si="1"/>
        <v>×</v>
      </c>
      <c r="G66" s="1" t="str">
        <f t="shared" ref="G66:G86" si="3" xml:space="preserve"> IF(D66 &lt;E66, "○",IF(D66=E66,"△","×"))</f>
        <v>○</v>
      </c>
    </row>
    <row r="67" spans="1:7" x14ac:dyDescent="0.4">
      <c r="A67" s="58" t="s">
        <v>0</v>
      </c>
      <c r="B67" s="52">
        <v>0.85799999999999998</v>
      </c>
      <c r="C67" s="57">
        <v>0.88100000000000001</v>
      </c>
      <c r="D67" s="52">
        <v>0.84</v>
      </c>
      <c r="E67" s="54">
        <v>0.84799999999999998</v>
      </c>
      <c r="F67" s="11" t="str">
        <f t="shared" ref="F67:F86" si="4" xml:space="preserve"> IF(B67="","",IF(B67 &lt;C67, "○",IF(B67=C67,"△","×")))</f>
        <v>○</v>
      </c>
      <c r="G67" s="1" t="str">
        <f t="shared" si="3"/>
        <v>○</v>
      </c>
    </row>
    <row r="68" spans="1:7" x14ac:dyDescent="0.4">
      <c r="A68" s="59" t="s">
        <v>59</v>
      </c>
      <c r="B68" s="49">
        <v>0.69199999999999995</v>
      </c>
      <c r="C68" s="56">
        <v>0.71399999999999997</v>
      </c>
      <c r="D68" s="49">
        <v>0.88900000000000001</v>
      </c>
      <c r="E68" s="51">
        <v>0.89100000000000001</v>
      </c>
      <c r="F68" s="12" t="str">
        <f t="shared" si="4"/>
        <v>○</v>
      </c>
      <c r="G68" s="1" t="str">
        <f t="shared" si="3"/>
        <v>○</v>
      </c>
    </row>
    <row r="69" spans="1:7" x14ac:dyDescent="0.4">
      <c r="A69" s="58" t="s">
        <v>74</v>
      </c>
      <c r="B69" s="52">
        <v>0.65100000000000002</v>
      </c>
      <c r="C69" s="57">
        <v>0.64300000000000002</v>
      </c>
      <c r="D69" s="52">
        <v>0.59799999999999998</v>
      </c>
      <c r="E69" s="54">
        <v>0.61399999999999999</v>
      </c>
      <c r="F69" s="11" t="str">
        <f t="shared" si="4"/>
        <v>×</v>
      </c>
      <c r="G69" s="1" t="str">
        <f t="shared" si="3"/>
        <v>○</v>
      </c>
    </row>
    <row r="70" spans="1:7" x14ac:dyDescent="0.4">
      <c r="A70" s="59" t="s">
        <v>20</v>
      </c>
      <c r="B70" s="49">
        <v>0.56899999999999995</v>
      </c>
      <c r="C70" s="56">
        <v>0.65900000000000003</v>
      </c>
      <c r="D70" s="49">
        <v>0.75800000000000001</v>
      </c>
      <c r="E70" s="51">
        <v>0.75</v>
      </c>
      <c r="F70" s="12" t="str">
        <f t="shared" si="4"/>
        <v>○</v>
      </c>
      <c r="G70" s="1" t="str">
        <f t="shared" si="3"/>
        <v>×</v>
      </c>
    </row>
    <row r="71" spans="1:7" x14ac:dyDescent="0.4">
      <c r="A71" s="58" t="s">
        <v>82</v>
      </c>
      <c r="B71" s="52">
        <v>0.308</v>
      </c>
      <c r="C71" s="57">
        <v>0.317</v>
      </c>
      <c r="D71" s="52">
        <v>0.307</v>
      </c>
      <c r="E71" s="54">
        <v>0.317</v>
      </c>
      <c r="F71" s="11" t="str">
        <f t="shared" si="4"/>
        <v>○</v>
      </c>
      <c r="G71" s="1" t="str">
        <f t="shared" si="3"/>
        <v>○</v>
      </c>
    </row>
    <row r="72" spans="1:7" x14ac:dyDescent="0.4">
      <c r="A72" s="59" t="s">
        <v>24</v>
      </c>
      <c r="B72" s="49">
        <v>0.64100000000000001</v>
      </c>
      <c r="C72" s="56">
        <v>0.66100000000000003</v>
      </c>
      <c r="D72" s="49">
        <v>0.72399999999999998</v>
      </c>
      <c r="E72" s="51">
        <v>0.73199999999999998</v>
      </c>
      <c r="F72" s="12" t="str">
        <f t="shared" si="4"/>
        <v>○</v>
      </c>
      <c r="G72" s="1" t="str">
        <f t="shared" si="3"/>
        <v>○</v>
      </c>
    </row>
    <row r="73" spans="1:7" x14ac:dyDescent="0.4">
      <c r="A73" s="58" t="s">
        <v>79</v>
      </c>
      <c r="B73" s="52">
        <v>0.69799999999999995</v>
      </c>
      <c r="C73" s="57">
        <v>0.71199999999999997</v>
      </c>
      <c r="D73" s="52">
        <v>0.86199999999999999</v>
      </c>
      <c r="E73" s="54">
        <v>0.877</v>
      </c>
      <c r="F73" s="11" t="str">
        <f t="shared" si="4"/>
        <v>○</v>
      </c>
      <c r="G73" s="1" t="str">
        <f t="shared" si="3"/>
        <v>○</v>
      </c>
    </row>
    <row r="74" spans="1:7" x14ac:dyDescent="0.4">
      <c r="A74" s="59" t="s">
        <v>51</v>
      </c>
      <c r="B74" s="49">
        <v>0.82299999999999995</v>
      </c>
      <c r="C74" s="56">
        <v>0.89100000000000001</v>
      </c>
      <c r="D74" s="49">
        <v>0.88</v>
      </c>
      <c r="E74" s="51">
        <v>0.9</v>
      </c>
      <c r="F74" s="12" t="str">
        <f t="shared" si="4"/>
        <v>○</v>
      </c>
      <c r="G74" s="1" t="str">
        <f t="shared" si="3"/>
        <v>○</v>
      </c>
    </row>
    <row r="75" spans="1:7" x14ac:dyDescent="0.4">
      <c r="A75" s="58" t="s">
        <v>42</v>
      </c>
      <c r="B75" s="52">
        <v>0.26600000000000001</v>
      </c>
      <c r="C75" s="57">
        <v>0.27500000000000002</v>
      </c>
      <c r="D75" s="52">
        <v>0.34599999999999997</v>
      </c>
      <c r="E75" s="54">
        <v>0.39300000000000002</v>
      </c>
      <c r="F75" s="11" t="str">
        <f t="shared" si="4"/>
        <v>○</v>
      </c>
      <c r="G75" s="1" t="str">
        <f t="shared" si="3"/>
        <v>○</v>
      </c>
    </row>
    <row r="76" spans="1:7" x14ac:dyDescent="0.4">
      <c r="A76" s="59" t="s">
        <v>15</v>
      </c>
      <c r="B76" s="49">
        <v>0.68600000000000005</v>
      </c>
      <c r="C76" s="56">
        <v>0.76100000000000001</v>
      </c>
      <c r="D76" s="49">
        <v>0.86199999999999999</v>
      </c>
      <c r="E76" s="51">
        <v>0.84399999999999997</v>
      </c>
      <c r="F76" s="12" t="str">
        <f t="shared" si="4"/>
        <v>○</v>
      </c>
      <c r="G76" s="1" t="str">
        <f t="shared" si="3"/>
        <v>×</v>
      </c>
    </row>
    <row r="77" spans="1:7" x14ac:dyDescent="0.4">
      <c r="A77" s="58" t="s">
        <v>61</v>
      </c>
      <c r="B77" s="52">
        <v>0.35199999999999998</v>
      </c>
      <c r="C77" s="57">
        <v>0.37</v>
      </c>
      <c r="D77" s="52">
        <v>0.41099999999999998</v>
      </c>
      <c r="E77" s="54">
        <v>0.40799999999999997</v>
      </c>
      <c r="F77" s="11" t="str">
        <f t="shared" si="4"/>
        <v>○</v>
      </c>
      <c r="G77" s="1" t="str">
        <f t="shared" si="3"/>
        <v>×</v>
      </c>
    </row>
    <row r="78" spans="1:7" x14ac:dyDescent="0.4">
      <c r="A78" s="59" t="s">
        <v>56</v>
      </c>
      <c r="B78" s="49">
        <v>0.30399999999999999</v>
      </c>
      <c r="C78" s="56">
        <v>0.32500000000000001</v>
      </c>
      <c r="D78" s="49">
        <v>0.36499999999999999</v>
      </c>
      <c r="E78" s="51">
        <v>0.36399999999999999</v>
      </c>
      <c r="F78" s="12" t="str">
        <f t="shared" si="4"/>
        <v>○</v>
      </c>
      <c r="G78" s="1" t="str">
        <f t="shared" si="3"/>
        <v>×</v>
      </c>
    </row>
    <row r="79" spans="1:7" x14ac:dyDescent="0.4">
      <c r="A79" s="58" t="s">
        <v>34</v>
      </c>
      <c r="B79" s="52">
        <v>0.37</v>
      </c>
      <c r="C79" s="57">
        <v>0.39</v>
      </c>
      <c r="D79" s="52">
        <v>0.45600000000000002</v>
      </c>
      <c r="E79" s="54">
        <v>0.45300000000000001</v>
      </c>
      <c r="F79" s="11" t="str">
        <f t="shared" si="4"/>
        <v>○</v>
      </c>
      <c r="G79" s="1" t="str">
        <f t="shared" si="3"/>
        <v>×</v>
      </c>
    </row>
    <row r="80" spans="1:7" x14ac:dyDescent="0.4">
      <c r="A80" s="59" t="s">
        <v>65</v>
      </c>
      <c r="B80" s="49">
        <v>0.27900000000000003</v>
      </c>
      <c r="C80" s="56">
        <v>0.33200000000000002</v>
      </c>
      <c r="D80" s="49">
        <v>0.38400000000000001</v>
      </c>
      <c r="E80" s="51">
        <v>0.38700000000000001</v>
      </c>
      <c r="F80" s="12" t="str">
        <f t="shared" si="4"/>
        <v>○</v>
      </c>
      <c r="G80" s="1" t="str">
        <f t="shared" si="3"/>
        <v>○</v>
      </c>
    </row>
    <row r="81" spans="1:15" x14ac:dyDescent="0.4">
      <c r="A81" s="58" t="s">
        <v>72</v>
      </c>
      <c r="B81" s="52">
        <v>0.95</v>
      </c>
      <c r="C81" s="57">
        <v>0.95799999999999996</v>
      </c>
      <c r="D81" s="52">
        <v>0.97699999999999998</v>
      </c>
      <c r="E81" s="54">
        <v>0.97799999999999998</v>
      </c>
      <c r="F81" s="11" t="str">
        <f t="shared" si="4"/>
        <v>○</v>
      </c>
      <c r="G81" s="1" t="str">
        <f t="shared" si="3"/>
        <v>○</v>
      </c>
    </row>
    <row r="82" spans="1:15" x14ac:dyDescent="0.4">
      <c r="A82" s="59" t="s">
        <v>62</v>
      </c>
      <c r="B82" s="49">
        <v>0.46899999999999997</v>
      </c>
      <c r="C82" s="56">
        <v>0.5</v>
      </c>
      <c r="D82" s="49">
        <v>0.48099999999999998</v>
      </c>
      <c r="E82" s="51">
        <v>0.44400000000000001</v>
      </c>
      <c r="F82" s="12" t="str">
        <f t="shared" si="4"/>
        <v>○</v>
      </c>
      <c r="G82" s="1" t="str">
        <f t="shared" si="3"/>
        <v>×</v>
      </c>
    </row>
    <row r="83" spans="1:15" x14ac:dyDescent="0.4">
      <c r="A83" s="58" t="s">
        <v>18</v>
      </c>
      <c r="B83" s="52"/>
      <c r="C83" s="57"/>
      <c r="D83" s="52">
        <v>0.33100000000000002</v>
      </c>
      <c r="E83" s="54">
        <v>0.317</v>
      </c>
      <c r="F83" s="11" t="str">
        <f t="shared" si="4"/>
        <v/>
      </c>
      <c r="G83" s="1" t="str">
        <f t="shared" si="3"/>
        <v>×</v>
      </c>
    </row>
    <row r="84" spans="1:15" x14ac:dyDescent="0.4">
      <c r="A84" s="59" t="s">
        <v>68</v>
      </c>
      <c r="B84" s="49">
        <v>0.39700000000000002</v>
      </c>
      <c r="C84" s="56">
        <v>0.44700000000000001</v>
      </c>
      <c r="D84" s="49">
        <v>0.55200000000000005</v>
      </c>
      <c r="E84" s="51">
        <v>0.54100000000000004</v>
      </c>
      <c r="F84" s="12" t="str">
        <f t="shared" si="4"/>
        <v>○</v>
      </c>
      <c r="G84" s="1" t="str">
        <f t="shared" si="3"/>
        <v>×</v>
      </c>
    </row>
    <row r="85" spans="1:15" x14ac:dyDescent="0.4">
      <c r="A85" s="58" t="s">
        <v>9</v>
      </c>
      <c r="B85" s="52">
        <v>0.58299999999999996</v>
      </c>
      <c r="C85" s="57">
        <v>0.60399999999999998</v>
      </c>
      <c r="D85" s="52">
        <v>0.67400000000000004</v>
      </c>
      <c r="E85" s="54">
        <v>0.65700000000000003</v>
      </c>
      <c r="F85" s="11" t="str">
        <f t="shared" si="4"/>
        <v>○</v>
      </c>
      <c r="G85" s="1" t="str">
        <f t="shared" si="3"/>
        <v>×</v>
      </c>
    </row>
    <row r="86" spans="1:15" x14ac:dyDescent="0.4">
      <c r="A86" s="72" t="s">
        <v>43</v>
      </c>
      <c r="B86" s="70">
        <v>0.57799999999999996</v>
      </c>
      <c r="C86" s="74">
        <v>0.57999999999999996</v>
      </c>
      <c r="D86" s="70">
        <v>0.73099999999999998</v>
      </c>
      <c r="E86" s="66">
        <v>0.74299999999999999</v>
      </c>
      <c r="F86" s="12" t="str">
        <f t="shared" si="4"/>
        <v>○</v>
      </c>
      <c r="G86" s="1" t="str">
        <f t="shared" si="3"/>
        <v>○</v>
      </c>
      <c r="J86" s="48"/>
      <c r="K86" s="48" t="s">
        <v>454</v>
      </c>
      <c r="L86" s="48" t="s">
        <v>455</v>
      </c>
    </row>
    <row r="87" spans="1:15" x14ac:dyDescent="0.4">
      <c r="A87" s="11"/>
      <c r="B87" s="11">
        <f>SUBTOTAL(101,テーブル15[PRDC])</f>
        <v>0.55011538461538467</v>
      </c>
      <c r="C87" s="11">
        <f>SUBTOTAL(101,テーブル15[HOPRDC])</f>
        <v>0.55919230769230788</v>
      </c>
      <c r="D87" s="11">
        <f>SUBTOTAL(101,テーブル15[NMD])</f>
        <v>0.61236470588235326</v>
      </c>
      <c r="E87" s="11">
        <f>SUBTOTAL(101,テーブル15[WNMD])</f>
        <v>0.61757647058823539</v>
      </c>
      <c r="F87" s="6"/>
      <c r="G87" s="6"/>
      <c r="J87" s="48" t="s">
        <v>215</v>
      </c>
      <c r="K87" s="48">
        <v>51</v>
      </c>
      <c r="L87" s="48">
        <v>49</v>
      </c>
    </row>
    <row r="88" spans="1:15" x14ac:dyDescent="0.4">
      <c r="A88" s="1"/>
      <c r="B88" s="1"/>
      <c r="C88" s="1"/>
      <c r="D88" s="1"/>
      <c r="E88" s="1"/>
      <c r="F88" s="1"/>
      <c r="G88" s="1"/>
      <c r="J88" s="48" t="s">
        <v>216</v>
      </c>
      <c r="K88" s="48">
        <v>2</v>
      </c>
      <c r="L88" s="48">
        <v>5</v>
      </c>
    </row>
    <row r="89" spans="1:15" x14ac:dyDescent="0.4">
      <c r="A89" s="6"/>
      <c r="B89" s="6"/>
      <c r="C89" s="6"/>
      <c r="D89" s="6"/>
      <c r="E89" s="6"/>
      <c r="F89" s="6"/>
      <c r="G89" s="6"/>
      <c r="J89" s="48" t="s">
        <v>217</v>
      </c>
      <c r="K89" s="48">
        <v>25</v>
      </c>
      <c r="L89" s="48">
        <v>31</v>
      </c>
    </row>
    <row r="90" spans="1:15" x14ac:dyDescent="0.4">
      <c r="A90" s="13"/>
      <c r="B90" s="13"/>
      <c r="C90" s="13"/>
      <c r="D90" s="13"/>
      <c r="E90" s="13"/>
      <c r="F90" s="13"/>
      <c r="G90" s="13"/>
      <c r="J90" t="s">
        <v>218</v>
      </c>
      <c r="M90">
        <v>0.64556962025316456</v>
      </c>
      <c r="O90">
        <v>0.56976744186046513</v>
      </c>
    </row>
    <row r="92" spans="1:15" x14ac:dyDescent="0.4">
      <c r="I92" s="60" t="s">
        <v>215</v>
      </c>
      <c r="J92" s="61">
        <f>COUNTIF(F$2:F$86,"○")</f>
        <v>51</v>
      </c>
      <c r="K92" s="61">
        <f>COUNTIF(G$2:G$86,"○")</f>
        <v>49</v>
      </c>
    </row>
    <row r="93" spans="1:15" x14ac:dyDescent="0.4">
      <c r="I93" s="1" t="s">
        <v>216</v>
      </c>
      <c r="J93" s="1">
        <f>COUNTIF(F$2:F$86,"△")</f>
        <v>2</v>
      </c>
      <c r="K93" s="1">
        <f>COUNTIF(G$2:G$86,"△")</f>
        <v>5</v>
      </c>
    </row>
    <row r="94" spans="1:15" x14ac:dyDescent="0.4">
      <c r="I94" s="6" t="s">
        <v>217</v>
      </c>
      <c r="J94" s="6">
        <f>COUNTIF(F$2:F$86,"×")</f>
        <v>25</v>
      </c>
      <c r="K94" s="6">
        <f>COUNTIF(G$2:G$86,"×")</f>
        <v>31</v>
      </c>
    </row>
    <row r="95" spans="1:15" x14ac:dyDescent="0.4">
      <c r="I95" s="13" t="s">
        <v>218</v>
      </c>
      <c r="J95" s="13">
        <f>J92/COUNTA(B:B)</f>
        <v>0.63749999999999996</v>
      </c>
      <c r="K95" s="13">
        <f>K92/COUNTA(D:D)</f>
        <v>0.56321839080459768</v>
      </c>
    </row>
  </sheetData>
  <phoneticPr fontId="1"/>
  <conditionalFormatting sqref="D2:E86">
    <cfRule type="cellIs" dxfId="49" priority="5" operator="greaterThan">
      <formula>$D2</formula>
    </cfRule>
  </conditionalFormatting>
  <conditionalFormatting sqref="C2:C86">
    <cfRule type="expression" dxfId="48" priority="3">
      <formula>$B2&lt;$C2</formula>
    </cfRule>
  </conditionalFormatting>
  <conditionalFormatting sqref="B3:B86">
    <cfRule type="expression" dxfId="47" priority="2">
      <formula>$B3&gt;$C3</formula>
    </cfRule>
  </conditionalFormatting>
  <conditionalFormatting sqref="D2:D86">
    <cfRule type="expression" dxfId="46" priority="1">
      <formula>$D2&gt;$E2</formula>
    </cfRule>
  </conditionalFormatting>
  <pageMargins left="0.23622047244094491" right="0.23622047244094491" top="0" bottom="0" header="0" footer="0"/>
  <pageSetup paperSize="9" scale="88" fitToHeight="0" orientation="portrait" horizontalDpi="300" verticalDpi="300" r:id="rId1"/>
  <rowBreaks count="1" manualBreakCount="1">
    <brk id="44" max="3" man="1"/>
  </rowBreaks>
  <colBreaks count="1" manualBreakCount="1">
    <brk id="5" max="1048575" man="1"/>
  </colBreak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A67" workbookViewId="0">
      <selection activeCell="H87" sqref="H87:I89"/>
    </sheetView>
  </sheetViews>
  <sheetFormatPr defaultRowHeight="18.75" x14ac:dyDescent="0.4"/>
  <cols>
    <col min="1" max="1" width="32.75" bestFit="1" customWidth="1"/>
    <col min="2" max="5" width="14.5" bestFit="1" customWidth="1"/>
  </cols>
  <sheetData>
    <row r="1" spans="1:11" x14ac:dyDescent="0.4">
      <c r="A1" s="71" t="s">
        <v>441</v>
      </c>
      <c r="B1" s="67" t="s">
        <v>466</v>
      </c>
      <c r="C1" s="73" t="s">
        <v>447</v>
      </c>
      <c r="D1" s="67" t="s">
        <v>445</v>
      </c>
      <c r="E1" s="68" t="s">
        <v>448</v>
      </c>
    </row>
    <row r="2" spans="1:11" x14ac:dyDescent="0.4">
      <c r="A2" s="59" t="s">
        <v>0</v>
      </c>
      <c r="B2" s="49">
        <v>0.83799999999999997</v>
      </c>
      <c r="C2" s="56">
        <v>0.873</v>
      </c>
      <c r="D2" s="49">
        <v>0.84799999999999998</v>
      </c>
      <c r="E2" s="50">
        <v>0.85399999999999998</v>
      </c>
      <c r="F2" t="str">
        <f xml:space="preserve"> IF(B2="","",IF(B2 &lt;C2, "○",IF(B2=C2,"△","×")))</f>
        <v>○</v>
      </c>
      <c r="G2" t="str">
        <f xml:space="preserve"> IF(D2 &lt;E2, "○",IF(D2=E2,"△","×"))</f>
        <v>○</v>
      </c>
      <c r="H2" s="45"/>
      <c r="I2" s="45"/>
      <c r="J2" s="45"/>
      <c r="K2" s="45"/>
    </row>
    <row r="3" spans="1:11" x14ac:dyDescent="0.4">
      <c r="A3" s="58" t="s">
        <v>6</v>
      </c>
      <c r="B3" s="52">
        <v>0.54500000000000004</v>
      </c>
      <c r="C3" s="57">
        <v>0.49199999999999999</v>
      </c>
      <c r="D3" s="52">
        <v>0.78300000000000003</v>
      </c>
      <c r="E3" s="53">
        <v>0.76700000000000002</v>
      </c>
      <c r="F3" t="str">
        <f t="shared" ref="F3:F66" si="0" xml:space="preserve"> IF(B3="","",IF(B3 &lt;C3, "○",IF(B3=C3,"△","×")))</f>
        <v>×</v>
      </c>
      <c r="G3" t="str">
        <f t="shared" ref="G3:G66" si="1" xml:space="preserve"> IF(D3 &lt;E3, "○",IF(D3=E3,"△","×"))</f>
        <v>×</v>
      </c>
      <c r="H3" s="45"/>
      <c r="I3" s="45"/>
      <c r="J3" s="45"/>
      <c r="K3" s="45"/>
    </row>
    <row r="4" spans="1:11" x14ac:dyDescent="0.4">
      <c r="A4" s="59" t="s">
        <v>7</v>
      </c>
      <c r="B4" s="49">
        <v>0.38400000000000001</v>
      </c>
      <c r="C4" s="56">
        <v>0.34799999999999998</v>
      </c>
      <c r="D4" s="49">
        <v>0.435</v>
      </c>
      <c r="E4" s="50">
        <v>0.44800000000000001</v>
      </c>
      <c r="F4" t="str">
        <f t="shared" si="0"/>
        <v>×</v>
      </c>
      <c r="G4" t="str">
        <f t="shared" si="1"/>
        <v>○</v>
      </c>
      <c r="H4" s="45"/>
      <c r="I4" s="45"/>
      <c r="J4" s="45"/>
      <c r="K4" s="45"/>
    </row>
    <row r="5" spans="1:11" x14ac:dyDescent="0.4">
      <c r="A5" s="58" t="s">
        <v>8</v>
      </c>
      <c r="B5" s="52">
        <v>0.43099999999999999</v>
      </c>
      <c r="C5" s="57">
        <v>0.42899999999999999</v>
      </c>
      <c r="D5" s="52">
        <v>0.47699999999999998</v>
      </c>
      <c r="E5" s="53">
        <v>0.48</v>
      </c>
      <c r="F5" t="str">
        <f t="shared" si="0"/>
        <v>×</v>
      </c>
      <c r="G5" t="str">
        <f t="shared" si="1"/>
        <v>○</v>
      </c>
      <c r="H5" s="45"/>
      <c r="I5" s="45"/>
      <c r="J5" s="45"/>
      <c r="K5" s="45"/>
    </row>
    <row r="6" spans="1:11" x14ac:dyDescent="0.4">
      <c r="A6" s="59" t="s">
        <v>9</v>
      </c>
      <c r="B6" s="49">
        <v>0.56000000000000005</v>
      </c>
      <c r="C6" s="56">
        <v>0.57699999999999996</v>
      </c>
      <c r="D6" s="49">
        <v>0.64100000000000001</v>
      </c>
      <c r="E6" s="50">
        <v>0.65700000000000003</v>
      </c>
      <c r="F6" t="str">
        <f t="shared" si="0"/>
        <v>○</v>
      </c>
      <c r="G6" t="str">
        <f t="shared" si="1"/>
        <v>○</v>
      </c>
      <c r="H6" s="45"/>
      <c r="I6" s="45"/>
      <c r="J6" s="45"/>
      <c r="K6" s="45"/>
    </row>
    <row r="7" spans="1:11" x14ac:dyDescent="0.4">
      <c r="A7" s="58" t="s">
        <v>10</v>
      </c>
      <c r="B7" s="52">
        <v>0.70499999999999996</v>
      </c>
      <c r="C7" s="57">
        <v>0.73199999999999998</v>
      </c>
      <c r="D7" s="52">
        <v>0.70799999999999996</v>
      </c>
      <c r="E7" s="53">
        <v>0.71799999999999997</v>
      </c>
      <c r="F7" t="str">
        <f t="shared" si="0"/>
        <v>○</v>
      </c>
      <c r="G7" t="str">
        <f t="shared" si="1"/>
        <v>○</v>
      </c>
      <c r="H7" s="45"/>
      <c r="I7" s="45"/>
      <c r="J7" s="45"/>
      <c r="K7" s="45"/>
    </row>
    <row r="8" spans="1:11" x14ac:dyDescent="0.4">
      <c r="A8" s="59" t="s">
        <v>11</v>
      </c>
      <c r="B8" s="49">
        <v>0.58099999999999996</v>
      </c>
      <c r="C8" s="56">
        <v>0.55500000000000005</v>
      </c>
      <c r="D8" s="49">
        <v>0.63700000000000001</v>
      </c>
      <c r="E8" s="50">
        <v>0.60299999999999998</v>
      </c>
      <c r="F8" t="str">
        <f t="shared" si="0"/>
        <v>×</v>
      </c>
      <c r="G8" t="str">
        <f t="shared" si="1"/>
        <v>×</v>
      </c>
      <c r="H8" s="45"/>
      <c r="I8" s="45"/>
      <c r="J8" s="45"/>
      <c r="K8" s="45"/>
    </row>
    <row r="9" spans="1:11" x14ac:dyDescent="0.4">
      <c r="A9" s="58" t="s">
        <v>12</v>
      </c>
      <c r="B9" s="52">
        <v>0.86799999999999999</v>
      </c>
      <c r="C9" s="57">
        <v>0.80400000000000005</v>
      </c>
      <c r="D9" s="52">
        <v>0.91400000000000003</v>
      </c>
      <c r="E9" s="53">
        <v>0.92400000000000004</v>
      </c>
      <c r="F9" t="str">
        <f t="shared" si="0"/>
        <v>×</v>
      </c>
      <c r="G9" t="str">
        <f t="shared" si="1"/>
        <v>○</v>
      </c>
      <c r="H9" s="45"/>
      <c r="I9" s="45"/>
      <c r="J9" s="45"/>
      <c r="K9" s="45"/>
    </row>
    <row r="10" spans="1:11" x14ac:dyDescent="0.4">
      <c r="A10" s="59" t="s">
        <v>13</v>
      </c>
      <c r="B10" s="49"/>
      <c r="C10" s="56"/>
      <c r="D10" s="49">
        <v>0.89900000000000002</v>
      </c>
      <c r="E10" s="50">
        <v>0.90400000000000003</v>
      </c>
      <c r="F10" t="str">
        <f t="shared" si="0"/>
        <v/>
      </c>
      <c r="G10" t="str">
        <f t="shared" si="1"/>
        <v>○</v>
      </c>
      <c r="H10" s="45"/>
      <c r="I10" s="45"/>
      <c r="J10" s="45"/>
      <c r="K10" s="45"/>
    </row>
    <row r="11" spans="1:11" x14ac:dyDescent="0.4">
      <c r="A11" s="58" t="s">
        <v>14</v>
      </c>
      <c r="B11" s="52">
        <v>0.55300000000000005</v>
      </c>
      <c r="C11" s="57">
        <v>0.57399999999999995</v>
      </c>
      <c r="D11" s="52">
        <v>0.52</v>
      </c>
      <c r="E11" s="53">
        <v>0.52500000000000002</v>
      </c>
      <c r="F11" t="str">
        <f t="shared" si="0"/>
        <v>○</v>
      </c>
      <c r="G11" t="str">
        <f t="shared" si="1"/>
        <v>○</v>
      </c>
      <c r="H11" s="45"/>
      <c r="I11" s="45"/>
      <c r="J11" s="45"/>
      <c r="K11" s="45"/>
    </row>
    <row r="12" spans="1:11" x14ac:dyDescent="0.4">
      <c r="A12" s="59" t="s">
        <v>15</v>
      </c>
      <c r="B12" s="49">
        <v>0.70599999999999996</v>
      </c>
      <c r="C12" s="56">
        <v>0.79800000000000004</v>
      </c>
      <c r="D12" s="49">
        <v>0.82499999999999996</v>
      </c>
      <c r="E12" s="50">
        <v>0.81699999999999995</v>
      </c>
      <c r="F12" t="str">
        <f t="shared" si="0"/>
        <v>○</v>
      </c>
      <c r="G12" t="str">
        <f t="shared" si="1"/>
        <v>×</v>
      </c>
      <c r="H12" s="45"/>
      <c r="I12" s="45"/>
      <c r="J12" s="45"/>
      <c r="K12" s="45"/>
    </row>
    <row r="13" spans="1:11" x14ac:dyDescent="0.4">
      <c r="A13" s="58" t="s">
        <v>16</v>
      </c>
      <c r="B13" s="52">
        <v>0.434</v>
      </c>
      <c r="C13" s="57">
        <v>0.57099999999999995</v>
      </c>
      <c r="D13" s="52">
        <v>0.57499999999999996</v>
      </c>
      <c r="E13" s="53">
        <v>0.52100000000000002</v>
      </c>
      <c r="F13" t="str">
        <f t="shared" si="0"/>
        <v>○</v>
      </c>
      <c r="G13" t="str">
        <f t="shared" si="1"/>
        <v>×</v>
      </c>
      <c r="H13" s="45"/>
      <c r="I13" s="45"/>
      <c r="J13" s="45"/>
      <c r="K13" s="45"/>
    </row>
    <row r="14" spans="1:11" x14ac:dyDescent="0.4">
      <c r="A14" s="59" t="s">
        <v>17</v>
      </c>
      <c r="B14" s="49">
        <v>0.33400000000000002</v>
      </c>
      <c r="C14" s="56">
        <v>0.33300000000000002</v>
      </c>
      <c r="D14" s="49">
        <v>0.36899999999999999</v>
      </c>
      <c r="E14" s="50">
        <v>0.36399999999999999</v>
      </c>
      <c r="F14" t="str">
        <f t="shared" si="0"/>
        <v>×</v>
      </c>
      <c r="G14" t="str">
        <f t="shared" si="1"/>
        <v>×</v>
      </c>
      <c r="H14" s="45"/>
      <c r="I14" s="45"/>
      <c r="J14" s="45"/>
      <c r="K14" s="45"/>
    </row>
    <row r="15" spans="1:11" x14ac:dyDescent="0.4">
      <c r="A15" s="58" t="s">
        <v>18</v>
      </c>
      <c r="B15" s="52"/>
      <c r="C15" s="57"/>
      <c r="D15" s="52">
        <v>0.33200000000000002</v>
      </c>
      <c r="E15" s="53">
        <v>0.33200000000000002</v>
      </c>
      <c r="F15" t="str">
        <f t="shared" si="0"/>
        <v/>
      </c>
      <c r="G15" t="str">
        <f t="shared" si="1"/>
        <v>△</v>
      </c>
      <c r="H15" s="45"/>
      <c r="I15" s="45"/>
      <c r="J15" s="45"/>
      <c r="K15" s="45"/>
    </row>
    <row r="16" spans="1:11" x14ac:dyDescent="0.4">
      <c r="A16" s="59" t="s">
        <v>19</v>
      </c>
      <c r="B16" s="49">
        <v>0.56399999999999995</v>
      </c>
      <c r="C16" s="56">
        <v>0.61099999999999999</v>
      </c>
      <c r="D16" s="49">
        <v>0.75</v>
      </c>
      <c r="E16" s="50">
        <v>0.67900000000000005</v>
      </c>
      <c r="F16" t="str">
        <f t="shared" si="0"/>
        <v>○</v>
      </c>
      <c r="G16" t="str">
        <f t="shared" si="1"/>
        <v>×</v>
      </c>
      <c r="H16" s="45"/>
      <c r="I16" s="45"/>
      <c r="J16" s="45"/>
      <c r="K16" s="45"/>
    </row>
    <row r="17" spans="1:11" x14ac:dyDescent="0.4">
      <c r="A17" s="58" t="s">
        <v>20</v>
      </c>
      <c r="B17" s="52">
        <v>0.54700000000000004</v>
      </c>
      <c r="C17" s="57">
        <v>0.66500000000000004</v>
      </c>
      <c r="D17" s="52">
        <v>0.63200000000000001</v>
      </c>
      <c r="E17" s="53">
        <v>0.65500000000000003</v>
      </c>
      <c r="F17" t="str">
        <f t="shared" si="0"/>
        <v>○</v>
      </c>
      <c r="G17" t="str">
        <f t="shared" si="1"/>
        <v>○</v>
      </c>
      <c r="H17" s="45"/>
      <c r="I17" s="45"/>
      <c r="J17" s="45"/>
      <c r="K17" s="45"/>
    </row>
    <row r="18" spans="1:11" x14ac:dyDescent="0.4">
      <c r="A18" s="59" t="s">
        <v>21</v>
      </c>
      <c r="B18" s="49">
        <v>0.72</v>
      </c>
      <c r="C18" s="56">
        <v>0.745</v>
      </c>
      <c r="D18" s="49">
        <v>0.75</v>
      </c>
      <c r="E18" s="50">
        <v>0.7</v>
      </c>
      <c r="F18" t="str">
        <f t="shared" si="0"/>
        <v>○</v>
      </c>
      <c r="G18" t="str">
        <f t="shared" si="1"/>
        <v>×</v>
      </c>
      <c r="H18" s="45"/>
      <c r="I18" s="45"/>
      <c r="J18" s="45"/>
      <c r="K18" s="45"/>
    </row>
    <row r="19" spans="1:11" x14ac:dyDescent="0.4">
      <c r="A19" s="58" t="s">
        <v>22</v>
      </c>
      <c r="B19" s="52">
        <v>0.54200000000000004</v>
      </c>
      <c r="C19" s="57">
        <v>0.55000000000000004</v>
      </c>
      <c r="D19" s="52">
        <v>0.60799999999999998</v>
      </c>
      <c r="E19" s="53">
        <v>0.625</v>
      </c>
      <c r="F19" t="str">
        <f t="shared" si="0"/>
        <v>○</v>
      </c>
      <c r="G19" t="str">
        <f t="shared" si="1"/>
        <v>○</v>
      </c>
      <c r="H19" s="45"/>
      <c r="I19" s="45"/>
      <c r="J19" s="45"/>
      <c r="K19" s="45"/>
    </row>
    <row r="20" spans="1:11" x14ac:dyDescent="0.4">
      <c r="A20" s="59" t="s">
        <v>23</v>
      </c>
      <c r="B20" s="49">
        <v>0.70299999999999996</v>
      </c>
      <c r="C20" s="56">
        <v>0.69799999999999995</v>
      </c>
      <c r="D20" s="49">
        <v>0.75600000000000001</v>
      </c>
      <c r="E20" s="50">
        <v>0.75600000000000001</v>
      </c>
      <c r="F20" t="str">
        <f t="shared" si="0"/>
        <v>×</v>
      </c>
      <c r="G20" t="str">
        <f t="shared" si="1"/>
        <v>△</v>
      </c>
      <c r="H20" s="45"/>
      <c r="I20" s="45"/>
      <c r="J20" s="45"/>
      <c r="K20" s="45"/>
    </row>
    <row r="21" spans="1:11" x14ac:dyDescent="0.4">
      <c r="A21" s="58" t="s">
        <v>467</v>
      </c>
      <c r="B21" s="52">
        <v>0.65700000000000003</v>
      </c>
      <c r="C21" s="57">
        <v>0.69</v>
      </c>
      <c r="D21" s="52">
        <v>0.71099999999999997</v>
      </c>
      <c r="E21" s="53">
        <v>0.75</v>
      </c>
      <c r="F21" t="str">
        <f t="shared" si="0"/>
        <v>○</v>
      </c>
      <c r="G21" t="str">
        <f t="shared" si="1"/>
        <v>○</v>
      </c>
      <c r="H21" s="45"/>
      <c r="I21" s="45"/>
      <c r="J21" s="45"/>
      <c r="K21" s="45"/>
    </row>
    <row r="22" spans="1:11" x14ac:dyDescent="0.4">
      <c r="A22" s="59" t="s">
        <v>25</v>
      </c>
      <c r="B22" s="49">
        <v>0.67500000000000004</v>
      </c>
      <c r="C22" s="56">
        <v>0.66300000000000003</v>
      </c>
      <c r="D22" s="49">
        <v>0.71</v>
      </c>
      <c r="E22" s="50">
        <v>0.71299999999999997</v>
      </c>
      <c r="F22" t="str">
        <f t="shared" si="0"/>
        <v>×</v>
      </c>
      <c r="G22" t="str">
        <f t="shared" si="1"/>
        <v>○</v>
      </c>
      <c r="H22" s="45"/>
      <c r="I22" s="45"/>
      <c r="J22" s="45"/>
      <c r="K22" s="45"/>
    </row>
    <row r="23" spans="1:11" x14ac:dyDescent="0.4">
      <c r="A23" s="58" t="s">
        <v>26</v>
      </c>
      <c r="B23" s="52">
        <v>0.443</v>
      </c>
      <c r="C23" s="57">
        <v>0.35299999999999998</v>
      </c>
      <c r="D23" s="52">
        <v>0.46700000000000003</v>
      </c>
      <c r="E23" s="53">
        <v>0.5</v>
      </c>
      <c r="F23" t="str">
        <f t="shared" si="0"/>
        <v>×</v>
      </c>
      <c r="G23" t="str">
        <f t="shared" si="1"/>
        <v>○</v>
      </c>
      <c r="H23" s="45"/>
      <c r="I23" s="45"/>
      <c r="J23" s="45"/>
      <c r="K23" s="45"/>
    </row>
    <row r="24" spans="1:11" x14ac:dyDescent="0.4">
      <c r="A24" s="59" t="s">
        <v>27</v>
      </c>
      <c r="B24" s="49">
        <v>0.33800000000000002</v>
      </c>
      <c r="C24" s="56">
        <v>0.30299999999999999</v>
      </c>
      <c r="D24" s="49">
        <v>0.40500000000000003</v>
      </c>
      <c r="E24" s="50">
        <v>0.39200000000000002</v>
      </c>
      <c r="F24" t="str">
        <f t="shared" si="0"/>
        <v>×</v>
      </c>
      <c r="G24" t="str">
        <f t="shared" si="1"/>
        <v>×</v>
      </c>
      <c r="H24" s="45"/>
      <c r="I24" s="45"/>
      <c r="J24" s="45"/>
      <c r="K24" s="45"/>
    </row>
    <row r="25" spans="1:11" x14ac:dyDescent="0.4">
      <c r="A25" s="58" t="s">
        <v>28</v>
      </c>
      <c r="B25" s="52">
        <v>0.58199999999999996</v>
      </c>
      <c r="C25" s="57">
        <v>0.58199999999999996</v>
      </c>
      <c r="D25" s="52">
        <v>0.66600000000000004</v>
      </c>
      <c r="E25" s="53">
        <v>0.66400000000000003</v>
      </c>
      <c r="F25" t="str">
        <f t="shared" si="0"/>
        <v>△</v>
      </c>
      <c r="G25" t="str">
        <f t="shared" si="1"/>
        <v>×</v>
      </c>
      <c r="H25" s="45"/>
      <c r="I25" s="45"/>
      <c r="J25" s="45"/>
      <c r="K25" s="45"/>
    </row>
    <row r="26" spans="1:11" x14ac:dyDescent="0.4">
      <c r="A26" s="59" t="s">
        <v>29</v>
      </c>
      <c r="B26" s="49">
        <v>0.63800000000000001</v>
      </c>
      <c r="C26" s="56">
        <v>0.66700000000000004</v>
      </c>
      <c r="D26" s="49">
        <v>0.68899999999999995</v>
      </c>
      <c r="E26" s="50">
        <v>0.73499999999999999</v>
      </c>
      <c r="F26" t="str">
        <f t="shared" si="0"/>
        <v>○</v>
      </c>
      <c r="G26" t="str">
        <f t="shared" si="1"/>
        <v>○</v>
      </c>
      <c r="H26" s="45"/>
      <c r="I26" s="45"/>
      <c r="J26" s="45"/>
      <c r="K26" s="45"/>
    </row>
    <row r="27" spans="1:11" x14ac:dyDescent="0.4">
      <c r="A27" s="58" t="s">
        <v>30</v>
      </c>
      <c r="B27" s="52">
        <v>0.44700000000000001</v>
      </c>
      <c r="C27" s="57">
        <v>0.41699999999999998</v>
      </c>
      <c r="D27" s="52">
        <v>0.5</v>
      </c>
      <c r="E27" s="53">
        <v>0.66700000000000004</v>
      </c>
      <c r="F27" t="str">
        <f t="shared" si="0"/>
        <v>×</v>
      </c>
      <c r="G27" t="str">
        <f t="shared" si="1"/>
        <v>○</v>
      </c>
      <c r="H27" s="45"/>
      <c r="I27" s="45"/>
      <c r="J27" s="45"/>
      <c r="K27" s="45"/>
    </row>
    <row r="28" spans="1:11" x14ac:dyDescent="0.4">
      <c r="A28" s="59" t="s">
        <v>31</v>
      </c>
      <c r="B28" s="49">
        <v>0.155</v>
      </c>
      <c r="C28" s="56">
        <v>0.16400000000000001</v>
      </c>
      <c r="D28" s="49">
        <v>0.17399999999999999</v>
      </c>
      <c r="E28" s="50">
        <v>0.18099999999999999</v>
      </c>
      <c r="F28" t="str">
        <f t="shared" si="0"/>
        <v>○</v>
      </c>
      <c r="G28" t="str">
        <f t="shared" si="1"/>
        <v>○</v>
      </c>
      <c r="H28" s="45"/>
      <c r="I28" s="45"/>
      <c r="J28" s="45"/>
      <c r="K28" s="45"/>
    </row>
    <row r="29" spans="1:11" x14ac:dyDescent="0.4">
      <c r="A29" s="58" t="s">
        <v>32</v>
      </c>
      <c r="B29" s="52">
        <v>0.51200000000000001</v>
      </c>
      <c r="C29" s="57">
        <v>0.50700000000000001</v>
      </c>
      <c r="D29" s="52">
        <v>0.52</v>
      </c>
      <c r="E29" s="53">
        <v>0.51500000000000001</v>
      </c>
      <c r="F29" t="str">
        <f t="shared" si="0"/>
        <v>×</v>
      </c>
      <c r="G29" t="str">
        <f t="shared" si="1"/>
        <v>×</v>
      </c>
      <c r="H29" s="45"/>
      <c r="I29" s="45"/>
      <c r="J29" s="45"/>
      <c r="K29" s="45"/>
    </row>
    <row r="30" spans="1:11" x14ac:dyDescent="0.4">
      <c r="A30" s="59" t="s">
        <v>33</v>
      </c>
      <c r="B30" s="49">
        <v>0.69</v>
      </c>
      <c r="C30" s="56">
        <v>0.70599999999999996</v>
      </c>
      <c r="D30" s="49">
        <v>0.72299999999999998</v>
      </c>
      <c r="E30" s="50">
        <v>0.73499999999999999</v>
      </c>
      <c r="F30" t="str">
        <f t="shared" si="0"/>
        <v>○</v>
      </c>
      <c r="G30" t="str">
        <f t="shared" si="1"/>
        <v>○</v>
      </c>
      <c r="H30" s="45"/>
      <c r="I30" s="45"/>
      <c r="J30" s="45"/>
      <c r="K30" s="45"/>
    </row>
    <row r="31" spans="1:11" x14ac:dyDescent="0.4">
      <c r="A31" s="58" t="s">
        <v>34</v>
      </c>
      <c r="B31" s="52">
        <v>0.33400000000000002</v>
      </c>
      <c r="C31" s="57">
        <v>0.34599999999999997</v>
      </c>
      <c r="D31" s="52">
        <v>0.39800000000000002</v>
      </c>
      <c r="E31" s="53">
        <v>0.39600000000000002</v>
      </c>
      <c r="F31" t="str">
        <f t="shared" si="0"/>
        <v>○</v>
      </c>
      <c r="G31" t="str">
        <f t="shared" si="1"/>
        <v>×</v>
      </c>
      <c r="H31" s="45"/>
      <c r="I31" s="45"/>
      <c r="J31" s="45"/>
      <c r="K31" s="45"/>
    </row>
    <row r="32" spans="1:11" x14ac:dyDescent="0.4">
      <c r="A32" s="59" t="s">
        <v>35</v>
      </c>
      <c r="B32" s="49">
        <v>0.23599999999999999</v>
      </c>
      <c r="C32" s="56">
        <v>0.222</v>
      </c>
      <c r="D32" s="49">
        <v>0.23400000000000001</v>
      </c>
      <c r="E32" s="50">
        <v>0.25</v>
      </c>
      <c r="F32" t="str">
        <f t="shared" si="0"/>
        <v>×</v>
      </c>
      <c r="G32" t="str">
        <f t="shared" si="1"/>
        <v>○</v>
      </c>
      <c r="H32" s="45"/>
      <c r="I32" s="45"/>
      <c r="J32" s="45"/>
      <c r="K32" s="45"/>
    </row>
    <row r="33" spans="1:11" x14ac:dyDescent="0.4">
      <c r="A33" s="58" t="s">
        <v>36</v>
      </c>
      <c r="B33" s="52">
        <v>0.73099999999999998</v>
      </c>
      <c r="C33" s="57">
        <v>0.75</v>
      </c>
      <c r="D33" s="52">
        <v>0.80500000000000005</v>
      </c>
      <c r="E33" s="53">
        <v>0.79</v>
      </c>
      <c r="F33" t="str">
        <f t="shared" si="0"/>
        <v>○</v>
      </c>
      <c r="G33" t="str">
        <f t="shared" si="1"/>
        <v>×</v>
      </c>
      <c r="H33" s="45"/>
      <c r="I33" s="45"/>
      <c r="J33" s="45"/>
      <c r="K33" s="45"/>
    </row>
    <row r="34" spans="1:11" x14ac:dyDescent="0.4">
      <c r="A34" s="59" t="s">
        <v>37</v>
      </c>
      <c r="B34" s="49">
        <v>0.48199999999999998</v>
      </c>
      <c r="C34" s="56">
        <v>0.45700000000000002</v>
      </c>
      <c r="D34" s="49">
        <v>0.36399999999999999</v>
      </c>
      <c r="E34" s="50">
        <v>0.40899999999999997</v>
      </c>
      <c r="F34" t="str">
        <f t="shared" si="0"/>
        <v>×</v>
      </c>
      <c r="G34" t="str">
        <f t="shared" si="1"/>
        <v>○</v>
      </c>
      <c r="H34" s="45"/>
      <c r="I34" s="45"/>
      <c r="J34" s="45"/>
      <c r="K34" s="45"/>
    </row>
    <row r="35" spans="1:11" x14ac:dyDescent="0.4">
      <c r="A35" s="58" t="s">
        <v>38</v>
      </c>
      <c r="B35" s="52">
        <v>0.70199999999999996</v>
      </c>
      <c r="C35" s="57">
        <v>0.70799999999999996</v>
      </c>
      <c r="D35" s="52">
        <v>0.70499999999999996</v>
      </c>
      <c r="E35" s="53">
        <v>0.70799999999999996</v>
      </c>
      <c r="F35" t="str">
        <f t="shared" si="0"/>
        <v>○</v>
      </c>
      <c r="G35" t="str">
        <f t="shared" si="1"/>
        <v>○</v>
      </c>
      <c r="H35" s="45"/>
      <c r="I35" s="45"/>
      <c r="J35" s="45"/>
      <c r="K35" s="45"/>
    </row>
    <row r="36" spans="1:11" x14ac:dyDescent="0.4">
      <c r="A36" s="59" t="s">
        <v>39</v>
      </c>
      <c r="B36" s="49">
        <v>0.53200000000000003</v>
      </c>
      <c r="C36" s="56">
        <v>0.503</v>
      </c>
      <c r="D36" s="49">
        <v>0.4</v>
      </c>
      <c r="E36" s="50">
        <v>0.41899999999999998</v>
      </c>
      <c r="F36" t="str">
        <f t="shared" si="0"/>
        <v>×</v>
      </c>
      <c r="G36" t="str">
        <f t="shared" si="1"/>
        <v>○</v>
      </c>
      <c r="H36" s="45"/>
      <c r="I36" s="45"/>
      <c r="J36" s="45"/>
      <c r="K36" s="45"/>
    </row>
    <row r="37" spans="1:11" x14ac:dyDescent="0.4">
      <c r="A37" s="58" t="s">
        <v>40</v>
      </c>
      <c r="B37" s="52">
        <v>0.82499999999999996</v>
      </c>
      <c r="C37" s="57">
        <v>0.80900000000000005</v>
      </c>
      <c r="D37" s="52">
        <v>0.79300000000000004</v>
      </c>
      <c r="E37" s="53">
        <v>0.83299999999999996</v>
      </c>
      <c r="F37" t="str">
        <f t="shared" si="0"/>
        <v>×</v>
      </c>
      <c r="G37" t="str">
        <f t="shared" si="1"/>
        <v>○</v>
      </c>
      <c r="H37" s="45"/>
      <c r="I37" s="45"/>
      <c r="J37" s="45"/>
      <c r="K37" s="45"/>
    </row>
    <row r="38" spans="1:11" x14ac:dyDescent="0.4">
      <c r="A38" s="59" t="s">
        <v>41</v>
      </c>
      <c r="B38" s="49">
        <v>0.28499999999999998</v>
      </c>
      <c r="C38" s="56">
        <v>0.318</v>
      </c>
      <c r="D38" s="49">
        <v>0.372</v>
      </c>
      <c r="E38" s="50">
        <v>0.34899999999999998</v>
      </c>
      <c r="F38" t="str">
        <f t="shared" si="0"/>
        <v>○</v>
      </c>
      <c r="G38" t="str">
        <f t="shared" si="1"/>
        <v>×</v>
      </c>
      <c r="H38" s="45"/>
      <c r="I38" s="45"/>
      <c r="J38" s="45"/>
      <c r="K38" s="45"/>
    </row>
    <row r="39" spans="1:11" x14ac:dyDescent="0.4">
      <c r="A39" s="58" t="s">
        <v>42</v>
      </c>
      <c r="B39" s="52">
        <v>0.25700000000000001</v>
      </c>
      <c r="C39" s="57">
        <v>0.26600000000000001</v>
      </c>
      <c r="D39" s="52">
        <v>0.38500000000000001</v>
      </c>
      <c r="E39" s="53">
        <v>0.40600000000000003</v>
      </c>
      <c r="F39" t="str">
        <f t="shared" si="0"/>
        <v>○</v>
      </c>
      <c r="G39" t="str">
        <f t="shared" si="1"/>
        <v>○</v>
      </c>
      <c r="H39" s="45"/>
      <c r="I39" s="45"/>
      <c r="J39" s="45"/>
      <c r="K39" s="45"/>
    </row>
    <row r="40" spans="1:11" x14ac:dyDescent="0.4">
      <c r="A40" s="59" t="s">
        <v>43</v>
      </c>
      <c r="B40" s="49">
        <v>0.58899999999999997</v>
      </c>
      <c r="C40" s="56">
        <v>0.59499999999999997</v>
      </c>
      <c r="D40" s="49">
        <v>0.71899999999999997</v>
      </c>
      <c r="E40" s="50">
        <v>0.73499999999999999</v>
      </c>
      <c r="F40" t="str">
        <f t="shared" si="0"/>
        <v>○</v>
      </c>
      <c r="G40" t="str">
        <f t="shared" si="1"/>
        <v>○</v>
      </c>
      <c r="H40" s="45"/>
      <c r="I40" s="45"/>
      <c r="J40" s="45"/>
      <c r="K40" s="45"/>
    </row>
    <row r="41" spans="1:11" x14ac:dyDescent="0.4">
      <c r="A41" s="58" t="s">
        <v>44</v>
      </c>
      <c r="B41" s="52">
        <v>0.75</v>
      </c>
      <c r="C41" s="57">
        <v>0.72699999999999998</v>
      </c>
      <c r="D41" s="52">
        <v>0.76300000000000001</v>
      </c>
      <c r="E41" s="53">
        <v>0.77800000000000002</v>
      </c>
      <c r="F41" t="str">
        <f t="shared" si="0"/>
        <v>×</v>
      </c>
      <c r="G41" t="str">
        <f t="shared" si="1"/>
        <v>○</v>
      </c>
      <c r="H41" s="45"/>
      <c r="I41" s="45"/>
      <c r="J41" s="45"/>
      <c r="K41" s="45"/>
    </row>
    <row r="42" spans="1:11" x14ac:dyDescent="0.4">
      <c r="A42" s="59" t="s">
        <v>45</v>
      </c>
      <c r="B42" s="49">
        <v>0.622</v>
      </c>
      <c r="C42" s="56">
        <v>0.61199999999999999</v>
      </c>
      <c r="D42" s="49">
        <v>0.62</v>
      </c>
      <c r="E42" s="50">
        <v>0.64</v>
      </c>
      <c r="F42" t="str">
        <f t="shared" si="0"/>
        <v>×</v>
      </c>
      <c r="G42" t="str">
        <f t="shared" si="1"/>
        <v>○</v>
      </c>
      <c r="H42" s="45"/>
      <c r="I42" s="45"/>
      <c r="J42" s="45"/>
      <c r="K42" s="45"/>
    </row>
    <row r="43" spans="1:11" x14ac:dyDescent="0.4">
      <c r="A43" s="58" t="s">
        <v>46</v>
      </c>
      <c r="B43" s="52">
        <v>0.66100000000000003</v>
      </c>
      <c r="C43" s="57">
        <v>0.67100000000000004</v>
      </c>
      <c r="D43" s="52">
        <v>0.74299999999999999</v>
      </c>
      <c r="E43" s="53">
        <v>0.75</v>
      </c>
      <c r="F43" t="str">
        <f t="shared" si="0"/>
        <v>○</v>
      </c>
      <c r="G43" t="str">
        <f t="shared" si="1"/>
        <v>○</v>
      </c>
      <c r="H43" s="45"/>
      <c r="I43" s="45"/>
      <c r="J43" s="45"/>
      <c r="K43" s="45"/>
    </row>
    <row r="44" spans="1:11" x14ac:dyDescent="0.4">
      <c r="A44" s="59" t="s">
        <v>47</v>
      </c>
      <c r="B44" s="49">
        <v>0.51900000000000002</v>
      </c>
      <c r="C44" s="56">
        <v>0.46600000000000003</v>
      </c>
      <c r="D44" s="49">
        <v>0.56299999999999994</v>
      </c>
      <c r="E44" s="50">
        <v>0.625</v>
      </c>
      <c r="F44" t="str">
        <f t="shared" si="0"/>
        <v>×</v>
      </c>
      <c r="G44" t="str">
        <f t="shared" si="1"/>
        <v>○</v>
      </c>
      <c r="H44" s="45"/>
      <c r="I44" s="45"/>
      <c r="J44" s="45"/>
      <c r="K44" s="45"/>
    </row>
    <row r="45" spans="1:11" x14ac:dyDescent="0.4">
      <c r="A45" s="58" t="s">
        <v>210</v>
      </c>
      <c r="B45" s="52"/>
      <c r="C45" s="57"/>
      <c r="D45" s="52">
        <v>0.78100000000000003</v>
      </c>
      <c r="E45" s="53">
        <v>0.77500000000000002</v>
      </c>
      <c r="F45" t="str">
        <f t="shared" si="0"/>
        <v/>
      </c>
      <c r="G45" t="str">
        <f t="shared" si="1"/>
        <v>×</v>
      </c>
      <c r="H45" s="45"/>
      <c r="I45" s="45"/>
      <c r="J45" s="45"/>
      <c r="K45" s="45"/>
    </row>
    <row r="46" spans="1:11" x14ac:dyDescent="0.4">
      <c r="A46" s="59" t="s">
        <v>48</v>
      </c>
      <c r="B46" s="49">
        <v>0.66700000000000004</v>
      </c>
      <c r="C46" s="56">
        <v>0.69899999999999995</v>
      </c>
      <c r="D46" s="49">
        <v>0.69</v>
      </c>
      <c r="E46" s="50">
        <v>0.67</v>
      </c>
      <c r="F46" t="str">
        <f t="shared" si="0"/>
        <v>○</v>
      </c>
      <c r="G46" t="str">
        <f t="shared" si="1"/>
        <v>×</v>
      </c>
      <c r="H46" s="45"/>
      <c r="I46" s="45"/>
      <c r="J46" s="45"/>
      <c r="K46" s="45"/>
    </row>
    <row r="47" spans="1:11" x14ac:dyDescent="0.4">
      <c r="A47" s="58" t="s">
        <v>49</v>
      </c>
      <c r="B47" s="52">
        <v>0.63700000000000001</v>
      </c>
      <c r="C47" s="57">
        <v>0.61599999999999999</v>
      </c>
      <c r="D47" s="52">
        <v>0.64</v>
      </c>
      <c r="E47" s="53">
        <v>0.65900000000000003</v>
      </c>
      <c r="F47" t="str">
        <f t="shared" si="0"/>
        <v>×</v>
      </c>
      <c r="G47" t="str">
        <f t="shared" si="1"/>
        <v>○</v>
      </c>
      <c r="H47" s="45"/>
      <c r="I47" s="45"/>
      <c r="J47" s="45"/>
      <c r="K47" s="45"/>
    </row>
    <row r="48" spans="1:11" x14ac:dyDescent="0.4">
      <c r="A48" s="59" t="s">
        <v>50</v>
      </c>
      <c r="B48" s="49">
        <v>0.50600000000000001</v>
      </c>
      <c r="C48" s="56">
        <v>0.50900000000000001</v>
      </c>
      <c r="D48" s="49">
        <v>0.66100000000000003</v>
      </c>
      <c r="E48" s="50">
        <v>0.67800000000000005</v>
      </c>
      <c r="F48" t="str">
        <f t="shared" si="0"/>
        <v>○</v>
      </c>
      <c r="G48" t="str">
        <f t="shared" si="1"/>
        <v>○</v>
      </c>
      <c r="H48" s="45"/>
      <c r="I48" s="45"/>
      <c r="J48" s="45"/>
      <c r="K48" s="45"/>
    </row>
    <row r="49" spans="1:11" x14ac:dyDescent="0.4">
      <c r="A49" s="58" t="s">
        <v>51</v>
      </c>
      <c r="B49" s="52">
        <v>0.86399999999999999</v>
      </c>
      <c r="C49" s="57">
        <v>0.85299999999999998</v>
      </c>
      <c r="D49" s="52">
        <v>0.9</v>
      </c>
      <c r="E49" s="53">
        <v>0.9</v>
      </c>
      <c r="F49" t="str">
        <f t="shared" si="0"/>
        <v>×</v>
      </c>
      <c r="G49" t="str">
        <f t="shared" si="1"/>
        <v>△</v>
      </c>
      <c r="H49" s="45"/>
      <c r="I49" s="45"/>
      <c r="J49" s="45"/>
      <c r="K49" s="45"/>
    </row>
    <row r="50" spans="1:11" x14ac:dyDescent="0.4">
      <c r="A50" s="59" t="s">
        <v>52</v>
      </c>
      <c r="B50" s="49">
        <v>0.55000000000000004</v>
      </c>
      <c r="C50" s="56">
        <v>0.57799999999999996</v>
      </c>
      <c r="D50" s="49">
        <v>0.58899999999999997</v>
      </c>
      <c r="E50" s="50">
        <v>0.58299999999999996</v>
      </c>
      <c r="F50" t="str">
        <f t="shared" si="0"/>
        <v>○</v>
      </c>
      <c r="G50" t="str">
        <f t="shared" si="1"/>
        <v>×</v>
      </c>
      <c r="H50" s="45"/>
      <c r="I50" s="45"/>
      <c r="J50" s="45"/>
      <c r="K50" s="45"/>
    </row>
    <row r="51" spans="1:11" x14ac:dyDescent="0.4">
      <c r="A51" s="58" t="s">
        <v>53</v>
      </c>
      <c r="B51" s="52">
        <v>0.66400000000000003</v>
      </c>
      <c r="C51" s="57">
        <v>0.64500000000000002</v>
      </c>
      <c r="D51" s="52">
        <v>0.72799999999999998</v>
      </c>
      <c r="E51" s="53">
        <v>0.69899999999999995</v>
      </c>
      <c r="F51" t="str">
        <f t="shared" si="0"/>
        <v>×</v>
      </c>
      <c r="G51" t="str">
        <f t="shared" si="1"/>
        <v>×</v>
      </c>
      <c r="H51" s="45"/>
      <c r="I51" s="45"/>
      <c r="J51" s="45"/>
      <c r="K51" s="45"/>
    </row>
    <row r="52" spans="1:11" x14ac:dyDescent="0.4">
      <c r="A52" s="59" t="s">
        <v>54</v>
      </c>
      <c r="B52" s="49">
        <v>0.751</v>
      </c>
      <c r="C52" s="56">
        <v>0.69599999999999995</v>
      </c>
      <c r="D52" s="49">
        <v>0.622</v>
      </c>
      <c r="E52" s="50">
        <v>0.63100000000000001</v>
      </c>
      <c r="F52" t="str">
        <f t="shared" si="0"/>
        <v>×</v>
      </c>
      <c r="G52" t="str">
        <f t="shared" si="1"/>
        <v>○</v>
      </c>
      <c r="H52" s="45"/>
      <c r="I52" s="45"/>
      <c r="J52" s="45"/>
      <c r="K52" s="45"/>
    </row>
    <row r="53" spans="1:11" x14ac:dyDescent="0.4">
      <c r="A53" s="58" t="s">
        <v>55</v>
      </c>
      <c r="B53" s="52">
        <v>0.56399999999999995</v>
      </c>
      <c r="C53" s="57">
        <v>0.55800000000000005</v>
      </c>
      <c r="D53" s="52">
        <v>0.53400000000000003</v>
      </c>
      <c r="E53" s="53">
        <v>0.54600000000000004</v>
      </c>
      <c r="F53" t="str">
        <f t="shared" si="0"/>
        <v>×</v>
      </c>
      <c r="G53" t="str">
        <f t="shared" si="1"/>
        <v>○</v>
      </c>
      <c r="H53" s="45"/>
      <c r="I53" s="45"/>
      <c r="J53" s="45"/>
      <c r="K53" s="45"/>
    </row>
    <row r="54" spans="1:11" x14ac:dyDescent="0.4">
      <c r="A54" s="59" t="s">
        <v>56</v>
      </c>
      <c r="B54" s="49">
        <v>0.27</v>
      </c>
      <c r="C54" s="56">
        <v>0.29099999999999998</v>
      </c>
      <c r="D54" s="49">
        <v>0.31900000000000001</v>
      </c>
      <c r="E54" s="50">
        <v>0.32400000000000001</v>
      </c>
      <c r="F54" t="str">
        <f t="shared" si="0"/>
        <v>○</v>
      </c>
      <c r="G54" t="str">
        <f t="shared" si="1"/>
        <v>○</v>
      </c>
      <c r="H54" s="45"/>
      <c r="I54" s="45"/>
      <c r="J54" s="45"/>
      <c r="K54" s="45"/>
    </row>
    <row r="55" spans="1:11" x14ac:dyDescent="0.4">
      <c r="A55" s="58" t="s">
        <v>57</v>
      </c>
      <c r="B55" s="52">
        <v>0.26600000000000001</v>
      </c>
      <c r="C55" s="57">
        <v>0.26300000000000001</v>
      </c>
      <c r="D55" s="52">
        <v>0.32</v>
      </c>
      <c r="E55" s="53">
        <v>0.32400000000000001</v>
      </c>
      <c r="F55" t="str">
        <f t="shared" si="0"/>
        <v>×</v>
      </c>
      <c r="G55" t="str">
        <f t="shared" si="1"/>
        <v>○</v>
      </c>
      <c r="H55" s="45"/>
      <c r="I55" s="45"/>
      <c r="J55" s="45"/>
      <c r="K55" s="45"/>
    </row>
    <row r="56" spans="1:11" x14ac:dyDescent="0.4">
      <c r="A56" s="59" t="s">
        <v>58</v>
      </c>
      <c r="B56" s="49">
        <v>0.64</v>
      </c>
      <c r="C56" s="56">
        <v>0.64700000000000002</v>
      </c>
      <c r="D56" s="49">
        <v>0.66600000000000004</v>
      </c>
      <c r="E56" s="50">
        <v>0.65300000000000002</v>
      </c>
      <c r="F56" t="str">
        <f t="shared" si="0"/>
        <v>○</v>
      </c>
      <c r="G56" t="str">
        <f t="shared" si="1"/>
        <v>×</v>
      </c>
      <c r="H56" s="45"/>
      <c r="I56" s="45"/>
      <c r="J56" s="45"/>
      <c r="K56" s="45"/>
    </row>
    <row r="57" spans="1:11" x14ac:dyDescent="0.4">
      <c r="A57" s="58" t="s">
        <v>59</v>
      </c>
      <c r="B57" s="52">
        <v>0.68700000000000006</v>
      </c>
      <c r="C57" s="57">
        <v>0.69299999999999995</v>
      </c>
      <c r="D57" s="52">
        <v>0.86099999999999999</v>
      </c>
      <c r="E57" s="53">
        <v>0.86899999999999999</v>
      </c>
      <c r="F57" t="str">
        <f t="shared" si="0"/>
        <v>○</v>
      </c>
      <c r="G57" t="str">
        <f t="shared" si="1"/>
        <v>○</v>
      </c>
      <c r="H57" s="45"/>
      <c r="I57" s="45"/>
      <c r="J57" s="45"/>
      <c r="K57" s="45"/>
    </row>
    <row r="58" spans="1:11" x14ac:dyDescent="0.4">
      <c r="A58" s="59" t="s">
        <v>60</v>
      </c>
      <c r="B58" s="49">
        <v>0.504</v>
      </c>
      <c r="C58" s="56">
        <v>0.318</v>
      </c>
      <c r="D58" s="49">
        <v>0.39600000000000002</v>
      </c>
      <c r="E58" s="50">
        <v>0.40899999999999997</v>
      </c>
      <c r="F58" t="str">
        <f t="shared" si="0"/>
        <v>×</v>
      </c>
      <c r="G58" t="str">
        <f t="shared" si="1"/>
        <v>○</v>
      </c>
      <c r="H58" s="45"/>
      <c r="I58" s="45"/>
      <c r="J58" s="45"/>
      <c r="K58" s="45"/>
    </row>
    <row r="59" spans="1:11" x14ac:dyDescent="0.4">
      <c r="A59" s="58" t="s">
        <v>61</v>
      </c>
      <c r="B59" s="52">
        <v>0.315</v>
      </c>
      <c r="C59" s="57">
        <v>0.34100000000000003</v>
      </c>
      <c r="D59" s="52">
        <v>0.34200000000000003</v>
      </c>
      <c r="E59" s="53">
        <v>0.33500000000000002</v>
      </c>
      <c r="F59" t="str">
        <f t="shared" si="0"/>
        <v>○</v>
      </c>
      <c r="G59" t="str">
        <f t="shared" si="1"/>
        <v>×</v>
      </c>
      <c r="H59" s="45"/>
      <c r="I59" s="45"/>
      <c r="J59" s="45"/>
      <c r="K59" s="45"/>
    </row>
    <row r="60" spans="1:11" x14ac:dyDescent="0.4">
      <c r="A60" s="59" t="s">
        <v>62</v>
      </c>
      <c r="B60" s="49">
        <v>0.48099999999999998</v>
      </c>
      <c r="C60" s="56">
        <v>0.48099999999999998</v>
      </c>
      <c r="D60" s="49">
        <v>0.5</v>
      </c>
      <c r="E60" s="50">
        <v>0.46300000000000002</v>
      </c>
      <c r="F60" t="str">
        <f t="shared" si="0"/>
        <v>△</v>
      </c>
      <c r="G60" t="str">
        <f t="shared" si="1"/>
        <v>×</v>
      </c>
      <c r="H60" s="45"/>
      <c r="I60" s="45"/>
      <c r="J60" s="45"/>
      <c r="K60" s="45"/>
    </row>
    <row r="61" spans="1:11" x14ac:dyDescent="0.4">
      <c r="A61" s="58" t="s">
        <v>63</v>
      </c>
      <c r="B61" s="52">
        <v>0.22500000000000001</v>
      </c>
      <c r="C61" s="57">
        <v>0.22800000000000001</v>
      </c>
      <c r="D61" s="52">
        <v>0.33700000000000002</v>
      </c>
      <c r="E61" s="53">
        <v>0.34300000000000003</v>
      </c>
      <c r="F61" t="str">
        <f t="shared" si="0"/>
        <v>○</v>
      </c>
      <c r="G61" t="str">
        <f t="shared" si="1"/>
        <v>○</v>
      </c>
      <c r="H61" s="45"/>
      <c r="I61" s="45"/>
      <c r="J61" s="45"/>
      <c r="K61" s="45"/>
    </row>
    <row r="62" spans="1:11" x14ac:dyDescent="0.4">
      <c r="A62" s="59" t="s">
        <v>64</v>
      </c>
      <c r="B62" s="49">
        <v>0.60499999999999998</v>
      </c>
      <c r="C62" s="56">
        <v>0.61599999999999999</v>
      </c>
      <c r="D62" s="49">
        <v>0.55900000000000005</v>
      </c>
      <c r="E62" s="50">
        <v>0.54600000000000004</v>
      </c>
      <c r="F62" t="str">
        <f t="shared" si="0"/>
        <v>○</v>
      </c>
      <c r="G62" t="str">
        <f t="shared" si="1"/>
        <v>×</v>
      </c>
      <c r="H62" s="45"/>
      <c r="I62" s="45"/>
      <c r="J62" s="45"/>
      <c r="K62" s="45"/>
    </row>
    <row r="63" spans="1:11" x14ac:dyDescent="0.4">
      <c r="A63" s="58" t="s">
        <v>65</v>
      </c>
      <c r="B63" s="52">
        <v>0.25700000000000001</v>
      </c>
      <c r="C63" s="57">
        <v>0.29399999999999998</v>
      </c>
      <c r="D63" s="52">
        <v>0.31</v>
      </c>
      <c r="E63" s="53">
        <v>0.307</v>
      </c>
      <c r="F63" t="str">
        <f t="shared" si="0"/>
        <v>○</v>
      </c>
      <c r="G63" t="str">
        <f t="shared" si="1"/>
        <v>×</v>
      </c>
      <c r="H63" s="45"/>
      <c r="I63" s="45"/>
      <c r="J63" s="45"/>
      <c r="K63" s="45"/>
    </row>
    <row r="64" spans="1:11" x14ac:dyDescent="0.4">
      <c r="A64" s="59" t="s">
        <v>66</v>
      </c>
      <c r="B64" s="49">
        <v>0.55700000000000005</v>
      </c>
      <c r="C64" s="56">
        <v>0.52300000000000002</v>
      </c>
      <c r="D64" s="49">
        <v>0.54900000000000004</v>
      </c>
      <c r="E64" s="50">
        <v>0.58299999999999996</v>
      </c>
      <c r="F64" t="str">
        <f t="shared" si="0"/>
        <v>×</v>
      </c>
      <c r="G64" t="str">
        <f t="shared" si="1"/>
        <v>○</v>
      </c>
      <c r="H64" s="45"/>
      <c r="I64" s="45"/>
      <c r="J64" s="45"/>
      <c r="K64" s="45"/>
    </row>
    <row r="65" spans="1:11" x14ac:dyDescent="0.4">
      <c r="A65" s="58" t="s">
        <v>67</v>
      </c>
      <c r="B65" s="52">
        <v>0.621</v>
      </c>
      <c r="C65" s="57">
        <v>0.65</v>
      </c>
      <c r="D65" s="52">
        <v>0.61699999999999999</v>
      </c>
      <c r="E65" s="53">
        <v>0.61699999999999999</v>
      </c>
      <c r="F65" t="str">
        <f t="shared" si="0"/>
        <v>○</v>
      </c>
      <c r="G65" t="str">
        <f t="shared" si="1"/>
        <v>△</v>
      </c>
      <c r="H65" s="45"/>
      <c r="I65" s="45"/>
      <c r="J65" s="45"/>
      <c r="K65" s="45"/>
    </row>
    <row r="66" spans="1:11" x14ac:dyDescent="0.4">
      <c r="A66" s="59" t="s">
        <v>68</v>
      </c>
      <c r="B66" s="49">
        <v>0.38</v>
      </c>
      <c r="C66" s="56">
        <v>0.37</v>
      </c>
      <c r="D66" s="49">
        <v>0.45900000000000002</v>
      </c>
      <c r="E66" s="50">
        <v>0.46400000000000002</v>
      </c>
      <c r="F66" t="str">
        <f t="shared" si="0"/>
        <v>×</v>
      </c>
      <c r="G66" t="str">
        <f t="shared" si="1"/>
        <v>○</v>
      </c>
      <c r="H66" s="45"/>
      <c r="I66" s="45"/>
      <c r="J66" s="45"/>
      <c r="K66" s="45"/>
    </row>
    <row r="67" spans="1:11" x14ac:dyDescent="0.4">
      <c r="A67" s="58" t="s">
        <v>69</v>
      </c>
      <c r="B67" s="52">
        <v>0.43</v>
      </c>
      <c r="C67" s="57">
        <v>0.45700000000000002</v>
      </c>
      <c r="D67" s="52">
        <v>0.46700000000000003</v>
      </c>
      <c r="E67" s="53">
        <v>0.47199999999999998</v>
      </c>
      <c r="F67" t="str">
        <f t="shared" ref="F67:F86" si="2" xml:space="preserve"> IF(B67="","",IF(B67 &lt;C67, "○",IF(B67=C67,"△","×")))</f>
        <v>○</v>
      </c>
      <c r="G67" t="str">
        <f t="shared" ref="G67:G86" si="3" xml:space="preserve"> IF(D67 &lt;E67, "○",IF(D67=E67,"△","×"))</f>
        <v>○</v>
      </c>
      <c r="H67" s="45"/>
      <c r="I67" s="45"/>
      <c r="J67" s="45"/>
      <c r="K67" s="45"/>
    </row>
    <row r="68" spans="1:11" x14ac:dyDescent="0.4">
      <c r="A68" s="59" t="s">
        <v>70</v>
      </c>
      <c r="B68" s="49">
        <v>0.52300000000000002</v>
      </c>
      <c r="C68" s="56">
        <v>0.51300000000000001</v>
      </c>
      <c r="D68" s="49">
        <v>0.53200000000000003</v>
      </c>
      <c r="E68" s="50">
        <v>0.58699999999999997</v>
      </c>
      <c r="F68" t="str">
        <f t="shared" si="2"/>
        <v>×</v>
      </c>
      <c r="G68" t="str">
        <f t="shared" si="3"/>
        <v>○</v>
      </c>
      <c r="H68" s="45"/>
      <c r="I68" s="45"/>
      <c r="J68" s="45"/>
      <c r="K68" s="45"/>
    </row>
    <row r="69" spans="1:11" x14ac:dyDescent="0.4">
      <c r="A69" s="58" t="s">
        <v>71</v>
      </c>
      <c r="B69" s="52">
        <v>0.627</v>
      </c>
      <c r="C69" s="57">
        <v>0.65700000000000003</v>
      </c>
      <c r="D69" s="52">
        <v>0.8</v>
      </c>
      <c r="E69" s="53">
        <v>0.8</v>
      </c>
      <c r="F69" t="str">
        <f t="shared" si="2"/>
        <v>○</v>
      </c>
      <c r="G69" t="str">
        <f t="shared" si="3"/>
        <v>△</v>
      </c>
      <c r="H69" s="45"/>
      <c r="I69" s="45"/>
      <c r="J69" s="45"/>
      <c r="K69" s="45"/>
    </row>
    <row r="70" spans="1:11" x14ac:dyDescent="0.4">
      <c r="A70" s="59" t="s">
        <v>72</v>
      </c>
      <c r="B70" s="49">
        <v>0.95299999999999996</v>
      </c>
      <c r="C70" s="56">
        <v>0.95899999999999996</v>
      </c>
      <c r="D70" s="49">
        <v>0.97499999999999998</v>
      </c>
      <c r="E70" s="50">
        <v>0.97599999999999998</v>
      </c>
      <c r="F70" t="str">
        <f t="shared" si="2"/>
        <v>○</v>
      </c>
      <c r="G70" t="str">
        <f t="shared" si="3"/>
        <v>○</v>
      </c>
      <c r="H70" s="45"/>
      <c r="I70" s="45"/>
      <c r="J70" s="45"/>
      <c r="K70" s="45"/>
    </row>
    <row r="71" spans="1:11" x14ac:dyDescent="0.4">
      <c r="A71" s="58" t="s">
        <v>73</v>
      </c>
      <c r="B71" s="52"/>
      <c r="C71" s="57"/>
      <c r="D71" s="52">
        <v>0.754</v>
      </c>
      <c r="E71" s="53">
        <v>0.751</v>
      </c>
      <c r="F71" t="str">
        <f t="shared" si="2"/>
        <v/>
      </c>
      <c r="G71" t="str">
        <f t="shared" si="3"/>
        <v>×</v>
      </c>
      <c r="H71" s="45"/>
      <c r="I71" s="45"/>
      <c r="J71" s="45"/>
      <c r="K71" s="45"/>
    </row>
    <row r="72" spans="1:11" x14ac:dyDescent="0.4">
      <c r="A72" s="59" t="s">
        <v>74</v>
      </c>
      <c r="B72" s="49">
        <v>0.64</v>
      </c>
      <c r="C72" s="56">
        <v>0.61099999999999999</v>
      </c>
      <c r="D72" s="49">
        <v>0.60499999999999998</v>
      </c>
      <c r="E72" s="50">
        <v>0.65400000000000003</v>
      </c>
      <c r="F72" t="str">
        <f t="shared" si="2"/>
        <v>×</v>
      </c>
      <c r="G72" t="str">
        <f t="shared" si="3"/>
        <v>○</v>
      </c>
      <c r="H72" s="45"/>
      <c r="I72" s="45"/>
      <c r="J72" s="45"/>
      <c r="K72" s="45"/>
    </row>
    <row r="73" spans="1:11" x14ac:dyDescent="0.4">
      <c r="A73" s="58" t="s">
        <v>75</v>
      </c>
      <c r="B73" s="52">
        <v>0.64400000000000002</v>
      </c>
      <c r="C73" s="57">
        <v>0.66500000000000004</v>
      </c>
      <c r="D73" s="52">
        <v>0.746</v>
      </c>
      <c r="E73" s="53">
        <v>0.74399999999999999</v>
      </c>
      <c r="F73" t="str">
        <f t="shared" si="2"/>
        <v>○</v>
      </c>
      <c r="G73" t="str">
        <f t="shared" si="3"/>
        <v>×</v>
      </c>
      <c r="H73" s="45"/>
      <c r="I73" s="45"/>
      <c r="J73" s="45"/>
      <c r="K73" s="45"/>
    </row>
    <row r="74" spans="1:11" x14ac:dyDescent="0.4">
      <c r="A74" s="59" t="s">
        <v>211</v>
      </c>
      <c r="B74" s="49"/>
      <c r="C74" s="56"/>
      <c r="D74" s="49">
        <v>0.188</v>
      </c>
      <c r="E74" s="50">
        <v>0.185</v>
      </c>
      <c r="F74" t="str">
        <f t="shared" si="2"/>
        <v/>
      </c>
      <c r="G74" t="str">
        <f t="shared" si="3"/>
        <v>×</v>
      </c>
      <c r="H74" s="45"/>
      <c r="I74" s="45"/>
      <c r="J74" s="45"/>
      <c r="K74" s="45"/>
    </row>
    <row r="75" spans="1:11" x14ac:dyDescent="0.4">
      <c r="A75" s="58" t="s">
        <v>76</v>
      </c>
      <c r="B75" s="52">
        <v>0.40500000000000003</v>
      </c>
      <c r="C75" s="57">
        <v>0.379</v>
      </c>
      <c r="D75" s="52">
        <v>0.371</v>
      </c>
      <c r="E75" s="53">
        <v>0.36</v>
      </c>
      <c r="F75" t="str">
        <f t="shared" si="2"/>
        <v>×</v>
      </c>
      <c r="G75" t="str">
        <f t="shared" si="3"/>
        <v>×</v>
      </c>
      <c r="H75" s="45"/>
      <c r="I75" s="45"/>
      <c r="J75" s="45"/>
      <c r="K75" s="45"/>
    </row>
    <row r="76" spans="1:11" x14ac:dyDescent="0.4">
      <c r="A76" s="59" t="s">
        <v>77</v>
      </c>
      <c r="B76" s="49">
        <v>0.63800000000000001</v>
      </c>
      <c r="C76" s="56">
        <v>0.64800000000000002</v>
      </c>
      <c r="D76" s="49">
        <v>0.73799999999999999</v>
      </c>
      <c r="E76" s="50">
        <v>0.72099999999999997</v>
      </c>
      <c r="F76" t="str">
        <f t="shared" si="2"/>
        <v>○</v>
      </c>
      <c r="G76" t="str">
        <f t="shared" si="3"/>
        <v>×</v>
      </c>
      <c r="H76" s="45"/>
      <c r="I76" s="45"/>
      <c r="J76" s="45"/>
      <c r="K76" s="45"/>
    </row>
    <row r="77" spans="1:11" x14ac:dyDescent="0.4">
      <c r="A77" s="58" t="s">
        <v>78</v>
      </c>
      <c r="B77" s="52">
        <v>0.64900000000000002</v>
      </c>
      <c r="C77" s="57">
        <v>0.63700000000000001</v>
      </c>
      <c r="D77" s="52">
        <v>0.64900000000000002</v>
      </c>
      <c r="E77" s="53">
        <v>0.68799999999999994</v>
      </c>
      <c r="F77" t="str">
        <f t="shared" si="2"/>
        <v>×</v>
      </c>
      <c r="G77" t="str">
        <f t="shared" si="3"/>
        <v>○</v>
      </c>
      <c r="H77" s="45"/>
      <c r="I77" s="45"/>
      <c r="J77" s="45"/>
      <c r="K77" s="45"/>
    </row>
    <row r="78" spans="1:11" x14ac:dyDescent="0.4">
      <c r="A78" s="59" t="s">
        <v>79</v>
      </c>
      <c r="B78" s="49">
        <v>0.748</v>
      </c>
      <c r="C78" s="56">
        <v>0.75700000000000001</v>
      </c>
      <c r="D78" s="49">
        <v>0.76200000000000001</v>
      </c>
      <c r="E78" s="50">
        <v>0.79200000000000004</v>
      </c>
      <c r="F78" t="str">
        <f t="shared" si="2"/>
        <v>○</v>
      </c>
      <c r="G78" t="str">
        <f t="shared" si="3"/>
        <v>○</v>
      </c>
      <c r="H78" s="45"/>
      <c r="I78" s="45"/>
      <c r="J78" s="45"/>
      <c r="K78" s="45"/>
    </row>
    <row r="79" spans="1:11" x14ac:dyDescent="0.4">
      <c r="A79" s="58" t="s">
        <v>80</v>
      </c>
      <c r="B79" s="52">
        <v>0.44700000000000001</v>
      </c>
      <c r="C79" s="57">
        <v>0.47799999999999998</v>
      </c>
      <c r="D79" s="52">
        <v>0.55900000000000005</v>
      </c>
      <c r="E79" s="53">
        <v>0.55400000000000005</v>
      </c>
      <c r="F79" t="str">
        <f t="shared" si="2"/>
        <v>○</v>
      </c>
      <c r="G79" t="str">
        <f t="shared" si="3"/>
        <v>×</v>
      </c>
      <c r="H79" s="45"/>
      <c r="I79" s="45"/>
      <c r="J79" s="45"/>
      <c r="K79" s="45"/>
    </row>
    <row r="80" spans="1:11" x14ac:dyDescent="0.4">
      <c r="A80" s="59" t="s">
        <v>81</v>
      </c>
      <c r="B80" s="49">
        <v>0.46400000000000002</v>
      </c>
      <c r="C80" s="56">
        <v>0.46100000000000002</v>
      </c>
      <c r="D80" s="49">
        <v>0.51600000000000001</v>
      </c>
      <c r="E80" s="50">
        <v>0.50900000000000001</v>
      </c>
      <c r="F80" t="str">
        <f t="shared" si="2"/>
        <v>×</v>
      </c>
      <c r="G80" t="str">
        <f t="shared" si="3"/>
        <v>×</v>
      </c>
      <c r="H80" s="45"/>
      <c r="I80" s="45"/>
      <c r="J80" s="45"/>
      <c r="K80" s="45"/>
    </row>
    <row r="81" spans="1:11" x14ac:dyDescent="0.4">
      <c r="A81" s="58" t="s">
        <v>82</v>
      </c>
      <c r="B81" s="52">
        <v>0.40400000000000003</v>
      </c>
      <c r="C81" s="57">
        <v>0.38900000000000001</v>
      </c>
      <c r="D81" s="52">
        <v>0.45</v>
      </c>
      <c r="E81" s="53">
        <v>0.44700000000000001</v>
      </c>
      <c r="F81" t="str">
        <f t="shared" si="2"/>
        <v>×</v>
      </c>
      <c r="G81" t="str">
        <f t="shared" si="3"/>
        <v>×</v>
      </c>
      <c r="H81" s="45"/>
      <c r="I81" s="45"/>
      <c r="J81" s="45"/>
      <c r="K81" s="45"/>
    </row>
    <row r="82" spans="1:11" x14ac:dyDescent="0.4">
      <c r="A82" s="59" t="s">
        <v>83</v>
      </c>
      <c r="B82" s="49">
        <v>0.48299999999999998</v>
      </c>
      <c r="C82" s="56">
        <v>0.46400000000000002</v>
      </c>
      <c r="D82" s="49">
        <v>0.51700000000000002</v>
      </c>
      <c r="E82" s="50">
        <v>0.52900000000000003</v>
      </c>
      <c r="F82" t="str">
        <f t="shared" si="2"/>
        <v>×</v>
      </c>
      <c r="G82" t="str">
        <f t="shared" si="3"/>
        <v>○</v>
      </c>
      <c r="H82" s="45"/>
      <c r="I82" s="45"/>
      <c r="J82" s="45"/>
      <c r="K82" s="45"/>
    </row>
    <row r="83" spans="1:11" x14ac:dyDescent="0.4">
      <c r="A83" s="58" t="s">
        <v>84</v>
      </c>
      <c r="B83" s="52">
        <v>0.72499999999999998</v>
      </c>
      <c r="C83" s="57">
        <v>0.73</v>
      </c>
      <c r="D83" s="52">
        <v>0.85</v>
      </c>
      <c r="E83" s="53">
        <v>0.85</v>
      </c>
      <c r="F83" t="str">
        <f t="shared" si="2"/>
        <v>○</v>
      </c>
      <c r="G83" t="str">
        <f t="shared" si="3"/>
        <v>△</v>
      </c>
      <c r="H83" s="45"/>
      <c r="I83" s="45"/>
      <c r="J83" s="45"/>
      <c r="K83" s="45"/>
    </row>
    <row r="84" spans="1:11" x14ac:dyDescent="0.4">
      <c r="A84" s="59" t="s">
        <v>85</v>
      </c>
      <c r="B84" s="49">
        <v>0.28799999999999998</v>
      </c>
      <c r="C84" s="56">
        <v>0.26500000000000001</v>
      </c>
      <c r="D84" s="49">
        <v>0.35399999999999998</v>
      </c>
      <c r="E84" s="50">
        <v>0.36699999999999999</v>
      </c>
      <c r="F84" t="str">
        <f t="shared" si="2"/>
        <v>×</v>
      </c>
      <c r="G84" t="str">
        <f t="shared" si="3"/>
        <v>○</v>
      </c>
      <c r="H84" s="45"/>
      <c r="I84" s="45"/>
      <c r="J84" s="45"/>
      <c r="K84" s="45"/>
    </row>
    <row r="85" spans="1:11" x14ac:dyDescent="0.4">
      <c r="A85" s="58" t="s">
        <v>212</v>
      </c>
      <c r="B85" s="52"/>
      <c r="C85" s="57"/>
      <c r="D85" s="52">
        <v>0.31</v>
      </c>
      <c r="E85" s="53">
        <v>0.308</v>
      </c>
      <c r="F85" t="str">
        <f t="shared" si="2"/>
        <v/>
      </c>
      <c r="G85" t="str">
        <f t="shared" si="3"/>
        <v>×</v>
      </c>
      <c r="H85" s="45"/>
      <c r="I85" s="45"/>
      <c r="J85" s="45"/>
      <c r="K85" s="45"/>
    </row>
    <row r="86" spans="1:11" x14ac:dyDescent="0.4">
      <c r="A86" s="72" t="s">
        <v>86</v>
      </c>
      <c r="B86" s="70"/>
      <c r="C86" s="74"/>
      <c r="D86" s="70">
        <v>0.72299999999999998</v>
      </c>
      <c r="E86" s="50">
        <v>0.72299999999999998</v>
      </c>
      <c r="F86" t="str">
        <f t="shared" si="2"/>
        <v/>
      </c>
      <c r="G86" t="str">
        <f t="shared" si="3"/>
        <v>△</v>
      </c>
      <c r="H86" s="45"/>
      <c r="I86" s="45"/>
      <c r="J86" s="45"/>
      <c r="K86" s="45"/>
    </row>
    <row r="87" spans="1:11" x14ac:dyDescent="0.4">
      <c r="B87">
        <f>SUBTOTAL(101,テーブル14[PRDC])</f>
        <v>0.54815384615384644</v>
      </c>
      <c r="C87">
        <f>SUBTOTAL(101,テーブル14[HOPRDC])</f>
        <v>0.54866666666666675</v>
      </c>
      <c r="D87">
        <f>SUBTOTAL(101,テーブル14[NMD])</f>
        <v>0.58981176470588237</v>
      </c>
      <c r="E87">
        <f>SUBTOTAL(101,テーブル14[WNMD])</f>
        <v>0.59604705882352937</v>
      </c>
      <c r="H87">
        <f>COUNTIF(F$2:F$86,"○")</f>
        <v>40</v>
      </c>
      <c r="I87">
        <f>COUNTIF(G$2:G$86,"○")</f>
        <v>47</v>
      </c>
    </row>
    <row r="88" spans="1:11" x14ac:dyDescent="0.4">
      <c r="H88">
        <f>COUNTIF(F$2:F$86,"△")</f>
        <v>2</v>
      </c>
      <c r="I88">
        <f>COUNTIF(G$2:G$86,"△")</f>
        <v>7</v>
      </c>
    </row>
    <row r="89" spans="1:11" x14ac:dyDescent="0.4">
      <c r="H89">
        <f>COUNTIF(F$2:F$86,"×")</f>
        <v>36</v>
      </c>
      <c r="I89">
        <f>COUNTIF(G$2:G$86,"×")</f>
        <v>31</v>
      </c>
    </row>
  </sheetData>
  <phoneticPr fontId="1"/>
  <conditionalFormatting sqref="C2:C44">
    <cfRule type="cellIs" dxfId="12" priority="6" operator="greaterThan">
      <formula>"$B1"</formula>
    </cfRule>
  </conditionalFormatting>
  <conditionalFormatting sqref="C2:C70">
    <cfRule type="cellIs" dxfId="11" priority="5" operator="greaterThan">
      <formula>"$B2"</formula>
    </cfRule>
  </conditionalFormatting>
  <conditionalFormatting sqref="C2:C84">
    <cfRule type="expression" dxfId="10" priority="4">
      <formula>$B2&lt;$C2</formula>
    </cfRule>
  </conditionalFormatting>
  <conditionalFormatting sqref="E2:E86">
    <cfRule type="expression" dxfId="9" priority="3">
      <formula>$D2&lt;$E2</formula>
    </cfRule>
  </conditionalFormatting>
  <conditionalFormatting sqref="B2:B86">
    <cfRule type="expression" dxfId="8" priority="2">
      <formula>$B2&gt;$C2</formula>
    </cfRule>
  </conditionalFormatting>
  <conditionalFormatting sqref="D2:D86">
    <cfRule type="expression" dxfId="7" priority="1">
      <formula>$D2&gt;$E2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0"/>
  <sheetViews>
    <sheetView workbookViewId="0">
      <selection activeCell="B6" sqref="B6:F10"/>
    </sheetView>
  </sheetViews>
  <sheetFormatPr defaultRowHeight="18.75" x14ac:dyDescent="0.4"/>
  <sheetData>
    <row r="6" spans="1:12" x14ac:dyDescent="0.4">
      <c r="B6" s="55"/>
      <c r="C6" s="62" t="s">
        <v>456</v>
      </c>
      <c r="D6" s="62"/>
      <c r="E6" s="62" t="s">
        <v>457</v>
      </c>
      <c r="F6" s="62"/>
      <c r="H6" s="63"/>
      <c r="I6" s="47"/>
      <c r="J6" s="48" t="s">
        <v>458</v>
      </c>
      <c r="K6" s="48" t="s">
        <v>216</v>
      </c>
      <c r="L6" s="48" t="s">
        <v>459</v>
      </c>
    </row>
    <row r="7" spans="1:12" x14ac:dyDescent="0.4">
      <c r="A7" s="63"/>
      <c r="B7" s="47"/>
      <c r="C7" s="48" t="s">
        <v>454</v>
      </c>
      <c r="D7" s="48" t="s">
        <v>455</v>
      </c>
      <c r="E7" s="48" t="s">
        <v>443</v>
      </c>
      <c r="F7" s="48" t="s">
        <v>103</v>
      </c>
      <c r="H7" s="64" t="s">
        <v>456</v>
      </c>
      <c r="I7" s="48" t="s">
        <v>454</v>
      </c>
      <c r="J7" s="48">
        <v>51</v>
      </c>
      <c r="K7" s="48">
        <v>2</v>
      </c>
      <c r="L7" s="48">
        <v>25</v>
      </c>
    </row>
    <row r="8" spans="1:12" x14ac:dyDescent="0.4">
      <c r="B8" s="48" t="s">
        <v>458</v>
      </c>
      <c r="C8" s="48">
        <v>51</v>
      </c>
      <c r="D8" s="48">
        <v>49</v>
      </c>
      <c r="E8" s="48">
        <v>52</v>
      </c>
      <c r="F8" s="48">
        <v>41</v>
      </c>
      <c r="H8" s="65"/>
      <c r="I8" s="48" t="s">
        <v>455</v>
      </c>
      <c r="J8" s="48">
        <v>49</v>
      </c>
      <c r="K8" s="48">
        <v>5</v>
      </c>
      <c r="L8" s="48">
        <v>31</v>
      </c>
    </row>
    <row r="9" spans="1:12" x14ac:dyDescent="0.4">
      <c r="B9" s="48" t="s">
        <v>460</v>
      </c>
      <c r="C9" s="48">
        <v>2</v>
      </c>
      <c r="D9" s="48">
        <v>5</v>
      </c>
      <c r="E9" s="48">
        <v>0</v>
      </c>
      <c r="F9" s="48">
        <v>9</v>
      </c>
      <c r="H9" s="62" t="s">
        <v>457</v>
      </c>
      <c r="I9" s="48" t="s">
        <v>443</v>
      </c>
      <c r="J9" s="48">
        <v>52</v>
      </c>
      <c r="K9" s="48">
        <v>0</v>
      </c>
      <c r="L9" s="48">
        <v>26</v>
      </c>
    </row>
    <row r="10" spans="1:12" x14ac:dyDescent="0.4">
      <c r="B10" s="48" t="s">
        <v>459</v>
      </c>
      <c r="C10" s="48">
        <v>25</v>
      </c>
      <c r="D10" s="48">
        <v>31</v>
      </c>
      <c r="E10" s="48">
        <v>26</v>
      </c>
      <c r="F10" s="48">
        <v>35</v>
      </c>
      <c r="H10" s="62"/>
      <c r="I10" s="48" t="s">
        <v>103</v>
      </c>
      <c r="J10" s="48">
        <v>41</v>
      </c>
      <c r="K10" s="48">
        <v>9</v>
      </c>
      <c r="L10" s="48">
        <v>35</v>
      </c>
    </row>
  </sheetData>
  <mergeCells count="4">
    <mergeCell ref="C6:D6"/>
    <mergeCell ref="E6:F6"/>
    <mergeCell ref="H9:H10"/>
    <mergeCell ref="H7:H8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defaultRowHeight="18.75" x14ac:dyDescent="0.4"/>
  <cols>
    <col min="1" max="1" width="32.75" bestFit="1" customWidth="1"/>
    <col min="2" max="2" width="14.125" customWidth="1"/>
    <col min="3" max="3" width="19.125" customWidth="1"/>
    <col min="4" max="4" width="2" bestFit="1" customWidth="1"/>
  </cols>
  <sheetData>
    <row r="1" spans="1:4" x14ac:dyDescent="0.4">
      <c r="A1" t="s">
        <v>89</v>
      </c>
      <c r="B1" t="s">
        <v>220</v>
      </c>
      <c r="C1" t="s">
        <v>221</v>
      </c>
    </row>
    <row r="2" spans="1:4" x14ac:dyDescent="0.4">
      <c r="A2" t="s">
        <v>0</v>
      </c>
      <c r="B2">
        <v>0.85966100000000001</v>
      </c>
      <c r="C2">
        <v>0.88132200000000005</v>
      </c>
      <c r="D2" t="s">
        <v>219</v>
      </c>
    </row>
    <row r="3" spans="1:4" x14ac:dyDescent="0.4">
      <c r="A3" t="s">
        <v>6</v>
      </c>
      <c r="B3">
        <v>0.56944399999999995</v>
      </c>
      <c r="C3">
        <v>0.58611100000000005</v>
      </c>
      <c r="D3" t="s">
        <v>219</v>
      </c>
    </row>
    <row r="4" spans="1:4" x14ac:dyDescent="0.4">
      <c r="A4" t="s">
        <v>7</v>
      </c>
      <c r="B4">
        <v>0.38447199999999998</v>
      </c>
      <c r="C4">
        <v>0.37847199999999998</v>
      </c>
      <c r="D4" t="s">
        <v>219</v>
      </c>
    </row>
    <row r="5" spans="1:4" x14ac:dyDescent="0.4">
      <c r="A5" t="s">
        <v>8</v>
      </c>
      <c r="B5">
        <v>0.51262099999999999</v>
      </c>
      <c r="C5">
        <v>0.46766799999999997</v>
      </c>
      <c r="D5" t="s">
        <v>219</v>
      </c>
    </row>
    <row r="6" spans="1:4" x14ac:dyDescent="0.4">
      <c r="A6" t="s">
        <v>9</v>
      </c>
      <c r="B6">
        <v>0.57292799999999999</v>
      </c>
      <c r="C6">
        <v>0.60257799999999995</v>
      </c>
      <c r="D6" t="s">
        <v>219</v>
      </c>
    </row>
    <row r="7" spans="1:4" x14ac:dyDescent="0.4">
      <c r="A7" t="s">
        <v>10</v>
      </c>
      <c r="B7">
        <v>0.72041699999999997</v>
      </c>
      <c r="C7">
        <v>0.72475000000000001</v>
      </c>
      <c r="D7" t="s">
        <v>219</v>
      </c>
    </row>
    <row r="8" spans="1:4" x14ac:dyDescent="0.4">
      <c r="A8" t="s">
        <v>11</v>
      </c>
      <c r="B8">
        <v>0.56880399999999998</v>
      </c>
      <c r="C8">
        <v>0.53241700000000003</v>
      </c>
      <c r="D8" t="s">
        <v>219</v>
      </c>
    </row>
    <row r="9" spans="1:4" x14ac:dyDescent="0.4">
      <c r="A9" t="s">
        <v>12</v>
      </c>
      <c r="B9">
        <v>0.909524</v>
      </c>
      <c r="C9">
        <v>0.87904800000000005</v>
      </c>
      <c r="D9" t="s">
        <v>219</v>
      </c>
    </row>
    <row r="10" spans="1:4" x14ac:dyDescent="0.4">
      <c r="A10" t="s">
        <v>13</v>
      </c>
      <c r="B10" t="s">
        <v>219</v>
      </c>
    </row>
    <row r="11" spans="1:4" x14ac:dyDescent="0.4">
      <c r="A11" t="s">
        <v>14</v>
      </c>
      <c r="B11">
        <v>0.51439999999999997</v>
      </c>
      <c r="C11">
        <v>0.56782200000000005</v>
      </c>
      <c r="D11" t="s">
        <v>219</v>
      </c>
    </row>
    <row r="12" spans="1:4" x14ac:dyDescent="0.4">
      <c r="A12" t="s">
        <v>15</v>
      </c>
      <c r="B12">
        <v>0.68759099999999995</v>
      </c>
      <c r="C12">
        <v>0.75981900000000002</v>
      </c>
      <c r="D12" t="s">
        <v>219</v>
      </c>
    </row>
    <row r="13" spans="1:4" x14ac:dyDescent="0.4">
      <c r="A13" t="s">
        <v>16</v>
      </c>
      <c r="B13">
        <v>0.47351599999999999</v>
      </c>
      <c r="C13">
        <v>0.52557100000000001</v>
      </c>
      <c r="D13" t="s">
        <v>219</v>
      </c>
    </row>
    <row r="14" spans="1:4" x14ac:dyDescent="0.4">
      <c r="A14" t="s">
        <v>17</v>
      </c>
      <c r="B14">
        <v>0.40658100000000003</v>
      </c>
      <c r="C14">
        <v>0.40085500000000002</v>
      </c>
      <c r="D14" t="s">
        <v>219</v>
      </c>
    </row>
    <row r="15" spans="1:4" x14ac:dyDescent="0.4">
      <c r="A15" t="s">
        <v>18</v>
      </c>
      <c r="B15" t="s">
        <v>219</v>
      </c>
    </row>
    <row r="16" spans="1:4" x14ac:dyDescent="0.4">
      <c r="A16" t="s">
        <v>19</v>
      </c>
      <c r="B16">
        <v>0.62619000000000002</v>
      </c>
      <c r="C16">
        <v>0.59761900000000001</v>
      </c>
      <c r="D16" t="s">
        <v>219</v>
      </c>
    </row>
    <row r="17" spans="1:4" x14ac:dyDescent="0.4">
      <c r="A17" t="s">
        <v>20</v>
      </c>
      <c r="B17">
        <v>0.57152400000000003</v>
      </c>
      <c r="C17">
        <v>0.67835800000000002</v>
      </c>
      <c r="D17" t="s">
        <v>219</v>
      </c>
    </row>
    <row r="18" spans="1:4" x14ac:dyDescent="0.4">
      <c r="A18" t="s">
        <v>21</v>
      </c>
      <c r="B18">
        <v>0.75833300000000003</v>
      </c>
      <c r="C18">
        <v>0.79666700000000001</v>
      </c>
      <c r="D18" t="s">
        <v>219</v>
      </c>
    </row>
    <row r="19" spans="1:4" x14ac:dyDescent="0.4">
      <c r="A19" t="s">
        <v>22</v>
      </c>
      <c r="B19">
        <v>0.53922199999999998</v>
      </c>
      <c r="C19">
        <v>0.53622199999999998</v>
      </c>
      <c r="D19" t="s">
        <v>219</v>
      </c>
    </row>
    <row r="20" spans="1:4" x14ac:dyDescent="0.4">
      <c r="A20" t="s">
        <v>23</v>
      </c>
      <c r="B20">
        <v>0.67124899999999998</v>
      </c>
      <c r="C20">
        <v>0.66998899999999995</v>
      </c>
      <c r="D20" t="s">
        <v>219</v>
      </c>
    </row>
    <row r="21" spans="1:4" x14ac:dyDescent="0.4">
      <c r="A21" t="s">
        <v>24</v>
      </c>
      <c r="B21">
        <v>0.64546800000000004</v>
      </c>
      <c r="C21">
        <v>0.66228100000000001</v>
      </c>
      <c r="D21" t="s">
        <v>219</v>
      </c>
    </row>
    <row r="22" spans="1:4" x14ac:dyDescent="0.4">
      <c r="A22" t="s">
        <v>25</v>
      </c>
      <c r="B22">
        <v>0.64155600000000002</v>
      </c>
      <c r="C22">
        <v>0.64222199999999996</v>
      </c>
      <c r="D22" t="s">
        <v>219</v>
      </c>
    </row>
    <row r="23" spans="1:4" x14ac:dyDescent="0.4">
      <c r="A23" t="s">
        <v>26</v>
      </c>
      <c r="B23">
        <v>0.432222</v>
      </c>
      <c r="C23">
        <v>0.45333299999999999</v>
      </c>
      <c r="D23" t="s">
        <v>219</v>
      </c>
    </row>
    <row r="24" spans="1:4" x14ac:dyDescent="0.4">
      <c r="A24" t="s">
        <v>27</v>
      </c>
      <c r="B24">
        <v>0.37666699999999997</v>
      </c>
      <c r="C24">
        <v>0.36957299999999998</v>
      </c>
      <c r="D24" t="s">
        <v>219</v>
      </c>
    </row>
    <row r="25" spans="1:4" x14ac:dyDescent="0.4">
      <c r="A25" t="s">
        <v>28</v>
      </c>
      <c r="B25">
        <v>0.55425000000000002</v>
      </c>
      <c r="C25">
        <v>0.55379500000000004</v>
      </c>
      <c r="D25" t="s">
        <v>219</v>
      </c>
    </row>
    <row r="26" spans="1:4" x14ac:dyDescent="0.4">
      <c r="A26" t="s">
        <v>29</v>
      </c>
      <c r="B26">
        <v>0.68048500000000001</v>
      </c>
      <c r="C26">
        <v>0.70420700000000003</v>
      </c>
      <c r="D26" t="s">
        <v>219</v>
      </c>
    </row>
    <row r="27" spans="1:4" x14ac:dyDescent="0.4">
      <c r="A27" t="s">
        <v>30</v>
      </c>
      <c r="B27">
        <v>0.40777799999999997</v>
      </c>
      <c r="C27">
        <v>0.40555600000000003</v>
      </c>
      <c r="D27" t="s">
        <v>219</v>
      </c>
    </row>
    <row r="28" spans="1:4" x14ac:dyDescent="0.4">
      <c r="A28" t="s">
        <v>31</v>
      </c>
      <c r="B28">
        <v>0.161633</v>
      </c>
      <c r="C28">
        <v>0.172374</v>
      </c>
      <c r="D28" t="s">
        <v>219</v>
      </c>
    </row>
    <row r="29" spans="1:4" x14ac:dyDescent="0.4">
      <c r="A29" t="s">
        <v>32</v>
      </c>
      <c r="B29">
        <v>0.50806399999999996</v>
      </c>
      <c r="C29">
        <v>0.50287300000000001</v>
      </c>
      <c r="D29" t="s">
        <v>219</v>
      </c>
    </row>
    <row r="30" spans="1:4" x14ac:dyDescent="0.4">
      <c r="A30" t="s">
        <v>33</v>
      </c>
      <c r="B30">
        <v>0.67691699999999999</v>
      </c>
      <c r="C30">
        <v>0.67841700000000005</v>
      </c>
      <c r="D30" t="s">
        <v>219</v>
      </c>
    </row>
    <row r="31" spans="1:4" x14ac:dyDescent="0.4">
      <c r="A31" t="s">
        <v>34</v>
      </c>
      <c r="B31">
        <v>0.36549399999999999</v>
      </c>
      <c r="C31">
        <v>0.38992199999999999</v>
      </c>
      <c r="D31" t="s">
        <v>219</v>
      </c>
    </row>
    <row r="32" spans="1:4" x14ac:dyDescent="0.4">
      <c r="A32" t="s">
        <v>35</v>
      </c>
      <c r="B32">
        <v>0.24523800000000001</v>
      </c>
      <c r="C32">
        <v>0.25</v>
      </c>
      <c r="D32" t="s">
        <v>219</v>
      </c>
    </row>
    <row r="33" spans="1:4" x14ac:dyDescent="0.4">
      <c r="A33" t="s">
        <v>36</v>
      </c>
      <c r="B33">
        <v>0.72390200000000005</v>
      </c>
      <c r="C33">
        <v>0.74894300000000003</v>
      </c>
      <c r="D33" t="s">
        <v>219</v>
      </c>
    </row>
    <row r="34" spans="1:4" x14ac:dyDescent="0.4">
      <c r="A34" t="s">
        <v>37</v>
      </c>
      <c r="B34">
        <v>0.50378800000000001</v>
      </c>
      <c r="C34">
        <v>0.51098500000000002</v>
      </c>
      <c r="D34" t="s">
        <v>219</v>
      </c>
    </row>
    <row r="35" spans="1:4" x14ac:dyDescent="0.4">
      <c r="A35" t="s">
        <v>38</v>
      </c>
      <c r="B35">
        <v>0.71159399999999995</v>
      </c>
      <c r="C35">
        <v>0.70786700000000002</v>
      </c>
      <c r="D35" t="s">
        <v>219</v>
      </c>
    </row>
    <row r="36" spans="1:4" x14ac:dyDescent="0.4">
      <c r="A36" t="s">
        <v>39</v>
      </c>
      <c r="B36">
        <v>0.51269799999999999</v>
      </c>
      <c r="C36">
        <v>0.46920600000000001</v>
      </c>
      <c r="D36" t="s">
        <v>219</v>
      </c>
    </row>
    <row r="37" spans="1:4" x14ac:dyDescent="0.4">
      <c r="A37" t="s">
        <v>40</v>
      </c>
      <c r="B37">
        <v>0.780667</v>
      </c>
      <c r="C37">
        <v>0.77777799999999997</v>
      </c>
      <c r="D37" t="s">
        <v>219</v>
      </c>
    </row>
    <row r="38" spans="1:4" x14ac:dyDescent="0.4">
      <c r="A38" t="s">
        <v>41</v>
      </c>
      <c r="B38">
        <v>0.37085499999999999</v>
      </c>
      <c r="C38">
        <v>0.35871799999999998</v>
      </c>
      <c r="D38" t="s">
        <v>219</v>
      </c>
    </row>
    <row r="39" spans="1:4" x14ac:dyDescent="0.4">
      <c r="A39" t="s">
        <v>42</v>
      </c>
      <c r="B39">
        <v>0.26588299999999998</v>
      </c>
      <c r="C39">
        <v>0.27338299999999999</v>
      </c>
      <c r="D39" t="s">
        <v>219</v>
      </c>
    </row>
    <row r="40" spans="1:4" x14ac:dyDescent="0.4">
      <c r="A40" t="s">
        <v>43</v>
      </c>
      <c r="B40">
        <v>0.582422</v>
      </c>
      <c r="C40">
        <v>0.58552199999999999</v>
      </c>
      <c r="D40" t="s">
        <v>219</v>
      </c>
    </row>
    <row r="41" spans="1:4" x14ac:dyDescent="0.4">
      <c r="A41" t="s">
        <v>44</v>
      </c>
      <c r="B41">
        <v>0.72975000000000001</v>
      </c>
      <c r="C41">
        <v>0.74624999999999997</v>
      </c>
      <c r="D41" t="s">
        <v>219</v>
      </c>
    </row>
    <row r="42" spans="1:4" x14ac:dyDescent="0.4">
      <c r="A42" t="s">
        <v>45</v>
      </c>
      <c r="B42">
        <v>0.60293300000000005</v>
      </c>
      <c r="C42">
        <v>0.62960000000000005</v>
      </c>
      <c r="D42" t="s">
        <v>219</v>
      </c>
    </row>
    <row r="43" spans="1:4" x14ac:dyDescent="0.4">
      <c r="A43" t="s">
        <v>46</v>
      </c>
      <c r="B43">
        <v>0.63348800000000005</v>
      </c>
      <c r="C43">
        <v>0.66426600000000002</v>
      </c>
      <c r="D43" t="s">
        <v>219</v>
      </c>
    </row>
    <row r="44" spans="1:4" x14ac:dyDescent="0.4">
      <c r="A44" t="s">
        <v>47</v>
      </c>
      <c r="B44">
        <v>0.55312499999999998</v>
      </c>
      <c r="C44">
        <v>0.49218800000000001</v>
      </c>
      <c r="D44" t="s">
        <v>219</v>
      </c>
    </row>
    <row r="45" spans="1:4" x14ac:dyDescent="0.4">
      <c r="A45" t="s">
        <v>210</v>
      </c>
      <c r="B45" t="s">
        <v>219</v>
      </c>
    </row>
    <row r="46" spans="1:4" x14ac:dyDescent="0.4">
      <c r="A46" t="s">
        <v>48</v>
      </c>
      <c r="B46">
        <v>0.63200000000000001</v>
      </c>
      <c r="C46">
        <v>0.64100000000000001</v>
      </c>
      <c r="D46" t="s">
        <v>219</v>
      </c>
    </row>
    <row r="47" spans="1:4" x14ac:dyDescent="0.4">
      <c r="A47" t="s">
        <v>49</v>
      </c>
      <c r="B47">
        <v>0.59902900000000003</v>
      </c>
      <c r="C47">
        <v>0.59716400000000003</v>
      </c>
      <c r="D47" t="s">
        <v>219</v>
      </c>
    </row>
    <row r="48" spans="1:4" x14ac:dyDescent="0.4">
      <c r="A48" t="s">
        <v>50</v>
      </c>
      <c r="B48">
        <v>0.53</v>
      </c>
      <c r="C48">
        <v>0.54500000000000004</v>
      </c>
      <c r="D48" t="s">
        <v>219</v>
      </c>
    </row>
    <row r="49" spans="1:4" x14ac:dyDescent="0.4">
      <c r="A49" t="s">
        <v>51</v>
      </c>
      <c r="B49">
        <v>0.82966700000000004</v>
      </c>
      <c r="C49">
        <v>0.87733300000000003</v>
      </c>
      <c r="D49" t="s">
        <v>219</v>
      </c>
    </row>
    <row r="50" spans="1:4" x14ac:dyDescent="0.4">
      <c r="A50" t="s">
        <v>52</v>
      </c>
      <c r="B50">
        <v>0.567527</v>
      </c>
      <c r="C50">
        <v>0.61378100000000002</v>
      </c>
      <c r="D50" t="s">
        <v>219</v>
      </c>
    </row>
    <row r="51" spans="1:4" x14ac:dyDescent="0.4">
      <c r="A51" t="s">
        <v>53</v>
      </c>
      <c r="B51">
        <v>0.66497799999999996</v>
      </c>
      <c r="C51">
        <v>0.61448899999999995</v>
      </c>
      <c r="D51" t="s">
        <v>219</v>
      </c>
    </row>
    <row r="52" spans="1:4" x14ac:dyDescent="0.4">
      <c r="A52" t="s">
        <v>54</v>
      </c>
      <c r="B52">
        <v>0.65762600000000004</v>
      </c>
      <c r="C52">
        <v>0.62479200000000001</v>
      </c>
      <c r="D52" t="s">
        <v>219</v>
      </c>
    </row>
    <row r="53" spans="1:4" x14ac:dyDescent="0.4">
      <c r="A53" t="s">
        <v>55</v>
      </c>
      <c r="B53">
        <v>0.55989999999999995</v>
      </c>
      <c r="C53">
        <v>0.56249000000000005</v>
      </c>
      <c r="D53" t="s">
        <v>219</v>
      </c>
    </row>
    <row r="54" spans="1:4" x14ac:dyDescent="0.4">
      <c r="A54" t="s">
        <v>56</v>
      </c>
      <c r="B54">
        <v>0.30985499999999999</v>
      </c>
      <c r="C54">
        <v>0.32719199999999998</v>
      </c>
      <c r="D54" t="s">
        <v>219</v>
      </c>
    </row>
    <row r="55" spans="1:4" x14ac:dyDescent="0.4">
      <c r="A55" t="s">
        <v>57</v>
      </c>
      <c r="B55">
        <v>0.27654499999999999</v>
      </c>
      <c r="C55">
        <v>0.25187900000000002</v>
      </c>
      <c r="D55" t="s">
        <v>219</v>
      </c>
    </row>
    <row r="56" spans="1:4" x14ac:dyDescent="0.4">
      <c r="A56" t="s">
        <v>58</v>
      </c>
      <c r="B56">
        <v>0.63777799999999996</v>
      </c>
      <c r="C56">
        <v>0.63825900000000002</v>
      </c>
      <c r="D56" t="s">
        <v>219</v>
      </c>
    </row>
    <row r="57" spans="1:4" x14ac:dyDescent="0.4">
      <c r="A57" t="s">
        <v>59</v>
      </c>
      <c r="B57">
        <v>0.68624300000000005</v>
      </c>
      <c r="C57">
        <v>0.70848299999999997</v>
      </c>
      <c r="D57" t="s">
        <v>219</v>
      </c>
    </row>
    <row r="58" spans="1:4" x14ac:dyDescent="0.4">
      <c r="A58" t="s">
        <v>60</v>
      </c>
      <c r="B58">
        <v>0.46334199999999998</v>
      </c>
      <c r="C58">
        <v>0.39437299999999997</v>
      </c>
      <c r="D58" t="s">
        <v>219</v>
      </c>
    </row>
    <row r="59" spans="1:4" x14ac:dyDescent="0.4">
      <c r="A59" t="s">
        <v>61</v>
      </c>
      <c r="B59">
        <v>0.35570400000000002</v>
      </c>
      <c r="C59">
        <v>0.37769399999999997</v>
      </c>
      <c r="D59" t="s">
        <v>219</v>
      </c>
    </row>
    <row r="60" spans="1:4" x14ac:dyDescent="0.4">
      <c r="A60" t="s">
        <v>62</v>
      </c>
      <c r="B60">
        <v>0.46234599999999998</v>
      </c>
      <c r="C60">
        <v>0.466667</v>
      </c>
      <c r="D60" t="s">
        <v>219</v>
      </c>
    </row>
    <row r="61" spans="1:4" x14ac:dyDescent="0.4">
      <c r="A61" t="s">
        <v>63</v>
      </c>
      <c r="B61">
        <v>0.25333299999999997</v>
      </c>
      <c r="C61">
        <v>0.21561900000000001</v>
      </c>
      <c r="D61" t="s">
        <v>219</v>
      </c>
    </row>
    <row r="62" spans="1:4" x14ac:dyDescent="0.4">
      <c r="A62" t="s">
        <v>64</v>
      </c>
      <c r="B62">
        <v>0.62101200000000001</v>
      </c>
      <c r="C62">
        <v>0.63754100000000002</v>
      </c>
      <c r="D62" t="s">
        <v>219</v>
      </c>
    </row>
    <row r="63" spans="1:4" x14ac:dyDescent="0.4">
      <c r="A63" t="s">
        <v>65</v>
      </c>
      <c r="B63">
        <v>0.27292899999999998</v>
      </c>
      <c r="C63">
        <v>0.33242100000000002</v>
      </c>
      <c r="D63" t="s">
        <v>219</v>
      </c>
    </row>
    <row r="64" spans="1:4" x14ac:dyDescent="0.4">
      <c r="A64" t="s">
        <v>66</v>
      </c>
      <c r="B64">
        <v>0.587619</v>
      </c>
      <c r="C64">
        <v>0.55428599999999995</v>
      </c>
      <c r="D64" t="s">
        <v>219</v>
      </c>
    </row>
    <row r="65" spans="1:4" x14ac:dyDescent="0.4">
      <c r="A65" t="s">
        <v>67</v>
      </c>
      <c r="B65">
        <v>0.63205599999999995</v>
      </c>
      <c r="C65">
        <v>0.65358700000000003</v>
      </c>
      <c r="D65" t="s">
        <v>219</v>
      </c>
    </row>
    <row r="66" spans="1:4" x14ac:dyDescent="0.4">
      <c r="A66" t="s">
        <v>68</v>
      </c>
      <c r="B66">
        <v>0.40883999999999998</v>
      </c>
      <c r="C66">
        <v>0.45377499999999998</v>
      </c>
      <c r="D66" t="s">
        <v>219</v>
      </c>
    </row>
    <row r="67" spans="1:4" x14ac:dyDescent="0.4">
      <c r="A67" t="s">
        <v>69</v>
      </c>
      <c r="B67">
        <v>0.45555600000000002</v>
      </c>
      <c r="C67">
        <v>0.48035600000000001</v>
      </c>
      <c r="D67" t="s">
        <v>219</v>
      </c>
    </row>
    <row r="68" spans="1:4" x14ac:dyDescent="0.4">
      <c r="A68" t="s">
        <v>70</v>
      </c>
      <c r="B68">
        <v>0.60099999999999998</v>
      </c>
      <c r="C68">
        <v>0.59627799999999997</v>
      </c>
      <c r="D68" t="s">
        <v>219</v>
      </c>
    </row>
    <row r="69" spans="1:4" x14ac:dyDescent="0.4">
      <c r="A69" t="s">
        <v>71</v>
      </c>
      <c r="B69">
        <v>0.58111100000000004</v>
      </c>
      <c r="C69">
        <v>0.598889</v>
      </c>
      <c r="D69" t="s">
        <v>219</v>
      </c>
    </row>
    <row r="70" spans="1:4" x14ac:dyDescent="0.4">
      <c r="A70" t="s">
        <v>72</v>
      </c>
      <c r="B70">
        <v>0.95177400000000001</v>
      </c>
      <c r="C70">
        <v>0.95956600000000003</v>
      </c>
      <c r="D70" t="s">
        <v>219</v>
      </c>
    </row>
    <row r="71" spans="1:4" x14ac:dyDescent="0.4">
      <c r="A71" t="s">
        <v>73</v>
      </c>
      <c r="B71" t="s">
        <v>219</v>
      </c>
    </row>
    <row r="72" spans="1:4" x14ac:dyDescent="0.4">
      <c r="A72" t="s">
        <v>74</v>
      </c>
      <c r="B72">
        <v>0.64319999999999999</v>
      </c>
      <c r="C72">
        <v>0.63968000000000003</v>
      </c>
      <c r="D72" t="s">
        <v>219</v>
      </c>
    </row>
    <row r="73" spans="1:4" x14ac:dyDescent="0.4">
      <c r="A73" t="s">
        <v>75</v>
      </c>
      <c r="B73">
        <v>0.59659899999999999</v>
      </c>
      <c r="C73">
        <v>0.60220300000000004</v>
      </c>
      <c r="D73" t="s">
        <v>219</v>
      </c>
    </row>
    <row r="74" spans="1:4" x14ac:dyDescent="0.4">
      <c r="A74" t="s">
        <v>211</v>
      </c>
      <c r="B74" t="s">
        <v>219</v>
      </c>
    </row>
    <row r="75" spans="1:4" x14ac:dyDescent="0.4">
      <c r="A75" t="s">
        <v>76</v>
      </c>
      <c r="B75">
        <v>0.37359999999999999</v>
      </c>
      <c r="C75">
        <v>0.40986699999999998</v>
      </c>
      <c r="D75" t="s">
        <v>219</v>
      </c>
    </row>
    <row r="76" spans="1:4" x14ac:dyDescent="0.4">
      <c r="A76" t="s">
        <v>77</v>
      </c>
      <c r="B76">
        <v>0.69945400000000002</v>
      </c>
      <c r="C76">
        <v>0.66338799999999998</v>
      </c>
      <c r="D76" t="s">
        <v>219</v>
      </c>
    </row>
    <row r="77" spans="1:4" x14ac:dyDescent="0.4">
      <c r="A77" t="s">
        <v>78</v>
      </c>
      <c r="B77">
        <v>0.64136700000000002</v>
      </c>
      <c r="C77">
        <v>0.627</v>
      </c>
      <c r="D77" t="s">
        <v>219</v>
      </c>
    </row>
    <row r="78" spans="1:4" x14ac:dyDescent="0.4">
      <c r="A78" t="s">
        <v>79</v>
      </c>
      <c r="B78">
        <v>0.70820499999999997</v>
      </c>
      <c r="C78">
        <v>0.69333299999999998</v>
      </c>
      <c r="D78" t="s">
        <v>219</v>
      </c>
    </row>
    <row r="79" spans="1:4" x14ac:dyDescent="0.4">
      <c r="A79" t="s">
        <v>80</v>
      </c>
      <c r="B79">
        <v>0.46857500000000002</v>
      </c>
      <c r="C79">
        <v>0.54958899999999999</v>
      </c>
      <c r="D79" t="s">
        <v>219</v>
      </c>
    </row>
    <row r="80" spans="1:4" x14ac:dyDescent="0.4">
      <c r="A80" t="s">
        <v>81</v>
      </c>
      <c r="B80">
        <v>0.48763200000000001</v>
      </c>
      <c r="C80">
        <v>0.495614</v>
      </c>
      <c r="D80" t="s">
        <v>219</v>
      </c>
    </row>
    <row r="81" spans="1:4" x14ac:dyDescent="0.4">
      <c r="A81" t="s">
        <v>82</v>
      </c>
      <c r="B81">
        <v>0.31388899999999997</v>
      </c>
      <c r="C81">
        <v>0.32177800000000001</v>
      </c>
      <c r="D81" t="s">
        <v>219</v>
      </c>
    </row>
    <row r="82" spans="1:4" x14ac:dyDescent="0.4">
      <c r="A82" t="s">
        <v>83</v>
      </c>
      <c r="B82">
        <v>0.45592300000000002</v>
      </c>
      <c r="C82">
        <v>0.48071599999999998</v>
      </c>
      <c r="D82" t="s">
        <v>219</v>
      </c>
    </row>
    <row r="83" spans="1:4" x14ac:dyDescent="0.4">
      <c r="A83" t="s">
        <v>84</v>
      </c>
      <c r="B83">
        <v>0.78666700000000001</v>
      </c>
      <c r="C83">
        <v>0.71</v>
      </c>
      <c r="D83" t="s">
        <v>219</v>
      </c>
    </row>
    <row r="84" spans="1:4" x14ac:dyDescent="0.4">
      <c r="A84" t="s">
        <v>85</v>
      </c>
      <c r="B84">
        <v>0.29238700000000001</v>
      </c>
      <c r="C84">
        <v>0.28942800000000002</v>
      </c>
      <c r="D84" t="s">
        <v>219</v>
      </c>
    </row>
    <row r="85" spans="1:4" x14ac:dyDescent="0.4">
      <c r="A85" t="s">
        <v>212</v>
      </c>
      <c r="B85" t="s">
        <v>219</v>
      </c>
    </row>
    <row r="86" spans="1:4" x14ac:dyDescent="0.4">
      <c r="A86" t="s">
        <v>86</v>
      </c>
      <c r="B86" t="s">
        <v>219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7</vt:i4>
      </vt:variant>
    </vt:vector>
  </HeadingPairs>
  <TitlesOfParts>
    <vt:vector size="23" baseType="lpstr">
      <vt:lpstr>split125</vt:lpstr>
      <vt:lpstr>split80</vt:lpstr>
      <vt:lpstr>split125 k=1</vt:lpstr>
      <vt:lpstr>split30 k=1 (2)</vt:lpstr>
      <vt:lpstr>split60</vt:lpstr>
      <vt:lpstr>split30 k=1</vt:lpstr>
      <vt:lpstr>split15</vt:lpstr>
      <vt:lpstr>Sheet7</vt:lpstr>
      <vt:lpstr>Sheet4</vt:lpstr>
      <vt:lpstr>Sheet2</vt:lpstr>
      <vt:lpstr>ヒストグラム</vt:lpstr>
      <vt:lpstr>split30 k=5</vt:lpstr>
      <vt:lpstr>元データ</vt:lpstr>
      <vt:lpstr>Sheet3</vt:lpstr>
      <vt:lpstr>Sheet5</vt:lpstr>
      <vt:lpstr>ヒストグラム（比率）</vt:lpstr>
      <vt:lpstr>Sheet5!DicsHistgram</vt:lpstr>
      <vt:lpstr>ヒストグラム!DicsHistgram</vt:lpstr>
      <vt:lpstr>'ヒストグラム（比率）'!DicsHistgram</vt:lpstr>
      <vt:lpstr>'ヒストグラム（比率）'!DicsHistgram_1</vt:lpstr>
      <vt:lpstr>split125!length</vt:lpstr>
      <vt:lpstr>'split30 k=5'!log_s30_k5_1</vt:lpstr>
      <vt:lpstr>split80!log_s80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Uchino</dc:creator>
  <cp:lastModifiedBy>Uchino</cp:lastModifiedBy>
  <cp:lastPrinted>2017-01-19T11:40:30Z</cp:lastPrinted>
  <dcterms:created xsi:type="dcterms:W3CDTF">2017-01-09T17:34:57Z</dcterms:created>
  <dcterms:modified xsi:type="dcterms:W3CDTF">2017-01-24T06:50:18Z</dcterms:modified>
</cp:coreProperties>
</file>