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xtcloud\elec\PCBs\POWER\V2\"/>
    </mc:Choice>
  </mc:AlternateContent>
  <xr:revisionPtr revIDLastSave="0" documentId="13_ncr:1_{41162475-FFB5-462F-87D6-4FA1FF750FB2}" xr6:coauthVersionLast="46" xr6:coauthVersionMax="46" xr10:uidLastSave="{00000000-0000-0000-0000-000000000000}"/>
  <bookViews>
    <workbookView xWindow="-120" yWindow="-120" windowWidth="38640" windowHeight="21240" xr2:uid="{F984BB4F-3EE8-4117-93AC-03BB7046AB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4" i="1"/>
  <c r="F15" i="1"/>
  <c r="F16" i="1"/>
  <c r="F17" i="1"/>
  <c r="F12" i="1"/>
  <c r="K9" i="1"/>
  <c r="K14" i="1" s="1"/>
  <c r="I13" i="1"/>
  <c r="I14" i="1"/>
  <c r="I15" i="1"/>
  <c r="I16" i="1"/>
  <c r="I17" i="1"/>
  <c r="I12" i="1"/>
  <c r="H14" i="1"/>
  <c r="H15" i="1"/>
  <c r="J15" i="1" s="1"/>
  <c r="H16" i="1"/>
  <c r="H17" i="1"/>
  <c r="H13" i="1"/>
  <c r="J13" i="1" s="1"/>
  <c r="H12" i="1"/>
  <c r="K17" i="1" l="1"/>
  <c r="K16" i="1"/>
  <c r="K13" i="1"/>
  <c r="K12" i="1"/>
  <c r="K15" i="1"/>
  <c r="J17" i="1"/>
  <c r="J14" i="1"/>
  <c r="J12" i="1"/>
  <c r="J16" i="1"/>
</calcChain>
</file>

<file path=xl/sharedStrings.xml><?xml version="1.0" encoding="utf-8"?>
<sst xmlns="http://schemas.openxmlformats.org/spreadsheetml/2006/main" count="26" uniqueCount="24">
  <si>
    <t>R1</t>
  </si>
  <si>
    <t>R2</t>
  </si>
  <si>
    <t>Vbattmin</t>
  </si>
  <si>
    <t>VbattMax</t>
  </si>
  <si>
    <t>Cells</t>
  </si>
  <si>
    <t>1S</t>
  </si>
  <si>
    <t>2S</t>
  </si>
  <si>
    <t>3S</t>
  </si>
  <si>
    <t>4S</t>
  </si>
  <si>
    <t>5S</t>
  </si>
  <si>
    <t>6S</t>
  </si>
  <si>
    <t>Ohms</t>
  </si>
  <si>
    <t>VoutMax</t>
  </si>
  <si>
    <t>VoutMin</t>
  </si>
  <si>
    <t>Delta</t>
  </si>
  <si>
    <t>SRBH-06H1A1 Non-Isolated DC-DC Converter</t>
  </si>
  <si>
    <t>ADC res</t>
  </si>
  <si>
    <t>ADC bits</t>
  </si>
  <si>
    <t>ADC Vref</t>
  </si>
  <si>
    <t>V</t>
  </si>
  <si>
    <t>Bits</t>
  </si>
  <si>
    <t>ADC steps</t>
  </si>
  <si>
    <r>
      <rPr>
        <sz val="11"/>
        <color rgb="FFFF0000"/>
        <rFont val="Calibri"/>
        <family val="2"/>
        <scheme val="minor"/>
      </rPr>
      <t>8-36 VDC Inpu</t>
    </r>
    <r>
      <rPr>
        <sz val="11"/>
        <color theme="1"/>
        <rFont val="Calibri"/>
        <family val="2"/>
        <scheme val="minor"/>
      </rPr>
      <t>t / 3.3-5 VDC @ 6 A Output</t>
    </r>
  </si>
  <si>
    <t>Delta 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</si>
</sst>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C76C-772D-4C58-8AAA-85B13CA3DB76}">
  <dimension ref="B8:L17"/>
  <sheetViews>
    <sheetView tabSelected="1" topLeftCell="C1" zoomScale="250" zoomScaleNormal="250" workbookViewId="0">
      <selection activeCell="G15" sqref="G15"/>
    </sheetView>
  </sheetViews>
  <sheetFormatPr baseColWidth="10" defaultRowHeight="15" x14ac:dyDescent="0.25"/>
  <cols>
    <col min="2" max="2" width="44" customWidth="1"/>
  </cols>
  <sheetData>
    <row r="8" spans="2:12" x14ac:dyDescent="0.25">
      <c r="C8" t="s">
        <v>0</v>
      </c>
      <c r="D8">
        <v>10000</v>
      </c>
      <c r="E8" t="s">
        <v>11</v>
      </c>
      <c r="G8" t="s">
        <v>18</v>
      </c>
      <c r="H8">
        <v>3.3</v>
      </c>
      <c r="I8" t="s">
        <v>19</v>
      </c>
    </row>
    <row r="9" spans="2:12" x14ac:dyDescent="0.25">
      <c r="C9" t="s">
        <v>1</v>
      </c>
      <c r="D9">
        <v>1500</v>
      </c>
      <c r="E9" t="s">
        <v>11</v>
      </c>
      <c r="G9" t="s">
        <v>17</v>
      </c>
      <c r="H9">
        <v>12</v>
      </c>
      <c r="I9" t="s">
        <v>20</v>
      </c>
      <c r="J9" t="s">
        <v>16</v>
      </c>
      <c r="K9">
        <f>H8/(2^H9)</f>
        <v>8.0566406249999996E-4</v>
      </c>
      <c r="L9" t="s">
        <v>19</v>
      </c>
    </row>
    <row r="11" spans="2:12" x14ac:dyDescent="0.25">
      <c r="C11" t="s">
        <v>4</v>
      </c>
      <c r="D11" t="s">
        <v>3</v>
      </c>
      <c r="E11" t="s">
        <v>2</v>
      </c>
      <c r="F11" t="s">
        <v>23</v>
      </c>
      <c r="H11" t="s">
        <v>12</v>
      </c>
      <c r="I11" t="s">
        <v>13</v>
      </c>
      <c r="J11" t="s">
        <v>14</v>
      </c>
      <c r="K11" t="s">
        <v>21</v>
      </c>
    </row>
    <row r="12" spans="2:12" x14ac:dyDescent="0.25">
      <c r="B12" t="s">
        <v>15</v>
      </c>
      <c r="C12" s="2" t="s">
        <v>5</v>
      </c>
      <c r="D12" s="2">
        <v>4.2</v>
      </c>
      <c r="E12" s="2">
        <v>3.71</v>
      </c>
      <c r="F12">
        <f>D12-E12</f>
        <v>0.49000000000000021</v>
      </c>
      <c r="H12">
        <f>(D12*$D$9)/($D$8+$D$9)</f>
        <v>0.54782608695652169</v>
      </c>
      <c r="I12">
        <f>(E12*$D$9)/($D$8+$D$9)</f>
        <v>0.48391304347826086</v>
      </c>
      <c r="J12">
        <f>H12-I12</f>
        <v>6.3913043478260823E-2</v>
      </c>
      <c r="K12">
        <f>INT(J12/$K$9)</f>
        <v>79</v>
      </c>
    </row>
    <row r="13" spans="2:12" x14ac:dyDescent="0.25">
      <c r="B13" t="s">
        <v>22</v>
      </c>
      <c r="C13" s="1" t="s">
        <v>6</v>
      </c>
      <c r="D13" s="1">
        <v>8.4</v>
      </c>
      <c r="E13" s="1">
        <v>7.41</v>
      </c>
      <c r="F13">
        <f t="shared" ref="F13:F17" si="0">D13-E13</f>
        <v>0.99000000000000021</v>
      </c>
      <c r="H13">
        <f>(D13*$D$9)/($D$8+$D$9)</f>
        <v>1.0956521739130434</v>
      </c>
      <c r="I13">
        <f>(E13*$D$9)/($D$8+$D$9)</f>
        <v>0.96652173913043482</v>
      </c>
      <c r="J13">
        <f>H13-I13</f>
        <v>0.12913043478260855</v>
      </c>
      <c r="K13">
        <f t="shared" ref="K13:K17" si="1">INT(J13/$K$9)</f>
        <v>160</v>
      </c>
    </row>
    <row r="14" spans="2:12" x14ac:dyDescent="0.25">
      <c r="C14" s="3" t="s">
        <v>7</v>
      </c>
      <c r="D14" s="3">
        <v>12.6</v>
      </c>
      <c r="E14" s="3">
        <v>11.12</v>
      </c>
      <c r="F14">
        <f t="shared" si="0"/>
        <v>1.4800000000000004</v>
      </c>
      <c r="H14">
        <f>(D14*$D$9)/($D$8+$D$9)</f>
        <v>1.6434782608695653</v>
      </c>
      <c r="I14">
        <f>(E14*$D$9)/($D$8+$D$9)</f>
        <v>1.4504347826086956</v>
      </c>
      <c r="J14">
        <f>H14-I14</f>
        <v>0.19304347826086965</v>
      </c>
      <c r="K14">
        <f t="shared" si="1"/>
        <v>239</v>
      </c>
    </row>
    <row r="15" spans="2:12" x14ac:dyDescent="0.25">
      <c r="C15" s="3" t="s">
        <v>8</v>
      </c>
      <c r="D15" s="3">
        <v>16.8</v>
      </c>
      <c r="E15" s="3">
        <v>14.83</v>
      </c>
      <c r="F15">
        <f t="shared" si="0"/>
        <v>1.9700000000000006</v>
      </c>
      <c r="H15">
        <f>(D15*$D$9)/($D$8+$D$9)</f>
        <v>2.1913043478260867</v>
      </c>
      <c r="I15">
        <f>(E15*$D$9)/($D$8+$D$9)</f>
        <v>1.9343478260869564</v>
      </c>
      <c r="J15">
        <f>H15-I15</f>
        <v>0.25695652173913031</v>
      </c>
      <c r="K15">
        <f t="shared" si="1"/>
        <v>318</v>
      </c>
    </row>
    <row r="16" spans="2:12" x14ac:dyDescent="0.25">
      <c r="C16" s="3" t="s">
        <v>9</v>
      </c>
      <c r="D16" s="3">
        <v>21</v>
      </c>
      <c r="E16" s="3">
        <v>18.54</v>
      </c>
      <c r="F16">
        <f t="shared" si="0"/>
        <v>2.4600000000000009</v>
      </c>
      <c r="H16">
        <f>(D16*$D$9)/($D$8+$D$9)</f>
        <v>2.7391304347826089</v>
      </c>
      <c r="I16">
        <f>(E16*$D$9)/($D$8+$D$9)</f>
        <v>2.4182608695652172</v>
      </c>
      <c r="J16">
        <f>H16-I16</f>
        <v>0.32086956521739163</v>
      </c>
      <c r="K16">
        <f t="shared" si="1"/>
        <v>398</v>
      </c>
    </row>
    <row r="17" spans="3:11" x14ac:dyDescent="0.25">
      <c r="C17" s="3" t="s">
        <v>10</v>
      </c>
      <c r="D17" s="3">
        <v>25.2</v>
      </c>
      <c r="E17" s="3">
        <v>22.24</v>
      </c>
      <c r="F17">
        <f t="shared" si="0"/>
        <v>2.9600000000000009</v>
      </c>
      <c r="H17">
        <f>(D17*$D$9)/($D$8+$D$9)</f>
        <v>3.2869565217391306</v>
      </c>
      <c r="I17">
        <f>(E17*$D$9)/($D$8+$D$9)</f>
        <v>2.9008695652173913</v>
      </c>
      <c r="J17">
        <f>H17-I17</f>
        <v>0.3860869565217393</v>
      </c>
      <c r="K17">
        <f t="shared" si="1"/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Marteil</dc:creator>
  <cp:lastModifiedBy>Theo Marteil</cp:lastModifiedBy>
  <dcterms:created xsi:type="dcterms:W3CDTF">2021-03-11T09:56:05Z</dcterms:created>
  <dcterms:modified xsi:type="dcterms:W3CDTF">2021-03-11T13:47:12Z</dcterms:modified>
</cp:coreProperties>
</file>