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tjun\Documents\"/>
    </mc:Choice>
  </mc:AlternateContent>
  <bookViews>
    <workbookView xWindow="-75" yWindow="-2115" windowWidth="19320" windowHeight="15480" tabRatio="500"/>
  </bookViews>
  <sheets>
    <sheet name="Ether" sheetId="6" r:id="rId1"/>
  </sheets>
  <definedNames>
    <definedName name="_a">Ether!$M$1</definedName>
    <definedName name="_b">Ether!$M$2</definedName>
    <definedName name="_c">Ether!$M$3</definedName>
    <definedName name="_dt">Ether!$A$7</definedName>
    <definedName name="_g">Ether!$A$6</definedName>
    <definedName name="_ho">Ether!$A$3</definedName>
    <definedName name="_k">Ether!$A$9</definedName>
    <definedName name="_Vo">Ether!$A$1</definedName>
    <definedName name="_Vt">Ether!$A$5</definedName>
    <definedName name="_xlchart.v1.0" hidden="1">Ether!$L$8:$N$8</definedName>
    <definedName name="_xlchart.v1.1" hidden="1">Ether!$M$9:$N$9</definedName>
    <definedName name="_xlchart.v1.2" hidden="1">Ether!$L$8:$N$8</definedName>
    <definedName name="_xlchart.v1.3" hidden="1">Ether!$M$9:$N$9</definedName>
    <definedName name="N">Ether!$M$11</definedName>
    <definedName name="plot1">Ether!$B$12:$D$283</definedName>
    <definedName name="theta">Ether!$A$2</definedName>
  </definedNames>
  <calcPr calcId="162913"/>
</workbook>
</file>

<file path=xl/calcChain.xml><?xml version="1.0" encoding="utf-8"?>
<calcChain xmlns="http://schemas.openxmlformats.org/spreadsheetml/2006/main">
  <c r="N13" i="6" l="1"/>
  <c r="M3" i="6" l="1"/>
  <c r="E14" i="6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F14" i="6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M1" i="6"/>
  <c r="M2" i="6"/>
  <c r="A9" i="6"/>
  <c r="C13" i="6"/>
  <c r="G13" i="6"/>
  <c r="H13" i="6"/>
  <c r="I13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Q13" i="6" l="1"/>
  <c r="J13" i="6"/>
  <c r="H14" i="6" s="1"/>
  <c r="B14" i="6" s="1"/>
  <c r="D14" i="6" s="1"/>
  <c r="D13" i="6"/>
  <c r="K13" i="6"/>
  <c r="I14" i="6" s="1"/>
  <c r="R13" i="6" l="1"/>
  <c r="C14" i="6"/>
  <c r="G14" i="6"/>
  <c r="Q14" i="6" l="1"/>
  <c r="J14" i="6"/>
  <c r="H15" i="6" s="1"/>
  <c r="K14" i="6"/>
  <c r="I15" i="6" s="1"/>
  <c r="C15" i="6" s="1"/>
  <c r="Q15" i="6" s="1"/>
  <c r="S14" i="6" l="1"/>
  <c r="R15" i="6"/>
  <c r="R14" i="6"/>
  <c r="S13" i="6"/>
  <c r="G15" i="6"/>
  <c r="B15" i="6"/>
  <c r="K15" i="6" l="1"/>
  <c r="I16" i="6" s="1"/>
  <c r="J15" i="6"/>
  <c r="H16" i="6" s="1"/>
  <c r="B16" i="6" s="1"/>
  <c r="D15" i="6"/>
  <c r="D16" i="6" l="1"/>
  <c r="G16" i="6"/>
  <c r="C16" i="6"/>
  <c r="Q16" i="6" l="1"/>
  <c r="J16" i="6"/>
  <c r="H17" i="6" s="1"/>
  <c r="K16" i="6"/>
  <c r="I17" i="6" s="1"/>
  <c r="S15" i="6" l="1"/>
  <c r="R16" i="6"/>
  <c r="G17" i="6"/>
  <c r="B17" i="6"/>
  <c r="C17" i="6"/>
  <c r="Q17" i="6" s="1"/>
  <c r="R17" i="6" l="1"/>
  <c r="S16" i="6"/>
  <c r="D17" i="6"/>
  <c r="K17" i="6"/>
  <c r="I18" i="6" s="1"/>
  <c r="J17" i="6"/>
  <c r="H18" i="6" s="1"/>
  <c r="G18" i="6" l="1"/>
  <c r="B18" i="6"/>
  <c r="C18" i="6"/>
  <c r="Q18" i="6" s="1"/>
  <c r="S17" i="6" l="1"/>
  <c r="R18" i="6"/>
  <c r="J18" i="6"/>
  <c r="H19" i="6" s="1"/>
  <c r="B19" i="6" s="1"/>
  <c r="K18" i="6"/>
  <c r="I19" i="6" s="1"/>
  <c r="D18" i="6"/>
  <c r="D19" i="6" l="1"/>
  <c r="C19" i="6"/>
  <c r="Q19" i="6" s="1"/>
  <c r="G19" i="6"/>
  <c r="R19" i="6" l="1"/>
  <c r="S18" i="6"/>
  <c r="K19" i="6"/>
  <c r="I20" i="6" s="1"/>
  <c r="J19" i="6"/>
  <c r="H20" i="6" s="1"/>
  <c r="G20" i="6" l="1"/>
  <c r="B20" i="6"/>
  <c r="C20" i="6"/>
  <c r="Q20" i="6" s="1"/>
  <c r="S19" i="6" l="1"/>
  <c r="R20" i="6"/>
  <c r="D20" i="6"/>
  <c r="J20" i="6"/>
  <c r="H21" i="6" s="1"/>
  <c r="K20" i="6"/>
  <c r="I21" i="6" s="1"/>
  <c r="G21" i="6" l="1"/>
  <c r="C21" i="6"/>
  <c r="Q21" i="6" s="1"/>
  <c r="B21" i="6"/>
  <c r="S20" i="6" l="1"/>
  <c r="R21" i="6"/>
  <c r="D21" i="6"/>
  <c r="K21" i="6"/>
  <c r="I22" i="6" s="1"/>
  <c r="J21" i="6"/>
  <c r="H22" i="6" s="1"/>
  <c r="B22" i="6" s="1"/>
  <c r="D22" i="6" l="1"/>
  <c r="G22" i="6"/>
  <c r="C22" i="6"/>
  <c r="Q22" i="6" s="1"/>
  <c r="S21" i="6" l="1"/>
  <c r="R22" i="6"/>
  <c r="J22" i="6"/>
  <c r="H23" i="6" s="1"/>
  <c r="K22" i="6"/>
  <c r="I23" i="6" s="1"/>
  <c r="G23" i="6" l="1"/>
  <c r="B23" i="6"/>
  <c r="C23" i="6"/>
  <c r="Q23" i="6" s="1"/>
  <c r="S22" i="6" l="1"/>
  <c r="R23" i="6"/>
  <c r="D23" i="6"/>
  <c r="K23" i="6"/>
  <c r="I24" i="6" s="1"/>
  <c r="J23" i="6"/>
  <c r="H24" i="6" s="1"/>
  <c r="B24" i="6" s="1"/>
  <c r="D24" i="6" l="1"/>
  <c r="G24" i="6"/>
  <c r="C24" i="6"/>
  <c r="Q24" i="6" s="1"/>
  <c r="S23" i="6" l="1"/>
  <c r="R24" i="6"/>
  <c r="J24" i="6"/>
  <c r="H25" i="6" s="1"/>
  <c r="K24" i="6"/>
  <c r="I25" i="6" s="1"/>
  <c r="G25" i="6" l="1"/>
  <c r="B25" i="6"/>
  <c r="C25" i="6"/>
  <c r="Q25" i="6" s="1"/>
  <c r="S24" i="6" l="1"/>
  <c r="R25" i="6"/>
  <c r="D25" i="6"/>
  <c r="J25" i="6"/>
  <c r="H26" i="6" s="1"/>
  <c r="K25" i="6"/>
  <c r="I26" i="6" s="1"/>
  <c r="G26" i="6" l="1"/>
  <c r="B26" i="6"/>
  <c r="C26" i="6"/>
  <c r="Q26" i="6" s="1"/>
  <c r="S25" i="6" l="1"/>
  <c r="R26" i="6"/>
  <c r="J26" i="6"/>
  <c r="H27" i="6" s="1"/>
  <c r="B27" i="6" s="1"/>
  <c r="K26" i="6"/>
  <c r="I27" i="6" s="1"/>
  <c r="C27" i="6" s="1"/>
  <c r="Q27" i="6" s="1"/>
  <c r="D26" i="6"/>
  <c r="R27" i="6" l="1"/>
  <c r="S26" i="6"/>
  <c r="D27" i="6"/>
  <c r="G27" i="6"/>
  <c r="J27" i="6" l="1"/>
  <c r="H28" i="6" s="1"/>
  <c r="K27" i="6"/>
  <c r="I28" i="6" s="1"/>
  <c r="C28" i="6" l="1"/>
  <c r="Q28" i="6" s="1"/>
  <c r="G28" i="6"/>
  <c r="B28" i="6"/>
  <c r="S27" i="6" l="1"/>
  <c r="R28" i="6"/>
  <c r="K28" i="6"/>
  <c r="I29" i="6" s="1"/>
  <c r="C29" i="6" s="1"/>
  <c r="Q29" i="6" s="1"/>
  <c r="J28" i="6"/>
  <c r="H29" i="6" s="1"/>
  <c r="D28" i="6"/>
  <c r="S28" i="6" l="1"/>
  <c r="R29" i="6"/>
  <c r="G29" i="6"/>
  <c r="B29" i="6"/>
  <c r="D29" i="6" l="1"/>
  <c r="J29" i="6"/>
  <c r="H30" i="6" s="1"/>
  <c r="K29" i="6"/>
  <c r="I30" i="6" s="1"/>
  <c r="G30" i="6" l="1"/>
  <c r="C30" i="6"/>
  <c r="Q30" i="6" s="1"/>
  <c r="B30" i="6"/>
  <c r="R30" i="6" l="1"/>
  <c r="S29" i="6"/>
  <c r="J30" i="6"/>
  <c r="H31" i="6" s="1"/>
  <c r="K30" i="6"/>
  <c r="I31" i="6" s="1"/>
  <c r="D30" i="6"/>
  <c r="G31" i="6" l="1"/>
  <c r="B31" i="6"/>
  <c r="C31" i="6"/>
  <c r="Q31" i="6" s="1"/>
  <c r="S30" i="6" l="1"/>
  <c r="R31" i="6"/>
  <c r="D31" i="6"/>
  <c r="J31" i="6"/>
  <c r="H32" i="6" s="1"/>
  <c r="K31" i="6"/>
  <c r="I32" i="6" s="1"/>
  <c r="C32" i="6" s="1"/>
  <c r="Q32" i="6" s="1"/>
  <c r="R32" i="6" l="1"/>
  <c r="S31" i="6"/>
  <c r="G32" i="6"/>
  <c r="B32" i="6"/>
  <c r="K32" i="6" l="1"/>
  <c r="I33" i="6" s="1"/>
  <c r="J32" i="6"/>
  <c r="H33" i="6" s="1"/>
  <c r="B33" i="6" s="1"/>
  <c r="D32" i="6"/>
  <c r="D33" i="6" l="1"/>
  <c r="G33" i="6"/>
  <c r="C33" i="6"/>
  <c r="Q33" i="6" s="1"/>
  <c r="S32" i="6" l="1"/>
  <c r="R33" i="6"/>
  <c r="J33" i="6"/>
  <c r="H34" i="6" s="1"/>
  <c r="K33" i="6"/>
  <c r="I34" i="6" s="1"/>
  <c r="C34" i="6" l="1"/>
  <c r="Q34" i="6" s="1"/>
  <c r="G34" i="6"/>
  <c r="B34" i="6"/>
  <c r="S33" i="6" l="1"/>
  <c r="R34" i="6"/>
  <c r="D34" i="6"/>
  <c r="J34" i="6"/>
  <c r="H35" i="6" s="1"/>
  <c r="K34" i="6"/>
  <c r="I35" i="6" s="1"/>
  <c r="G35" i="6" l="1"/>
  <c r="B35" i="6"/>
  <c r="C35" i="6"/>
  <c r="Q35" i="6" s="1"/>
  <c r="S34" i="6" l="1"/>
  <c r="R35" i="6"/>
  <c r="D35" i="6"/>
  <c r="J35" i="6"/>
  <c r="H36" i="6" s="1"/>
  <c r="K35" i="6"/>
  <c r="I36" i="6" s="1"/>
  <c r="C36" i="6" s="1"/>
  <c r="Q36" i="6" s="1"/>
  <c r="S35" i="6" s="1"/>
  <c r="R36" i="6" l="1"/>
  <c r="G36" i="6"/>
  <c r="B36" i="6"/>
  <c r="K36" i="6" l="1"/>
  <c r="I37" i="6" s="1"/>
  <c r="J36" i="6"/>
  <c r="H37" i="6" s="1"/>
  <c r="D36" i="6"/>
  <c r="G37" i="6" l="1"/>
  <c r="B37" i="6"/>
  <c r="C37" i="6"/>
  <c r="Q37" i="6" s="1"/>
  <c r="R37" i="6" l="1"/>
  <c r="S36" i="6"/>
  <c r="D37" i="6"/>
  <c r="J37" i="6"/>
  <c r="H38" i="6" s="1"/>
  <c r="K37" i="6"/>
  <c r="I38" i="6" s="1"/>
  <c r="C38" i="6" s="1"/>
  <c r="Q38" i="6" s="1"/>
  <c r="R38" i="6" l="1"/>
  <c r="S37" i="6"/>
  <c r="G38" i="6"/>
  <c r="B38" i="6"/>
  <c r="J38" i="6" l="1"/>
  <c r="H39" i="6" s="1"/>
  <c r="B39" i="6" s="1"/>
  <c r="K38" i="6"/>
  <c r="I39" i="6" s="1"/>
  <c r="D38" i="6"/>
  <c r="D39" i="6" l="1"/>
  <c r="C39" i="6"/>
  <c r="Q39" i="6" s="1"/>
  <c r="G39" i="6"/>
  <c r="S38" i="6" l="1"/>
  <c r="R39" i="6"/>
  <c r="J39" i="6"/>
  <c r="H40" i="6" s="1"/>
  <c r="K39" i="6"/>
  <c r="I40" i="6" s="1"/>
  <c r="C40" i="6" s="1"/>
  <c r="Q40" i="6" s="1"/>
  <c r="S39" i="6" l="1"/>
  <c r="R40" i="6"/>
  <c r="G40" i="6"/>
  <c r="B40" i="6"/>
  <c r="D40" i="6" l="1"/>
  <c r="K40" i="6"/>
  <c r="I41" i="6" s="1"/>
  <c r="J40" i="6"/>
  <c r="H41" i="6" s="1"/>
  <c r="B41" i="6" s="1"/>
  <c r="D41" i="6" l="1"/>
  <c r="C41" i="6"/>
  <c r="Q41" i="6" s="1"/>
  <c r="G41" i="6"/>
  <c r="R41" i="6" l="1"/>
  <c r="S40" i="6"/>
  <c r="J41" i="6"/>
  <c r="H42" i="6" s="1"/>
  <c r="K41" i="6"/>
  <c r="I42" i="6" s="1"/>
  <c r="G42" i="6" l="1"/>
  <c r="B42" i="6"/>
  <c r="C42" i="6"/>
  <c r="Q42" i="6" s="1"/>
  <c r="S41" i="6" l="1"/>
  <c r="R42" i="6"/>
  <c r="J42" i="6"/>
  <c r="H43" i="6" s="1"/>
  <c r="B43" i="6" s="1"/>
  <c r="K42" i="6"/>
  <c r="I43" i="6" s="1"/>
  <c r="D42" i="6"/>
  <c r="D43" i="6" l="1"/>
  <c r="C43" i="6"/>
  <c r="Q43" i="6" s="1"/>
  <c r="G43" i="6"/>
  <c r="S42" i="6" l="1"/>
  <c r="R43" i="6"/>
  <c r="J43" i="6"/>
  <c r="H44" i="6" s="1"/>
  <c r="K43" i="6"/>
  <c r="I44" i="6" s="1"/>
  <c r="G44" i="6" l="1"/>
  <c r="B44" i="6"/>
  <c r="C44" i="6"/>
  <c r="Q44" i="6" s="1"/>
  <c r="S43" i="6" l="1"/>
  <c r="R44" i="6"/>
  <c r="D44" i="6"/>
  <c r="K44" i="6"/>
  <c r="I45" i="6" s="1"/>
  <c r="J44" i="6"/>
  <c r="H45" i="6" s="1"/>
  <c r="B45" i="6" s="1"/>
  <c r="D45" i="6" l="1"/>
  <c r="G45" i="6"/>
  <c r="C45" i="6"/>
  <c r="Q45" i="6" s="1"/>
  <c r="S44" i="6" l="1"/>
  <c r="R45" i="6"/>
  <c r="J45" i="6"/>
  <c r="H46" i="6" s="1"/>
  <c r="K45" i="6"/>
  <c r="I46" i="6" s="1"/>
  <c r="G46" i="6" l="1"/>
  <c r="B46" i="6"/>
  <c r="C46" i="6"/>
  <c r="Q46" i="6" s="1"/>
  <c r="S45" i="6" l="1"/>
  <c r="R46" i="6"/>
  <c r="K46" i="6"/>
  <c r="I47" i="6" s="1"/>
  <c r="C47" i="6" s="1"/>
  <c r="Q47" i="6" s="1"/>
  <c r="R47" i="6" s="1"/>
  <c r="J46" i="6"/>
  <c r="H47" i="6" s="1"/>
  <c r="B47" i="6" s="1"/>
  <c r="D46" i="6"/>
  <c r="S46" i="6" l="1"/>
  <c r="D47" i="6"/>
  <c r="G47" i="6"/>
  <c r="J47" i="6" l="1"/>
  <c r="H48" i="6" s="1"/>
  <c r="K47" i="6"/>
  <c r="I48" i="6" s="1"/>
  <c r="C48" i="6" l="1"/>
  <c r="Q48" i="6" s="1"/>
  <c r="G48" i="6"/>
  <c r="B48" i="6"/>
  <c r="S47" i="6" l="1"/>
  <c r="R48" i="6"/>
  <c r="D48" i="6"/>
  <c r="J48" i="6"/>
  <c r="H49" i="6" s="1"/>
  <c r="K48" i="6"/>
  <c r="I49" i="6" s="1"/>
  <c r="G49" i="6" l="1"/>
  <c r="B49" i="6"/>
  <c r="C49" i="6"/>
  <c r="Q49" i="6" s="1"/>
  <c r="S48" i="6" l="1"/>
  <c r="R49" i="6"/>
  <c r="K49" i="6"/>
  <c r="I50" i="6" s="1"/>
  <c r="C50" i="6" s="1"/>
  <c r="Q50" i="6" s="1"/>
  <c r="R50" i="6" s="1"/>
  <c r="J49" i="6"/>
  <c r="H50" i="6" s="1"/>
  <c r="B50" i="6" s="1"/>
  <c r="D49" i="6"/>
  <c r="S49" i="6" l="1"/>
  <c r="D50" i="6"/>
  <c r="G50" i="6"/>
  <c r="J50" i="6" l="1"/>
  <c r="H51" i="6" s="1"/>
  <c r="K50" i="6"/>
  <c r="I51" i="6" s="1"/>
  <c r="C51" i="6" l="1"/>
  <c r="Q51" i="6" s="1"/>
  <c r="G51" i="6"/>
  <c r="B51" i="6"/>
  <c r="S50" i="6" l="1"/>
  <c r="R51" i="6"/>
  <c r="D51" i="6"/>
  <c r="K51" i="6"/>
  <c r="I52" i="6" s="1"/>
  <c r="J51" i="6"/>
  <c r="H52" i="6" s="1"/>
  <c r="B52" i="6" s="1"/>
  <c r="D52" i="6" l="1"/>
  <c r="G52" i="6"/>
  <c r="C52" i="6"/>
  <c r="Q52" i="6" s="1"/>
  <c r="S51" i="6" l="1"/>
  <c r="R52" i="6"/>
  <c r="J52" i="6"/>
  <c r="H53" i="6" s="1"/>
  <c r="K52" i="6"/>
  <c r="I53" i="6" s="1"/>
  <c r="C53" i="6" s="1"/>
  <c r="Q53" i="6" s="1"/>
  <c r="R53" i="6" l="1"/>
  <c r="S52" i="6"/>
  <c r="G53" i="6"/>
  <c r="B53" i="6"/>
  <c r="K53" i="6" l="1"/>
  <c r="I54" i="6" s="1"/>
  <c r="J53" i="6"/>
  <c r="H54" i="6" s="1"/>
  <c r="B54" i="6" s="1"/>
  <c r="D53" i="6"/>
  <c r="D54" i="6" l="1"/>
  <c r="G54" i="6"/>
  <c r="C54" i="6"/>
  <c r="Q54" i="6" s="1"/>
  <c r="S53" i="6" l="1"/>
  <c r="R54" i="6"/>
  <c r="J54" i="6"/>
  <c r="H55" i="6" s="1"/>
  <c r="K54" i="6"/>
  <c r="I55" i="6" s="1"/>
  <c r="C55" i="6" s="1"/>
  <c r="Q55" i="6" s="1"/>
  <c r="R55" i="6" l="1"/>
  <c r="S54" i="6"/>
  <c r="G55" i="6"/>
  <c r="B55" i="6"/>
  <c r="K55" i="6" l="1"/>
  <c r="I56" i="6" s="1"/>
  <c r="J55" i="6"/>
  <c r="H56" i="6" s="1"/>
  <c r="D55" i="6"/>
  <c r="G56" i="6" l="1"/>
  <c r="B56" i="6"/>
  <c r="C56" i="6"/>
  <c r="Q56" i="6" s="1"/>
  <c r="R56" i="6" l="1"/>
  <c r="S55" i="6"/>
  <c r="D56" i="6"/>
  <c r="K56" i="6"/>
  <c r="I57" i="6" s="1"/>
  <c r="J56" i="6"/>
  <c r="H57" i="6" s="1"/>
  <c r="C57" i="6" l="1"/>
  <c r="Q57" i="6" s="1"/>
  <c r="G57" i="6"/>
  <c r="B57" i="6"/>
  <c r="R57" i="6" l="1"/>
  <c r="S56" i="6"/>
  <c r="J57" i="6"/>
  <c r="H58" i="6" s="1"/>
  <c r="K57" i="6"/>
  <c r="I58" i="6" s="1"/>
  <c r="D57" i="6"/>
  <c r="G58" i="6" l="1"/>
  <c r="B58" i="6"/>
  <c r="C58" i="6"/>
  <c r="Q58" i="6" s="1"/>
  <c r="S57" i="6" l="1"/>
  <c r="R58" i="6"/>
  <c r="D58" i="6"/>
  <c r="K58" i="6"/>
  <c r="I59" i="6" s="1"/>
  <c r="J58" i="6"/>
  <c r="H59" i="6" s="1"/>
  <c r="B59" i="6" s="1"/>
  <c r="D59" i="6" l="1"/>
  <c r="C59" i="6"/>
  <c r="Q59" i="6" s="1"/>
  <c r="G59" i="6"/>
  <c r="S58" i="6" l="1"/>
  <c r="R59" i="6"/>
  <c r="K59" i="6"/>
  <c r="I60" i="6" s="1"/>
  <c r="J59" i="6"/>
  <c r="H60" i="6" s="1"/>
  <c r="G60" i="6" l="1"/>
  <c r="B60" i="6"/>
  <c r="C60" i="6"/>
  <c r="Q60" i="6" s="1"/>
  <c r="S59" i="6" l="1"/>
  <c r="R60" i="6"/>
  <c r="D60" i="6"/>
  <c r="J60" i="6"/>
  <c r="H61" i="6" s="1"/>
  <c r="K60" i="6"/>
  <c r="I61" i="6" s="1"/>
  <c r="C61" i="6" s="1"/>
  <c r="Q61" i="6" s="1"/>
  <c r="S60" i="6" l="1"/>
  <c r="R61" i="6"/>
  <c r="G61" i="6"/>
  <c r="B61" i="6"/>
  <c r="J61" i="6" l="1"/>
  <c r="H62" i="6" s="1"/>
  <c r="B62" i="6" s="1"/>
  <c r="K61" i="6"/>
  <c r="I62" i="6" s="1"/>
  <c r="D61" i="6"/>
  <c r="D62" i="6" l="1"/>
  <c r="C62" i="6"/>
  <c r="Q62" i="6" s="1"/>
  <c r="G62" i="6"/>
  <c r="S61" i="6" l="1"/>
  <c r="R62" i="6"/>
  <c r="J62" i="6"/>
  <c r="H63" i="6" s="1"/>
  <c r="K62" i="6"/>
  <c r="I63" i="6" s="1"/>
  <c r="G63" i="6" l="1"/>
  <c r="B63" i="6"/>
  <c r="C63" i="6"/>
  <c r="Q63" i="6" s="1"/>
  <c r="S62" i="6" l="1"/>
  <c r="R63" i="6"/>
  <c r="D63" i="6"/>
  <c r="K63" i="6"/>
  <c r="I64" i="6" s="1"/>
  <c r="J63" i="6"/>
  <c r="H64" i="6" s="1"/>
  <c r="B64" i="6" s="1"/>
  <c r="D64" i="6" l="1"/>
  <c r="G64" i="6"/>
  <c r="C64" i="6"/>
  <c r="Q64" i="6" s="1"/>
  <c r="S63" i="6" l="1"/>
  <c r="R64" i="6"/>
  <c r="J64" i="6"/>
  <c r="H65" i="6" s="1"/>
  <c r="K64" i="6"/>
  <c r="I65" i="6" s="1"/>
  <c r="C65" i="6" s="1"/>
  <c r="Q65" i="6" s="1"/>
  <c r="R65" i="6" l="1"/>
  <c r="S64" i="6"/>
  <c r="G65" i="6"/>
  <c r="B65" i="6"/>
  <c r="D65" i="6" l="1"/>
  <c r="K65" i="6"/>
  <c r="I66" i="6" s="1"/>
  <c r="J65" i="6"/>
  <c r="H66" i="6" s="1"/>
  <c r="B66" i="6" s="1"/>
  <c r="D66" i="6" l="1"/>
  <c r="C66" i="6"/>
  <c r="Q66" i="6" s="1"/>
  <c r="G66" i="6"/>
  <c r="S65" i="6" l="1"/>
  <c r="R66" i="6"/>
  <c r="J66" i="6"/>
  <c r="H67" i="6" s="1"/>
  <c r="K66" i="6"/>
  <c r="I67" i="6" s="1"/>
  <c r="G67" i="6" l="1"/>
  <c r="B67" i="6"/>
  <c r="C67" i="6"/>
  <c r="Q67" i="6" s="1"/>
  <c r="S66" i="6" l="1"/>
  <c r="R67" i="6"/>
  <c r="D67" i="6"/>
  <c r="J67" i="6"/>
  <c r="H68" i="6" s="1"/>
  <c r="B68" i="6" s="1"/>
  <c r="K67" i="6"/>
  <c r="I68" i="6" s="1"/>
  <c r="G68" i="6" l="1"/>
  <c r="D68" i="6"/>
  <c r="C68" i="6"/>
  <c r="Q68" i="6" s="1"/>
  <c r="S67" i="6" l="1"/>
  <c r="R68" i="6"/>
  <c r="J68" i="6"/>
  <c r="H69" i="6" s="1"/>
  <c r="K68" i="6"/>
  <c r="I69" i="6" s="1"/>
  <c r="G69" i="6" l="1"/>
  <c r="B69" i="6"/>
  <c r="C69" i="6"/>
  <c r="Q69" i="6" s="1"/>
  <c r="S68" i="6" l="1"/>
  <c r="R69" i="6"/>
  <c r="K69" i="6"/>
  <c r="I70" i="6" s="1"/>
  <c r="C70" i="6" s="1"/>
  <c r="Q70" i="6" s="1"/>
  <c r="R70" i="6" s="1"/>
  <c r="J69" i="6"/>
  <c r="H70" i="6" s="1"/>
  <c r="B70" i="6" s="1"/>
  <c r="D69" i="6"/>
  <c r="S69" i="6" l="1"/>
  <c r="D70" i="6"/>
  <c r="G70" i="6"/>
  <c r="K70" i="6" l="1"/>
  <c r="I71" i="6" s="1"/>
  <c r="J70" i="6"/>
  <c r="H71" i="6" s="1"/>
  <c r="G71" i="6" l="1"/>
  <c r="B71" i="6"/>
  <c r="C71" i="6"/>
  <c r="Q71" i="6" s="1"/>
  <c r="R71" i="6" l="1"/>
  <c r="S70" i="6"/>
  <c r="D71" i="6"/>
  <c r="J71" i="6"/>
  <c r="H72" i="6" s="1"/>
  <c r="K71" i="6"/>
  <c r="I72" i="6" s="1"/>
  <c r="C72" i="6" s="1"/>
  <c r="Q72" i="6" s="1"/>
  <c r="S71" i="6" l="1"/>
  <c r="R72" i="6"/>
  <c r="G72" i="6"/>
  <c r="B72" i="6"/>
  <c r="D72" i="6" l="1"/>
  <c r="J72" i="6"/>
  <c r="H73" i="6" s="1"/>
  <c r="K72" i="6"/>
  <c r="I73" i="6" s="1"/>
  <c r="C73" i="6" l="1"/>
  <c r="Q73" i="6" s="1"/>
  <c r="G73" i="6"/>
  <c r="B73" i="6"/>
  <c r="R73" i="6" l="1"/>
  <c r="S72" i="6"/>
  <c r="J73" i="6"/>
  <c r="H74" i="6" s="1"/>
  <c r="B74" i="6" s="1"/>
  <c r="K73" i="6"/>
  <c r="I74" i="6" s="1"/>
  <c r="C74" i="6" s="1"/>
  <c r="Q74" i="6" s="1"/>
  <c r="D73" i="6"/>
  <c r="R74" i="6" l="1"/>
  <c r="S73" i="6"/>
  <c r="D74" i="6"/>
  <c r="G74" i="6"/>
  <c r="K74" i="6" l="1"/>
  <c r="I75" i="6" s="1"/>
  <c r="J74" i="6"/>
  <c r="H75" i="6" s="1"/>
  <c r="G75" i="6" l="1"/>
  <c r="B75" i="6"/>
  <c r="C75" i="6"/>
  <c r="Q75" i="6" s="1"/>
  <c r="S74" i="6" l="1"/>
  <c r="R75" i="6"/>
  <c r="D75" i="6"/>
  <c r="K75" i="6"/>
  <c r="I76" i="6" s="1"/>
  <c r="J75" i="6"/>
  <c r="H76" i="6" s="1"/>
  <c r="C76" i="6" l="1"/>
  <c r="Q76" i="6" s="1"/>
  <c r="G76" i="6"/>
  <c r="B76" i="6"/>
  <c r="S75" i="6" l="1"/>
  <c r="R76" i="6"/>
  <c r="J76" i="6"/>
  <c r="H77" i="6" s="1"/>
  <c r="B77" i="6" s="1"/>
  <c r="K76" i="6"/>
  <c r="I77" i="6" s="1"/>
  <c r="D76" i="6"/>
  <c r="G77" i="6" l="1"/>
  <c r="D77" i="6"/>
  <c r="C77" i="6"/>
  <c r="Q77" i="6" s="1"/>
  <c r="R77" i="6" l="1"/>
  <c r="S76" i="6"/>
  <c r="J77" i="6"/>
  <c r="H78" i="6" s="1"/>
  <c r="K77" i="6"/>
  <c r="I78" i="6" s="1"/>
  <c r="G78" i="6" l="1"/>
  <c r="B78" i="6"/>
  <c r="C78" i="6"/>
  <c r="Q78" i="6" s="1"/>
  <c r="S77" i="6" l="1"/>
  <c r="R78" i="6"/>
  <c r="D78" i="6"/>
  <c r="J78" i="6"/>
  <c r="H79" i="6" s="1"/>
  <c r="K78" i="6"/>
  <c r="I79" i="6" s="1"/>
  <c r="C79" i="6" s="1"/>
  <c r="Q79" i="6" s="1"/>
  <c r="R79" i="6" l="1"/>
  <c r="S78" i="6"/>
  <c r="G79" i="6"/>
  <c r="B79" i="6"/>
  <c r="J79" i="6" l="1"/>
  <c r="H80" i="6" s="1"/>
  <c r="B80" i="6" s="1"/>
  <c r="K79" i="6"/>
  <c r="I80" i="6" s="1"/>
  <c r="D79" i="6"/>
  <c r="D80" i="6" l="1"/>
  <c r="C80" i="6"/>
  <c r="Q80" i="6" s="1"/>
  <c r="G80" i="6"/>
  <c r="R80" i="6" l="1"/>
  <c r="S79" i="6"/>
  <c r="K80" i="6"/>
  <c r="I81" i="6" s="1"/>
  <c r="J80" i="6"/>
  <c r="H81" i="6" s="1"/>
  <c r="G81" i="6" l="1"/>
  <c r="B81" i="6"/>
  <c r="C81" i="6"/>
  <c r="Q81" i="6" s="1"/>
  <c r="S80" i="6" l="1"/>
  <c r="R81" i="6"/>
  <c r="D81" i="6"/>
  <c r="K81" i="6"/>
  <c r="I82" i="6" s="1"/>
  <c r="J81" i="6"/>
  <c r="H82" i="6" s="1"/>
  <c r="G82" i="6" l="1"/>
  <c r="C82" i="6"/>
  <c r="Q82" i="6" s="1"/>
  <c r="B82" i="6"/>
  <c r="S81" i="6" l="1"/>
  <c r="R82" i="6"/>
  <c r="K82" i="6"/>
  <c r="I83" i="6" s="1"/>
  <c r="J82" i="6"/>
  <c r="H83" i="6" s="1"/>
  <c r="D82" i="6"/>
  <c r="G83" i="6" l="1"/>
  <c r="B83" i="6"/>
  <c r="C83" i="6"/>
  <c r="Q83" i="6" s="1"/>
  <c r="S82" i="6" l="1"/>
  <c r="R83" i="6"/>
  <c r="D83" i="6"/>
  <c r="J83" i="6"/>
  <c r="H84" i="6" s="1"/>
  <c r="K83" i="6"/>
  <c r="I84" i="6" s="1"/>
  <c r="G84" i="6" l="1"/>
  <c r="C84" i="6"/>
  <c r="Q84" i="6" s="1"/>
  <c r="B84" i="6"/>
  <c r="S83" i="6" l="1"/>
  <c r="R84" i="6"/>
  <c r="D84" i="6"/>
  <c r="K84" i="6"/>
  <c r="I85" i="6" s="1"/>
  <c r="J84" i="6"/>
  <c r="H85" i="6" s="1"/>
  <c r="B85" i="6" s="1"/>
  <c r="D85" i="6" l="1"/>
  <c r="G85" i="6"/>
  <c r="C85" i="6"/>
  <c r="Q85" i="6" s="1"/>
  <c r="S84" i="6" l="1"/>
  <c r="R85" i="6"/>
  <c r="K85" i="6"/>
  <c r="I86" i="6" s="1"/>
  <c r="J85" i="6"/>
  <c r="H86" i="6" s="1"/>
  <c r="G86" i="6" l="1"/>
  <c r="B86" i="6"/>
  <c r="C86" i="6"/>
  <c r="Q86" i="6" s="1"/>
  <c r="S85" i="6" l="1"/>
  <c r="R86" i="6"/>
  <c r="D86" i="6"/>
  <c r="K86" i="6"/>
  <c r="I87" i="6" s="1"/>
  <c r="J86" i="6"/>
  <c r="H87" i="6" s="1"/>
  <c r="B87" i="6" s="1"/>
  <c r="C87" i="6" l="1"/>
  <c r="Q87" i="6" s="1"/>
  <c r="D87" i="6"/>
  <c r="G87" i="6"/>
  <c r="R87" i="6" l="1"/>
  <c r="S86" i="6"/>
  <c r="K87" i="6"/>
  <c r="I88" i="6" s="1"/>
  <c r="C88" i="6" s="1"/>
  <c r="Q88" i="6" s="1"/>
  <c r="R88" i="6" s="1"/>
  <c r="J87" i="6"/>
  <c r="H88" i="6" s="1"/>
  <c r="S87" i="6" l="1"/>
  <c r="G88" i="6"/>
  <c r="B88" i="6"/>
  <c r="D88" i="6" l="1"/>
  <c r="K88" i="6"/>
  <c r="I89" i="6" s="1"/>
  <c r="J88" i="6"/>
  <c r="H89" i="6" s="1"/>
  <c r="C89" i="6" l="1"/>
  <c r="Q89" i="6" s="1"/>
  <c r="G89" i="6"/>
  <c r="B89" i="6"/>
  <c r="S88" i="6" l="1"/>
  <c r="R89" i="6"/>
  <c r="K89" i="6"/>
  <c r="I90" i="6" s="1"/>
  <c r="C90" i="6" s="1"/>
  <c r="Q90" i="6" s="1"/>
  <c r="R90" i="6" s="1"/>
  <c r="J89" i="6"/>
  <c r="H90" i="6" s="1"/>
  <c r="D89" i="6"/>
  <c r="S89" i="6" l="1"/>
  <c r="G90" i="6"/>
  <c r="B90" i="6"/>
  <c r="D90" i="6" l="1"/>
  <c r="J90" i="6"/>
  <c r="H91" i="6" s="1"/>
  <c r="K90" i="6"/>
  <c r="I91" i="6" s="1"/>
  <c r="C91" i="6" l="1"/>
  <c r="Q91" i="6" s="1"/>
  <c r="G91" i="6"/>
  <c r="B91" i="6"/>
  <c r="S90" i="6" l="1"/>
  <c r="R91" i="6"/>
  <c r="J91" i="6"/>
  <c r="H92" i="6" s="1"/>
  <c r="K91" i="6"/>
  <c r="I92" i="6" s="1"/>
  <c r="C92" i="6" s="1"/>
  <c r="Q92" i="6" s="1"/>
  <c r="D91" i="6"/>
  <c r="R92" i="6" l="1"/>
  <c r="S91" i="6"/>
  <c r="G92" i="6"/>
  <c r="B92" i="6"/>
  <c r="D92" i="6" l="1"/>
  <c r="J92" i="6"/>
  <c r="H93" i="6" s="1"/>
  <c r="K92" i="6"/>
  <c r="I93" i="6" s="1"/>
  <c r="C93" i="6" l="1"/>
  <c r="Q93" i="6" s="1"/>
  <c r="G93" i="6"/>
  <c r="B93" i="6"/>
  <c r="S92" i="6" l="1"/>
  <c r="R93" i="6"/>
  <c r="J93" i="6"/>
  <c r="H94" i="6" s="1"/>
  <c r="B94" i="6" s="1"/>
  <c r="K93" i="6"/>
  <c r="I94" i="6" s="1"/>
  <c r="C94" i="6" s="1"/>
  <c r="Q94" i="6" s="1"/>
  <c r="D93" i="6"/>
  <c r="R94" i="6" l="1"/>
  <c r="S93" i="6"/>
  <c r="D94" i="6"/>
  <c r="G94" i="6"/>
  <c r="K94" i="6" l="1"/>
  <c r="I95" i="6" s="1"/>
  <c r="J94" i="6"/>
  <c r="H95" i="6" s="1"/>
  <c r="G95" i="6" l="1"/>
  <c r="B95" i="6"/>
  <c r="C95" i="6"/>
  <c r="Q95" i="6" s="1"/>
  <c r="S94" i="6" l="1"/>
  <c r="R95" i="6"/>
  <c r="D95" i="6"/>
  <c r="J95" i="6"/>
  <c r="H96" i="6" s="1"/>
  <c r="K95" i="6"/>
  <c r="I96" i="6" s="1"/>
  <c r="C96" i="6" s="1"/>
  <c r="Q96" i="6" s="1"/>
  <c r="R96" i="6" l="1"/>
  <c r="S95" i="6"/>
  <c r="G96" i="6"/>
  <c r="B96" i="6"/>
  <c r="D96" i="6" l="1"/>
  <c r="K96" i="6"/>
  <c r="I97" i="6" s="1"/>
  <c r="J96" i="6"/>
  <c r="H97" i="6" s="1"/>
  <c r="C97" i="6" l="1"/>
  <c r="Q97" i="6" s="1"/>
  <c r="G97" i="6"/>
  <c r="B97" i="6"/>
  <c r="S96" i="6" l="1"/>
  <c r="R97" i="6"/>
  <c r="K97" i="6"/>
  <c r="I98" i="6" s="1"/>
  <c r="C98" i="6" s="1"/>
  <c r="Q98" i="6" s="1"/>
  <c r="R98" i="6" s="1"/>
  <c r="J97" i="6"/>
  <c r="H98" i="6" s="1"/>
  <c r="B98" i="6" s="1"/>
  <c r="D97" i="6"/>
  <c r="S97" i="6" l="1"/>
  <c r="G98" i="6"/>
  <c r="D98" i="6"/>
  <c r="K98" i="6" l="1"/>
  <c r="I99" i="6" s="1"/>
  <c r="J98" i="6"/>
  <c r="H99" i="6" s="1"/>
  <c r="G99" i="6" l="1"/>
  <c r="B99" i="6"/>
  <c r="C99" i="6"/>
  <c r="Q99" i="6" s="1"/>
  <c r="S98" i="6" l="1"/>
  <c r="R99" i="6"/>
  <c r="D99" i="6"/>
  <c r="K99" i="6"/>
  <c r="I100" i="6" s="1"/>
  <c r="J99" i="6"/>
  <c r="H100" i="6" s="1"/>
  <c r="G100" i="6" l="1"/>
  <c r="C100" i="6"/>
  <c r="Q100" i="6" s="1"/>
  <c r="B100" i="6"/>
  <c r="S99" i="6" l="1"/>
  <c r="R100" i="6"/>
  <c r="K100" i="6"/>
  <c r="I101" i="6" s="1"/>
  <c r="J100" i="6"/>
  <c r="H101" i="6" s="1"/>
  <c r="D100" i="6"/>
  <c r="G101" i="6" l="1"/>
  <c r="B101" i="6"/>
  <c r="C101" i="6"/>
  <c r="Q101" i="6" s="1"/>
  <c r="R101" i="6" l="1"/>
  <c r="S100" i="6"/>
  <c r="J101" i="6"/>
  <c r="H102" i="6" s="1"/>
  <c r="B102" i="6" s="1"/>
  <c r="K101" i="6"/>
  <c r="I102" i="6" s="1"/>
  <c r="D101" i="6"/>
  <c r="D102" i="6" l="1"/>
  <c r="C102" i="6"/>
  <c r="Q102" i="6" s="1"/>
  <c r="G102" i="6"/>
  <c r="R102" i="6" l="1"/>
  <c r="S101" i="6"/>
  <c r="J102" i="6"/>
  <c r="H103" i="6" s="1"/>
  <c r="K102" i="6"/>
  <c r="I103" i="6" s="1"/>
  <c r="G103" i="6" l="1"/>
  <c r="B103" i="6"/>
  <c r="C103" i="6"/>
  <c r="Q103" i="6" s="1"/>
  <c r="R103" i="6" l="1"/>
  <c r="S102" i="6"/>
  <c r="D103" i="6"/>
  <c r="K103" i="6"/>
  <c r="I104" i="6" s="1"/>
  <c r="C104" i="6" s="1"/>
  <c r="Q104" i="6" s="1"/>
  <c r="S103" i="6" s="1"/>
  <c r="J103" i="6"/>
  <c r="H104" i="6" s="1"/>
  <c r="R104" i="6" l="1"/>
  <c r="G104" i="6"/>
  <c r="B104" i="6"/>
  <c r="D104" i="6" l="1"/>
  <c r="J104" i="6"/>
  <c r="H105" i="6" s="1"/>
  <c r="K104" i="6"/>
  <c r="I105" i="6" s="1"/>
  <c r="G105" i="6" l="1"/>
  <c r="C105" i="6"/>
  <c r="Q105" i="6" s="1"/>
  <c r="B105" i="6"/>
  <c r="R105" i="6" l="1"/>
  <c r="S104" i="6"/>
  <c r="J105" i="6"/>
  <c r="H106" i="6" s="1"/>
  <c r="K105" i="6"/>
  <c r="I106" i="6" s="1"/>
  <c r="D105" i="6"/>
  <c r="G106" i="6" l="1"/>
  <c r="B106" i="6"/>
  <c r="C106" i="6"/>
  <c r="Q106" i="6" s="1"/>
  <c r="S105" i="6" l="1"/>
  <c r="R106" i="6"/>
  <c r="D106" i="6"/>
  <c r="K106" i="6"/>
  <c r="I107" i="6" s="1"/>
  <c r="J106" i="6"/>
  <c r="H107" i="6" s="1"/>
  <c r="B107" i="6" s="1"/>
  <c r="D107" i="6" l="1"/>
  <c r="G107" i="6"/>
  <c r="C107" i="6"/>
  <c r="Q107" i="6" s="1"/>
  <c r="S106" i="6" l="1"/>
  <c r="R107" i="6"/>
  <c r="K107" i="6"/>
  <c r="I108" i="6" s="1"/>
  <c r="J107" i="6"/>
  <c r="H108" i="6" s="1"/>
  <c r="G108" i="6" l="1"/>
  <c r="B108" i="6"/>
  <c r="C108" i="6"/>
  <c r="Q108" i="6" s="1"/>
  <c r="S107" i="6" l="1"/>
  <c r="R108" i="6"/>
  <c r="D108" i="6"/>
  <c r="J108" i="6"/>
  <c r="H109" i="6" s="1"/>
  <c r="K108" i="6"/>
  <c r="I109" i="6" s="1"/>
  <c r="G109" i="6" l="1"/>
  <c r="B109" i="6"/>
  <c r="C109" i="6"/>
  <c r="Q109" i="6" s="1"/>
  <c r="S108" i="6" l="1"/>
  <c r="R109" i="6"/>
  <c r="K109" i="6"/>
  <c r="I110" i="6" s="1"/>
  <c r="J109" i="6"/>
  <c r="H110" i="6" s="1"/>
  <c r="D109" i="6"/>
  <c r="G110" i="6" l="1"/>
  <c r="B110" i="6"/>
  <c r="C110" i="6"/>
  <c r="Q110" i="6" s="1"/>
  <c r="R110" i="6" l="1"/>
  <c r="S109" i="6"/>
  <c r="D110" i="6"/>
  <c r="K110" i="6"/>
  <c r="I111" i="6" s="1"/>
  <c r="J110" i="6"/>
  <c r="H111" i="6" s="1"/>
  <c r="B111" i="6" s="1"/>
  <c r="D111" i="6" l="1"/>
  <c r="C111" i="6"/>
  <c r="Q111" i="6" s="1"/>
  <c r="G111" i="6"/>
  <c r="S110" i="6" l="1"/>
  <c r="R111" i="6"/>
  <c r="J111" i="6"/>
  <c r="H112" i="6" s="1"/>
  <c r="K111" i="6"/>
  <c r="I112" i="6" s="1"/>
  <c r="C112" i="6" s="1"/>
  <c r="Q112" i="6" s="1"/>
  <c r="R112" i="6" s="1"/>
  <c r="S111" i="6" l="1"/>
  <c r="G112" i="6"/>
  <c r="B112" i="6"/>
  <c r="D112" i="6" l="1"/>
  <c r="J112" i="6"/>
  <c r="H113" i="6" s="1"/>
  <c r="K112" i="6"/>
  <c r="I113" i="6" s="1"/>
  <c r="G113" i="6" l="1"/>
  <c r="C113" i="6"/>
  <c r="Q113" i="6" s="1"/>
  <c r="B113" i="6"/>
  <c r="S112" i="6" l="1"/>
  <c r="R113" i="6"/>
  <c r="D113" i="6"/>
  <c r="K113" i="6"/>
  <c r="I114" i="6" s="1"/>
  <c r="J113" i="6"/>
  <c r="H114" i="6" s="1"/>
  <c r="B114" i="6" s="1"/>
  <c r="D114" i="6" l="1"/>
  <c r="G114" i="6"/>
  <c r="C114" i="6"/>
  <c r="Q114" i="6" s="1"/>
  <c r="S113" i="6" l="1"/>
  <c r="R114" i="6"/>
  <c r="K114" i="6"/>
  <c r="I115" i="6" s="1"/>
  <c r="J114" i="6"/>
  <c r="H115" i="6" s="1"/>
  <c r="G115" i="6" l="1"/>
  <c r="B115" i="6"/>
  <c r="C115" i="6"/>
  <c r="Q115" i="6" s="1"/>
  <c r="S114" i="6" l="1"/>
  <c r="R115" i="6"/>
  <c r="D115" i="6"/>
  <c r="J115" i="6"/>
  <c r="H116" i="6" s="1"/>
  <c r="K115" i="6"/>
  <c r="I116" i="6" s="1"/>
  <c r="C116" i="6" s="1"/>
  <c r="Q116" i="6" s="1"/>
  <c r="R116" i="6" l="1"/>
  <c r="S115" i="6"/>
  <c r="G116" i="6"/>
  <c r="B116" i="6"/>
  <c r="K116" i="6" l="1"/>
  <c r="I117" i="6" s="1"/>
  <c r="J116" i="6"/>
  <c r="H117" i="6" s="1"/>
  <c r="B117" i="6" s="1"/>
  <c r="D116" i="6"/>
  <c r="D117" i="6" l="1"/>
  <c r="G117" i="6"/>
  <c r="C117" i="6"/>
  <c r="Q117" i="6" s="1"/>
  <c r="S116" i="6" l="1"/>
  <c r="R117" i="6"/>
  <c r="K117" i="6"/>
  <c r="I118" i="6" s="1"/>
  <c r="C118" i="6" s="1"/>
  <c r="Q118" i="6" s="1"/>
  <c r="R118" i="6" s="1"/>
  <c r="J117" i="6"/>
  <c r="H118" i="6" s="1"/>
  <c r="S117" i="6" l="1"/>
  <c r="G118" i="6"/>
  <c r="B118" i="6"/>
  <c r="D118" i="6" l="1"/>
  <c r="K118" i="6"/>
  <c r="I119" i="6" s="1"/>
  <c r="J118" i="6"/>
  <c r="H119" i="6" s="1"/>
  <c r="G119" i="6" l="1"/>
  <c r="C119" i="6"/>
  <c r="Q119" i="6" s="1"/>
  <c r="B119" i="6"/>
  <c r="S118" i="6" l="1"/>
  <c r="R119" i="6"/>
  <c r="K119" i="6"/>
  <c r="I120" i="6" s="1"/>
  <c r="J119" i="6"/>
  <c r="H120" i="6" s="1"/>
  <c r="D119" i="6"/>
  <c r="G120" i="6" l="1"/>
  <c r="B120" i="6"/>
  <c r="C120" i="6"/>
  <c r="Q120" i="6" s="1"/>
  <c r="S119" i="6" l="1"/>
  <c r="R120" i="6"/>
  <c r="D120" i="6"/>
  <c r="K120" i="6"/>
  <c r="I121" i="6" s="1"/>
  <c r="J120" i="6"/>
  <c r="H121" i="6" s="1"/>
  <c r="B121" i="6" s="1"/>
  <c r="D121" i="6" l="1"/>
  <c r="C121" i="6"/>
  <c r="Q121" i="6" s="1"/>
  <c r="G121" i="6"/>
  <c r="S120" i="6" l="1"/>
  <c r="R121" i="6"/>
  <c r="K121" i="6"/>
  <c r="I122" i="6" s="1"/>
  <c r="J121" i="6"/>
  <c r="H122" i="6" s="1"/>
  <c r="G122" i="6" l="1"/>
  <c r="B122" i="6"/>
  <c r="C122" i="6"/>
  <c r="Q122" i="6" s="1"/>
  <c r="S121" i="6" l="1"/>
  <c r="R122" i="6"/>
  <c r="D122" i="6"/>
  <c r="K122" i="6"/>
  <c r="I123" i="6" s="1"/>
  <c r="J122" i="6"/>
  <c r="H123" i="6" s="1"/>
  <c r="G123" i="6" l="1"/>
  <c r="C123" i="6"/>
  <c r="Q123" i="6" s="1"/>
  <c r="B123" i="6"/>
  <c r="S122" i="6" l="1"/>
  <c r="R123" i="6"/>
  <c r="J123" i="6"/>
  <c r="H124" i="6" s="1"/>
  <c r="B124" i="6" s="1"/>
  <c r="K123" i="6"/>
  <c r="I124" i="6" s="1"/>
  <c r="C124" i="6" s="1"/>
  <c r="Q124" i="6" s="1"/>
  <c r="R124" i="6" s="1"/>
  <c r="D123" i="6"/>
  <c r="S123" i="6" l="1"/>
  <c r="D124" i="6"/>
  <c r="G124" i="6"/>
  <c r="J124" i="6" l="1"/>
  <c r="H125" i="6" s="1"/>
  <c r="K124" i="6"/>
  <c r="I125" i="6" s="1"/>
  <c r="C125" i="6" l="1"/>
  <c r="Q125" i="6" s="1"/>
  <c r="G125" i="6"/>
  <c r="B125" i="6"/>
  <c r="S124" i="6" l="1"/>
  <c r="R125" i="6"/>
  <c r="K125" i="6"/>
  <c r="I126" i="6" s="1"/>
  <c r="C126" i="6" s="1"/>
  <c r="Q126" i="6" s="1"/>
  <c r="R126" i="6" s="1"/>
  <c r="J125" i="6"/>
  <c r="H126" i="6" s="1"/>
  <c r="D125" i="6"/>
  <c r="S125" i="6" l="1"/>
  <c r="G126" i="6"/>
  <c r="B126" i="6"/>
  <c r="D126" i="6" l="1"/>
  <c r="K126" i="6"/>
  <c r="I127" i="6" s="1"/>
  <c r="J126" i="6"/>
  <c r="H127" i="6" s="1"/>
  <c r="G127" i="6" l="1"/>
  <c r="B127" i="6"/>
  <c r="C127" i="6"/>
  <c r="Q127" i="6" s="1"/>
  <c r="S126" i="6" l="1"/>
  <c r="R127" i="6"/>
  <c r="D127" i="6"/>
  <c r="J127" i="6"/>
  <c r="H128" i="6" s="1"/>
  <c r="B128" i="6" s="1"/>
  <c r="K127" i="6"/>
  <c r="I128" i="6" s="1"/>
  <c r="C128" i="6" s="1"/>
  <c r="Q128" i="6" s="1"/>
  <c r="R128" i="6" l="1"/>
  <c r="S127" i="6"/>
  <c r="D128" i="6"/>
  <c r="G128" i="6"/>
  <c r="J128" i="6" l="1"/>
  <c r="H129" i="6" s="1"/>
  <c r="K128" i="6"/>
  <c r="I129" i="6" s="1"/>
  <c r="C129" i="6" l="1"/>
  <c r="Q129" i="6" s="1"/>
  <c r="G129" i="6"/>
  <c r="B129" i="6"/>
  <c r="S128" i="6" l="1"/>
  <c r="R129" i="6"/>
  <c r="K129" i="6"/>
  <c r="I130" i="6" s="1"/>
  <c r="C130" i="6" s="1"/>
  <c r="Q130" i="6" s="1"/>
  <c r="R130" i="6" s="1"/>
  <c r="J129" i="6"/>
  <c r="H130" i="6" s="1"/>
  <c r="D129" i="6"/>
  <c r="S129" i="6" l="1"/>
  <c r="G130" i="6"/>
  <c r="B130" i="6"/>
  <c r="D130" i="6" l="1"/>
  <c r="K130" i="6"/>
  <c r="I131" i="6" s="1"/>
  <c r="J130" i="6"/>
  <c r="H131" i="6" s="1"/>
  <c r="G131" i="6" l="1"/>
  <c r="C131" i="6"/>
  <c r="Q131" i="6" s="1"/>
  <c r="B131" i="6"/>
  <c r="R131" i="6" l="1"/>
  <c r="S130" i="6"/>
  <c r="J131" i="6"/>
  <c r="H132" i="6" s="1"/>
  <c r="K131" i="6"/>
  <c r="I132" i="6" s="1"/>
  <c r="D131" i="6"/>
  <c r="G132" i="6" l="1"/>
  <c r="B132" i="6"/>
  <c r="C132" i="6"/>
  <c r="Q132" i="6" s="1"/>
  <c r="R132" i="6" l="1"/>
  <c r="S131" i="6"/>
  <c r="K132" i="6"/>
  <c r="I133" i="6" s="1"/>
  <c r="C133" i="6" s="1"/>
  <c r="Q133" i="6" s="1"/>
  <c r="J132" i="6"/>
  <c r="H133" i="6" s="1"/>
  <c r="B133" i="6" s="1"/>
  <c r="D132" i="6"/>
  <c r="S132" i="6" l="1"/>
  <c r="R133" i="6"/>
  <c r="D133" i="6"/>
  <c r="G133" i="6"/>
  <c r="K133" i="6" l="1"/>
  <c r="I134" i="6" s="1"/>
  <c r="J133" i="6"/>
  <c r="H134" i="6" s="1"/>
  <c r="G134" i="6" l="1"/>
  <c r="B134" i="6"/>
  <c r="C134" i="6"/>
  <c r="Q134" i="6" s="1"/>
  <c r="R134" i="6" l="1"/>
  <c r="S133" i="6"/>
  <c r="D134" i="6"/>
  <c r="K134" i="6"/>
  <c r="I135" i="6" s="1"/>
  <c r="J134" i="6"/>
  <c r="H135" i="6" s="1"/>
  <c r="C135" i="6" l="1"/>
  <c r="Q135" i="6" s="1"/>
  <c r="G135" i="6"/>
  <c r="B135" i="6"/>
  <c r="R135" i="6" l="1"/>
  <c r="S134" i="6"/>
  <c r="J135" i="6"/>
  <c r="H136" i="6" s="1"/>
  <c r="B136" i="6" s="1"/>
  <c r="K135" i="6"/>
  <c r="I136" i="6" s="1"/>
  <c r="C136" i="6" s="1"/>
  <c r="Q136" i="6" s="1"/>
  <c r="S135" i="6" s="1"/>
  <c r="D135" i="6"/>
  <c r="R136" i="6" l="1"/>
  <c r="D136" i="6"/>
  <c r="G136" i="6"/>
  <c r="K136" i="6" l="1"/>
  <c r="I137" i="6" s="1"/>
  <c r="J136" i="6"/>
  <c r="H137" i="6" s="1"/>
  <c r="G137" i="6" l="1"/>
  <c r="B137" i="6"/>
  <c r="C137" i="6"/>
  <c r="Q137" i="6" s="1"/>
  <c r="R137" i="6" l="1"/>
  <c r="S136" i="6"/>
  <c r="D137" i="6"/>
  <c r="K137" i="6"/>
  <c r="I138" i="6" s="1"/>
  <c r="J137" i="6"/>
  <c r="H138" i="6" s="1"/>
  <c r="G138" i="6" l="1"/>
  <c r="B138" i="6"/>
  <c r="C138" i="6"/>
  <c r="Q138" i="6" s="1"/>
  <c r="R138" i="6" l="1"/>
  <c r="S137" i="6"/>
  <c r="D138" i="6"/>
  <c r="K138" i="6"/>
  <c r="I139" i="6" s="1"/>
  <c r="J138" i="6"/>
  <c r="H139" i="6" s="1"/>
  <c r="G139" i="6" l="1"/>
  <c r="C139" i="6"/>
  <c r="Q139" i="6" s="1"/>
  <c r="B139" i="6"/>
  <c r="R139" i="6" l="1"/>
  <c r="S138" i="6"/>
  <c r="J139" i="6"/>
  <c r="H140" i="6" s="1"/>
  <c r="K139" i="6"/>
  <c r="I140" i="6" s="1"/>
  <c r="D139" i="6"/>
  <c r="G140" i="6" l="1"/>
  <c r="B140" i="6"/>
  <c r="C140" i="6"/>
  <c r="Q140" i="6" s="1"/>
  <c r="R140" i="6" l="1"/>
  <c r="S139" i="6"/>
  <c r="D140" i="6"/>
  <c r="K140" i="6"/>
  <c r="I141" i="6" s="1"/>
  <c r="J140" i="6"/>
  <c r="H141" i="6" s="1"/>
  <c r="G141" i="6" l="1"/>
  <c r="B141" i="6"/>
  <c r="C141" i="6"/>
  <c r="Q141" i="6" s="1"/>
  <c r="R141" i="6" l="1"/>
  <c r="S140" i="6"/>
  <c r="K141" i="6"/>
  <c r="I142" i="6" s="1"/>
  <c r="C142" i="6" s="1"/>
  <c r="Q142" i="6" s="1"/>
  <c r="J141" i="6"/>
  <c r="H142" i="6" s="1"/>
  <c r="B142" i="6" s="1"/>
  <c r="D141" i="6"/>
  <c r="S141" i="6" l="1"/>
  <c r="R142" i="6"/>
  <c r="D142" i="6"/>
  <c r="G142" i="6"/>
  <c r="K142" i="6" l="1"/>
  <c r="I143" i="6" s="1"/>
  <c r="J142" i="6"/>
  <c r="H143" i="6" s="1"/>
  <c r="G143" i="6" l="1"/>
  <c r="B143" i="6"/>
  <c r="C143" i="6"/>
  <c r="Q143" i="6" s="1"/>
  <c r="S142" i="6" l="1"/>
  <c r="R143" i="6"/>
  <c r="D143" i="6"/>
  <c r="J143" i="6"/>
  <c r="H144" i="6" s="1"/>
  <c r="B144" i="6" s="1"/>
  <c r="K143" i="6"/>
  <c r="I144" i="6" s="1"/>
  <c r="C144" i="6" s="1"/>
  <c r="Q144" i="6" s="1"/>
  <c r="S143" i="6" l="1"/>
  <c r="R144" i="6"/>
  <c r="G144" i="6"/>
  <c r="D144" i="6"/>
  <c r="K144" i="6" l="1"/>
  <c r="I145" i="6" s="1"/>
  <c r="J144" i="6"/>
  <c r="H145" i="6" s="1"/>
  <c r="G145" i="6" l="1"/>
  <c r="B145" i="6"/>
  <c r="C145" i="6"/>
  <c r="Q145" i="6" s="1"/>
  <c r="R145" i="6" l="1"/>
  <c r="S144" i="6"/>
  <c r="D145" i="6"/>
  <c r="K145" i="6"/>
  <c r="I146" i="6" s="1"/>
  <c r="J145" i="6"/>
  <c r="H146" i="6" s="1"/>
  <c r="C146" i="6" l="1"/>
  <c r="Q146" i="6" s="1"/>
  <c r="G146" i="6"/>
  <c r="B146" i="6"/>
  <c r="R146" i="6" l="1"/>
  <c r="S145" i="6"/>
  <c r="K146" i="6"/>
  <c r="I147" i="6" s="1"/>
  <c r="J146" i="6"/>
  <c r="H147" i="6" s="1"/>
  <c r="B147" i="6" s="1"/>
  <c r="D146" i="6"/>
  <c r="G147" i="6" l="1"/>
  <c r="D147" i="6"/>
  <c r="C147" i="6"/>
  <c r="Q147" i="6" s="1"/>
  <c r="S146" i="6" l="1"/>
  <c r="R147" i="6"/>
  <c r="J147" i="6"/>
  <c r="H148" i="6" s="1"/>
  <c r="K147" i="6"/>
  <c r="I148" i="6" s="1"/>
  <c r="G148" i="6" l="1"/>
  <c r="B148" i="6"/>
  <c r="C148" i="6"/>
  <c r="Q148" i="6" s="1"/>
  <c r="R148" i="6" l="1"/>
  <c r="S147" i="6"/>
  <c r="J148" i="6"/>
  <c r="H149" i="6" s="1"/>
  <c r="B149" i="6" s="1"/>
  <c r="K148" i="6"/>
  <c r="I149" i="6" s="1"/>
  <c r="C149" i="6" s="1"/>
  <c r="Q149" i="6" s="1"/>
  <c r="S148" i="6" s="1"/>
  <c r="D148" i="6"/>
  <c r="R149" i="6" l="1"/>
  <c r="D149" i="6"/>
  <c r="G149" i="6"/>
  <c r="K149" i="6" l="1"/>
  <c r="I150" i="6" s="1"/>
  <c r="J149" i="6"/>
  <c r="H150" i="6" s="1"/>
  <c r="G150" i="6" l="1"/>
  <c r="B150" i="6"/>
  <c r="C150" i="6"/>
  <c r="Q150" i="6" s="1"/>
  <c r="R150" i="6" l="1"/>
  <c r="S149" i="6"/>
  <c r="D150" i="6"/>
  <c r="K150" i="6"/>
  <c r="I151" i="6" s="1"/>
  <c r="J150" i="6"/>
  <c r="H151" i="6" s="1"/>
  <c r="C151" i="6" l="1"/>
  <c r="Q151" i="6" s="1"/>
  <c r="G151" i="6"/>
  <c r="B151" i="6"/>
  <c r="R151" i="6" l="1"/>
  <c r="S150" i="6"/>
  <c r="J151" i="6"/>
  <c r="H152" i="6" s="1"/>
  <c r="B152" i="6" s="1"/>
  <c r="K151" i="6"/>
  <c r="I152" i="6" s="1"/>
  <c r="C152" i="6" s="1"/>
  <c r="Q152" i="6" s="1"/>
  <c r="S151" i="6" s="1"/>
  <c r="D151" i="6"/>
  <c r="R152" i="6" l="1"/>
  <c r="D152" i="6"/>
  <c r="G152" i="6"/>
  <c r="K152" i="6" l="1"/>
  <c r="I153" i="6" s="1"/>
  <c r="J152" i="6"/>
  <c r="H153" i="6" s="1"/>
  <c r="G153" i="6" l="1"/>
  <c r="B153" i="6"/>
  <c r="C153" i="6"/>
  <c r="Q153" i="6" s="1"/>
  <c r="R153" i="6" l="1"/>
  <c r="S152" i="6"/>
  <c r="D153" i="6"/>
  <c r="K153" i="6"/>
  <c r="I154" i="6" s="1"/>
  <c r="C154" i="6" s="1"/>
  <c r="Q154" i="6" s="1"/>
  <c r="S153" i="6" s="1"/>
  <c r="J153" i="6"/>
  <c r="H154" i="6" s="1"/>
  <c r="R154" i="6" l="1"/>
  <c r="G154" i="6"/>
  <c r="B154" i="6"/>
  <c r="D154" i="6" l="1"/>
  <c r="K154" i="6"/>
  <c r="I155" i="6" s="1"/>
  <c r="J154" i="6"/>
  <c r="H155" i="6" s="1"/>
  <c r="C155" i="6" l="1"/>
  <c r="Q155" i="6" s="1"/>
  <c r="G155" i="6"/>
  <c r="B155" i="6"/>
  <c r="R155" i="6" l="1"/>
  <c r="S154" i="6"/>
  <c r="J155" i="6"/>
  <c r="H156" i="6" s="1"/>
  <c r="B156" i="6" s="1"/>
  <c r="K155" i="6"/>
  <c r="I156" i="6" s="1"/>
  <c r="D155" i="6"/>
  <c r="D156" i="6" l="1"/>
  <c r="G156" i="6"/>
  <c r="C156" i="6"/>
  <c r="Q156" i="6" s="1"/>
  <c r="R156" i="6" l="1"/>
  <c r="S155" i="6"/>
  <c r="J156" i="6"/>
  <c r="H157" i="6" s="1"/>
  <c r="K156" i="6"/>
  <c r="I157" i="6" s="1"/>
  <c r="C157" i="6" s="1"/>
  <c r="Q157" i="6" s="1"/>
  <c r="S156" i="6" s="1"/>
  <c r="R157" i="6" l="1"/>
  <c r="G157" i="6"/>
  <c r="B157" i="6"/>
  <c r="D157" i="6" l="1"/>
  <c r="K157" i="6"/>
  <c r="I158" i="6" s="1"/>
  <c r="J157" i="6"/>
  <c r="H158" i="6" s="1"/>
  <c r="C158" i="6" l="1"/>
  <c r="Q158" i="6" s="1"/>
  <c r="G158" i="6"/>
  <c r="B158" i="6"/>
  <c r="R158" i="6" l="1"/>
  <c r="S157" i="6"/>
  <c r="J158" i="6"/>
  <c r="H159" i="6" s="1"/>
  <c r="B159" i="6" s="1"/>
  <c r="K158" i="6"/>
  <c r="I159" i="6" s="1"/>
  <c r="C159" i="6" s="1"/>
  <c r="Q159" i="6" s="1"/>
  <c r="S158" i="6" s="1"/>
  <c r="D158" i="6"/>
  <c r="R159" i="6" l="1"/>
  <c r="D159" i="6"/>
  <c r="G159" i="6"/>
  <c r="K159" i="6" l="1"/>
  <c r="I160" i="6" s="1"/>
  <c r="J159" i="6"/>
  <c r="H160" i="6" s="1"/>
  <c r="G160" i="6" l="1"/>
  <c r="B160" i="6"/>
  <c r="C160" i="6"/>
  <c r="Q160" i="6" s="1"/>
  <c r="R160" i="6" l="1"/>
  <c r="S159" i="6"/>
  <c r="D160" i="6"/>
  <c r="J160" i="6"/>
  <c r="H161" i="6" s="1"/>
  <c r="K160" i="6"/>
  <c r="I161" i="6" s="1"/>
  <c r="G161" i="6" l="1"/>
  <c r="B161" i="6"/>
  <c r="C161" i="6"/>
  <c r="Q161" i="6" s="1"/>
  <c r="R161" i="6" l="1"/>
  <c r="S160" i="6"/>
  <c r="D161" i="6"/>
  <c r="K161" i="6"/>
  <c r="I162" i="6" s="1"/>
  <c r="J161" i="6"/>
  <c r="H162" i="6" s="1"/>
  <c r="B162" i="6" s="1"/>
  <c r="D162" i="6" l="1"/>
  <c r="G162" i="6"/>
  <c r="C162" i="6"/>
  <c r="Q162" i="6" s="1"/>
  <c r="R162" i="6" l="1"/>
  <c r="S161" i="6"/>
  <c r="J162" i="6"/>
  <c r="H163" i="6" s="1"/>
  <c r="K162" i="6"/>
  <c r="I163" i="6" s="1"/>
  <c r="C163" i="6" s="1"/>
  <c r="Q163" i="6" s="1"/>
  <c r="S162" i="6" s="1"/>
  <c r="R163" i="6" l="1"/>
  <c r="G163" i="6"/>
  <c r="B163" i="6"/>
  <c r="K163" i="6" l="1"/>
  <c r="I164" i="6" s="1"/>
  <c r="J163" i="6"/>
  <c r="H164" i="6" s="1"/>
  <c r="B164" i="6" s="1"/>
  <c r="D163" i="6"/>
  <c r="D164" i="6" l="1"/>
  <c r="G164" i="6"/>
  <c r="C164" i="6"/>
  <c r="Q164" i="6" s="1"/>
  <c r="R164" i="6" l="1"/>
  <c r="S163" i="6"/>
  <c r="J164" i="6"/>
  <c r="H165" i="6" s="1"/>
  <c r="K164" i="6"/>
  <c r="I165" i="6" s="1"/>
  <c r="C165" i="6" s="1"/>
  <c r="Q165" i="6" s="1"/>
  <c r="S164" i="6" s="1"/>
  <c r="R165" i="6" l="1"/>
  <c r="G165" i="6"/>
  <c r="B165" i="6"/>
  <c r="J165" i="6" l="1"/>
  <c r="H166" i="6" s="1"/>
  <c r="B166" i="6" s="1"/>
  <c r="K165" i="6"/>
  <c r="I166" i="6" s="1"/>
  <c r="D165" i="6"/>
  <c r="C166" i="6" l="1"/>
  <c r="Q166" i="6" s="1"/>
  <c r="D166" i="6"/>
  <c r="G166" i="6"/>
  <c r="R166" i="6" l="1"/>
  <c r="S165" i="6"/>
  <c r="J166" i="6"/>
  <c r="H167" i="6" s="1"/>
  <c r="K166" i="6"/>
  <c r="I167" i="6" s="1"/>
  <c r="C167" i="6" l="1"/>
  <c r="Q167" i="6" s="1"/>
  <c r="G167" i="6"/>
  <c r="B167" i="6"/>
  <c r="S166" i="6" l="1"/>
  <c r="R167" i="6"/>
  <c r="K167" i="6"/>
  <c r="I168" i="6" s="1"/>
  <c r="C168" i="6" s="1"/>
  <c r="Q168" i="6" s="1"/>
  <c r="R168" i="6" s="1"/>
  <c r="J167" i="6"/>
  <c r="H168" i="6" s="1"/>
  <c r="B168" i="6" s="1"/>
  <c r="D167" i="6"/>
  <c r="S167" i="6" l="1"/>
  <c r="G168" i="6"/>
  <c r="D168" i="6"/>
  <c r="J168" i="6" l="1"/>
  <c r="H169" i="6" s="1"/>
  <c r="K168" i="6"/>
  <c r="I169" i="6" s="1"/>
  <c r="C169" i="6" l="1"/>
  <c r="Q169" i="6" s="1"/>
  <c r="G169" i="6"/>
  <c r="B169" i="6"/>
  <c r="S168" i="6" l="1"/>
  <c r="R169" i="6"/>
  <c r="J169" i="6"/>
  <c r="H170" i="6" s="1"/>
  <c r="B170" i="6" s="1"/>
  <c r="K169" i="6"/>
  <c r="I170" i="6" s="1"/>
  <c r="C170" i="6" s="1"/>
  <c r="Q170" i="6" s="1"/>
  <c r="R170" i="6" s="1"/>
  <c r="D169" i="6"/>
  <c r="S169" i="6" l="1"/>
  <c r="D170" i="6"/>
  <c r="G170" i="6"/>
  <c r="J170" i="6" l="1"/>
  <c r="H171" i="6" s="1"/>
  <c r="K170" i="6"/>
  <c r="I171" i="6" s="1"/>
  <c r="C171" i="6" l="1"/>
  <c r="Q171" i="6" s="1"/>
  <c r="G171" i="6"/>
  <c r="B171" i="6"/>
  <c r="S170" i="6" l="1"/>
  <c r="R171" i="6"/>
  <c r="K171" i="6"/>
  <c r="I172" i="6" s="1"/>
  <c r="C172" i="6" s="1"/>
  <c r="Q172" i="6" s="1"/>
  <c r="J171" i="6"/>
  <c r="H172" i="6" s="1"/>
  <c r="D171" i="6"/>
  <c r="S171" i="6" l="1"/>
  <c r="R172" i="6"/>
  <c r="G172" i="6"/>
  <c r="B172" i="6"/>
  <c r="D172" i="6" l="1"/>
  <c r="J172" i="6"/>
  <c r="H173" i="6" s="1"/>
  <c r="K172" i="6"/>
  <c r="I173" i="6" s="1"/>
  <c r="G173" i="6" l="1"/>
  <c r="C173" i="6"/>
  <c r="Q173" i="6" s="1"/>
  <c r="B173" i="6"/>
  <c r="R173" i="6" l="1"/>
  <c r="S172" i="6"/>
  <c r="D173" i="6"/>
  <c r="J173" i="6"/>
  <c r="H174" i="6" s="1"/>
  <c r="K173" i="6"/>
  <c r="I174" i="6" s="1"/>
  <c r="C174" i="6" s="1"/>
  <c r="Q174" i="6" s="1"/>
  <c r="S173" i="6" s="1"/>
  <c r="R174" i="6" l="1"/>
  <c r="G174" i="6"/>
  <c r="B174" i="6"/>
  <c r="J174" i="6" l="1"/>
  <c r="H175" i="6" s="1"/>
  <c r="B175" i="6" s="1"/>
  <c r="K174" i="6"/>
  <c r="I175" i="6" s="1"/>
  <c r="D174" i="6"/>
  <c r="D175" i="6" l="1"/>
  <c r="C175" i="6"/>
  <c r="Q175" i="6" s="1"/>
  <c r="G175" i="6"/>
  <c r="R175" i="6" l="1"/>
  <c r="S174" i="6"/>
  <c r="K175" i="6"/>
  <c r="I176" i="6" s="1"/>
  <c r="J175" i="6"/>
  <c r="H176" i="6" s="1"/>
  <c r="G176" i="6" l="1"/>
  <c r="B176" i="6"/>
  <c r="C176" i="6"/>
  <c r="Q176" i="6" s="1"/>
  <c r="R176" i="6" l="1"/>
  <c r="S175" i="6"/>
  <c r="D176" i="6"/>
  <c r="J176" i="6"/>
  <c r="H177" i="6" s="1"/>
  <c r="K176" i="6"/>
  <c r="I177" i="6" s="1"/>
  <c r="C177" i="6" s="1"/>
  <c r="Q177" i="6" s="1"/>
  <c r="S176" i="6" l="1"/>
  <c r="R177" i="6"/>
  <c r="G177" i="6"/>
  <c r="B177" i="6"/>
  <c r="J177" i="6" l="1"/>
  <c r="H178" i="6" s="1"/>
  <c r="B178" i="6" s="1"/>
  <c r="K177" i="6"/>
  <c r="I178" i="6" s="1"/>
  <c r="D177" i="6"/>
  <c r="D178" i="6" l="1"/>
  <c r="C178" i="6"/>
  <c r="Q178" i="6" s="1"/>
  <c r="G178" i="6"/>
  <c r="R178" i="6" l="1"/>
  <c r="S177" i="6"/>
  <c r="J178" i="6"/>
  <c r="H179" i="6" s="1"/>
  <c r="K178" i="6"/>
  <c r="I179" i="6" s="1"/>
  <c r="C179" i="6" s="1"/>
  <c r="Q179" i="6" s="1"/>
  <c r="S178" i="6" s="1"/>
  <c r="R179" i="6" l="1"/>
  <c r="G179" i="6"/>
  <c r="B179" i="6"/>
  <c r="K179" i="6" l="1"/>
  <c r="I180" i="6" s="1"/>
  <c r="J179" i="6"/>
  <c r="H180" i="6" s="1"/>
  <c r="D179" i="6"/>
  <c r="G180" i="6" l="1"/>
  <c r="B180" i="6"/>
  <c r="C180" i="6"/>
  <c r="Q180" i="6" s="1"/>
  <c r="R180" i="6" l="1"/>
  <c r="S179" i="6"/>
  <c r="D180" i="6"/>
  <c r="J180" i="6"/>
  <c r="H181" i="6" s="1"/>
  <c r="K180" i="6"/>
  <c r="I181" i="6" s="1"/>
  <c r="G181" i="6" l="1"/>
  <c r="B181" i="6"/>
  <c r="C181" i="6"/>
  <c r="Q181" i="6" s="1"/>
  <c r="R181" i="6" l="1"/>
  <c r="S180" i="6"/>
  <c r="D181" i="6"/>
  <c r="J181" i="6"/>
  <c r="H182" i="6" s="1"/>
  <c r="K181" i="6"/>
  <c r="I182" i="6" s="1"/>
  <c r="G182" i="6" l="1"/>
  <c r="C182" i="6"/>
  <c r="Q182" i="6" s="1"/>
  <c r="B182" i="6"/>
  <c r="R182" i="6" l="1"/>
  <c r="S181" i="6"/>
  <c r="D182" i="6"/>
  <c r="J182" i="6"/>
  <c r="H183" i="6" s="1"/>
  <c r="K182" i="6"/>
  <c r="I183" i="6" s="1"/>
  <c r="G183" i="6" l="1"/>
  <c r="B183" i="6"/>
  <c r="C183" i="6"/>
  <c r="Q183" i="6" s="1"/>
  <c r="R183" i="6" l="1"/>
  <c r="S182" i="6"/>
  <c r="D183" i="6"/>
  <c r="J183" i="6"/>
  <c r="H184" i="6" s="1"/>
  <c r="K183" i="6"/>
  <c r="I184" i="6" s="1"/>
  <c r="G184" i="6" l="1"/>
  <c r="B184" i="6"/>
  <c r="C184" i="6"/>
  <c r="Q184" i="6" s="1"/>
  <c r="S183" i="6" l="1"/>
  <c r="R184" i="6"/>
  <c r="D184" i="6"/>
  <c r="J184" i="6"/>
  <c r="H185" i="6" s="1"/>
  <c r="K184" i="6"/>
  <c r="I185" i="6" s="1"/>
  <c r="G185" i="6" l="1"/>
  <c r="C185" i="6"/>
  <c r="Q185" i="6" s="1"/>
  <c r="B185" i="6"/>
  <c r="R185" i="6" l="1"/>
  <c r="S184" i="6"/>
  <c r="D185" i="6"/>
  <c r="J185" i="6"/>
  <c r="H186" i="6" s="1"/>
  <c r="K185" i="6"/>
  <c r="I186" i="6" s="1"/>
  <c r="C186" i="6" s="1"/>
  <c r="Q186" i="6" s="1"/>
  <c r="S185" i="6" s="1"/>
  <c r="R186" i="6" l="1"/>
  <c r="G186" i="6"/>
  <c r="B186" i="6"/>
  <c r="K186" i="6" l="1"/>
  <c r="I187" i="6" s="1"/>
  <c r="J186" i="6"/>
  <c r="H187" i="6" s="1"/>
  <c r="D186" i="6"/>
  <c r="G187" i="6" l="1"/>
  <c r="B187" i="6"/>
  <c r="C187" i="6"/>
  <c r="Q187" i="6" s="1"/>
  <c r="R187" i="6" l="1"/>
  <c r="S186" i="6"/>
  <c r="D187" i="6"/>
  <c r="K187" i="6"/>
  <c r="I188" i="6" s="1"/>
  <c r="C188" i="6" s="1"/>
  <c r="Q188" i="6" s="1"/>
  <c r="S187" i="6" s="1"/>
  <c r="J187" i="6"/>
  <c r="H188" i="6" s="1"/>
  <c r="R188" i="6" l="1"/>
  <c r="G188" i="6"/>
  <c r="B188" i="6"/>
  <c r="J188" i="6" l="1"/>
  <c r="H189" i="6" s="1"/>
  <c r="B189" i="6" s="1"/>
  <c r="K188" i="6"/>
  <c r="I189" i="6" s="1"/>
  <c r="D188" i="6"/>
  <c r="C189" i="6" l="1"/>
  <c r="Q189" i="6" s="1"/>
  <c r="D189" i="6"/>
  <c r="G189" i="6"/>
  <c r="R189" i="6" l="1"/>
  <c r="S188" i="6"/>
  <c r="K189" i="6"/>
  <c r="I190" i="6" s="1"/>
  <c r="J189" i="6"/>
  <c r="H190" i="6" s="1"/>
  <c r="G190" i="6" l="1"/>
  <c r="B190" i="6"/>
  <c r="C190" i="6"/>
  <c r="Q190" i="6" s="1"/>
  <c r="R190" i="6" l="1"/>
  <c r="S189" i="6"/>
  <c r="D190" i="6"/>
  <c r="K190" i="6"/>
  <c r="I191" i="6" s="1"/>
  <c r="J190" i="6"/>
  <c r="H191" i="6" s="1"/>
  <c r="C191" i="6" l="1"/>
  <c r="Q191" i="6" s="1"/>
  <c r="G191" i="6"/>
  <c r="B191" i="6"/>
  <c r="R191" i="6" l="1"/>
  <c r="S190" i="6"/>
  <c r="K191" i="6"/>
  <c r="I192" i="6" s="1"/>
  <c r="C192" i="6" s="1"/>
  <c r="Q192" i="6" s="1"/>
  <c r="J191" i="6"/>
  <c r="H192" i="6" s="1"/>
  <c r="B192" i="6" s="1"/>
  <c r="D191" i="6"/>
  <c r="S191" i="6" l="1"/>
  <c r="R192" i="6"/>
  <c r="D192" i="6"/>
  <c r="G192" i="6"/>
  <c r="J192" i="6" l="1"/>
  <c r="H193" i="6" s="1"/>
  <c r="K192" i="6"/>
  <c r="I193" i="6" s="1"/>
  <c r="C193" i="6" l="1"/>
  <c r="Q193" i="6" s="1"/>
  <c r="G193" i="6"/>
  <c r="B193" i="6"/>
  <c r="R193" i="6" l="1"/>
  <c r="S192" i="6"/>
  <c r="J193" i="6"/>
  <c r="H194" i="6" s="1"/>
  <c r="B194" i="6" s="1"/>
  <c r="K193" i="6"/>
  <c r="I194" i="6" s="1"/>
  <c r="C194" i="6" s="1"/>
  <c r="Q194" i="6" s="1"/>
  <c r="S193" i="6" s="1"/>
  <c r="D193" i="6"/>
  <c r="R194" i="6" l="1"/>
  <c r="D194" i="6"/>
  <c r="G194" i="6"/>
  <c r="K194" i="6" l="1"/>
  <c r="I195" i="6" s="1"/>
  <c r="J194" i="6"/>
  <c r="H195" i="6" s="1"/>
  <c r="G195" i="6" l="1"/>
  <c r="B195" i="6"/>
  <c r="C195" i="6"/>
  <c r="Q195" i="6" s="1"/>
  <c r="R195" i="6" l="1"/>
  <c r="S194" i="6"/>
  <c r="D195" i="6"/>
  <c r="J195" i="6"/>
  <c r="H196" i="6" s="1"/>
  <c r="K195" i="6"/>
  <c r="I196" i="6" s="1"/>
  <c r="G196" i="6" l="1"/>
  <c r="B196" i="6"/>
  <c r="C196" i="6"/>
  <c r="Q196" i="6" s="1"/>
  <c r="R196" i="6" l="1"/>
  <c r="S195" i="6"/>
  <c r="J196" i="6"/>
  <c r="H197" i="6" s="1"/>
  <c r="B197" i="6" s="1"/>
  <c r="K196" i="6"/>
  <c r="I197" i="6" s="1"/>
  <c r="D196" i="6"/>
  <c r="D197" i="6" l="1"/>
  <c r="C197" i="6"/>
  <c r="Q197" i="6" s="1"/>
  <c r="G197" i="6"/>
  <c r="R197" i="6" l="1"/>
  <c r="S196" i="6"/>
  <c r="K197" i="6"/>
  <c r="I198" i="6" s="1"/>
  <c r="J197" i="6"/>
  <c r="H198" i="6" s="1"/>
  <c r="G198" i="6" l="1"/>
  <c r="B198" i="6"/>
  <c r="C198" i="6"/>
  <c r="Q198" i="6" s="1"/>
  <c r="R198" i="6" l="1"/>
  <c r="S197" i="6"/>
  <c r="D198" i="6"/>
  <c r="K198" i="6"/>
  <c r="I199" i="6" s="1"/>
  <c r="J198" i="6"/>
  <c r="H199" i="6" s="1"/>
  <c r="G199" i="6" l="1"/>
  <c r="C199" i="6"/>
  <c r="Q199" i="6" s="1"/>
  <c r="B199" i="6"/>
  <c r="R199" i="6" l="1"/>
  <c r="S198" i="6"/>
  <c r="J199" i="6"/>
  <c r="H200" i="6" s="1"/>
  <c r="B200" i="6" s="1"/>
  <c r="K199" i="6"/>
  <c r="I200" i="6" s="1"/>
  <c r="D199" i="6"/>
  <c r="D200" i="6" l="1"/>
  <c r="C200" i="6"/>
  <c r="Q200" i="6" s="1"/>
  <c r="G200" i="6"/>
  <c r="R200" i="6" l="1"/>
  <c r="S199" i="6"/>
  <c r="J200" i="6"/>
  <c r="H201" i="6" s="1"/>
  <c r="K200" i="6"/>
  <c r="I201" i="6" s="1"/>
  <c r="C201" i="6" l="1"/>
  <c r="Q201" i="6" s="1"/>
  <c r="G201" i="6"/>
  <c r="B201" i="6"/>
  <c r="R201" i="6" l="1"/>
  <c r="S200" i="6"/>
  <c r="J201" i="6"/>
  <c r="H202" i="6" s="1"/>
  <c r="B202" i="6" s="1"/>
  <c r="K201" i="6"/>
  <c r="I202" i="6" s="1"/>
  <c r="C202" i="6" s="1"/>
  <c r="Q202" i="6" s="1"/>
  <c r="S201" i="6" s="1"/>
  <c r="D201" i="6"/>
  <c r="R202" i="6" l="1"/>
  <c r="D202" i="6"/>
  <c r="G202" i="6"/>
  <c r="K202" i="6" l="1"/>
  <c r="I203" i="6" s="1"/>
  <c r="J202" i="6"/>
  <c r="H203" i="6" s="1"/>
  <c r="G203" i="6" l="1"/>
  <c r="B203" i="6"/>
  <c r="C203" i="6"/>
  <c r="Q203" i="6" s="1"/>
  <c r="R203" i="6" l="1"/>
  <c r="S202" i="6"/>
  <c r="D203" i="6"/>
  <c r="J203" i="6"/>
  <c r="H204" i="6" s="1"/>
  <c r="K203" i="6"/>
  <c r="I204" i="6" s="1"/>
  <c r="C204" i="6" s="1"/>
  <c r="Q204" i="6" s="1"/>
  <c r="R204" i="6" l="1"/>
  <c r="S203" i="6"/>
  <c r="G204" i="6"/>
  <c r="B204" i="6"/>
  <c r="J204" i="6" l="1"/>
  <c r="H205" i="6" s="1"/>
  <c r="B205" i="6" s="1"/>
  <c r="K204" i="6"/>
  <c r="I205" i="6" s="1"/>
  <c r="D204" i="6"/>
  <c r="D205" i="6" l="1"/>
  <c r="C205" i="6"/>
  <c r="Q205" i="6" s="1"/>
  <c r="G205" i="6"/>
  <c r="R205" i="6" l="1"/>
  <c r="S204" i="6"/>
  <c r="J205" i="6"/>
  <c r="H206" i="6" s="1"/>
  <c r="K205" i="6"/>
  <c r="I206" i="6" s="1"/>
  <c r="G206" i="6" l="1"/>
  <c r="B206" i="6"/>
  <c r="C206" i="6"/>
  <c r="Q206" i="6" s="1"/>
  <c r="R206" i="6" l="1"/>
  <c r="S205" i="6"/>
  <c r="D206" i="6"/>
  <c r="K206" i="6"/>
  <c r="I207" i="6" s="1"/>
  <c r="J206" i="6"/>
  <c r="H207" i="6" s="1"/>
  <c r="G207" i="6" l="1"/>
  <c r="C207" i="6"/>
  <c r="Q207" i="6" s="1"/>
  <c r="B207" i="6"/>
  <c r="R207" i="6" l="1"/>
  <c r="S206" i="6"/>
  <c r="D207" i="6"/>
  <c r="K207" i="6"/>
  <c r="I208" i="6" s="1"/>
  <c r="J207" i="6"/>
  <c r="H208" i="6" s="1"/>
  <c r="B208" i="6" s="1"/>
  <c r="D208" i="6" l="1"/>
  <c r="G208" i="6"/>
  <c r="C208" i="6"/>
  <c r="Q208" i="6" s="1"/>
  <c r="R208" i="6" l="1"/>
  <c r="S207" i="6"/>
  <c r="K208" i="6"/>
  <c r="I209" i="6" s="1"/>
  <c r="J208" i="6"/>
  <c r="H209" i="6" s="1"/>
  <c r="G209" i="6" l="1"/>
  <c r="B209" i="6"/>
  <c r="C209" i="6"/>
  <c r="Q209" i="6" s="1"/>
  <c r="R209" i="6" l="1"/>
  <c r="S208" i="6"/>
  <c r="D209" i="6"/>
  <c r="K209" i="6"/>
  <c r="I210" i="6" s="1"/>
  <c r="J209" i="6"/>
  <c r="H210" i="6" s="1"/>
  <c r="B210" i="6" s="1"/>
  <c r="D210" i="6" l="1"/>
  <c r="C210" i="6"/>
  <c r="Q210" i="6" s="1"/>
  <c r="G210" i="6"/>
  <c r="R210" i="6" l="1"/>
  <c r="S209" i="6"/>
  <c r="J210" i="6"/>
  <c r="H211" i="6" s="1"/>
  <c r="K210" i="6"/>
  <c r="I211" i="6" s="1"/>
  <c r="G211" i="6" l="1"/>
  <c r="B211" i="6"/>
  <c r="C211" i="6"/>
  <c r="Q211" i="6" s="1"/>
  <c r="R211" i="6" l="1"/>
  <c r="S210" i="6"/>
  <c r="D211" i="6"/>
  <c r="J211" i="6"/>
  <c r="H212" i="6" s="1"/>
  <c r="K211" i="6"/>
  <c r="I212" i="6" s="1"/>
  <c r="G212" i="6" l="1"/>
  <c r="B212" i="6"/>
  <c r="C212" i="6"/>
  <c r="Q212" i="6" s="1"/>
  <c r="R212" i="6" l="1"/>
  <c r="S211" i="6"/>
  <c r="D212" i="6"/>
  <c r="K212" i="6"/>
  <c r="I213" i="6" s="1"/>
  <c r="J212" i="6"/>
  <c r="H213" i="6" s="1"/>
  <c r="G213" i="6" l="1"/>
  <c r="B213" i="6"/>
  <c r="C213" i="6"/>
  <c r="Q213" i="6" s="1"/>
  <c r="R213" i="6" l="1"/>
  <c r="S212" i="6"/>
  <c r="D213" i="6"/>
  <c r="K213" i="6"/>
  <c r="I214" i="6" s="1"/>
  <c r="J213" i="6"/>
  <c r="H214" i="6" s="1"/>
  <c r="G214" i="6" l="1"/>
  <c r="C214" i="6"/>
  <c r="Q214" i="6" s="1"/>
  <c r="B214" i="6"/>
  <c r="R214" i="6" l="1"/>
  <c r="S213" i="6"/>
  <c r="K214" i="6"/>
  <c r="I215" i="6" s="1"/>
  <c r="C215" i="6" s="1"/>
  <c r="Q215" i="6" s="1"/>
  <c r="J214" i="6"/>
  <c r="H215" i="6" s="1"/>
  <c r="B215" i="6" s="1"/>
  <c r="D214" i="6"/>
  <c r="S214" i="6" l="1"/>
  <c r="R215" i="6"/>
  <c r="D215" i="6"/>
  <c r="G215" i="6"/>
  <c r="J215" i="6" l="1"/>
  <c r="H216" i="6" s="1"/>
  <c r="K215" i="6"/>
  <c r="I216" i="6" s="1"/>
  <c r="C216" i="6" l="1"/>
  <c r="Q216" i="6" s="1"/>
  <c r="G216" i="6"/>
  <c r="B216" i="6"/>
  <c r="R216" i="6" l="1"/>
  <c r="S215" i="6"/>
  <c r="K216" i="6"/>
  <c r="I217" i="6" s="1"/>
  <c r="J216" i="6"/>
  <c r="H217" i="6" s="1"/>
  <c r="B217" i="6" s="1"/>
  <c r="D216" i="6"/>
  <c r="G217" i="6" l="1"/>
  <c r="D217" i="6"/>
  <c r="C217" i="6"/>
  <c r="Q217" i="6" s="1"/>
  <c r="R217" i="6" l="1"/>
  <c r="S216" i="6"/>
  <c r="K217" i="6"/>
  <c r="I218" i="6" s="1"/>
  <c r="C218" i="6" s="1"/>
  <c r="Q218" i="6" s="1"/>
  <c r="J217" i="6"/>
  <c r="H218" i="6" s="1"/>
  <c r="S217" i="6" l="1"/>
  <c r="R218" i="6"/>
  <c r="G218" i="6"/>
  <c r="B218" i="6"/>
  <c r="D218" i="6" l="1"/>
  <c r="J218" i="6"/>
  <c r="H219" i="6" s="1"/>
  <c r="K218" i="6"/>
  <c r="I219" i="6" s="1"/>
  <c r="G219" i="6" l="1"/>
  <c r="C219" i="6"/>
  <c r="Q219" i="6" s="1"/>
  <c r="B219" i="6"/>
  <c r="R219" i="6" l="1"/>
  <c r="S218" i="6"/>
  <c r="J219" i="6"/>
  <c r="H220" i="6" s="1"/>
  <c r="B220" i="6" s="1"/>
  <c r="K219" i="6"/>
  <c r="I220" i="6" s="1"/>
  <c r="C220" i="6" s="1"/>
  <c r="Q220" i="6" s="1"/>
  <c r="S219" i="6" s="1"/>
  <c r="D219" i="6"/>
  <c r="R220" i="6" l="1"/>
  <c r="D220" i="6"/>
  <c r="G220" i="6"/>
  <c r="J220" i="6" l="1"/>
  <c r="H221" i="6" s="1"/>
  <c r="K220" i="6"/>
  <c r="I221" i="6" s="1"/>
  <c r="C221" i="6" l="1"/>
  <c r="Q221" i="6" s="1"/>
  <c r="G221" i="6"/>
  <c r="B221" i="6"/>
  <c r="R221" i="6" l="1"/>
  <c r="S220" i="6"/>
  <c r="K221" i="6"/>
  <c r="I222" i="6" s="1"/>
  <c r="J221" i="6"/>
  <c r="H222" i="6" s="1"/>
  <c r="D221" i="6"/>
  <c r="G222" i="6" l="1"/>
  <c r="B222" i="6"/>
  <c r="C222" i="6"/>
  <c r="Q222" i="6" s="1"/>
  <c r="R222" i="6" l="1"/>
  <c r="S221" i="6"/>
  <c r="J222" i="6"/>
  <c r="H223" i="6" s="1"/>
  <c r="B223" i="6" s="1"/>
  <c r="K222" i="6"/>
  <c r="I223" i="6" s="1"/>
  <c r="D222" i="6"/>
  <c r="D223" i="6" l="1"/>
  <c r="C223" i="6"/>
  <c r="Q223" i="6" s="1"/>
  <c r="G223" i="6"/>
  <c r="R223" i="6" l="1"/>
  <c r="S222" i="6"/>
  <c r="J223" i="6"/>
  <c r="H224" i="6" s="1"/>
  <c r="K223" i="6"/>
  <c r="I224" i="6" s="1"/>
  <c r="G224" i="6" l="1"/>
  <c r="B224" i="6"/>
  <c r="C224" i="6"/>
  <c r="Q224" i="6" s="1"/>
  <c r="R224" i="6" l="1"/>
  <c r="S223" i="6"/>
  <c r="D224" i="6"/>
  <c r="J224" i="6"/>
  <c r="H225" i="6" s="1"/>
  <c r="K224" i="6"/>
  <c r="I225" i="6" s="1"/>
  <c r="G225" i="6" l="1"/>
  <c r="C225" i="6"/>
  <c r="Q225" i="6" s="1"/>
  <c r="B225" i="6"/>
  <c r="R225" i="6" l="1"/>
  <c r="S224" i="6"/>
  <c r="D225" i="6"/>
  <c r="K225" i="6"/>
  <c r="I226" i="6" s="1"/>
  <c r="J225" i="6"/>
  <c r="H226" i="6" s="1"/>
  <c r="B226" i="6" s="1"/>
  <c r="D226" i="6" l="1"/>
  <c r="G226" i="6"/>
  <c r="C226" i="6"/>
  <c r="Q226" i="6" s="1"/>
  <c r="R226" i="6" l="1"/>
  <c r="S225" i="6"/>
  <c r="J226" i="6"/>
  <c r="H227" i="6" s="1"/>
  <c r="K226" i="6"/>
  <c r="I227" i="6" s="1"/>
  <c r="G227" i="6" l="1"/>
  <c r="B227" i="6"/>
  <c r="C227" i="6"/>
  <c r="Q227" i="6" s="1"/>
  <c r="R227" i="6" l="1"/>
  <c r="S226" i="6"/>
  <c r="J227" i="6"/>
  <c r="H228" i="6" s="1"/>
  <c r="B228" i="6" s="1"/>
  <c r="K227" i="6"/>
  <c r="I228" i="6" s="1"/>
  <c r="D227" i="6"/>
  <c r="D228" i="6" l="1"/>
  <c r="C228" i="6"/>
  <c r="Q228" i="6" s="1"/>
  <c r="G228" i="6"/>
  <c r="R228" i="6" l="1"/>
  <c r="S227" i="6"/>
  <c r="J228" i="6"/>
  <c r="H229" i="6" s="1"/>
  <c r="K228" i="6"/>
  <c r="I229" i="6" s="1"/>
  <c r="G229" i="6" l="1"/>
  <c r="B229" i="6"/>
  <c r="C229" i="6"/>
  <c r="Q229" i="6" s="1"/>
  <c r="R229" i="6" l="1"/>
  <c r="S228" i="6"/>
  <c r="D229" i="6"/>
  <c r="J229" i="6"/>
  <c r="H230" i="6" s="1"/>
  <c r="K229" i="6"/>
  <c r="I230" i="6" s="1"/>
  <c r="C230" i="6" s="1"/>
  <c r="Q230" i="6" s="1"/>
  <c r="S229" i="6" s="1"/>
  <c r="R230" i="6" l="1"/>
  <c r="G230" i="6"/>
  <c r="B230" i="6"/>
  <c r="J230" i="6" l="1"/>
  <c r="H231" i="6" s="1"/>
  <c r="B231" i="6" s="1"/>
  <c r="K230" i="6"/>
  <c r="I231" i="6" s="1"/>
  <c r="D230" i="6"/>
  <c r="C231" i="6" l="1"/>
  <c r="Q231" i="6" s="1"/>
  <c r="D231" i="6"/>
  <c r="G231" i="6"/>
  <c r="R231" i="6" l="1"/>
  <c r="S230" i="6"/>
  <c r="K231" i="6"/>
  <c r="I232" i="6" s="1"/>
  <c r="J231" i="6"/>
  <c r="H232" i="6" s="1"/>
  <c r="G232" i="6" l="1"/>
  <c r="B232" i="6"/>
  <c r="C232" i="6"/>
  <c r="Q232" i="6" s="1"/>
  <c r="R232" i="6" l="1"/>
  <c r="S231" i="6"/>
  <c r="D232" i="6"/>
  <c r="J232" i="6"/>
  <c r="H233" i="6" s="1"/>
  <c r="K232" i="6"/>
  <c r="I233" i="6" s="1"/>
  <c r="C233" i="6" s="1"/>
  <c r="Q233" i="6" s="1"/>
  <c r="R233" i="6" s="1"/>
  <c r="S232" i="6" l="1"/>
  <c r="G233" i="6"/>
  <c r="B233" i="6"/>
  <c r="J233" i="6" l="1"/>
  <c r="H234" i="6" s="1"/>
  <c r="B234" i="6" s="1"/>
  <c r="K233" i="6"/>
  <c r="I234" i="6" s="1"/>
  <c r="D233" i="6"/>
  <c r="C234" i="6" l="1"/>
  <c r="Q234" i="6" s="1"/>
  <c r="D234" i="6"/>
  <c r="G234" i="6"/>
  <c r="R234" i="6" l="1"/>
  <c r="S233" i="6"/>
  <c r="K234" i="6"/>
  <c r="I235" i="6" s="1"/>
  <c r="J234" i="6"/>
  <c r="H235" i="6" s="1"/>
  <c r="G235" i="6" l="1"/>
  <c r="B235" i="6"/>
  <c r="C235" i="6"/>
  <c r="Q235" i="6" s="1"/>
  <c r="R235" i="6" l="1"/>
  <c r="S234" i="6"/>
  <c r="D235" i="6"/>
  <c r="J235" i="6"/>
  <c r="H236" i="6" s="1"/>
  <c r="K235" i="6"/>
  <c r="I236" i="6" s="1"/>
  <c r="G236" i="6" l="1"/>
  <c r="C236" i="6"/>
  <c r="Q236" i="6" s="1"/>
  <c r="B236" i="6"/>
  <c r="R236" i="6" l="1"/>
  <c r="S235" i="6"/>
  <c r="K236" i="6"/>
  <c r="I237" i="6" s="1"/>
  <c r="J236" i="6"/>
  <c r="H237" i="6" s="1"/>
  <c r="B237" i="6" s="1"/>
  <c r="D236" i="6"/>
  <c r="D237" i="6" l="1"/>
  <c r="G237" i="6"/>
  <c r="C237" i="6"/>
  <c r="Q237" i="6" s="1"/>
  <c r="R237" i="6" l="1"/>
  <c r="S236" i="6"/>
  <c r="K237" i="6"/>
  <c r="I238" i="6" s="1"/>
  <c r="C238" i="6" s="1"/>
  <c r="Q238" i="6" s="1"/>
  <c r="J237" i="6"/>
  <c r="H238" i="6" s="1"/>
  <c r="S237" i="6" l="1"/>
  <c r="R238" i="6"/>
  <c r="G238" i="6"/>
  <c r="B238" i="6"/>
  <c r="D238" i="6" l="1"/>
  <c r="K238" i="6"/>
  <c r="I239" i="6" s="1"/>
  <c r="J238" i="6"/>
  <c r="H239" i="6" s="1"/>
  <c r="C239" i="6" l="1"/>
  <c r="Q239" i="6" s="1"/>
  <c r="G239" i="6"/>
  <c r="B239" i="6"/>
  <c r="R239" i="6" l="1"/>
  <c r="S238" i="6"/>
  <c r="D239" i="6"/>
  <c r="J239" i="6"/>
  <c r="H240" i="6" s="1"/>
  <c r="K239" i="6"/>
  <c r="I240" i="6" s="1"/>
  <c r="G240" i="6" l="1"/>
  <c r="C240" i="6"/>
  <c r="Q240" i="6" s="1"/>
  <c r="B240" i="6"/>
  <c r="R240" i="6" l="1"/>
  <c r="S239" i="6"/>
  <c r="K240" i="6"/>
  <c r="I241" i="6" s="1"/>
  <c r="J240" i="6"/>
  <c r="H241" i="6" s="1"/>
  <c r="D240" i="6"/>
  <c r="G241" i="6" l="1"/>
  <c r="B241" i="6"/>
  <c r="C241" i="6"/>
  <c r="Q241" i="6" s="1"/>
  <c r="S240" i="6" l="1"/>
  <c r="R241" i="6"/>
  <c r="D241" i="6"/>
  <c r="K241" i="6"/>
  <c r="I242" i="6" s="1"/>
  <c r="J241" i="6"/>
  <c r="H242" i="6" s="1"/>
  <c r="G242" i="6" l="1"/>
  <c r="B242" i="6"/>
  <c r="C242" i="6"/>
  <c r="Q242" i="6" s="1"/>
  <c r="R242" i="6" l="1"/>
  <c r="S241" i="6"/>
  <c r="D242" i="6"/>
  <c r="K242" i="6"/>
  <c r="I243" i="6" s="1"/>
  <c r="J242" i="6"/>
  <c r="H243" i="6" s="1"/>
  <c r="B243" i="6" s="1"/>
  <c r="D243" i="6" l="1"/>
  <c r="G243" i="6"/>
  <c r="C243" i="6"/>
  <c r="Q243" i="6" s="1"/>
  <c r="R243" i="6" l="1"/>
  <c r="S242" i="6"/>
  <c r="J243" i="6"/>
  <c r="H244" i="6" s="1"/>
  <c r="K243" i="6"/>
  <c r="I244" i="6" s="1"/>
  <c r="C244" i="6" l="1"/>
  <c r="Q244" i="6" s="1"/>
  <c r="G244" i="6"/>
  <c r="B244" i="6"/>
  <c r="R244" i="6" l="1"/>
  <c r="S243" i="6"/>
  <c r="K244" i="6"/>
  <c r="I245" i="6" s="1"/>
  <c r="C245" i="6" s="1"/>
  <c r="Q245" i="6" s="1"/>
  <c r="R245" i="6" s="1"/>
  <c r="J244" i="6"/>
  <c r="H245" i="6" s="1"/>
  <c r="B245" i="6" s="1"/>
  <c r="D244" i="6"/>
  <c r="S244" i="6" l="1"/>
  <c r="D245" i="6"/>
  <c r="G245" i="6"/>
  <c r="K245" i="6" l="1"/>
  <c r="I246" i="6" s="1"/>
  <c r="J245" i="6"/>
  <c r="H246" i="6" s="1"/>
  <c r="G246" i="6" l="1"/>
  <c r="B246" i="6"/>
  <c r="C246" i="6"/>
  <c r="Q246" i="6" s="1"/>
  <c r="S245" i="6" l="1"/>
  <c r="R246" i="6"/>
  <c r="D246" i="6"/>
  <c r="K246" i="6"/>
  <c r="I247" i="6" s="1"/>
  <c r="J246" i="6"/>
  <c r="H247" i="6" s="1"/>
  <c r="C247" i="6" l="1"/>
  <c r="Q247" i="6" s="1"/>
  <c r="G247" i="6"/>
  <c r="B247" i="6"/>
  <c r="R247" i="6" l="1"/>
  <c r="S246" i="6"/>
  <c r="J247" i="6"/>
  <c r="H248" i="6" s="1"/>
  <c r="B248" i="6" s="1"/>
  <c r="K247" i="6"/>
  <c r="I248" i="6" s="1"/>
  <c r="C248" i="6" s="1"/>
  <c r="Q248" i="6" s="1"/>
  <c r="R248" i="6" s="1"/>
  <c r="D247" i="6"/>
  <c r="S247" i="6" l="1"/>
  <c r="D248" i="6"/>
  <c r="G248" i="6"/>
  <c r="K248" i="6" l="1"/>
  <c r="I249" i="6" s="1"/>
  <c r="J248" i="6"/>
  <c r="H249" i="6" s="1"/>
  <c r="G249" i="6" l="1"/>
  <c r="B249" i="6"/>
  <c r="C249" i="6"/>
  <c r="Q249" i="6" s="1"/>
  <c r="S248" i="6" l="1"/>
  <c r="R249" i="6"/>
  <c r="D249" i="6"/>
  <c r="K249" i="6"/>
  <c r="I250" i="6" s="1"/>
  <c r="J249" i="6"/>
  <c r="H250" i="6" s="1"/>
  <c r="C250" i="6" l="1"/>
  <c r="Q250" i="6" s="1"/>
  <c r="G250" i="6"/>
  <c r="B250" i="6"/>
  <c r="R250" i="6" l="1"/>
  <c r="S249" i="6"/>
  <c r="J250" i="6"/>
  <c r="H251" i="6" s="1"/>
  <c r="B251" i="6" s="1"/>
  <c r="K250" i="6"/>
  <c r="I251" i="6" s="1"/>
  <c r="C251" i="6" s="1"/>
  <c r="Q251" i="6" s="1"/>
  <c r="S250" i="6" s="1"/>
  <c r="D250" i="6"/>
  <c r="R251" i="6" l="1"/>
  <c r="D251" i="6"/>
  <c r="G251" i="6"/>
  <c r="J251" i="6" l="1"/>
  <c r="H252" i="6" s="1"/>
  <c r="K251" i="6"/>
  <c r="I252" i="6" s="1"/>
  <c r="G252" i="6" l="1"/>
  <c r="B252" i="6"/>
  <c r="C252" i="6"/>
  <c r="Q252" i="6" s="1"/>
  <c r="R252" i="6" l="1"/>
  <c r="S251" i="6"/>
  <c r="D252" i="6"/>
  <c r="K252" i="6"/>
  <c r="I253" i="6" s="1"/>
  <c r="J252" i="6"/>
  <c r="H253" i="6" s="1"/>
  <c r="G253" i="6" l="1"/>
  <c r="C253" i="6"/>
  <c r="Q253" i="6" s="1"/>
  <c r="B253" i="6"/>
  <c r="R253" i="6" l="1"/>
  <c r="S252" i="6"/>
  <c r="K253" i="6"/>
  <c r="I254" i="6" s="1"/>
  <c r="C254" i="6" s="1"/>
  <c r="Q254" i="6" s="1"/>
  <c r="J253" i="6"/>
  <c r="H254" i="6" s="1"/>
  <c r="B254" i="6" s="1"/>
  <c r="D253" i="6"/>
  <c r="S253" i="6" l="1"/>
  <c r="R254" i="6"/>
  <c r="G254" i="6"/>
  <c r="D254" i="6"/>
  <c r="J254" i="6" l="1"/>
  <c r="H255" i="6" s="1"/>
  <c r="K254" i="6"/>
  <c r="I255" i="6" s="1"/>
  <c r="G255" i="6" l="1"/>
  <c r="B255" i="6"/>
  <c r="C255" i="6"/>
  <c r="Q255" i="6" s="1"/>
  <c r="R255" i="6" l="1"/>
  <c r="S254" i="6"/>
  <c r="D255" i="6"/>
  <c r="J255" i="6"/>
  <c r="H256" i="6" s="1"/>
  <c r="K255" i="6"/>
  <c r="I256" i="6" s="1"/>
  <c r="C256" i="6" s="1"/>
  <c r="Q256" i="6" s="1"/>
  <c r="S255" i="6" s="1"/>
  <c r="R256" i="6" l="1"/>
  <c r="G256" i="6"/>
  <c r="B256" i="6"/>
  <c r="D256" i="6" l="1"/>
  <c r="K256" i="6"/>
  <c r="I257" i="6" s="1"/>
  <c r="J256" i="6"/>
  <c r="H257" i="6" s="1"/>
  <c r="C257" i="6" l="1"/>
  <c r="Q257" i="6" s="1"/>
  <c r="G257" i="6"/>
  <c r="B257" i="6"/>
  <c r="S256" i="6" l="1"/>
  <c r="R257" i="6"/>
  <c r="K257" i="6"/>
  <c r="I258" i="6" s="1"/>
  <c r="C258" i="6" s="1"/>
  <c r="Q258" i="6" s="1"/>
  <c r="J257" i="6"/>
  <c r="H258" i="6" s="1"/>
  <c r="B258" i="6" s="1"/>
  <c r="D257" i="6"/>
  <c r="S257" i="6" l="1"/>
  <c r="R258" i="6"/>
  <c r="D258" i="6"/>
  <c r="G258" i="6"/>
  <c r="J258" i="6" l="1"/>
  <c r="H259" i="6" s="1"/>
  <c r="K258" i="6"/>
  <c r="I259" i="6" s="1"/>
  <c r="C259" i="6" l="1"/>
  <c r="Q259" i="6" s="1"/>
  <c r="G259" i="6"/>
  <c r="B259" i="6"/>
  <c r="R259" i="6" l="1"/>
  <c r="S258" i="6"/>
  <c r="J259" i="6"/>
  <c r="H260" i="6" s="1"/>
  <c r="B260" i="6" s="1"/>
  <c r="K259" i="6"/>
  <c r="I260" i="6" s="1"/>
  <c r="C260" i="6" s="1"/>
  <c r="Q260" i="6" s="1"/>
  <c r="S259" i="6" s="1"/>
  <c r="D259" i="6"/>
  <c r="R260" i="6" l="1"/>
  <c r="D260" i="6"/>
  <c r="G260" i="6"/>
  <c r="K260" i="6" l="1"/>
  <c r="I261" i="6" s="1"/>
  <c r="J260" i="6"/>
  <c r="H261" i="6" s="1"/>
  <c r="C261" i="6" l="1"/>
  <c r="Q261" i="6" s="1"/>
  <c r="G261" i="6"/>
  <c r="B261" i="6"/>
  <c r="R261" i="6" l="1"/>
  <c r="S260" i="6"/>
  <c r="K261" i="6"/>
  <c r="I262" i="6" s="1"/>
  <c r="C262" i="6" s="1"/>
  <c r="Q262" i="6" s="1"/>
  <c r="J261" i="6"/>
  <c r="H262" i="6" s="1"/>
  <c r="B262" i="6" s="1"/>
  <c r="D261" i="6"/>
  <c r="S261" i="6" l="1"/>
  <c r="R262" i="6"/>
  <c r="D262" i="6"/>
  <c r="G262" i="6"/>
  <c r="J262" i="6" l="1"/>
  <c r="H263" i="6" s="1"/>
  <c r="K262" i="6"/>
  <c r="I263" i="6" s="1"/>
  <c r="C263" i="6" l="1"/>
  <c r="Q263" i="6" s="1"/>
  <c r="G263" i="6"/>
  <c r="B263" i="6"/>
  <c r="R263" i="6" l="1"/>
  <c r="S262" i="6"/>
  <c r="J263" i="6"/>
  <c r="H264" i="6" s="1"/>
  <c r="B264" i="6" s="1"/>
  <c r="K263" i="6"/>
  <c r="I264" i="6" s="1"/>
  <c r="C264" i="6" s="1"/>
  <c r="Q264" i="6" s="1"/>
  <c r="R264" i="6" s="1"/>
  <c r="D263" i="6"/>
  <c r="S263" i="6" l="1"/>
  <c r="D264" i="6"/>
  <c r="G264" i="6"/>
  <c r="K264" i="6" l="1"/>
  <c r="I265" i="6" s="1"/>
  <c r="J264" i="6"/>
  <c r="H265" i="6" s="1"/>
  <c r="G265" i="6" l="1"/>
  <c r="B265" i="6"/>
  <c r="C265" i="6"/>
  <c r="Q265" i="6" s="1"/>
  <c r="S264" i="6" l="1"/>
  <c r="R265" i="6"/>
  <c r="D265" i="6"/>
  <c r="K265" i="6"/>
  <c r="I266" i="6" s="1"/>
  <c r="J265" i="6"/>
  <c r="H266" i="6" s="1"/>
  <c r="C266" i="6" l="1"/>
  <c r="Q266" i="6" s="1"/>
  <c r="G266" i="6"/>
  <c r="B266" i="6"/>
  <c r="S265" i="6" l="1"/>
  <c r="R266" i="6"/>
  <c r="J266" i="6"/>
  <c r="H267" i="6" s="1"/>
  <c r="B267" i="6" s="1"/>
  <c r="K266" i="6"/>
  <c r="I267" i="6" s="1"/>
  <c r="D266" i="6"/>
  <c r="C267" i="6" l="1"/>
  <c r="Q267" i="6" s="1"/>
  <c r="D267" i="6"/>
  <c r="G267" i="6"/>
  <c r="R267" i="6" l="1"/>
  <c r="S266" i="6"/>
  <c r="J267" i="6"/>
  <c r="H268" i="6" s="1"/>
  <c r="K267" i="6"/>
  <c r="I268" i="6" s="1"/>
  <c r="G268" i="6" l="1"/>
  <c r="B268" i="6"/>
  <c r="C268" i="6"/>
  <c r="Q268" i="6" s="1"/>
  <c r="S267" i="6" l="1"/>
  <c r="R268" i="6"/>
  <c r="K268" i="6"/>
  <c r="I269" i="6" s="1"/>
  <c r="C269" i="6" s="1"/>
  <c r="Q269" i="6" s="1"/>
  <c r="J268" i="6"/>
  <c r="H269" i="6" s="1"/>
  <c r="B269" i="6" s="1"/>
  <c r="D268" i="6"/>
  <c r="S268" i="6" l="1"/>
  <c r="R269" i="6"/>
  <c r="D269" i="6"/>
  <c r="G269" i="6"/>
  <c r="K269" i="6" l="1"/>
  <c r="I270" i="6" s="1"/>
  <c r="J269" i="6"/>
  <c r="H270" i="6" s="1"/>
  <c r="G270" i="6" l="1"/>
  <c r="B270" i="6"/>
  <c r="C270" i="6"/>
  <c r="Q270" i="6" s="1"/>
  <c r="R270" i="6" l="1"/>
  <c r="S269" i="6"/>
  <c r="D270" i="6"/>
  <c r="J270" i="6"/>
  <c r="H271" i="6" s="1"/>
  <c r="K270" i="6"/>
  <c r="I271" i="6" s="1"/>
  <c r="G271" i="6" l="1"/>
  <c r="C271" i="6"/>
  <c r="Q271" i="6" s="1"/>
  <c r="B271" i="6"/>
  <c r="R271" i="6" l="1"/>
  <c r="S270" i="6"/>
  <c r="D271" i="6"/>
  <c r="J271" i="6"/>
  <c r="H272" i="6" s="1"/>
  <c r="K271" i="6"/>
  <c r="I272" i="6" s="1"/>
  <c r="G272" i="6" l="1"/>
  <c r="B272" i="6"/>
  <c r="C272" i="6"/>
  <c r="Q272" i="6" s="1"/>
  <c r="R272" i="6" l="1"/>
  <c r="S271" i="6"/>
  <c r="D272" i="6"/>
  <c r="K272" i="6"/>
  <c r="I273" i="6" s="1"/>
  <c r="J272" i="6"/>
  <c r="H273" i="6" s="1"/>
  <c r="G273" i="6" l="1"/>
  <c r="C273" i="6"/>
  <c r="Q273" i="6" s="1"/>
  <c r="B273" i="6"/>
  <c r="R273" i="6" l="1"/>
  <c r="S272" i="6"/>
  <c r="K273" i="6"/>
  <c r="I274" i="6" s="1"/>
  <c r="C274" i="6" s="1"/>
  <c r="Q274" i="6" s="1"/>
  <c r="J273" i="6"/>
  <c r="H274" i="6" s="1"/>
  <c r="B274" i="6" s="1"/>
  <c r="D273" i="6"/>
  <c r="S273" i="6" l="1"/>
  <c r="R274" i="6"/>
  <c r="D274" i="6"/>
  <c r="G274" i="6"/>
  <c r="J274" i="6" l="1"/>
  <c r="H275" i="6" s="1"/>
  <c r="K274" i="6"/>
  <c r="I275" i="6" s="1"/>
  <c r="C275" i="6" l="1"/>
  <c r="Q275" i="6" s="1"/>
  <c r="G275" i="6"/>
  <c r="B275" i="6"/>
  <c r="R275" i="6" l="1"/>
  <c r="S274" i="6"/>
  <c r="K275" i="6"/>
  <c r="I276" i="6" s="1"/>
  <c r="C276" i="6" s="1"/>
  <c r="Q276" i="6" s="1"/>
  <c r="J275" i="6"/>
  <c r="H276" i="6" s="1"/>
  <c r="B276" i="6" s="1"/>
  <c r="D275" i="6"/>
  <c r="S275" i="6" l="1"/>
  <c r="R276" i="6"/>
  <c r="D276" i="6"/>
  <c r="G276" i="6"/>
  <c r="K276" i="6" l="1"/>
  <c r="I277" i="6" s="1"/>
  <c r="J276" i="6"/>
  <c r="H277" i="6" s="1"/>
  <c r="G277" i="6" l="1"/>
  <c r="B277" i="6"/>
  <c r="C277" i="6"/>
  <c r="Q277" i="6" s="1"/>
  <c r="R277" i="6" l="1"/>
  <c r="S276" i="6"/>
  <c r="K277" i="6"/>
  <c r="I278" i="6" s="1"/>
  <c r="C278" i="6" s="1"/>
  <c r="Q278" i="6" s="1"/>
  <c r="J277" i="6"/>
  <c r="H278" i="6" s="1"/>
  <c r="B278" i="6" s="1"/>
  <c r="D277" i="6"/>
  <c r="S277" i="6" l="1"/>
  <c r="R278" i="6"/>
  <c r="D278" i="6"/>
  <c r="G278" i="6"/>
  <c r="J278" i="6" l="1"/>
  <c r="H279" i="6" s="1"/>
  <c r="K278" i="6"/>
  <c r="I279" i="6" s="1"/>
  <c r="C279" i="6" l="1"/>
  <c r="Q279" i="6" s="1"/>
  <c r="G279" i="6"/>
  <c r="B279" i="6"/>
  <c r="R279" i="6" l="1"/>
  <c r="S278" i="6"/>
  <c r="D279" i="6"/>
  <c r="K279" i="6"/>
  <c r="I280" i="6" s="1"/>
  <c r="J279" i="6"/>
  <c r="H280" i="6" s="1"/>
  <c r="B280" i="6" s="1"/>
  <c r="D280" i="6" l="1"/>
  <c r="G280" i="6"/>
  <c r="C280" i="6"/>
  <c r="Q280" i="6" s="1"/>
  <c r="S279" i="6" l="1"/>
  <c r="R280" i="6"/>
  <c r="J280" i="6"/>
  <c r="H281" i="6" s="1"/>
  <c r="K280" i="6"/>
  <c r="I281" i="6" s="1"/>
  <c r="C281" i="6" s="1"/>
  <c r="Q281" i="6" s="1"/>
  <c r="R281" i="6" s="1"/>
  <c r="S280" i="6" l="1"/>
  <c r="G281" i="6"/>
  <c r="B281" i="6"/>
  <c r="J281" i="6" l="1"/>
  <c r="H282" i="6" s="1"/>
  <c r="B282" i="6" s="1"/>
  <c r="K281" i="6"/>
  <c r="I282" i="6" s="1"/>
  <c r="D281" i="6"/>
  <c r="D282" i="6" l="1"/>
  <c r="C282" i="6"/>
  <c r="Q282" i="6" s="1"/>
  <c r="G282" i="6"/>
  <c r="R282" i="6" l="1"/>
  <c r="S281" i="6"/>
  <c r="K282" i="6"/>
  <c r="I283" i="6" s="1"/>
  <c r="C283" i="6" s="1"/>
  <c r="J282" i="6"/>
  <c r="H283" i="6" s="1"/>
  <c r="Q283" i="6" l="1"/>
  <c r="L13" i="6"/>
  <c r="G283" i="6"/>
  <c r="B283" i="6"/>
  <c r="D283" i="6" s="1"/>
  <c r="S283" i="6" l="1"/>
  <c r="R283" i="6"/>
  <c r="O13" i="6" s="1"/>
  <c r="S282" i="6"/>
  <c r="J283" i="6"/>
  <c r="K283" i="6"/>
  <c r="M13" i="6"/>
  <c r="P13" i="6" l="1"/>
  <c r="M9" i="6" s="1"/>
  <c r="N9" i="6"/>
  <c r="O9" i="6"/>
  <c r="L9" i="6" l="1"/>
</calcChain>
</file>

<file path=xl/sharedStrings.xml><?xml version="1.0" encoding="utf-8"?>
<sst xmlns="http://schemas.openxmlformats.org/spreadsheetml/2006/main" count="35" uniqueCount="35">
  <si>
    <t>t</t>
  </si>
  <si>
    <t>x</t>
  </si>
  <si>
    <t>Vx</t>
  </si>
  <si>
    <t>Vy</t>
  </si>
  <si>
    <t>ax</t>
  </si>
  <si>
    <t>ay</t>
  </si>
  <si>
    <t>V</t>
  </si>
  <si>
    <t>k</t>
  </si>
  <si>
    <t>g:  gravity ft/sec^2</t>
  </si>
  <si>
    <t>dt:  integration time step seconds</t>
  </si>
  <si>
    <t>a</t>
  </si>
  <si>
    <t>c</t>
  </si>
  <si>
    <t>b  &lt;- coefficients of equation for no-air-drag parabola</t>
  </si>
  <si>
    <t>no air drag parabola</t>
  </si>
  <si>
    <t>trajectory with air drag</t>
  </si>
  <si>
    <t>bottom of goal plus ball radius</t>
  </si>
  <si>
    <t>top of goal minus ball radius</t>
  </si>
  <si>
    <t>launch speed ft/sec</t>
  </si>
  <si>
    <t>launch angle degrees</t>
  </si>
  <si>
    <t>launch height (center of ball) feet</t>
  </si>
  <si>
    <t>terminal velocity of ball ft/sec</t>
  </si>
  <si>
    <t>Don’t mess with these</t>
  </si>
  <si>
    <t>Modified revC 1/12/2016 1PM (for Stronghold)</t>
  </si>
  <si>
    <t>Launch Angle</t>
  </si>
  <si>
    <t>constant</t>
  </si>
  <si>
    <t>Max Height of Boulder</t>
  </si>
  <si>
    <t>Time Above Lower limit</t>
  </si>
  <si>
    <t>Tons of Credit to Ether who created the initial version of this.</t>
  </si>
  <si>
    <t>from ground to launching mechanism + 0.4166666666666667 feet</t>
  </si>
  <si>
    <t>Time at Max Height</t>
  </si>
  <si>
    <t>Effective Low Range</t>
  </si>
  <si>
    <t>Effective High Range</t>
  </si>
  <si>
    <t>Approximate for boulder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</si>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</sst>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Verdana"/>
    </font>
    <font>
      <u/>
      <sz val="10"/>
      <color indexed="12"/>
      <name val="Verdana"/>
    </font>
    <font>
      <b/>
      <sz val="10"/>
      <name val="Verdana"/>
      <family val="2"/>
    </font>
    <font>
      <sz val="10"/>
      <color indexed="22"/>
      <name val="Verdana"/>
      <family val="2"/>
    </font>
    <font>
      <sz val="10"/>
      <color indexed="9"/>
      <name val="Verdana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sz val="10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 wrapText="1"/>
    </xf>
    <xf numFmtId="0" fontId="4" fillId="0" borderId="0" xfId="0" applyFont="1"/>
    <xf numFmtId="0" fontId="6" fillId="0" borderId="0" xfId="0" applyFont="1" applyFill="1"/>
    <xf numFmtId="0" fontId="2" fillId="0" borderId="0" xfId="0" applyFont="1" applyAlignment="1">
      <alignment horizontal="center" wrapText="1"/>
    </xf>
    <xf numFmtId="0" fontId="2" fillId="0" borderId="0" xfId="0" quotePrefix="1" applyFont="1" applyAlignment="1">
      <alignment horizontal="center" wrapText="1"/>
    </xf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" fontId="5" fillId="2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936353759849439E-2"/>
          <c:y val="0.17968795697010542"/>
          <c:w val="0.75682443266034738"/>
          <c:h val="0.64583497577661075"/>
        </c:manualLayout>
      </c:layout>
      <c:scatterChart>
        <c:scatterStyle val="lineMarker"/>
        <c:varyColors val="0"/>
        <c:ser>
          <c:idx val="1"/>
          <c:order val="0"/>
          <c:tx>
            <c:strRef>
              <c:f>Ether!$D$12</c:f>
              <c:strCache>
                <c:ptCount val="1"/>
                <c:pt idx="0">
                  <c:v>no air drag parabola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Ether!$B$13:$B$283</c:f>
              <c:numCache>
                <c:formatCode>General</c:formatCode>
                <c:ptCount val="271"/>
                <c:pt idx="0">
                  <c:v>0</c:v>
                </c:pt>
                <c:pt idx="1">
                  <c:v>3.6172967033949482E-2</c:v>
                </c:pt>
                <c:pt idx="2">
                  <c:v>7.2326153480169658E-2</c:v>
                </c:pt>
                <c:pt idx="3">
                  <c:v>0.1084597397670688</c:v>
                </c:pt>
                <c:pt idx="4">
                  <c:v>0.14457390576114548</c:v>
                </c:pt>
                <c:pt idx="5">
                  <c:v>0.18066883076977591</c:v>
                </c:pt>
                <c:pt idx="6">
                  <c:v>0.21674469354389503</c:v>
                </c:pt>
                <c:pt idx="7">
                  <c:v>0.2528016722805686</c:v>
                </c:pt>
                <c:pt idx="8">
                  <c:v>0.28883994462545326</c:v>
                </c:pt>
                <c:pt idx="9">
                  <c:v>0.32485968767514134</c:v>
                </c:pt>
                <c:pt idx="10">
                  <c:v>0.36086107797938727</c:v>
                </c:pt>
                <c:pt idx="11">
                  <c:v>0.39684429154321199</c:v>
                </c:pt>
                <c:pt idx="12">
                  <c:v>0.43280950382888161</c:v>
                </c:pt>
                <c:pt idx="13">
                  <c:v>0.46875688975775648</c:v>
                </c:pt>
                <c:pt idx="14">
                  <c:v>0.50468662371200634</c:v>
                </c:pt>
                <c:pt idx="15">
                  <c:v>0.5405988795361879</c:v>
                </c:pt>
                <c:pt idx="16">
                  <c:v>0.57649383053867909</c:v>
                </c:pt>
                <c:pt idx="17">
                  <c:v>0.61237164949296585</c:v>
                </c:pt>
                <c:pt idx="18">
                  <c:v>0.64823250863877668</c:v>
                </c:pt>
                <c:pt idx="19">
                  <c:v>0.68407657968305846</c:v>
                </c:pt>
                <c:pt idx="20">
                  <c:v>0.71990403380078871</c:v>
                </c:pt>
                <c:pt idx="21">
                  <c:v>0.75571504163561809</c:v>
                </c:pt>
                <c:pt idx="22">
                  <c:v>0.79150977330033601</c:v>
                </c:pt>
                <c:pt idx="23">
                  <c:v>0.82728839837715373</c:v>
                </c:pt>
                <c:pt idx="24">
                  <c:v>0.86305108591779678</c:v>
                </c:pt>
                <c:pt idx="25">
                  <c:v>0.89879800444339997</c:v>
                </c:pt>
                <c:pt idx="26">
                  <c:v>0.93452932194419636</c:v>
                </c:pt>
                <c:pt idx="27">
                  <c:v>0.97024520587899188</c:v>
                </c:pt>
                <c:pt idx="28">
                  <c:v>1.0059458231744167</c:v>
                </c:pt>
                <c:pt idx="29">
                  <c:v>1.0416313402239445</c:v>
                </c:pt>
                <c:pt idx="30">
                  <c:v>1.0773019228866685</c:v>
                </c:pt>
                <c:pt idx="31">
                  <c:v>1.1129577364858232</c:v>
                </c:pt>
                <c:pt idx="32">
                  <c:v>1.148598945807044</c:v>
                </c:pt>
                <c:pt idx="33">
                  <c:v>1.1842257150963482</c:v>
                </c:pt>
                <c:pt idx="34">
                  <c:v>1.2198382080578274</c:v>
                </c:pt>
                <c:pt idx="35">
                  <c:v>1.2554365878510376</c:v>
                </c:pt>
                <c:pt idx="36">
                  <c:v>1.2910210170880729</c:v>
                </c:pt>
                <c:pt idx="37">
                  <c:v>1.3265916578303072</c:v>
                </c:pt>
                <c:pt idx="38">
                  <c:v>1.3621486715847875</c:v>
                </c:pt>
                <c:pt idx="39">
                  <c:v>1.3976922193002639</c:v>
                </c:pt>
                <c:pt idx="40">
                  <c:v>1.4332224613628366</c:v>
                </c:pt>
                <c:pt idx="41">
                  <c:v>1.4687395575912008</c:v>
                </c:pt>
                <c:pt idx="42">
                  <c:v>1.5042436672314698</c:v>
                </c:pt>
                <c:pt idx="43">
                  <c:v>1.5397349489515559</c:v>
                </c:pt>
                <c:pt idx="44">
                  <c:v>1.5752135608350835</c:v>
                </c:pt>
                <c:pt idx="45">
                  <c:v>1.6106796603748126</c:v>
                </c:pt>
                <c:pt idx="46">
                  <c:v>1.6461334044655462</c:v>
                </c:pt>
                <c:pt idx="47">
                  <c:v>1.6815749493964933</c:v>
                </c:pt>
                <c:pt idx="48">
                  <c:v>1.71700445084306</c:v>
                </c:pt>
                <c:pt idx="49">
                  <c:v>1.7524220638580352</c:v>
                </c:pt>
                <c:pt idx="50">
                  <c:v>1.787827942862142</c:v>
                </c:pt>
                <c:pt idx="51">
                  <c:v>1.8232222416339143</c:v>
                </c:pt>
                <c:pt idx="52">
                  <c:v>1.8586051132988664</c:v>
                </c:pt>
                <c:pt idx="53">
                  <c:v>1.8939767103179124</c:v>
                </c:pt>
                <c:pt idx="54">
                  <c:v>1.9293371844749947</c:v>
                </c:pt>
                <c:pt idx="55">
                  <c:v>1.9646866868638764</c:v>
                </c:pt>
                <c:pt idx="56">
                  <c:v>2.0000253678740494</c:v>
                </c:pt>
                <c:pt idx="57">
                  <c:v>2.0353533771757077</c:v>
                </c:pt>
                <c:pt idx="58">
                  <c:v>2.070670863703731</c:v>
                </c:pt>
                <c:pt idx="59">
                  <c:v>2.1059779756406214</c:v>
                </c:pt>
                <c:pt idx="60">
                  <c:v>2.1412748603983318</c:v>
                </c:pt>
                <c:pt idx="61">
                  <c:v>2.1765616645989212</c:v>
                </c:pt>
                <c:pt idx="62">
                  <c:v>2.2118385340539661</c:v>
                </c:pt>
                <c:pt idx="63">
                  <c:v>2.2471056137426544</c:v>
                </c:pt>
                <c:pt idx="64">
                  <c:v>2.2823630477884862</c:v>
                </c:pt>
                <c:pt idx="65">
                  <c:v>2.317610979434495</c:v>
                </c:pt>
                <c:pt idx="66">
                  <c:v>2.3528495510169005</c:v>
                </c:pt>
                <c:pt idx="67">
                  <c:v>2.388078903937104</c:v>
                </c:pt>
                <c:pt idx="68">
                  <c:v>2.4232991786319213</c:v>
                </c:pt>
                <c:pt idx="69">
                  <c:v>2.4585105145419544</c:v>
                </c:pt>
                <c:pt idx="70">
                  <c:v>2.4937130500779841</c:v>
                </c:pt>
                <c:pt idx="71">
                  <c:v>2.5289069225852732</c:v>
                </c:pt>
                <c:pt idx="72">
                  <c:v>2.5640922683056528</c:v>
                </c:pt>
                <c:pt idx="73">
                  <c:v>2.5992692223372642</c:v>
                </c:pt>
                <c:pt idx="74">
                  <c:v>2.6344379185918188</c:v>
                </c:pt>
                <c:pt idx="75">
                  <c:v>2.6695984897492377</c:v>
                </c:pt>
                <c:pt idx="76">
                  <c:v>2.7047510672095187</c:v>
                </c:pt>
                <c:pt idx="77">
                  <c:v>2.7398957810416786</c:v>
                </c:pt>
                <c:pt idx="78">
                  <c:v>2.7750327599296138</c:v>
                </c:pt>
                <c:pt idx="79">
                  <c:v>2.810162131114712</c:v>
                </c:pt>
                <c:pt idx="80">
                  <c:v>2.8452840203350518</c:v>
                </c:pt>
                <c:pt idx="81">
                  <c:v>2.8803985517610156</c:v>
                </c:pt>
                <c:pt idx="82">
                  <c:v>2.9155058479271512</c:v>
                </c:pt>
                <c:pt idx="83">
                  <c:v>2.9506060296601042</c:v>
                </c:pt>
                <c:pt idx="84">
                  <c:v>2.9856992160024616</c:v>
                </c:pt>
                <c:pt idx="85">
                  <c:v>3.0207855241323394</c:v>
                </c:pt>
                <c:pt idx="86">
                  <c:v>3.0558650692785641</c:v>
                </c:pt>
                <c:pt idx="87">
                  <c:v>3.0909379646313071</c:v>
                </c:pt>
                <c:pt idx="88">
                  <c:v>3.1260043212480517</c:v>
                </c:pt>
                <c:pt idx="89">
                  <c:v>3.1610642479547875</c:v>
                </c:pt>
                <c:pt idx="90">
                  <c:v>3.196117851242366</c:v>
                </c:pt>
                <c:pt idx="91">
                  <c:v>3.2311652351579787</c:v>
                </c:pt>
                <c:pt idx="92">
                  <c:v>3.2662065011917605</c:v>
                </c:pt>
                <c:pt idx="93">
                  <c:v>3.3012417481585836</c:v>
                </c:pt>
                <c:pt idx="94">
                  <c:v>3.3362710720751521</c:v>
                </c:pt>
                <c:pt idx="95">
                  <c:v>3.3712945660325877</c:v>
                </c:pt>
                <c:pt idx="96">
                  <c:v>3.4063123200647762</c:v>
                </c:pt>
                <c:pt idx="97">
                  <c:v>3.4413244210128267</c:v>
                </c:pt>
                <c:pt idx="98">
                  <c:v>3.4763309523861028</c:v>
                </c:pt>
                <c:pt idx="99">
                  <c:v>3.5113319942203933</c:v>
                </c:pt>
                <c:pt idx="100">
                  <c:v>3.5463276229338998</c:v>
                </c:pt>
                <c:pt idx="101">
                  <c:v>3.5813179111818485</c:v>
                </c:pt>
                <c:pt idx="102">
                  <c:v>3.6163029277106564</c:v>
                </c:pt>
                <c:pt idx="103">
                  <c:v>3.651282737212707</c:v>
                </c:pt>
                <c:pt idx="104">
                  <c:v>3.686257400182912</c:v>
                </c:pt>
                <c:pt idx="105">
                  <c:v>3.7212269727783522</c:v>
                </c:pt>
                <c:pt idx="106">
                  <c:v>3.7561915066823808</c:v>
                </c:pt>
                <c:pt idx="107">
                  <c:v>3.7911510489746556</c:v>
                </c:pt>
                <c:pt idx="108">
                  <c:v>3.8261056420086206</c:v>
                </c:pt>
                <c:pt idx="109">
                  <c:v>3.8610553232979656</c:v>
                </c:pt>
                <c:pt idx="110">
                  <c:v>3.8960001254135879</c:v>
                </c:pt>
                <c:pt idx="111">
                  <c:v>3.9309400758925164</c:v>
                </c:pt>
                <c:pt idx="112">
                  <c:v>3.9658751971601585</c:v>
                </c:pt>
                <c:pt idx="113">
                  <c:v>4.0008055064670902</c:v>
                </c:pt>
                <c:pt idx="114">
                  <c:v>4.0357310158414252</c:v>
                </c:pt>
                <c:pt idx="115">
                  <c:v>4.0706517320575779</c:v>
                </c:pt>
                <c:pt idx="116">
                  <c:v>4.1055676566219947</c:v>
                </c:pt>
                <c:pt idx="117">
                  <c:v>4.1404787857761418</c:v>
                </c:pt>
                <c:pt idx="118">
                  <c:v>4.1753851105167801</c:v>
                </c:pt>
                <c:pt idx="119">
                  <c:v>4.2102866166332511</c:v>
                </c:pt>
                <c:pt idx="120">
                  <c:v>4.2451832847612421</c:v>
                </c:pt>
                <c:pt idx="121">
                  <c:v>4.2800750904522422</c:v>
                </c:pt>
                <c:pt idx="122">
                  <c:v>4.3149620042576746</c:v>
                </c:pt>
                <c:pt idx="123">
                  <c:v>4.3498439918265053</c:v>
                </c:pt>
                <c:pt idx="124">
                  <c:v>4.384721014014981</c:v>
                </c:pt>
                <c:pt idx="125">
                  <c:v>4.4195930270070347</c:v>
                </c:pt>
                <c:pt idx="126">
                  <c:v>4.4544599824438507</c:v>
                </c:pt>
                <c:pt idx="127">
                  <c:v>4.489321827561044</c:v>
                </c:pt>
                <c:pt idx="128">
                  <c:v>4.5241785053319266</c:v>
                </c:pt>
                <c:pt idx="129">
                  <c:v>4.5590299546153892</c:v>
                </c:pt>
                <c:pt idx="130">
                  <c:v>4.5938761103069954</c:v>
                </c:pt>
                <c:pt idx="131">
                  <c:v>4.6287169034919762</c:v>
                </c:pt>
                <c:pt idx="132">
                  <c:v>4.6635522615989355</c:v>
                </c:pt>
                <c:pt idx="133">
                  <c:v>4.6983821085531936</c:v>
                </c:pt>
                <c:pt idx="134">
                  <c:v>4.7332063649288134</c:v>
                </c:pt>
                <c:pt idx="135">
                  <c:v>4.7680249480984997</c:v>
                </c:pt>
                <c:pt idx="136">
                  <c:v>4.8028377723806592</c:v>
                </c:pt>
                <c:pt idx="137">
                  <c:v>4.8376447491830579</c:v>
                </c:pt>
                <c:pt idx="138">
                  <c:v>4.8724457871425919</c:v>
                </c:pt>
                <c:pt idx="139">
                  <c:v>4.907240792260815</c:v>
                </c:pt>
                <c:pt idx="140">
                  <c:v>4.9420296680349374</c:v>
                </c:pt>
                <c:pt idx="141">
                  <c:v>4.9768123155841097</c:v>
                </c:pt>
                <c:pt idx="142">
                  <c:v>5.0115886337708586</c:v>
                </c:pt>
                <c:pt idx="143">
                  <c:v>5.0463585193176206</c:v>
                </c:pt>
                <c:pt idx="144">
                  <c:v>5.0811218669183571</c:v>
                </c:pt>
                <c:pt idx="145">
                  <c:v>5.1158785693452886</c:v>
                </c:pt>
                <c:pt idx="146">
                  <c:v>5.1506285175508193</c:v>
                </c:pt>
                <c:pt idx="147">
                  <c:v>5.1853716007647472</c:v>
                </c:pt>
                <c:pt idx="148">
                  <c:v>5.2201077065868855</c:v>
                </c:pt>
                <c:pt idx="149">
                  <c:v>5.2548367210752351</c:v>
                </c:pt>
                <c:pt idx="150">
                  <c:v>5.2895585288298612</c:v>
                </c:pt>
                <c:pt idx="151">
                  <c:v>5.3242730130726397</c:v>
                </c:pt>
                <c:pt idx="152">
                  <c:v>5.3589800557230349</c:v>
                </c:pt>
                <c:pt idx="153">
                  <c:v>5.3936795374700903</c:v>
                </c:pt>
                <c:pt idx="154">
                  <c:v>5.4283713378408001</c:v>
                </c:pt>
                <c:pt idx="155">
                  <c:v>5.4630553352650288</c:v>
                </c:pt>
                <c:pt idx="156">
                  <c:v>5.4977314071371604</c:v>
                </c:pt>
                <c:pt idx="157">
                  <c:v>5.5323994298746264</c:v>
                </c:pt>
                <c:pt idx="158">
                  <c:v>5.5670592789734927</c:v>
                </c:pt>
                <c:pt idx="159">
                  <c:v>5.6017108290612398</c:v>
                </c:pt>
                <c:pt idx="160">
                  <c:v>5.636353953946907</c:v>
                </c:pt>
                <c:pt idx="161">
                  <c:v>5.6709885266687268</c:v>
                </c:pt>
                <c:pt idx="162">
                  <c:v>5.7056144195394012</c:v>
                </c:pt>
                <c:pt idx="163">
                  <c:v>5.7402315041891399</c:v>
                </c:pt>
                <c:pt idx="164">
                  <c:v>5.7748396516065945</c:v>
                </c:pt>
                <c:pt idx="165">
                  <c:v>5.8094387321777967</c:v>
                </c:pt>
                <c:pt idx="166">
                  <c:v>5.844028615723226</c:v>
                </c:pt>
                <c:pt idx="167">
                  <c:v>5.8786091715330988</c:v>
                </c:pt>
                <c:pt idx="168">
                  <c:v>5.9131802684009926</c:v>
                </c:pt>
                <c:pt idx="169">
                  <c:v>5.9477417746558885</c:v>
                </c:pt>
                <c:pt idx="170">
                  <c:v>5.9822935581927315</c:v>
                </c:pt>
                <c:pt idx="171">
                  <c:v>6.0168354865015843</c:v>
                </c:pt>
                <c:pt idx="172">
                  <c:v>6.051367426695462</c:v>
                </c:pt>
                <c:pt idx="173">
                  <c:v>6.0858892455369142</c:v>
                </c:pt>
                <c:pt idx="174">
                  <c:v>6.1204008094634297</c:v>
                </c:pt>
                <c:pt idx="175">
                  <c:v>6.1549019846117305</c:v>
                </c:pt>
                <c:pt idx="176">
                  <c:v>6.1893926368410144</c:v>
                </c:pt>
                <c:pt idx="177">
                  <c:v>6.2238726317552056</c:v>
                </c:pt>
                <c:pt idx="178">
                  <c:v>6.258341834724269</c:v>
                </c:pt>
                <c:pt idx="179">
                  <c:v>6.292800110904639</c:v>
                </c:pt>
                <c:pt idx="180">
                  <c:v>6.32724732525881</c:v>
                </c:pt>
                <c:pt idx="181">
                  <c:v>6.3616833425741355</c:v>
                </c:pt>
                <c:pt idx="182">
                  <c:v>6.3961080274808806</c:v>
                </c:pt>
                <c:pt idx="183">
                  <c:v>6.4305212444695643</c:v>
                </c:pt>
                <c:pt idx="184">
                  <c:v>6.4649228579076308</c:v>
                </c:pt>
                <c:pt idx="185">
                  <c:v>6.4993127320554827</c:v>
                </c:pt>
                <c:pt idx="186">
                  <c:v>6.5336907310819203</c:v>
                </c:pt>
                <c:pt idx="187">
                  <c:v>6.5680567190789994</c:v>
                </c:pt>
                <c:pt idx="188">
                  <c:v>6.6024105600763558</c:v>
                </c:pt>
                <c:pt idx="189">
                  <c:v>6.6367521180550142</c:v>
                </c:pt>
                <c:pt idx="190">
                  <c:v>6.671081256960707</c:v>
                </c:pt>
                <c:pt idx="191">
                  <c:v>6.7053978407167349</c:v>
                </c:pt>
                <c:pt idx="192">
                  <c:v>6.7397017332363829</c:v>
                </c:pt>
                <c:pt idx="193">
                  <c:v>6.7739927984349215</c:v>
                </c:pt>
                <c:pt idx="194">
                  <c:v>6.8082709002412098</c:v>
                </c:pt>
                <c:pt idx="195">
                  <c:v>6.8425359026089181</c:v>
                </c:pt>
                <c:pt idx="196">
                  <c:v>6.8767876695273946</c:v>
                </c:pt>
                <c:pt idx="197">
                  <c:v>6.9110260650321864</c:v>
                </c:pt>
                <c:pt idx="198">
                  <c:v>6.9452509532152327</c:v>
                </c:pt>
                <c:pt idx="199">
                  <c:v>6.9794621982347493</c:v>
                </c:pt>
                <c:pt idx="200">
                  <c:v>7.0136596643248161</c:v>
                </c:pt>
                <c:pt idx="201">
                  <c:v>7.0478432158046767</c:v>
                </c:pt>
                <c:pt idx="202">
                  <c:v>7.0820127170877729</c:v>
                </c:pt>
                <c:pt idx="203">
                  <c:v>7.1161680326905188</c:v>
                </c:pt>
                <c:pt idx="204">
                  <c:v>7.1503090272408238</c:v>
                </c:pt>
                <c:pt idx="205">
                  <c:v>7.1844355654863863</c:v>
                </c:pt>
                <c:pt idx="206">
                  <c:v>7.2185475123027549</c:v>
                </c:pt>
                <c:pt idx="207">
                  <c:v>7.2526447327011789</c:v>
                </c:pt>
                <c:pt idx="208">
                  <c:v>7.2867270918362461</c:v>
                </c:pt>
                <c:pt idx="209">
                  <c:v>7.320794455013325</c:v>
                </c:pt>
                <c:pt idx="210">
                  <c:v>7.3548466876958187</c:v>
                </c:pt>
                <c:pt idx="211">
                  <c:v>7.3888836555122293</c:v>
                </c:pt>
                <c:pt idx="212">
                  <c:v>7.4229052242630544</c:v>
                </c:pt>
                <c:pt idx="213">
                  <c:v>7.4569112599275131</c:v>
                </c:pt>
                <c:pt idx="214">
                  <c:v>7.4909016286701062</c:v>
                </c:pt>
                <c:pt idx="215">
                  <c:v>7.5248761968470275</c:v>
                </c:pt>
                <c:pt idx="216">
                  <c:v>7.5588348310124189</c:v>
                </c:pt>
                <c:pt idx="217">
                  <c:v>7.5927773979244897</c:v>
                </c:pt>
                <c:pt idx="218">
                  <c:v>7.6267037645514879</c:v>
                </c:pt>
                <c:pt idx="219">
                  <c:v>7.6606137980775477</c:v>
                </c:pt>
                <c:pt idx="220">
                  <c:v>7.6945073659084002</c:v>
                </c:pt>
                <c:pt idx="221">
                  <c:v>7.7283843356769646</c:v>
                </c:pt>
                <c:pt idx="222">
                  <c:v>7.7622445752488209</c:v>
                </c:pt>
                <c:pt idx="223">
                  <c:v>7.7960879527275617</c:v>
                </c:pt>
                <c:pt idx="224">
                  <c:v>7.829914336460039</c:v>
                </c:pt>
                <c:pt idx="225">
                  <c:v>7.8637235950414981</c:v>
                </c:pt>
                <c:pt idx="226">
                  <c:v>7.8975155973206101</c:v>
                </c:pt>
                <c:pt idx="227">
                  <c:v>7.9312902124044031</c:v>
                </c:pt>
                <c:pt idx="228">
                  <c:v>7.9650473096630945</c:v>
                </c:pt>
                <c:pt idx="229">
                  <c:v>7.9987867587348305</c:v>
                </c:pt>
                <c:pt idx="230">
                  <c:v>8.0325084295303331</c:v>
                </c:pt>
                <c:pt idx="231">
                  <c:v>8.0662121922374599</c:v>
                </c:pt>
                <c:pt idx="232">
                  <c:v>8.0998979173256735</c:v>
                </c:pt>
                <c:pt idx="233">
                  <c:v>8.1335654755504336</c:v>
                </c:pt>
                <c:pt idx="234">
                  <c:v>8.1672147379575026</c:v>
                </c:pt>
                <c:pt idx="235">
                  <c:v>8.2008455758871754</c:v>
                </c:pt>
                <c:pt idx="236">
                  <c:v>8.2344578609784342</c:v>
                </c:pt>
                <c:pt idx="237">
                  <c:v>8.2680514651730217</c:v>
                </c:pt>
                <c:pt idx="238">
                  <c:v>8.3016262607194502</c:v>
                </c:pt>
                <c:pt idx="239">
                  <c:v>8.3351821201769347</c:v>
                </c:pt>
                <c:pt idx="240">
                  <c:v>8.3687189164192635</c:v>
                </c:pt>
                <c:pt idx="241">
                  <c:v>8.4022365226385904</c:v>
                </c:pt>
                <c:pt idx="242">
                  <c:v>8.4357348123491747</c:v>
                </c:pt>
                <c:pt idx="243">
                  <c:v>8.4692136593910483</c:v>
                </c:pt>
                <c:pt idx="244">
                  <c:v>8.5026729379336281</c:v>
                </c:pt>
                <c:pt idx="245">
                  <c:v>8.5361125224792609</c:v>
                </c:pt>
                <c:pt idx="246">
                  <c:v>8.5695322878667142</c:v>
                </c:pt>
                <c:pt idx="247">
                  <c:v>8.6029321092746045</c:v>
                </c:pt>
                <c:pt idx="248">
                  <c:v>8.6363118622247725</c:v>
                </c:pt>
                <c:pt idx="249">
                  <c:v>8.6696714225856031</c:v>
                </c:pt>
                <c:pt idx="250">
                  <c:v>8.7030106665752918</c:v>
                </c:pt>
                <c:pt idx="251">
                  <c:v>8.7363294707650532</c:v>
                </c:pt>
                <c:pt idx="252">
                  <c:v>8.7696277120822828</c:v>
                </c:pt>
                <c:pt idx="253">
                  <c:v>8.8029052678136672</c:v>
                </c:pt>
                <c:pt idx="254">
                  <c:v>8.8361620156082434</c:v>
                </c:pt>
                <c:pt idx="255">
                  <c:v>8.8693978334804093</c:v>
                </c:pt>
                <c:pt idx="256">
                  <c:v>8.9026125998128833</c:v>
                </c:pt>
                <c:pt idx="257">
                  <c:v>8.9358061933596247</c:v>
                </c:pt>
                <c:pt idx="258">
                  <c:v>8.9689784932487022</c:v>
                </c:pt>
                <c:pt idx="259">
                  <c:v>9.0021293789851153</c:v>
                </c:pt>
                <c:pt idx="260">
                  <c:v>9.0352587304535774</c:v>
                </c:pt>
                <c:pt idx="261">
                  <c:v>9.0683664279212497</c:v>
                </c:pt>
                <c:pt idx="262">
                  <c:v>9.101452352040436</c:v>
                </c:pt>
                <c:pt idx="263">
                  <c:v>9.1345163838512278</c:v>
                </c:pt>
                <c:pt idx="264">
                  <c:v>9.1675584047841223</c:v>
                </c:pt>
                <c:pt idx="265">
                  <c:v>9.2005782966625791</c:v>
                </c:pt>
                <c:pt idx="266">
                  <c:v>9.2335759417055581</c:v>
                </c:pt>
                <c:pt idx="267">
                  <c:v>9.2665512225300013</c:v>
                </c:pt>
                <c:pt idx="268">
                  <c:v>9.2995040221532808</c:v>
                </c:pt>
                <c:pt idx="269">
                  <c:v>9.3324342239956088</c:v>
                </c:pt>
                <c:pt idx="270">
                  <c:v>9.3653417118824152</c:v>
                </c:pt>
              </c:numCache>
            </c:numRef>
          </c:xVal>
          <c:yVal>
            <c:numRef>
              <c:f>Ether!$D$13:$D$283</c:f>
              <c:numCache>
                <c:formatCode>General</c:formatCode>
                <c:ptCount val="271"/>
                <c:pt idx="0">
                  <c:v>1</c:v>
                </c:pt>
                <c:pt idx="1">
                  <c:v>1.1344205368355209</c:v>
                </c:pt>
                <c:pt idx="2">
                  <c:v>1.2676108894075424</c:v>
                </c:pt>
                <c:pt idx="3">
                  <c:v>1.3995736118215691</c:v>
                </c:pt>
                <c:pt idx="4">
                  <c:v>1.5303112320604411</c:v>
                </c:pt>
                <c:pt idx="5">
                  <c:v>1.6598262521151517</c:v>
                </c:pt>
                <c:pt idx="6">
                  <c:v>1.7881211481143282</c:v>
                </c:pt>
                <c:pt idx="7">
                  <c:v>1.9151983704523867</c:v>
                </c:pt>
                <c:pt idx="8">
                  <c:v>2.0410603439163868</c:v>
                </c:pt>
                <c:pt idx="9">
                  <c:v>2.1657094678115971</c:v>
                </c:pt>
                <c:pt idx="10">
                  <c:v>2.2891481160857934</c:v>
                </c:pt>
                <c:pt idx="11">
                  <c:v>2.4113786374523114</c:v>
                </c:pt>
                <c:pt idx="12">
                  <c:v>2.5324033555118621</c:v>
                </c:pt>
                <c:pt idx="13">
                  <c:v>2.652224568873141</c:v>
                </c:pt>
                <c:pt idx="14">
                  <c:v>2.7708445512722397</c:v>
                </c:pt>
                <c:pt idx="15">
                  <c:v>2.8882655516908882</c:v>
                </c:pt>
                <c:pt idx="16">
                  <c:v>3.0044897944735345</c:v>
                </c:pt>
                <c:pt idx="17">
                  <c:v>3.1195194794432983</c:v>
                </c:pt>
                <c:pt idx="18">
                  <c:v>3.2333567820168017</c:v>
                </c:pt>
                <c:pt idx="19">
                  <c:v>3.3460038533179093</c:v>
                </c:pt>
                <c:pt idx="20">
                  <c:v>3.4574628202903916</c:v>
                </c:pt>
                <c:pt idx="21">
                  <c:v>3.5677357858095355</c:v>
                </c:pt>
                <c:pt idx="22">
                  <c:v>3.6768248287927241</c:v>
                </c:pt>
                <c:pt idx="23">
                  <c:v>3.7847320043089994</c:v>
                </c:pt>
                <c:pt idx="24">
                  <c:v>3.8914593436876457</c:v>
                </c:pt>
                <c:pt idx="25">
                  <c:v>3.9970088546258005</c:v>
                </c:pt>
                <c:pt idx="26">
                  <c:v>4.1013825212951289</c:v>
                </c:pt>
                <c:pt idx="27">
                  <c:v>4.2045823044475714</c:v>
                </c:pt>
                <c:pt idx="28">
                  <c:v>4.306610141520208</c:v>
                </c:pt>
                <c:pt idx="29">
                  <c:v>4.4074679467392484</c:v>
                </c:pt>
                <c:pt idx="30">
                  <c:v>4.5071576112231782</c:v>
                </c:pt>
                <c:pt idx="31">
                  <c:v>4.6056810030850919</c:v>
                </c:pt>
                <c:pt idx="32">
                  <c:v>4.7030399675342451</c:v>
                </c:pt>
                <c:pt idx="33">
                  <c:v>4.7992363269768337</c:v>
                </c:pt>
                <c:pt idx="34">
                  <c:v>4.894271881116051</c:v>
                </c:pt>
                <c:pt idx="35">
                  <c:v>4.9881484070514581</c:v>
                </c:pt>
                <c:pt idx="36">
                  <c:v>5.0808676593776649</c:v>
                </c:pt>
                <c:pt idx="37">
                  <c:v>5.1724313702823972</c:v>
                </c:pt>
                <c:pt idx="38">
                  <c:v>5.2628412496439587</c:v>
                </c:pt>
                <c:pt idx="39">
                  <c:v>5.3520989851281273</c:v>
                </c:pt>
                <c:pt idx="40">
                  <c:v>5.440206242284539</c:v>
                </c:pt>
                <c:pt idx="41">
                  <c:v>5.5271646646425765</c:v>
                </c:pt>
                <c:pt idx="42">
                  <c:v>5.6129758738068185</c:v>
                </c:pt>
                <c:pt idx="43">
                  <c:v>5.6976414695520861</c:v>
                </c:pt>
                <c:pt idx="44">
                  <c:v>5.7811630299181465</c:v>
                </c:pt>
                <c:pt idx="45">
                  <c:v>5.8635421113040973</c:v>
                </c:pt>
                <c:pt idx="46">
                  <c:v>5.9447802485625001</c:v>
                </c:pt>
                <c:pt idx="47">
                  <c:v>6.0248789550933122</c:v>
                </c:pt>
                <c:pt idx="48">
                  <c:v>6.1038397229376784</c:v>
                </c:pt>
                <c:pt idx="49">
                  <c:v>6.1816640228716135</c:v>
                </c:pt>
                <c:pt idx="50">
                  <c:v>6.2583533044996917</c:v>
                </c:pt>
                <c:pt idx="51">
                  <c:v>6.3339089963487529</c:v>
                </c:pt>
                <c:pt idx="52">
                  <c:v>6.4083325059617291</c:v>
                </c:pt>
                <c:pt idx="53">
                  <c:v>6.4816252199916571</c:v>
                </c:pt>
                <c:pt idx="54">
                  <c:v>6.5537885042959632</c:v>
                </c:pt>
                <c:pt idx="55">
                  <c:v>6.6248237040310833</c:v>
                </c:pt>
                <c:pt idx="56">
                  <c:v>6.6947321437475367</c:v>
                </c:pt>
                <c:pt idx="57">
                  <c:v>6.763515127485527</c:v>
                </c:pt>
                <c:pt idx="58">
                  <c:v>6.8311739388711832</c:v>
                </c:pt>
                <c:pt idx="59">
                  <c:v>6.897709841213544</c:v>
                </c:pt>
                <c:pt idx="60">
                  <c:v>6.963124077602413</c:v>
                </c:pt>
                <c:pt idx="61">
                  <c:v>7.0274178710071826</c:v>
                </c:pt>
                <c:pt idx="62">
                  <c:v>7.0905924243768013</c:v>
                </c:pt>
                <c:pt idx="63">
                  <c:v>7.1526489207409814</c:v>
                </c:pt>
                <c:pt idx="64">
                  <c:v>7.2135885233128416</c:v>
                </c:pt>
                <c:pt idx="65">
                  <c:v>7.2734123755931144</c:v>
                </c:pt>
                <c:pt idx="66">
                  <c:v>7.3321216014761248</c:v>
                </c:pt>
                <c:pt idx="67">
                  <c:v>7.389717305357701</c:v>
                </c:pt>
                <c:pt idx="68">
                  <c:v>7.4462005722452433</c:v>
                </c:pt>
                <c:pt idx="69">
                  <c:v>7.5015724678701723</c:v>
                </c:pt>
                <c:pt idx="70">
                  <c:v>7.5558340388029617</c:v>
                </c:pt>
                <c:pt idx="71">
                  <c:v>7.6089863125710595</c:v>
                </c:pt>
                <c:pt idx="72">
                  <c:v>7.6610302977799236</c:v>
                </c:pt>
                <c:pt idx="73">
                  <c:v>7.711966984237498</c:v>
                </c:pt>
                <c:pt idx="74">
                  <c:v>7.7617973430824456</c:v>
                </c:pt>
                <c:pt idx="75">
                  <c:v>7.8105223269164723</c:v>
                </c:pt>
                <c:pt idx="76">
                  <c:v>7.8581428699411102</c:v>
                </c:pt>
                <c:pt idx="77">
                  <c:v>7.904659888099383</c:v>
                </c:pt>
                <c:pt idx="78">
                  <c:v>7.9500742792227586</c:v>
                </c:pt>
                <c:pt idx="79">
                  <c:v>7.9943869231838676</c:v>
                </c:pt>
                <c:pt idx="80">
                  <c:v>8.0375986820554921</c:v>
                </c:pt>
                <c:pt idx="81">
                  <c:v>8.0797104002763458</c:v>
                </c:pt>
                <c:pt idx="82">
                  <c:v>8.1207229048242553</c:v>
                </c:pt>
                <c:pt idx="83">
                  <c:v>8.1606370053973194</c:v>
                </c:pt>
                <c:pt idx="84">
                  <c:v>8.1994534946037803</c:v>
                </c:pt>
                <c:pt idx="85">
                  <c:v>8.2371731481612436</c:v>
                </c:pt>
                <c:pt idx="86">
                  <c:v>8.2737967251060827</c:v>
                </c:pt>
                <c:pt idx="87">
                  <c:v>8.3093249680137831</c:v>
                </c:pt>
                <c:pt idx="88">
                  <c:v>8.3437586032311373</c:v>
                </c:pt>
                <c:pt idx="89">
                  <c:v>8.3770983411211812</c:v>
                </c:pt>
                <c:pt idx="90">
                  <c:v>8.4093448763218426</c:v>
                </c:pt>
                <c:pt idx="91">
                  <c:v>8.4404988880193184</c:v>
                </c:pt>
                <c:pt idx="92">
                  <c:v>8.4705610402372464</c:v>
                </c:pt>
                <c:pt idx="93">
                  <c:v>8.4995319821427504</c:v>
                </c:pt>
                <c:pt idx="94">
                  <c:v>8.5274123483705289</c:v>
                </c:pt>
                <c:pt idx="95">
                  <c:v>8.5542027593660883</c:v>
                </c:pt>
                <c:pt idx="96">
                  <c:v>8.5799038217493209</c:v>
                </c:pt>
                <c:pt idx="97">
                  <c:v>8.6045161286996095</c:v>
                </c:pt>
                <c:pt idx="98">
                  <c:v>8.6280402603635125</c:v>
                </c:pt>
                <c:pt idx="99">
                  <c:v>8.6504767842862211</c:v>
                </c:pt>
                <c:pt idx="100">
                  <c:v>8.6718262558677406</c:v>
                </c:pt>
                <c:pt idx="101">
                  <c:v>8.6920892188447354</c:v>
                </c:pt>
                <c:pt idx="102">
                  <c:v>8.7112662057988306</c:v>
                </c:pt>
                <c:pt idx="103">
                  <c:v>8.7293577386919932</c:v>
                </c:pt>
                <c:pt idx="104">
                  <c:v>8.7463643294293956</c:v>
                </c:pt>
                <c:pt idx="105">
                  <c:v>8.7622864804499443</c:v>
                </c:pt>
                <c:pt idx="106">
                  <c:v>8.7771246853443667</c:v>
                </c:pt>
                <c:pt idx="107">
                  <c:v>8.7908794295004498</c:v>
                </c:pt>
                <c:pt idx="108">
                  <c:v>8.8035511907746447</c:v>
                </c:pt>
                <c:pt idx="109">
                  <c:v>8.815140440188916</c:v>
                </c:pt>
                <c:pt idx="110">
                  <c:v>8.8256476426513437</c:v>
                </c:pt>
                <c:pt idx="111">
                  <c:v>8.8350732576985234</c:v>
                </c:pt>
                <c:pt idx="112">
                  <c:v>8.8434177402575251</c:v>
                </c:pt>
                <c:pt idx="113">
                  <c:v>8.8506815414247235</c:v>
                </c:pt>
                <c:pt idx="114">
                  <c:v>8.8568651092585551</c:v>
                </c:pt>
                <c:pt idx="115">
                  <c:v>8.8619688895828794</c:v>
                </c:pt>
                <c:pt idx="116">
                  <c:v>8.8659933267975255</c:v>
                </c:pt>
                <c:pt idx="117">
                  <c:v>8.8689388646923284</c:v>
                </c:pt>
                <c:pt idx="118">
                  <c:v>8.8708059472609158</c:v>
                </c:pt>
                <c:pt idx="119">
                  <c:v>8.87159501951054</c:v>
                </c:pt>
                <c:pt idx="120">
                  <c:v>8.8713065282642773</c:v>
                </c:pt>
                <c:pt idx="121">
                  <c:v>8.8699409229520825</c:v>
                </c:pt>
                <c:pt idx="122">
                  <c:v>8.8674986563873759</c:v>
                </c:pt>
                <c:pt idx="123">
                  <c:v>8.8639801855261542</c:v>
                </c:pt>
                <c:pt idx="124">
                  <c:v>8.8593859722059261</c:v>
                </c:pt>
                <c:pt idx="125">
                  <c:v>8.8537164838620939</c:v>
                </c:pt>
                <c:pt idx="126">
                  <c:v>8.8469721942197861</c:v>
                </c:pt>
                <c:pt idx="127">
                  <c:v>8.8391535839595985</c:v>
                </c:pt>
                <c:pt idx="128">
                  <c:v>8.8302611413559458</c:v>
                </c:pt>
                <c:pt idx="129">
                  <c:v>8.8202953628872134</c:v>
                </c:pt>
                <c:pt idx="130">
                  <c:v>8.8092567538171398</c:v>
                </c:pt>
                <c:pt idx="131">
                  <c:v>8.7971458287472792</c:v>
                </c:pt>
                <c:pt idx="132">
                  <c:v>8.7839631121405315</c:v>
                </c:pt>
                <c:pt idx="133">
                  <c:v>8.769709138816145</c:v>
                </c:pt>
                <c:pt idx="134">
                  <c:v>8.7543844544166056</c:v>
                </c:pt>
                <c:pt idx="135">
                  <c:v>8.7379896158471908</c:v>
                </c:pt>
                <c:pt idx="136">
                  <c:v>8.7205251916889619</c:v>
                </c:pt>
                <c:pt idx="137">
                  <c:v>8.701991762586168</c:v>
                </c:pt>
                <c:pt idx="138">
                  <c:v>8.6823899216090314</c:v>
                </c:pt>
                <c:pt idx="139">
                  <c:v>8.6617202745930264</c:v>
                </c:pt>
                <c:pt idx="140">
                  <c:v>8.6399834404557314</c:v>
                </c:pt>
                <c:pt idx="141">
                  <c:v>8.6171800514923529</c:v>
                </c:pt>
                <c:pt idx="142">
                  <c:v>8.5933107536510711</c:v>
                </c:pt>
                <c:pt idx="143">
                  <c:v>8.5683762067892744</c:v>
                </c:pt>
                <c:pt idx="144">
                  <c:v>8.5423770849117435</c:v>
                </c:pt>
                <c:pt idx="145">
                  <c:v>8.5153140763918511</c:v>
                </c:pt>
                <c:pt idx="146">
                  <c:v>8.487187884176782</c:v>
                </c:pt>
                <c:pt idx="147">
                  <c:v>8.4579992259776802</c:v>
                </c:pt>
                <c:pt idx="148">
                  <c:v>8.4277488344456941</c:v>
                </c:pt>
                <c:pt idx="149">
                  <c:v>8.3964374573347538</c:v>
                </c:pt>
                <c:pt idx="150">
                  <c:v>8.3640658576519034</c:v>
                </c:pt>
                <c:pt idx="151">
                  <c:v>8.3306348137959372</c:v>
                </c:pt>
                <c:pt idx="152">
                  <c:v>8.2961451196851357</c:v>
                </c:pt>
                <c:pt idx="153">
                  <c:v>8.2605975848746773</c:v>
                </c:pt>
                <c:pt idx="154">
                  <c:v>8.2239930346644368</c:v>
                </c:pt>
                <c:pt idx="155">
                  <c:v>8.1863323101977432</c:v>
                </c:pt>
                <c:pt idx="156">
                  <c:v>8.1476162685516549</c:v>
                </c:pt>
                <c:pt idx="157">
                  <c:v>8.107845782819231</c:v>
                </c:pt>
                <c:pt idx="158">
                  <c:v>8.0670217421843553</c:v>
                </c:pt>
                <c:pt idx="159">
                  <c:v>8.0251450519894991</c:v>
                </c:pt>
                <c:pt idx="160">
                  <c:v>7.9822166337968259</c:v>
                </c:pt>
                <c:pt idx="161">
                  <c:v>7.9382374254431269</c:v>
                </c:pt>
                <c:pt idx="162">
                  <c:v>7.8932083810888187</c:v>
                </c:pt>
                <c:pt idx="163">
                  <c:v>7.8471304712614103</c:v>
                </c:pt>
                <c:pt idx="164">
                  <c:v>7.8000046828937624</c:v>
                </c:pt>
                <c:pt idx="165">
                  <c:v>7.7518320193573906</c:v>
                </c:pt>
                <c:pt idx="166">
                  <c:v>7.7026135004910614</c:v>
                </c:pt>
                <c:pt idx="167">
                  <c:v>7.6523501626250319</c:v>
                </c:pt>
                <c:pt idx="168">
                  <c:v>7.601043058601034</c:v>
                </c:pt>
                <c:pt idx="169">
                  <c:v>7.5486932577883277</c:v>
                </c:pt>
                <c:pt idx="170">
                  <c:v>7.4953018460959697</c:v>
                </c:pt>
                <c:pt idx="171">
                  <c:v>7.4408699259814846</c:v>
                </c:pt>
                <c:pt idx="172">
                  <c:v>7.3853986164561363</c:v>
                </c:pt>
                <c:pt idx="173">
                  <c:v>7.3288890530869644</c:v>
                </c:pt>
                <c:pt idx="174">
                  <c:v>7.2713423879957055</c:v>
                </c:pt>
                <c:pt idx="175">
                  <c:v>7.2127597898547862</c:v>
                </c:pt>
                <c:pt idx="176">
                  <c:v>7.1531424438804727</c:v>
                </c:pt>
                <c:pt idx="177">
                  <c:v>7.0924915518233504</c:v>
                </c:pt>
                <c:pt idx="178">
                  <c:v>7.0308083319562016</c:v>
                </c:pt>
                <c:pt idx="179">
                  <c:v>6.9680940190594249</c:v>
                </c:pt>
                <c:pt idx="180">
                  <c:v>6.9043498644040966</c:v>
                </c:pt>
                <c:pt idx="181">
                  <c:v>6.8395771357327391</c:v>
                </c:pt>
                <c:pt idx="182">
                  <c:v>6.773777117237934</c:v>
                </c:pt>
                <c:pt idx="183">
                  <c:v>6.7069511095387888</c:v>
                </c:pt>
                <c:pt idx="184">
                  <c:v>6.6391004296554392</c:v>
                </c:pt>
                <c:pt idx="185">
                  <c:v>6.5702264109815864</c:v>
                </c:pt>
                <c:pt idx="186">
                  <c:v>6.5003304032551377</c:v>
                </c:pt>
                <c:pt idx="187">
                  <c:v>6.429413772527063</c:v>
                </c:pt>
                <c:pt idx="188">
                  <c:v>6.3574779011285045</c:v>
                </c:pt>
                <c:pt idx="189">
                  <c:v>6.2845241876361868</c:v>
                </c:pt>
                <c:pt idx="190">
                  <c:v>6.2105540468361866</c:v>
                </c:pt>
                <c:pt idx="191">
                  <c:v>6.135568909686171</c:v>
                </c:pt>
                <c:pt idx="192">
                  <c:v>6.0595702232760225</c:v>
                </c:pt>
                <c:pt idx="193">
                  <c:v>5.9825594507870647</c:v>
                </c:pt>
                <c:pt idx="194">
                  <c:v>5.9045380714498137</c:v>
                </c:pt>
                <c:pt idx="195">
                  <c:v>5.825507580500318</c:v>
                </c:pt>
                <c:pt idx="196">
                  <c:v>5.7454694891351572</c:v>
                </c:pt>
                <c:pt idx="197">
                  <c:v>5.664425324465153</c:v>
                </c:pt>
                <c:pt idx="198">
                  <c:v>5.5823766294677313</c:v>
                </c:pt>
                <c:pt idx="199">
                  <c:v>5.4993249629381253</c:v>
                </c:pt>
                <c:pt idx="200">
                  <c:v>5.4152718994392792</c:v>
                </c:pt>
                <c:pt idx="201">
                  <c:v>5.3302190292506317</c:v>
                </c:pt>
                <c:pt idx="202">
                  <c:v>5.2441679583157388</c:v>
                </c:pt>
                <c:pt idx="203">
                  <c:v>5.157120308188734</c:v>
                </c:pt>
                <c:pt idx="204">
                  <c:v>5.0690777159797626</c:v>
                </c:pt>
                <c:pt idx="205">
                  <c:v>4.9800418342992785</c:v>
                </c:pt>
                <c:pt idx="206">
                  <c:v>4.8900143312013462</c:v>
                </c:pt>
                <c:pt idx="207">
                  <c:v>4.7989968901259203</c:v>
                </c:pt>
                <c:pt idx="208">
                  <c:v>4.7069912098401154</c:v>
                </c:pt>
                <c:pt idx="209">
                  <c:v>4.6139990043784884</c:v>
                </c:pt>
                <c:pt idx="210">
                  <c:v>4.5200220029824401</c:v>
                </c:pt>
                <c:pt idx="211">
                  <c:v>4.4250619500386108</c:v>
                </c:pt>
                <c:pt idx="212">
                  <c:v>4.3291206050163993</c:v>
                </c:pt>
                <c:pt idx="213">
                  <c:v>4.2321997424046245</c:v>
                </c:pt>
                <c:pt idx="214">
                  <c:v>4.134301151647243</c:v>
                </c:pt>
                <c:pt idx="215">
                  <c:v>4.0354266370782987</c:v>
                </c:pt>
                <c:pt idx="216">
                  <c:v>3.9355780178559954</c:v>
                </c:pt>
                <c:pt idx="217">
                  <c:v>3.8347571278959371</c:v>
                </c:pt>
                <c:pt idx="218">
                  <c:v>3.7329658158036203</c:v>
                </c:pt>
                <c:pt idx="219">
                  <c:v>3.6302059448061001</c:v>
                </c:pt>
                <c:pt idx="220">
                  <c:v>3.5264793926828943</c:v>
                </c:pt>
                <c:pt idx="221">
                  <c:v>3.4217880516961685</c:v>
                </c:pt>
                <c:pt idx="222">
                  <c:v>3.3161338285201545</c:v>
                </c:pt>
                <c:pt idx="223">
                  <c:v>3.2095186441698438</c:v>
                </c:pt>
                <c:pt idx="224">
                  <c:v>3.1019444339289954</c:v>
                </c:pt>
                <c:pt idx="225">
                  <c:v>2.9934131472774226</c:v>
                </c:pt>
                <c:pt idx="226">
                  <c:v>2.883926747817636</c:v>
                </c:pt>
                <c:pt idx="227">
                  <c:v>2.7734872132007844</c:v>
                </c:pt>
                <c:pt idx="228">
                  <c:v>2.6620965350519654</c:v>
                </c:pt>
                <c:pt idx="229">
                  <c:v>2.5497567188948587</c:v>
                </c:pt>
                <c:pt idx="230">
                  <c:v>2.4364697840758041</c:v>
                </c:pt>
                <c:pt idx="231">
                  <c:v>2.3222377636871698</c:v>
                </c:pt>
                <c:pt idx="232">
                  <c:v>2.2070627044901876</c:v>
                </c:pt>
                <c:pt idx="233">
                  <c:v>2.0909466668371515</c:v>
                </c:pt>
                <c:pt idx="234">
                  <c:v>1.9738917245930985</c:v>
                </c:pt>
                <c:pt idx="235">
                  <c:v>1.8558999650567998</c:v>
                </c:pt>
                <c:pt idx="236">
                  <c:v>1.7369734888813255</c:v>
                </c:pt>
                <c:pt idx="237">
                  <c:v>1.617114409993988</c:v>
                </c:pt>
                <c:pt idx="238">
                  <c:v>1.4963248555157485</c:v>
                </c:pt>
                <c:pt idx="239">
                  <c:v>1.3746069656801474</c:v>
                </c:pt>
                <c:pt idx="240">
                  <c:v>1.2519628937516423</c:v>
                </c:pt>
                <c:pt idx="241">
                  <c:v>1.1283948059435041</c:v>
                </c:pt>
                <c:pt idx="242">
                  <c:v>1.0039048813352096</c:v>
                </c:pt>
                <c:pt idx="243">
                  <c:v>0.87849531178930462</c:v>
                </c:pt>
                <c:pt idx="244">
                  <c:v>0.75216830186784023</c:v>
                </c:pt>
                <c:pt idx="245">
                  <c:v>0.62492606874833001</c:v>
                </c:pt>
                <c:pt idx="246">
                  <c:v>0.4967708421392274</c:v>
                </c:pt>
                <c:pt idx="247">
                  <c:v>0.36770486419498383</c:v>
                </c:pt>
                <c:pt idx="248">
                  <c:v>0.23773038943068769</c:v>
                </c:pt>
                <c:pt idx="249">
                  <c:v>0.106849684636245</c:v>
                </c:pt>
                <c:pt idx="250">
                  <c:v>-2.4934971209916057E-2</c:v>
                </c:pt>
                <c:pt idx="251">
                  <c:v>-0.15762128702736788</c:v>
                </c:pt>
                <c:pt idx="252">
                  <c:v>-0.29120695972085997</c:v>
                </c:pt>
                <c:pt idx="253">
                  <c:v>-0.42568967426760196</c:v>
                </c:pt>
                <c:pt idx="254">
                  <c:v>-0.56106710380520752</c:v>
                </c:pt>
                <c:pt idx="255">
                  <c:v>-0.69733690971980877</c:v>
                </c:pt>
                <c:pt idx="256">
                  <c:v>-0.83449674173461119</c:v>
                </c:pt>
                <c:pt idx="257">
                  <c:v>-0.97254423799880385</c:v>
                </c:pt>
                <c:pt idx="258">
                  <c:v>-1.111477025176832</c:v>
                </c:pt>
                <c:pt idx="259">
                  <c:v>-1.2512927185379468</c:v>
                </c:pt>
                <c:pt idx="260">
                  <c:v>-1.3919889220461741</c:v>
                </c:pt>
                <c:pt idx="261">
                  <c:v>-1.533563228450511</c:v>
                </c:pt>
                <c:pt idx="262">
                  <c:v>-1.6760132193755126</c:v>
                </c:pt>
                <c:pt idx="263">
                  <c:v>-1.8193364654121353</c:v>
                </c:pt>
                <c:pt idx="264">
                  <c:v>-1.963530526208892</c:v>
                </c:pt>
                <c:pt idx="265">
                  <c:v>-2.1085929505633132</c:v>
                </c:pt>
                <c:pt idx="266">
                  <c:v>-2.2545212765136569</c:v>
                </c:pt>
                <c:pt idx="267">
                  <c:v>-2.4013130314309095</c:v>
                </c:pt>
                <c:pt idx="268">
                  <c:v>-2.5489657321110712</c:v>
                </c:pt>
                <c:pt idx="269">
                  <c:v>-2.6974768848676121</c:v>
                </c:pt>
                <c:pt idx="270">
                  <c:v>-2.8468439856243464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7-4D6F-B19D-5DA30A2ADC61}"/>
            </c:ext>
          </c:extLst>
        </c:ser>
        <c:ser>
          <c:idx val="0"/>
          <c:order val="1"/>
          <c:tx>
            <c:strRef>
              <c:f>Ether!$C$12</c:f>
              <c:strCache>
                <c:ptCount val="1"/>
                <c:pt idx="0">
                  <c:v>trajectory with air drag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Ether!$B$13:$B$283</c:f>
              <c:numCache>
                <c:formatCode>General</c:formatCode>
                <c:ptCount val="271"/>
                <c:pt idx="0">
                  <c:v>0</c:v>
                </c:pt>
                <c:pt idx="1">
                  <c:v>3.6172967033949482E-2</c:v>
                </c:pt>
                <c:pt idx="2">
                  <c:v>7.2326153480169658E-2</c:v>
                </c:pt>
                <c:pt idx="3">
                  <c:v>0.1084597397670688</c:v>
                </c:pt>
                <c:pt idx="4">
                  <c:v>0.14457390576114548</c:v>
                </c:pt>
                <c:pt idx="5">
                  <c:v>0.18066883076977591</c:v>
                </c:pt>
                <c:pt idx="6">
                  <c:v>0.21674469354389503</c:v>
                </c:pt>
                <c:pt idx="7">
                  <c:v>0.2528016722805686</c:v>
                </c:pt>
                <c:pt idx="8">
                  <c:v>0.28883994462545326</c:v>
                </c:pt>
                <c:pt idx="9">
                  <c:v>0.32485968767514134</c:v>
                </c:pt>
                <c:pt idx="10">
                  <c:v>0.36086107797938727</c:v>
                </c:pt>
                <c:pt idx="11">
                  <c:v>0.39684429154321199</c:v>
                </c:pt>
                <c:pt idx="12">
                  <c:v>0.43280950382888161</c:v>
                </c:pt>
                <c:pt idx="13">
                  <c:v>0.46875688975775648</c:v>
                </c:pt>
                <c:pt idx="14">
                  <c:v>0.50468662371200634</c:v>
                </c:pt>
                <c:pt idx="15">
                  <c:v>0.5405988795361879</c:v>
                </c:pt>
                <c:pt idx="16">
                  <c:v>0.57649383053867909</c:v>
                </c:pt>
                <c:pt idx="17">
                  <c:v>0.61237164949296585</c:v>
                </c:pt>
                <c:pt idx="18">
                  <c:v>0.64823250863877668</c:v>
                </c:pt>
                <c:pt idx="19">
                  <c:v>0.68407657968305846</c:v>
                </c:pt>
                <c:pt idx="20">
                  <c:v>0.71990403380078871</c:v>
                </c:pt>
                <c:pt idx="21">
                  <c:v>0.75571504163561809</c:v>
                </c:pt>
                <c:pt idx="22">
                  <c:v>0.79150977330033601</c:v>
                </c:pt>
                <c:pt idx="23">
                  <c:v>0.82728839837715373</c:v>
                </c:pt>
                <c:pt idx="24">
                  <c:v>0.86305108591779678</c:v>
                </c:pt>
                <c:pt idx="25">
                  <c:v>0.89879800444339997</c:v>
                </c:pt>
                <c:pt idx="26">
                  <c:v>0.93452932194419636</c:v>
                </c:pt>
                <c:pt idx="27">
                  <c:v>0.97024520587899188</c:v>
                </c:pt>
                <c:pt idx="28">
                  <c:v>1.0059458231744167</c:v>
                </c:pt>
                <c:pt idx="29">
                  <c:v>1.0416313402239445</c:v>
                </c:pt>
                <c:pt idx="30">
                  <c:v>1.0773019228866685</c:v>
                </c:pt>
                <c:pt idx="31">
                  <c:v>1.1129577364858232</c:v>
                </c:pt>
                <c:pt idx="32">
                  <c:v>1.148598945807044</c:v>
                </c:pt>
                <c:pt idx="33">
                  <c:v>1.1842257150963482</c:v>
                </c:pt>
                <c:pt idx="34">
                  <c:v>1.2198382080578274</c:v>
                </c:pt>
                <c:pt idx="35">
                  <c:v>1.2554365878510376</c:v>
                </c:pt>
                <c:pt idx="36">
                  <c:v>1.2910210170880729</c:v>
                </c:pt>
                <c:pt idx="37">
                  <c:v>1.3265916578303072</c:v>
                </c:pt>
                <c:pt idx="38">
                  <c:v>1.3621486715847875</c:v>
                </c:pt>
                <c:pt idx="39">
                  <c:v>1.3976922193002639</c:v>
                </c:pt>
                <c:pt idx="40">
                  <c:v>1.4332224613628366</c:v>
                </c:pt>
                <c:pt idx="41">
                  <c:v>1.4687395575912008</c:v>
                </c:pt>
                <c:pt idx="42">
                  <c:v>1.5042436672314698</c:v>
                </c:pt>
                <c:pt idx="43">
                  <c:v>1.5397349489515559</c:v>
                </c:pt>
                <c:pt idx="44">
                  <c:v>1.5752135608350835</c:v>
                </c:pt>
                <c:pt idx="45">
                  <c:v>1.6106796603748126</c:v>
                </c:pt>
                <c:pt idx="46">
                  <c:v>1.6461334044655462</c:v>
                </c:pt>
                <c:pt idx="47">
                  <c:v>1.6815749493964933</c:v>
                </c:pt>
                <c:pt idx="48">
                  <c:v>1.71700445084306</c:v>
                </c:pt>
                <c:pt idx="49">
                  <c:v>1.7524220638580352</c:v>
                </c:pt>
                <c:pt idx="50">
                  <c:v>1.787827942862142</c:v>
                </c:pt>
                <c:pt idx="51">
                  <c:v>1.8232222416339143</c:v>
                </c:pt>
                <c:pt idx="52">
                  <c:v>1.8586051132988664</c:v>
                </c:pt>
                <c:pt idx="53">
                  <c:v>1.8939767103179124</c:v>
                </c:pt>
                <c:pt idx="54">
                  <c:v>1.9293371844749947</c:v>
                </c:pt>
                <c:pt idx="55">
                  <c:v>1.9646866868638764</c:v>
                </c:pt>
                <c:pt idx="56">
                  <c:v>2.0000253678740494</c:v>
                </c:pt>
                <c:pt idx="57">
                  <c:v>2.0353533771757077</c:v>
                </c:pt>
                <c:pt idx="58">
                  <c:v>2.070670863703731</c:v>
                </c:pt>
                <c:pt idx="59">
                  <c:v>2.1059779756406214</c:v>
                </c:pt>
                <c:pt idx="60">
                  <c:v>2.1412748603983318</c:v>
                </c:pt>
                <c:pt idx="61">
                  <c:v>2.1765616645989212</c:v>
                </c:pt>
                <c:pt idx="62">
                  <c:v>2.2118385340539661</c:v>
                </c:pt>
                <c:pt idx="63">
                  <c:v>2.2471056137426544</c:v>
                </c:pt>
                <c:pt idx="64">
                  <c:v>2.2823630477884862</c:v>
                </c:pt>
                <c:pt idx="65">
                  <c:v>2.317610979434495</c:v>
                </c:pt>
                <c:pt idx="66">
                  <c:v>2.3528495510169005</c:v>
                </c:pt>
                <c:pt idx="67">
                  <c:v>2.388078903937104</c:v>
                </c:pt>
                <c:pt idx="68">
                  <c:v>2.4232991786319213</c:v>
                </c:pt>
                <c:pt idx="69">
                  <c:v>2.4585105145419544</c:v>
                </c:pt>
                <c:pt idx="70">
                  <c:v>2.4937130500779841</c:v>
                </c:pt>
                <c:pt idx="71">
                  <c:v>2.5289069225852732</c:v>
                </c:pt>
                <c:pt idx="72">
                  <c:v>2.5640922683056528</c:v>
                </c:pt>
                <c:pt idx="73">
                  <c:v>2.5992692223372642</c:v>
                </c:pt>
                <c:pt idx="74">
                  <c:v>2.6344379185918188</c:v>
                </c:pt>
                <c:pt idx="75">
                  <c:v>2.6695984897492377</c:v>
                </c:pt>
                <c:pt idx="76">
                  <c:v>2.7047510672095187</c:v>
                </c:pt>
                <c:pt idx="77">
                  <c:v>2.7398957810416786</c:v>
                </c:pt>
                <c:pt idx="78">
                  <c:v>2.7750327599296138</c:v>
                </c:pt>
                <c:pt idx="79">
                  <c:v>2.810162131114712</c:v>
                </c:pt>
                <c:pt idx="80">
                  <c:v>2.8452840203350518</c:v>
                </c:pt>
                <c:pt idx="81">
                  <c:v>2.8803985517610156</c:v>
                </c:pt>
                <c:pt idx="82">
                  <c:v>2.9155058479271512</c:v>
                </c:pt>
                <c:pt idx="83">
                  <c:v>2.9506060296601042</c:v>
                </c:pt>
                <c:pt idx="84">
                  <c:v>2.9856992160024616</c:v>
                </c:pt>
                <c:pt idx="85">
                  <c:v>3.0207855241323394</c:v>
                </c:pt>
                <c:pt idx="86">
                  <c:v>3.0558650692785641</c:v>
                </c:pt>
                <c:pt idx="87">
                  <c:v>3.0909379646313071</c:v>
                </c:pt>
                <c:pt idx="88">
                  <c:v>3.1260043212480517</c:v>
                </c:pt>
                <c:pt idx="89">
                  <c:v>3.1610642479547875</c:v>
                </c:pt>
                <c:pt idx="90">
                  <c:v>3.196117851242366</c:v>
                </c:pt>
                <c:pt idx="91">
                  <c:v>3.2311652351579787</c:v>
                </c:pt>
                <c:pt idx="92">
                  <c:v>3.2662065011917605</c:v>
                </c:pt>
                <c:pt idx="93">
                  <c:v>3.3012417481585836</c:v>
                </c:pt>
                <c:pt idx="94">
                  <c:v>3.3362710720751521</c:v>
                </c:pt>
                <c:pt idx="95">
                  <c:v>3.3712945660325877</c:v>
                </c:pt>
                <c:pt idx="96">
                  <c:v>3.4063123200647762</c:v>
                </c:pt>
                <c:pt idx="97">
                  <c:v>3.4413244210128267</c:v>
                </c:pt>
                <c:pt idx="98">
                  <c:v>3.4763309523861028</c:v>
                </c:pt>
                <c:pt idx="99">
                  <c:v>3.5113319942203933</c:v>
                </c:pt>
                <c:pt idx="100">
                  <c:v>3.5463276229338998</c:v>
                </c:pt>
                <c:pt idx="101">
                  <c:v>3.5813179111818485</c:v>
                </c:pt>
                <c:pt idx="102">
                  <c:v>3.6163029277106564</c:v>
                </c:pt>
                <c:pt idx="103">
                  <c:v>3.651282737212707</c:v>
                </c:pt>
                <c:pt idx="104">
                  <c:v>3.686257400182912</c:v>
                </c:pt>
                <c:pt idx="105">
                  <c:v>3.7212269727783522</c:v>
                </c:pt>
                <c:pt idx="106">
                  <c:v>3.7561915066823808</c:v>
                </c:pt>
                <c:pt idx="107">
                  <c:v>3.7911510489746556</c:v>
                </c:pt>
                <c:pt idx="108">
                  <c:v>3.8261056420086206</c:v>
                </c:pt>
                <c:pt idx="109">
                  <c:v>3.8610553232979656</c:v>
                </c:pt>
                <c:pt idx="110">
                  <c:v>3.8960001254135879</c:v>
                </c:pt>
                <c:pt idx="111">
                  <c:v>3.9309400758925164</c:v>
                </c:pt>
                <c:pt idx="112">
                  <c:v>3.9658751971601585</c:v>
                </c:pt>
                <c:pt idx="113">
                  <c:v>4.0008055064670902</c:v>
                </c:pt>
                <c:pt idx="114">
                  <c:v>4.0357310158414252</c:v>
                </c:pt>
                <c:pt idx="115">
                  <c:v>4.0706517320575779</c:v>
                </c:pt>
                <c:pt idx="116">
                  <c:v>4.1055676566219947</c:v>
                </c:pt>
                <c:pt idx="117">
                  <c:v>4.1404787857761418</c:v>
                </c:pt>
                <c:pt idx="118">
                  <c:v>4.1753851105167801</c:v>
                </c:pt>
                <c:pt idx="119">
                  <c:v>4.2102866166332511</c:v>
                </c:pt>
                <c:pt idx="120">
                  <c:v>4.2451832847612421</c:v>
                </c:pt>
                <c:pt idx="121">
                  <c:v>4.2800750904522422</c:v>
                </c:pt>
                <c:pt idx="122">
                  <c:v>4.3149620042576746</c:v>
                </c:pt>
                <c:pt idx="123">
                  <c:v>4.3498439918265053</c:v>
                </c:pt>
                <c:pt idx="124">
                  <c:v>4.384721014014981</c:v>
                </c:pt>
                <c:pt idx="125">
                  <c:v>4.4195930270070347</c:v>
                </c:pt>
                <c:pt idx="126">
                  <c:v>4.4544599824438507</c:v>
                </c:pt>
                <c:pt idx="127">
                  <c:v>4.489321827561044</c:v>
                </c:pt>
                <c:pt idx="128">
                  <c:v>4.5241785053319266</c:v>
                </c:pt>
                <c:pt idx="129">
                  <c:v>4.5590299546153892</c:v>
                </c:pt>
                <c:pt idx="130">
                  <c:v>4.5938761103069954</c:v>
                </c:pt>
                <c:pt idx="131">
                  <c:v>4.6287169034919762</c:v>
                </c:pt>
                <c:pt idx="132">
                  <c:v>4.6635522615989355</c:v>
                </c:pt>
                <c:pt idx="133">
                  <c:v>4.6983821085531936</c:v>
                </c:pt>
                <c:pt idx="134">
                  <c:v>4.7332063649288134</c:v>
                </c:pt>
                <c:pt idx="135">
                  <c:v>4.7680249480984997</c:v>
                </c:pt>
                <c:pt idx="136">
                  <c:v>4.8028377723806592</c:v>
                </c:pt>
                <c:pt idx="137">
                  <c:v>4.8376447491830579</c:v>
                </c:pt>
                <c:pt idx="138">
                  <c:v>4.8724457871425919</c:v>
                </c:pt>
                <c:pt idx="139">
                  <c:v>4.907240792260815</c:v>
                </c:pt>
                <c:pt idx="140">
                  <c:v>4.9420296680349374</c:v>
                </c:pt>
                <c:pt idx="141">
                  <c:v>4.9768123155841097</c:v>
                </c:pt>
                <c:pt idx="142">
                  <c:v>5.0115886337708586</c:v>
                </c:pt>
                <c:pt idx="143">
                  <c:v>5.0463585193176206</c:v>
                </c:pt>
                <c:pt idx="144">
                  <c:v>5.0811218669183571</c:v>
                </c:pt>
                <c:pt idx="145">
                  <c:v>5.1158785693452886</c:v>
                </c:pt>
                <c:pt idx="146">
                  <c:v>5.1506285175508193</c:v>
                </c:pt>
                <c:pt idx="147">
                  <c:v>5.1853716007647472</c:v>
                </c:pt>
                <c:pt idx="148">
                  <c:v>5.2201077065868855</c:v>
                </c:pt>
                <c:pt idx="149">
                  <c:v>5.2548367210752351</c:v>
                </c:pt>
                <c:pt idx="150">
                  <c:v>5.2895585288298612</c:v>
                </c:pt>
                <c:pt idx="151">
                  <c:v>5.3242730130726397</c:v>
                </c:pt>
                <c:pt idx="152">
                  <c:v>5.3589800557230349</c:v>
                </c:pt>
                <c:pt idx="153">
                  <c:v>5.3936795374700903</c:v>
                </c:pt>
                <c:pt idx="154">
                  <c:v>5.4283713378408001</c:v>
                </c:pt>
                <c:pt idx="155">
                  <c:v>5.4630553352650288</c:v>
                </c:pt>
                <c:pt idx="156">
                  <c:v>5.4977314071371604</c:v>
                </c:pt>
                <c:pt idx="157">
                  <c:v>5.5323994298746264</c:v>
                </c:pt>
                <c:pt idx="158">
                  <c:v>5.5670592789734927</c:v>
                </c:pt>
                <c:pt idx="159">
                  <c:v>5.6017108290612398</c:v>
                </c:pt>
                <c:pt idx="160">
                  <c:v>5.636353953946907</c:v>
                </c:pt>
                <c:pt idx="161">
                  <c:v>5.6709885266687268</c:v>
                </c:pt>
                <c:pt idx="162">
                  <c:v>5.7056144195394012</c:v>
                </c:pt>
                <c:pt idx="163">
                  <c:v>5.7402315041891399</c:v>
                </c:pt>
                <c:pt idx="164">
                  <c:v>5.7748396516065945</c:v>
                </c:pt>
                <c:pt idx="165">
                  <c:v>5.8094387321777967</c:v>
                </c:pt>
                <c:pt idx="166">
                  <c:v>5.844028615723226</c:v>
                </c:pt>
                <c:pt idx="167">
                  <c:v>5.8786091715330988</c:v>
                </c:pt>
                <c:pt idx="168">
                  <c:v>5.9131802684009926</c:v>
                </c:pt>
                <c:pt idx="169">
                  <c:v>5.9477417746558885</c:v>
                </c:pt>
                <c:pt idx="170">
                  <c:v>5.9822935581927315</c:v>
                </c:pt>
                <c:pt idx="171">
                  <c:v>6.0168354865015843</c:v>
                </c:pt>
                <c:pt idx="172">
                  <c:v>6.051367426695462</c:v>
                </c:pt>
                <c:pt idx="173">
                  <c:v>6.0858892455369142</c:v>
                </c:pt>
                <c:pt idx="174">
                  <c:v>6.1204008094634297</c:v>
                </c:pt>
                <c:pt idx="175">
                  <c:v>6.1549019846117305</c:v>
                </c:pt>
                <c:pt idx="176">
                  <c:v>6.1893926368410144</c:v>
                </c:pt>
                <c:pt idx="177">
                  <c:v>6.2238726317552056</c:v>
                </c:pt>
                <c:pt idx="178">
                  <c:v>6.258341834724269</c:v>
                </c:pt>
                <c:pt idx="179">
                  <c:v>6.292800110904639</c:v>
                </c:pt>
                <c:pt idx="180">
                  <c:v>6.32724732525881</c:v>
                </c:pt>
                <c:pt idx="181">
                  <c:v>6.3616833425741355</c:v>
                </c:pt>
                <c:pt idx="182">
                  <c:v>6.3961080274808806</c:v>
                </c:pt>
                <c:pt idx="183">
                  <c:v>6.4305212444695643</c:v>
                </c:pt>
                <c:pt idx="184">
                  <c:v>6.4649228579076308</c:v>
                </c:pt>
                <c:pt idx="185">
                  <c:v>6.4993127320554827</c:v>
                </c:pt>
                <c:pt idx="186">
                  <c:v>6.5336907310819203</c:v>
                </c:pt>
                <c:pt idx="187">
                  <c:v>6.5680567190789994</c:v>
                </c:pt>
                <c:pt idx="188">
                  <c:v>6.6024105600763558</c:v>
                </c:pt>
                <c:pt idx="189">
                  <c:v>6.6367521180550142</c:v>
                </c:pt>
                <c:pt idx="190">
                  <c:v>6.671081256960707</c:v>
                </c:pt>
                <c:pt idx="191">
                  <c:v>6.7053978407167349</c:v>
                </c:pt>
                <c:pt idx="192">
                  <c:v>6.7397017332363829</c:v>
                </c:pt>
                <c:pt idx="193">
                  <c:v>6.7739927984349215</c:v>
                </c:pt>
                <c:pt idx="194">
                  <c:v>6.8082709002412098</c:v>
                </c:pt>
                <c:pt idx="195">
                  <c:v>6.8425359026089181</c:v>
                </c:pt>
                <c:pt idx="196">
                  <c:v>6.8767876695273946</c:v>
                </c:pt>
                <c:pt idx="197">
                  <c:v>6.9110260650321864</c:v>
                </c:pt>
                <c:pt idx="198">
                  <c:v>6.9452509532152327</c:v>
                </c:pt>
                <c:pt idx="199">
                  <c:v>6.9794621982347493</c:v>
                </c:pt>
                <c:pt idx="200">
                  <c:v>7.0136596643248161</c:v>
                </c:pt>
                <c:pt idx="201">
                  <c:v>7.0478432158046767</c:v>
                </c:pt>
                <c:pt idx="202">
                  <c:v>7.0820127170877729</c:v>
                </c:pt>
                <c:pt idx="203">
                  <c:v>7.1161680326905188</c:v>
                </c:pt>
                <c:pt idx="204">
                  <c:v>7.1503090272408238</c:v>
                </c:pt>
                <c:pt idx="205">
                  <c:v>7.1844355654863863</c:v>
                </c:pt>
                <c:pt idx="206">
                  <c:v>7.2185475123027549</c:v>
                </c:pt>
                <c:pt idx="207">
                  <c:v>7.2526447327011789</c:v>
                </c:pt>
                <c:pt idx="208">
                  <c:v>7.2867270918362461</c:v>
                </c:pt>
                <c:pt idx="209">
                  <c:v>7.320794455013325</c:v>
                </c:pt>
                <c:pt idx="210">
                  <c:v>7.3548466876958187</c:v>
                </c:pt>
                <c:pt idx="211">
                  <c:v>7.3888836555122293</c:v>
                </c:pt>
                <c:pt idx="212">
                  <c:v>7.4229052242630544</c:v>
                </c:pt>
                <c:pt idx="213">
                  <c:v>7.4569112599275131</c:v>
                </c:pt>
                <c:pt idx="214">
                  <c:v>7.4909016286701062</c:v>
                </c:pt>
                <c:pt idx="215">
                  <c:v>7.5248761968470275</c:v>
                </c:pt>
                <c:pt idx="216">
                  <c:v>7.5588348310124189</c:v>
                </c:pt>
                <c:pt idx="217">
                  <c:v>7.5927773979244897</c:v>
                </c:pt>
                <c:pt idx="218">
                  <c:v>7.6267037645514879</c:v>
                </c:pt>
                <c:pt idx="219">
                  <c:v>7.6606137980775477</c:v>
                </c:pt>
                <c:pt idx="220">
                  <c:v>7.6945073659084002</c:v>
                </c:pt>
                <c:pt idx="221">
                  <c:v>7.7283843356769646</c:v>
                </c:pt>
                <c:pt idx="222">
                  <c:v>7.7622445752488209</c:v>
                </c:pt>
                <c:pt idx="223">
                  <c:v>7.7960879527275617</c:v>
                </c:pt>
                <c:pt idx="224">
                  <c:v>7.829914336460039</c:v>
                </c:pt>
                <c:pt idx="225">
                  <c:v>7.8637235950414981</c:v>
                </c:pt>
                <c:pt idx="226">
                  <c:v>7.8975155973206101</c:v>
                </c:pt>
                <c:pt idx="227">
                  <c:v>7.9312902124044031</c:v>
                </c:pt>
                <c:pt idx="228">
                  <c:v>7.9650473096630945</c:v>
                </c:pt>
                <c:pt idx="229">
                  <c:v>7.9987867587348305</c:v>
                </c:pt>
                <c:pt idx="230">
                  <c:v>8.0325084295303331</c:v>
                </c:pt>
                <c:pt idx="231">
                  <c:v>8.0662121922374599</c:v>
                </c:pt>
                <c:pt idx="232">
                  <c:v>8.0998979173256735</c:v>
                </c:pt>
                <c:pt idx="233">
                  <c:v>8.1335654755504336</c:v>
                </c:pt>
                <c:pt idx="234">
                  <c:v>8.1672147379575026</c:v>
                </c:pt>
                <c:pt idx="235">
                  <c:v>8.2008455758871754</c:v>
                </c:pt>
                <c:pt idx="236">
                  <c:v>8.2344578609784342</c:v>
                </c:pt>
                <c:pt idx="237">
                  <c:v>8.2680514651730217</c:v>
                </c:pt>
                <c:pt idx="238">
                  <c:v>8.3016262607194502</c:v>
                </c:pt>
                <c:pt idx="239">
                  <c:v>8.3351821201769347</c:v>
                </c:pt>
                <c:pt idx="240">
                  <c:v>8.3687189164192635</c:v>
                </c:pt>
                <c:pt idx="241">
                  <c:v>8.4022365226385904</c:v>
                </c:pt>
                <c:pt idx="242">
                  <c:v>8.4357348123491747</c:v>
                </c:pt>
                <c:pt idx="243">
                  <c:v>8.4692136593910483</c:v>
                </c:pt>
                <c:pt idx="244">
                  <c:v>8.5026729379336281</c:v>
                </c:pt>
                <c:pt idx="245">
                  <c:v>8.5361125224792609</c:v>
                </c:pt>
                <c:pt idx="246">
                  <c:v>8.5695322878667142</c:v>
                </c:pt>
                <c:pt idx="247">
                  <c:v>8.6029321092746045</c:v>
                </c:pt>
                <c:pt idx="248">
                  <c:v>8.6363118622247725</c:v>
                </c:pt>
                <c:pt idx="249">
                  <c:v>8.6696714225856031</c:v>
                </c:pt>
                <c:pt idx="250">
                  <c:v>8.7030106665752918</c:v>
                </c:pt>
                <c:pt idx="251">
                  <c:v>8.7363294707650532</c:v>
                </c:pt>
                <c:pt idx="252">
                  <c:v>8.7696277120822828</c:v>
                </c:pt>
                <c:pt idx="253">
                  <c:v>8.8029052678136672</c:v>
                </c:pt>
                <c:pt idx="254">
                  <c:v>8.8361620156082434</c:v>
                </c:pt>
                <c:pt idx="255">
                  <c:v>8.8693978334804093</c:v>
                </c:pt>
                <c:pt idx="256">
                  <c:v>8.9026125998128833</c:v>
                </c:pt>
                <c:pt idx="257">
                  <c:v>8.9358061933596247</c:v>
                </c:pt>
                <c:pt idx="258">
                  <c:v>8.9689784932487022</c:v>
                </c:pt>
                <c:pt idx="259">
                  <c:v>9.0021293789851153</c:v>
                </c:pt>
                <c:pt idx="260">
                  <c:v>9.0352587304535774</c:v>
                </c:pt>
                <c:pt idx="261">
                  <c:v>9.0683664279212497</c:v>
                </c:pt>
                <c:pt idx="262">
                  <c:v>9.101452352040436</c:v>
                </c:pt>
                <c:pt idx="263">
                  <c:v>9.1345163838512278</c:v>
                </c:pt>
                <c:pt idx="264">
                  <c:v>9.1675584047841223</c:v>
                </c:pt>
                <c:pt idx="265">
                  <c:v>9.2005782966625791</c:v>
                </c:pt>
                <c:pt idx="266">
                  <c:v>9.2335759417055581</c:v>
                </c:pt>
                <c:pt idx="267">
                  <c:v>9.2665512225300013</c:v>
                </c:pt>
                <c:pt idx="268">
                  <c:v>9.2995040221532808</c:v>
                </c:pt>
                <c:pt idx="269">
                  <c:v>9.3324342239956088</c:v>
                </c:pt>
                <c:pt idx="270">
                  <c:v>9.3653417118824152</c:v>
                </c:pt>
              </c:numCache>
            </c:numRef>
          </c:xVal>
          <c:yVal>
            <c:numRef>
              <c:f>Ether!$C$13:$C$283</c:f>
              <c:numCache>
                <c:formatCode>General</c:formatCode>
                <c:ptCount val="271"/>
                <c:pt idx="0">
                  <c:v>1</c:v>
                </c:pt>
                <c:pt idx="1">
                  <c:v>1.1344202188312136</c:v>
                </c:pt>
                <c:pt idx="2">
                  <c:v>1.2676086668327762</c:v>
                </c:pt>
                <c:pt idx="3">
                  <c:v>1.3995666424304933</c:v>
                </c:pt>
                <c:pt idx="4">
                  <c:v>1.530295430774566</c:v>
                </c:pt>
                <c:pt idx="5">
                  <c:v>1.6597963037916283</c:v>
                </c:pt>
                <c:pt idx="6">
                  <c:v>1.7880705202362079</c:v>
                </c:pt>
                <c:pt idx="7">
                  <c:v>1.9151193257416117</c:v>
                </c:pt>
                <c:pt idx="8">
                  <c:v>2.0409439528702435</c:v>
                </c:pt>
                <c:pt idx="9">
                  <c:v>2.1655456211633615</c:v>
                </c:pt>
                <c:pt idx="10">
                  <c:v>2.2889255371902775</c:v>
                </c:pt>
                <c:pt idx="11">
                  <c:v>2.4110848945970087</c:v>
                </c:pt>
                <c:pt idx="12">
                  <c:v>2.5320248741543834</c:v>
                </c:pt>
                <c:pt idx="13">
                  <c:v>2.6517466438056081</c:v>
                </c:pt>
                <c:pt idx="14">
                  <c:v>2.7702513587133057</c:v>
                </c:pt>
                <c:pt idx="15">
                  <c:v>2.8875401613060245</c:v>
                </c:pt>
                <c:pt idx="16">
                  <c:v>3.0036141813242301</c:v>
                </c:pt>
                <c:pt idx="17">
                  <c:v>3.1184745358657815</c:v>
                </c:pt>
                <c:pt idx="18">
                  <c:v>3.2321223294309034</c:v>
                </c:pt>
                <c:pt idx="19">
                  <c:v>3.3445586539666552</c:v>
                </c:pt>
                <c:pt idx="20">
                  <c:v>3.4557845889109085</c:v>
                </c:pt>
                <c:pt idx="21">
                  <c:v>3.5658012012358364</c:v>
                </c:pt>
                <c:pt idx="22">
                  <c:v>3.6746095454909238</c:v>
                </c:pt>
                <c:pt idx="23">
                  <c:v>3.7822106638455049</c:v>
                </c:pt>
                <c:pt idx="24">
                  <c:v>3.8886055861308346</c:v>
                </c:pt>
                <c:pt idx="25">
                  <c:v>3.9937953298817028</c:v>
                </c:pt>
                <c:pt idx="26">
                  <c:v>4.0977809003775985</c:v>
                </c:pt>
                <c:pt idx="27">
                  <c:v>4.20056329068343</c:v>
                </c:pt>
                <c:pt idx="28">
                  <c:v>4.3021434816898161</c:v>
                </c:pt>
                <c:pt idx="29">
                  <c:v>4.4025224421529456</c:v>
                </c:pt>
                <c:pt idx="30">
                  <c:v>4.5017011287340258</c:v>
                </c:pt>
                <c:pt idx="31">
                  <c:v>4.5996804860383227</c:v>
                </c:pt>
                <c:pt idx="32">
                  <c:v>4.6964614466537995</c:v>
                </c:pt>
                <c:pt idx="33">
                  <c:v>4.7920449311893769</c:v>
                </c:pt>
                <c:pt idx="34">
                  <c:v>4.8864318483128066</c:v>
                </c:pt>
                <c:pt idx="35">
                  <c:v>4.9796230947881881</c:v>
                </c:pt>
                <c:pt idx="36">
                  <c:v>5.0716195555131236</c:v>
                </c:pt>
                <c:pt idx="37">
                  <c:v>5.1624221035555387</c:v>
                </c:pt>
                <c:pt idx="38">
                  <c:v>5.2520316001901675</c:v>
                </c:pt>
                <c:pt idx="39">
                  <c:v>5.3404488949347266</c:v>
                </c:pt>
                <c:pt idx="40">
                  <c:v>5.4276748255857887</c:v>
                </c:pt>
                <c:pt idx="41">
                  <c:v>5.5137102182543671</c:v>
                </c:pt>
                <c:pt idx="42">
                  <c:v>5.5985558874012336</c:v>
                </c:pt>
                <c:pt idx="43">
                  <c:v>5.6822126358719816</c:v>
                </c:pt>
                <c:pt idx="44">
                  <c:v>5.76468125493186</c:v>
                </c:pt>
                <c:pt idx="45">
                  <c:v>5.8459625243003881</c:v>
                </c:pt>
                <c:pt idx="46">
                  <c:v>5.9260572121857766</c:v>
                </c:pt>
                <c:pt idx="47">
                  <c:v>6.0049660753191834</c:v>
                </c:pt>
                <c:pt idx="48">
                  <c:v>6.0826898589888145</c:v>
                </c:pt>
                <c:pt idx="49">
                  <c:v>6.1592292970739084</c:v>
                </c:pt>
                <c:pt idx="50">
                  <c:v>6.2345851120786229</c:v>
                </c:pt>
                <c:pt idx="51">
                  <c:v>6.3087580151658589</c:v>
                </c:pt>
                <c:pt idx="52">
                  <c:v>6.3817487061910532</c:v>
                </c:pt>
                <c:pt idx="53">
                  <c:v>6.4535578737359671</c:v>
                </c:pt>
                <c:pt idx="54">
                  <c:v>6.5241861951425202</c:v>
                </c:pt>
                <c:pt idx="55">
                  <c:v>6.5936343365466961</c:v>
                </c:pt>
                <c:pt idx="56">
                  <c:v>6.6619029529125759</c:v>
                </c:pt>
                <c:pt idx="57">
                  <c:v>6.7289926880665334</c:v>
                </c:pt>
                <c:pt idx="58">
                  <c:v>6.7949041747316574</c:v>
                </c:pt>
                <c:pt idx="59">
                  <c:v>6.8596380345624413</c:v>
                </c:pt>
                <c:pt idx="60">
                  <c:v>6.9231948781798085</c:v>
                </c:pt>
                <c:pt idx="61">
                  <c:v>6.985575305206539</c:v>
                </c:pt>
                <c:pt idx="62">
                  <c:v>7.0467799043031629</c:v>
                </c:pt>
                <c:pt idx="63">
                  <c:v>7.1068092532043989</c:v>
                </c:pt>
                <c:pt idx="64">
                  <c:v>7.1656639187562252</c:v>
                </c:pt>
                <c:pt idx="65">
                  <c:v>7.2233444569536687</c:v>
                </c:pt>
                <c:pt idx="66">
                  <c:v>7.2798514129794167</c:v>
                </c:pt>
                <c:pt idx="67">
                  <c:v>7.335185321243352</c:v>
                </c:pt>
                <c:pt idx="68">
                  <c:v>7.3893467054231401</c:v>
                </c:pt>
                <c:pt idx="69">
                  <c:v>7.4423360785059876</c:v>
                </c:pt>
                <c:pt idx="70">
                  <c:v>7.4941539428317192</c:v>
                </c:pt>
                <c:pt idx="71">
                  <c:v>7.5448007901373257</c:v>
                </c:pt>
                <c:pt idx="72">
                  <c:v>7.5942771016031481</c:v>
                </c:pt>
                <c:pt idx="73">
                  <c:v>7.6425833479008878</c:v>
                </c:pt>
                <c:pt idx="74">
                  <c:v>7.6897199892436383</c:v>
                </c:pt>
                <c:pt idx="75">
                  <c:v>7.7356874754381622</c:v>
                </c:pt>
                <c:pt idx="76">
                  <c:v>7.7804862459396524</c:v>
                </c:pt>
                <c:pt idx="77">
                  <c:v>7.8241167299092362</c:v>
                </c:pt>
                <c:pt idx="78">
                  <c:v>7.866579346274519</c:v>
                </c:pt>
                <c:pt idx="79">
                  <c:v>7.9078745037934635</c:v>
                </c:pt>
                <c:pt idx="80">
                  <c:v>7.9480026011219644</c:v>
                </c:pt>
                <c:pt idx="81">
                  <c:v>7.9869640268854747</c:v>
                </c:pt>
                <c:pt idx="82">
                  <c:v>8.0247591597550922</c:v>
                </c:pt>
                <c:pt idx="83">
                  <c:v>8.061388368528549</c:v>
                </c:pt>
                <c:pt idx="84">
                  <c:v>8.096852012216571</c:v>
                </c:pt>
                <c:pt idx="85">
                  <c:v>8.1311504401351336</c:v>
                </c:pt>
                <c:pt idx="86">
                  <c:v>8.164283992004151</c:v>
                </c:pt>
                <c:pt idx="87">
                  <c:v>8.1962529980532217</c:v>
                </c:pt>
                <c:pt idx="88">
                  <c:v>8.2270577791350465</c:v>
                </c:pt>
                <c:pt idx="89">
                  <c:v>8.2566986468472248</c:v>
                </c:pt>
                <c:pt idx="90">
                  <c:v>8.2851759036631467</c:v>
                </c:pt>
                <c:pt idx="91">
                  <c:v>8.3124898430727647</c:v>
                </c:pt>
                <c:pt idx="92">
                  <c:v>8.3386407497340418</c:v>
                </c:pt>
                <c:pt idx="93">
                  <c:v>8.3636288996359518</c:v>
                </c:pt>
                <c:pt idx="94">
                  <c:v>8.387454560273893</c:v>
                </c:pt>
                <c:pt idx="95">
                  <c:v>8.4101179908384296</c:v>
                </c:pt>
                <c:pt idx="96">
                  <c:v>8.4316194424182918</c:v>
                </c:pt>
                <c:pt idx="97">
                  <c:v>8.4519591582185392</c:v>
                </c:pt>
                <c:pt idx="98">
                  <c:v>8.4711373737948144</c:v>
                </c:pt>
                <c:pt idx="99">
                  <c:v>8.489154317304564</c:v>
                </c:pt>
                <c:pt idx="100">
                  <c:v>8.5060102097760524</c:v>
                </c:pt>
                <c:pt idx="101">
                  <c:v>8.5217052653959122</c:v>
                </c:pt>
                <c:pt idx="102">
                  <c:v>8.5362396918159007</c:v>
                </c:pt>
                <c:pt idx="103">
                  <c:v>8.5496136904793545</c:v>
                </c:pt>
                <c:pt idx="104">
                  <c:v>8.5618274569677091</c:v>
                </c:pt>
                <c:pt idx="105">
                  <c:v>8.5728811813672419</c:v>
                </c:pt>
                <c:pt idx="106">
                  <c:v>8.5827750486559591</c:v>
                </c:pt>
                <c:pt idx="107">
                  <c:v>8.5915092391103176</c:v>
                </c:pt>
                <c:pt idx="108">
                  <c:v>8.5990839287311758</c:v>
                </c:pt>
                <c:pt idx="109">
                  <c:v>8.6054992896880798</c:v>
                </c:pt>
                <c:pt idx="110">
                  <c:v>8.610755490780674</c:v>
                </c:pt>
                <c:pt idx="111">
                  <c:v>8.6148526979157261</c:v>
                </c:pt>
                <c:pt idx="112">
                  <c:v>8.6177910745979407</c:v>
                </c:pt>
                <c:pt idx="113">
                  <c:v>8.619570782432465</c:v>
                </c:pt>
                <c:pt idx="114">
                  <c:v>8.6201919816367312</c:v>
                </c:pt>
                <c:pt idx="115">
                  <c:v>8.6196548315590658</c:v>
                </c:pt>
                <c:pt idx="116">
                  <c:v>8.6179594912013489</c:v>
                </c:pt>
                <c:pt idx="117">
                  <c:v>8.6151061197428955</c:v>
                </c:pt>
                <c:pt idx="118">
                  <c:v>8.6110948770626887</c:v>
                </c:pt>
                <c:pt idx="119">
                  <c:v>8.6059259242571535</c:v>
                </c:pt>
                <c:pt idx="120">
                  <c:v>8.5995994241506963</c:v>
                </c:pt>
                <c:pt idx="121">
                  <c:v>8.592115541796451</c:v>
                </c:pt>
                <c:pt idx="122">
                  <c:v>8.5834744449648248</c:v>
                </c:pt>
                <c:pt idx="123">
                  <c:v>8.5736763046177149</c:v>
                </c:pt>
                <c:pt idx="124">
                  <c:v>8.5627212953665239</c:v>
                </c:pt>
                <c:pt idx="125">
                  <c:v>8.5506095959124373</c:v>
                </c:pt>
                <c:pt idx="126">
                  <c:v>8.5373413894676897</c:v>
                </c:pt>
                <c:pt idx="127">
                  <c:v>8.5229168641569029</c:v>
                </c:pt>
                <c:pt idx="128">
                  <c:v>8.5073362133978403</c:v>
                </c:pt>
                <c:pt idx="129">
                  <c:v>8.490599636261237</c:v>
                </c:pt>
                <c:pt idx="130">
                  <c:v>8.4727073378095987</c:v>
                </c:pt>
                <c:pt idx="131">
                  <c:v>8.4536595294151002</c:v>
                </c:pt>
                <c:pt idx="132">
                  <c:v>8.4334564290569212</c:v>
                </c:pt>
                <c:pt idx="133">
                  <c:v>8.4120982615985138</c:v>
                </c:pt>
                <c:pt idx="134">
                  <c:v>8.3895852590454378</c:v>
                </c:pt>
                <c:pt idx="135">
                  <c:v>8.3659176607845058</c:v>
                </c:pt>
                <c:pt idx="136">
                  <c:v>8.3410957138050694</c:v>
                </c:pt>
                <c:pt idx="137">
                  <c:v>8.315119672903311</c:v>
                </c:pt>
                <c:pt idx="138">
                  <c:v>8.2879898008704664</c:v>
                </c:pt>
                <c:pt idx="139">
                  <c:v>8.2597063686658938</c:v>
                </c:pt>
                <c:pt idx="140">
                  <c:v>8.2302696555759258</c:v>
                </c:pt>
                <c:pt idx="141">
                  <c:v>8.1996799493594086</c:v>
                </c:pt>
                <c:pt idx="142">
                  <c:v>8.1679375463808181</c:v>
                </c:pt>
                <c:pt idx="143">
                  <c:v>8.1350427517318238</c:v>
                </c:pt>
                <c:pt idx="144">
                  <c:v>8.1009958793420989</c:v>
                </c:pt>
                <c:pt idx="145">
                  <c:v>8.0657972520801824</c:v>
                </c:pt>
                <c:pt idx="146">
                  <c:v>8.0294472018451106</c:v>
                </c:pt>
                <c:pt idx="147">
                  <c:v>7.9919460696495257</c:v>
                </c:pt>
                <c:pt idx="148">
                  <c:v>7.9532942056948981</c:v>
                </c:pt>
                <c:pt idx="149">
                  <c:v>7.9134919694394785</c:v>
                </c:pt>
                <c:pt idx="150">
                  <c:v>7.8725397296595325</c:v>
                </c:pt>
                <c:pt idx="151">
                  <c:v>7.8304378645043826</c:v>
                </c:pt>
                <c:pt idx="152">
                  <c:v>7.7871867615457377</c:v>
                </c:pt>
                <c:pt idx="153">
                  <c:v>7.7427868178217523</c:v>
                </c:pt>
                <c:pt idx="154">
                  <c:v>7.6972384398762257</c:v>
                </c:pt>
                <c:pt idx="155">
                  <c:v>7.6505420437933136</c:v>
                </c:pt>
                <c:pt idx="156">
                  <c:v>7.6026980552280996</c:v>
                </c:pt>
                <c:pt idx="157">
                  <c:v>7.5537069094333402</c:v>
                </c:pt>
                <c:pt idx="158">
                  <c:v>7.5035690512826712</c:v>
                </c:pt>
                <c:pt idx="159">
                  <c:v>7.4522849352905451</c:v>
                </c:pt>
                <c:pt idx="160">
                  <c:v>7.3998550256291393</c:v>
                </c:pt>
                <c:pt idx="161">
                  <c:v>7.3462797961424524</c:v>
                </c:pt>
                <c:pt idx="162">
                  <c:v>7.2915597303578039</c:v>
                </c:pt>
                <c:pt idx="163">
                  <c:v>7.2356953214949051</c:v>
                </c:pt>
                <c:pt idx="164">
                  <c:v>7.1786870724726901</c:v>
                </c:pt>
                <c:pt idx="165">
                  <c:v>7.1205354959140461</c:v>
                </c:pt>
                <c:pt idx="166">
                  <c:v>7.0612411141485936</c:v>
                </c:pt>
                <c:pt idx="167">
                  <c:v>7.0008044592136445</c:v>
                </c:pt>
                <c:pt idx="168">
                  <c:v>6.9392260728534554</c:v>
                </c:pt>
                <c:pt idx="169">
                  <c:v>6.8765065065168889</c:v>
                </c:pt>
                <c:pt idx="170">
                  <c:v>6.8126463213535766</c:v>
                </c:pt>
                <c:pt idx="171">
                  <c:v>6.7476460882086808</c:v>
                </c:pt>
                <c:pt idx="172">
                  <c:v>6.6815063876163343</c:v>
                </c:pt>
                <c:pt idx="173">
                  <c:v>6.6142278097918412</c:v>
                </c:pt>
                <c:pt idx="174">
                  <c:v>6.5458109546226986</c:v>
                </c:pt>
                <c:pt idx="175">
                  <c:v>6.4762564316585189</c:v>
                </c:pt>
                <c:pt idx="176">
                  <c:v>6.4055648600998989</c:v>
                </c:pt>
                <c:pt idx="177">
                  <c:v>6.3337368687862945</c:v>
                </c:pt>
                <c:pt idx="178">
                  <c:v>6.2607730961829589</c:v>
                </c:pt>
                <c:pt idx="179">
                  <c:v>6.18667419036698</c:v>
                </c:pt>
                <c:pt idx="180">
                  <c:v>6.1114408090124659</c:v>
                </c:pt>
                <c:pt idx="181">
                  <c:v>6.0350736193749182</c:v>
                </c:pt>
                <c:pt idx="182">
                  <c:v>5.957573298274828</c:v>
                </c:pt>
                <c:pt idx="183">
                  <c:v>5.8789405320805264</c:v>
                </c:pt>
                <c:pt idx="184">
                  <c:v>5.7991760166903292</c:v>
                </c:pt>
                <c:pt idx="185">
                  <c:v>5.7182804575139947</c:v>
                </c:pt>
                <c:pt idx="186">
                  <c:v>5.6362545694535271</c:v>
                </c:pt>
                <c:pt idx="187">
                  <c:v>5.5530990768833508</c:v>
                </c:pt>
                <c:pt idx="188">
                  <c:v>5.468814713629877</c:v>
                </c:pt>
                <c:pt idx="189">
                  <c:v>5.3834022229504859</c:v>
                </c:pt>
                <c:pt idx="190">
                  <c:v>5.29686235751194</c:v>
                </c:pt>
                <c:pt idx="191">
                  <c:v>5.2091958793682576</c:v>
                </c:pt>
                <c:pt idx="192">
                  <c:v>5.1204035599380537</c:v>
                </c:pt>
                <c:pt idx="193">
                  <c:v>5.0304861799813692</c:v>
                </c:pt>
                <c:pt idx="194">
                  <c:v>4.9394445295760043</c:v>
                </c:pt>
                <c:pt idx="195">
                  <c:v>4.8472794080933692</c:v>
                </c:pt>
                <c:pt idx="196">
                  <c:v>4.7539916241738673</c:v>
                </c:pt>
                <c:pt idx="197">
                  <c:v>4.6595819957018225</c:v>
                </c:pt>
                <c:pt idx="198">
                  <c:v>4.5640513497799615</c:v>
                </c:pt>
                <c:pt idx="199">
                  <c:v>4.4674005227034668</c:v>
                </c:pt>
                <c:pt idx="200">
                  <c:v>4.3696303599336037</c:v>
                </c:pt>
                <c:pt idx="201">
                  <c:v>4.2707417160709422</c:v>
                </c:pt>
                <c:pt idx="202">
                  <c:v>4.1707354548281712</c:v>
                </c:pt>
                <c:pt idx="203">
                  <c:v>4.0696124490025225</c:v>
                </c:pt>
                <c:pt idx="204">
                  <c:v>3.9673735804478123</c:v>
                </c:pt>
                <c:pt idx="205">
                  <c:v>3.8640197400461052</c:v>
                </c:pt>
                <c:pt idx="206">
                  <c:v>3.7595518276790103</c:v>
                </c:pt>
                <c:pt idx="207">
                  <c:v>3.6539707521986182</c:v>
                </c:pt>
                <c:pt idx="208">
                  <c:v>3.5472774313980837</c:v>
                </c:pt>
                <c:pt idx="209">
                  <c:v>3.4394727919818622</c:v>
                </c:pt>
                <c:pt idx="210">
                  <c:v>3.3305577695356074</c:v>
                </c:pt>
                <c:pt idx="211">
                  <c:v>3.2205333084957344</c:v>
                </c:pt>
                <c:pt idx="212">
                  <c:v>3.1094003621186563</c:v>
                </c:pt>
                <c:pt idx="213">
                  <c:v>2.9971598924496985</c:v>
                </c:pt>
                <c:pt idx="214">
                  <c:v>2.8838128702916972</c:v>
                </c:pt>
                <c:pt idx="215">
                  <c:v>2.7693602751732884</c:v>
                </c:pt>
                <c:pt idx="216">
                  <c:v>2.6538030953168894</c:v>
                </c:pt>
                <c:pt idx="217">
                  <c:v>2.5371423276063823</c:v>
                </c:pt>
                <c:pt idx="218">
                  <c:v>2.4193789775545023</c:v>
                </c:pt>
                <c:pt idx="219">
                  <c:v>2.300514059269934</c:v>
                </c:pt>
                <c:pt idx="220">
                  <c:v>2.1805485954241228</c:v>
                </c:pt>
                <c:pt idx="221">
                  <c:v>2.0594836172178046</c:v>
                </c:pt>
                <c:pt idx="222">
                  <c:v>1.9373201643472602</c:v>
                </c:pt>
                <c:pt idx="223">
                  <c:v>1.8140592849702948</c:v>
                </c:pt>
                <c:pt idx="224">
                  <c:v>1.6897020356719512</c:v>
                </c:pt>
                <c:pt idx="225">
                  <c:v>1.5642494814299579</c:v>
                </c:pt>
                <c:pt idx="226">
                  <c:v>1.4377026955799168</c:v>
                </c:pt>
                <c:pt idx="227">
                  <c:v>1.3100627597802355</c:v>
                </c:pt>
                <c:pt idx="228">
                  <c:v>1.1813307639768065</c:v>
                </c:pt>
                <c:pt idx="229">
                  <c:v>1.0515078063674381</c:v>
                </c:pt>
                <c:pt idx="230">
                  <c:v>0.92059499336604123</c:v>
                </c:pt>
                <c:pt idx="231">
                  <c:v>0.7885934395665738</c:v>
                </c:pt>
                <c:pt idx="232">
                  <c:v>0.65550426770674863</c:v>
                </c:pt>
                <c:pt idx="233">
                  <c:v>0.52132860863150743</c:v>
                </c:pt>
                <c:pt idx="234">
                  <c:v>0.38606760125626344</c:v>
                </c:pt>
                <c:pt idx="235">
                  <c:v>0.24972239252991857</c:v>
                </c:pt>
                <c:pt idx="236">
                  <c:v>0.11229413739765587</c:v>
                </c:pt>
                <c:pt idx="237">
                  <c:v>-2.6216001236487374E-2</c:v>
                </c:pt>
                <c:pt idx="238">
                  <c:v>-0.16580685254726357</c:v>
                </c:pt>
                <c:pt idx="239">
                  <c:v>-0.30647723782607217</c:v>
                </c:pt>
                <c:pt idx="240">
                  <c:v>-0.4482259705190268</c:v>
                </c:pt>
                <c:pt idx="241">
                  <c:v>-0.5910518562652296</c:v>
                </c:pt>
                <c:pt idx="242">
                  <c:v>-0.73495369293524926</c:v>
                </c:pt>
                <c:pt idx="243">
                  <c:v>-0.87993027066979901</c:v>
                </c:pt>
                <c:pt idx="244">
                  <c:v>-1.0259803719186122</c:v>
                </c:pt>
                <c:pt idx="245">
                  <c:v>-1.1731027714795124</c:v>
                </c:pt>
                <c:pt idx="246">
                  <c:v>-1.3212962365376728</c:v>
                </c:pt>
                <c:pt idx="247">
                  <c:v>-1.470559526705066</c:v>
                </c:pt>
                <c:pt idx="248">
                  <c:v>-1.6208913940600962</c:v>
                </c:pt>
                <c:pt idx="249">
                  <c:v>-1.7722905831874147</c:v>
                </c:pt>
                <c:pt idx="250">
                  <c:v>-1.9247558312179136</c:v>
                </c:pt>
                <c:pt idx="251">
                  <c:v>-2.0782858678688947</c:v>
                </c:pt>
                <c:pt idx="252">
                  <c:v>-2.2328794154844105</c:v>
                </c:pt>
                <c:pt idx="253">
                  <c:v>-2.3885351890757778</c:v>
                </c:pt>
                <c:pt idx="254">
                  <c:v>-2.5452518963622532</c:v>
                </c:pt>
                <c:pt idx="255">
                  <c:v>-2.7030282378118762</c:v>
                </c:pt>
                <c:pt idx="256">
                  <c:v>-2.8618629066824712</c:v>
                </c:pt>
                <c:pt idx="257">
                  <c:v>-3.0217545890628079</c:v>
                </c:pt>
                <c:pt idx="258">
                  <c:v>-3.182701963913916</c:v>
                </c:pt>
                <c:pt idx="259">
                  <c:v>-3.3447037031105515</c:v>
                </c:pt>
                <c:pt idx="260">
                  <c:v>-3.5077584714828127</c:v>
                </c:pt>
                <c:pt idx="261">
                  <c:v>-3.6718649268579022</c:v>
                </c:pt>
                <c:pt idx="262">
                  <c:v>-3.8370217201020322</c:v>
                </c:pt>
                <c:pt idx="263">
                  <c:v>-4.0032274951624682</c:v>
                </c:pt>
                <c:pt idx="264">
                  <c:v>-4.1704808891097143</c:v>
                </c:pt>
                <c:pt idx="265">
                  <c:v>-4.3387805321798281</c:v>
                </c:pt>
                <c:pt idx="266">
                  <c:v>-4.5081250478168711</c:v>
                </c:pt>
                <c:pt idx="267">
                  <c:v>-4.678513052715485</c:v>
                </c:pt>
                <c:pt idx="268">
                  <c:v>-4.8499431568635973</c:v>
                </c:pt>
                <c:pt idx="269">
                  <c:v>-5.0224139635852483</c:v>
                </c:pt>
                <c:pt idx="270">
                  <c:v>-5.1959240695835369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7-4D6F-B19D-5DA30A2ADC61}"/>
            </c:ext>
          </c:extLst>
        </c:ser>
        <c:ser>
          <c:idx val="2"/>
          <c:order val="2"/>
          <c:tx>
            <c:strRef>
              <c:f>Ether!$E$12</c:f>
              <c:strCache>
                <c:ptCount val="1"/>
                <c:pt idx="0">
                  <c:v>top of goal minus ball radius</c:v>
                </c:pt>
              </c:strCache>
            </c:strRef>
          </c:tx>
          <c:spPr>
            <a:ln w="25400">
              <a:solidFill>
                <a:srgbClr val="4EE257"/>
              </a:solidFill>
              <a:prstDash val="solid"/>
            </a:ln>
          </c:spPr>
          <c:marker>
            <c:symbol val="none"/>
          </c:marker>
          <c:xVal>
            <c:numRef>
              <c:f>Ether!$B$13:$B$283</c:f>
              <c:numCache>
                <c:formatCode>General</c:formatCode>
                <c:ptCount val="271"/>
                <c:pt idx="0">
                  <c:v>0</c:v>
                </c:pt>
                <c:pt idx="1">
                  <c:v>3.6172967033949482E-2</c:v>
                </c:pt>
                <c:pt idx="2">
                  <c:v>7.2326153480169658E-2</c:v>
                </c:pt>
                <c:pt idx="3">
                  <c:v>0.1084597397670688</c:v>
                </c:pt>
                <c:pt idx="4">
                  <c:v>0.14457390576114548</c:v>
                </c:pt>
                <c:pt idx="5">
                  <c:v>0.18066883076977591</c:v>
                </c:pt>
                <c:pt idx="6">
                  <c:v>0.21674469354389503</c:v>
                </c:pt>
                <c:pt idx="7">
                  <c:v>0.2528016722805686</c:v>
                </c:pt>
                <c:pt idx="8">
                  <c:v>0.28883994462545326</c:v>
                </c:pt>
                <c:pt idx="9">
                  <c:v>0.32485968767514134</c:v>
                </c:pt>
                <c:pt idx="10">
                  <c:v>0.36086107797938727</c:v>
                </c:pt>
                <c:pt idx="11">
                  <c:v>0.39684429154321199</c:v>
                </c:pt>
                <c:pt idx="12">
                  <c:v>0.43280950382888161</c:v>
                </c:pt>
                <c:pt idx="13">
                  <c:v>0.46875688975775648</c:v>
                </c:pt>
                <c:pt idx="14">
                  <c:v>0.50468662371200634</c:v>
                </c:pt>
                <c:pt idx="15">
                  <c:v>0.5405988795361879</c:v>
                </c:pt>
                <c:pt idx="16">
                  <c:v>0.57649383053867909</c:v>
                </c:pt>
                <c:pt idx="17">
                  <c:v>0.61237164949296585</c:v>
                </c:pt>
                <c:pt idx="18">
                  <c:v>0.64823250863877668</c:v>
                </c:pt>
                <c:pt idx="19">
                  <c:v>0.68407657968305846</c:v>
                </c:pt>
                <c:pt idx="20">
                  <c:v>0.71990403380078871</c:v>
                </c:pt>
                <c:pt idx="21">
                  <c:v>0.75571504163561809</c:v>
                </c:pt>
                <c:pt idx="22">
                  <c:v>0.79150977330033601</c:v>
                </c:pt>
                <c:pt idx="23">
                  <c:v>0.82728839837715373</c:v>
                </c:pt>
                <c:pt idx="24">
                  <c:v>0.86305108591779678</c:v>
                </c:pt>
                <c:pt idx="25">
                  <c:v>0.89879800444339997</c:v>
                </c:pt>
                <c:pt idx="26">
                  <c:v>0.93452932194419636</c:v>
                </c:pt>
                <c:pt idx="27">
                  <c:v>0.97024520587899188</c:v>
                </c:pt>
                <c:pt idx="28">
                  <c:v>1.0059458231744167</c:v>
                </c:pt>
                <c:pt idx="29">
                  <c:v>1.0416313402239445</c:v>
                </c:pt>
                <c:pt idx="30">
                  <c:v>1.0773019228866685</c:v>
                </c:pt>
                <c:pt idx="31">
                  <c:v>1.1129577364858232</c:v>
                </c:pt>
                <c:pt idx="32">
                  <c:v>1.148598945807044</c:v>
                </c:pt>
                <c:pt idx="33">
                  <c:v>1.1842257150963482</c:v>
                </c:pt>
                <c:pt idx="34">
                  <c:v>1.2198382080578274</c:v>
                </c:pt>
                <c:pt idx="35">
                  <c:v>1.2554365878510376</c:v>
                </c:pt>
                <c:pt idx="36">
                  <c:v>1.2910210170880729</c:v>
                </c:pt>
                <c:pt idx="37">
                  <c:v>1.3265916578303072</c:v>
                </c:pt>
                <c:pt idx="38">
                  <c:v>1.3621486715847875</c:v>
                </c:pt>
                <c:pt idx="39">
                  <c:v>1.3976922193002639</c:v>
                </c:pt>
                <c:pt idx="40">
                  <c:v>1.4332224613628366</c:v>
                </c:pt>
                <c:pt idx="41">
                  <c:v>1.4687395575912008</c:v>
                </c:pt>
                <c:pt idx="42">
                  <c:v>1.5042436672314698</c:v>
                </c:pt>
                <c:pt idx="43">
                  <c:v>1.5397349489515559</c:v>
                </c:pt>
                <c:pt idx="44">
                  <c:v>1.5752135608350835</c:v>
                </c:pt>
                <c:pt idx="45">
                  <c:v>1.6106796603748126</c:v>
                </c:pt>
                <c:pt idx="46">
                  <c:v>1.6461334044655462</c:v>
                </c:pt>
                <c:pt idx="47">
                  <c:v>1.6815749493964933</c:v>
                </c:pt>
                <c:pt idx="48">
                  <c:v>1.71700445084306</c:v>
                </c:pt>
                <c:pt idx="49">
                  <c:v>1.7524220638580352</c:v>
                </c:pt>
                <c:pt idx="50">
                  <c:v>1.787827942862142</c:v>
                </c:pt>
                <c:pt idx="51">
                  <c:v>1.8232222416339143</c:v>
                </c:pt>
                <c:pt idx="52">
                  <c:v>1.8586051132988664</c:v>
                </c:pt>
                <c:pt idx="53">
                  <c:v>1.8939767103179124</c:v>
                </c:pt>
                <c:pt idx="54">
                  <c:v>1.9293371844749947</c:v>
                </c:pt>
                <c:pt idx="55">
                  <c:v>1.9646866868638764</c:v>
                </c:pt>
                <c:pt idx="56">
                  <c:v>2.0000253678740494</c:v>
                </c:pt>
                <c:pt idx="57">
                  <c:v>2.0353533771757077</c:v>
                </c:pt>
                <c:pt idx="58">
                  <c:v>2.070670863703731</c:v>
                </c:pt>
                <c:pt idx="59">
                  <c:v>2.1059779756406214</c:v>
                </c:pt>
                <c:pt idx="60">
                  <c:v>2.1412748603983318</c:v>
                </c:pt>
                <c:pt idx="61">
                  <c:v>2.1765616645989212</c:v>
                </c:pt>
                <c:pt idx="62">
                  <c:v>2.2118385340539661</c:v>
                </c:pt>
                <c:pt idx="63">
                  <c:v>2.2471056137426544</c:v>
                </c:pt>
                <c:pt idx="64">
                  <c:v>2.2823630477884862</c:v>
                </c:pt>
                <c:pt idx="65">
                  <c:v>2.317610979434495</c:v>
                </c:pt>
                <c:pt idx="66">
                  <c:v>2.3528495510169005</c:v>
                </c:pt>
                <c:pt idx="67">
                  <c:v>2.388078903937104</c:v>
                </c:pt>
                <c:pt idx="68">
                  <c:v>2.4232991786319213</c:v>
                </c:pt>
                <c:pt idx="69">
                  <c:v>2.4585105145419544</c:v>
                </c:pt>
                <c:pt idx="70">
                  <c:v>2.4937130500779841</c:v>
                </c:pt>
                <c:pt idx="71">
                  <c:v>2.5289069225852732</c:v>
                </c:pt>
                <c:pt idx="72">
                  <c:v>2.5640922683056528</c:v>
                </c:pt>
                <c:pt idx="73">
                  <c:v>2.5992692223372642</c:v>
                </c:pt>
                <c:pt idx="74">
                  <c:v>2.6344379185918188</c:v>
                </c:pt>
                <c:pt idx="75">
                  <c:v>2.6695984897492377</c:v>
                </c:pt>
                <c:pt idx="76">
                  <c:v>2.7047510672095187</c:v>
                </c:pt>
                <c:pt idx="77">
                  <c:v>2.7398957810416786</c:v>
                </c:pt>
                <c:pt idx="78">
                  <c:v>2.7750327599296138</c:v>
                </c:pt>
                <c:pt idx="79">
                  <c:v>2.810162131114712</c:v>
                </c:pt>
                <c:pt idx="80">
                  <c:v>2.8452840203350518</c:v>
                </c:pt>
                <c:pt idx="81">
                  <c:v>2.8803985517610156</c:v>
                </c:pt>
                <c:pt idx="82">
                  <c:v>2.9155058479271512</c:v>
                </c:pt>
                <c:pt idx="83">
                  <c:v>2.9506060296601042</c:v>
                </c:pt>
                <c:pt idx="84">
                  <c:v>2.9856992160024616</c:v>
                </c:pt>
                <c:pt idx="85">
                  <c:v>3.0207855241323394</c:v>
                </c:pt>
                <c:pt idx="86">
                  <c:v>3.0558650692785641</c:v>
                </c:pt>
                <c:pt idx="87">
                  <c:v>3.0909379646313071</c:v>
                </c:pt>
                <c:pt idx="88">
                  <c:v>3.1260043212480517</c:v>
                </c:pt>
                <c:pt idx="89">
                  <c:v>3.1610642479547875</c:v>
                </c:pt>
                <c:pt idx="90">
                  <c:v>3.196117851242366</c:v>
                </c:pt>
                <c:pt idx="91">
                  <c:v>3.2311652351579787</c:v>
                </c:pt>
                <c:pt idx="92">
                  <c:v>3.2662065011917605</c:v>
                </c:pt>
                <c:pt idx="93">
                  <c:v>3.3012417481585836</c:v>
                </c:pt>
                <c:pt idx="94">
                  <c:v>3.3362710720751521</c:v>
                </c:pt>
                <c:pt idx="95">
                  <c:v>3.3712945660325877</c:v>
                </c:pt>
                <c:pt idx="96">
                  <c:v>3.4063123200647762</c:v>
                </c:pt>
                <c:pt idx="97">
                  <c:v>3.4413244210128267</c:v>
                </c:pt>
                <c:pt idx="98">
                  <c:v>3.4763309523861028</c:v>
                </c:pt>
                <c:pt idx="99">
                  <c:v>3.5113319942203933</c:v>
                </c:pt>
                <c:pt idx="100">
                  <c:v>3.5463276229338998</c:v>
                </c:pt>
                <c:pt idx="101">
                  <c:v>3.5813179111818485</c:v>
                </c:pt>
                <c:pt idx="102">
                  <c:v>3.6163029277106564</c:v>
                </c:pt>
                <c:pt idx="103">
                  <c:v>3.651282737212707</c:v>
                </c:pt>
                <c:pt idx="104">
                  <c:v>3.686257400182912</c:v>
                </c:pt>
                <c:pt idx="105">
                  <c:v>3.7212269727783522</c:v>
                </c:pt>
                <c:pt idx="106">
                  <c:v>3.7561915066823808</c:v>
                </c:pt>
                <c:pt idx="107">
                  <c:v>3.7911510489746556</c:v>
                </c:pt>
                <c:pt idx="108">
                  <c:v>3.8261056420086206</c:v>
                </c:pt>
                <c:pt idx="109">
                  <c:v>3.8610553232979656</c:v>
                </c:pt>
                <c:pt idx="110">
                  <c:v>3.8960001254135879</c:v>
                </c:pt>
                <c:pt idx="111">
                  <c:v>3.9309400758925164</c:v>
                </c:pt>
                <c:pt idx="112">
                  <c:v>3.9658751971601585</c:v>
                </c:pt>
                <c:pt idx="113">
                  <c:v>4.0008055064670902</c:v>
                </c:pt>
                <c:pt idx="114">
                  <c:v>4.0357310158414252</c:v>
                </c:pt>
                <c:pt idx="115">
                  <c:v>4.0706517320575779</c:v>
                </c:pt>
                <c:pt idx="116">
                  <c:v>4.1055676566219947</c:v>
                </c:pt>
                <c:pt idx="117">
                  <c:v>4.1404787857761418</c:v>
                </c:pt>
                <c:pt idx="118">
                  <c:v>4.1753851105167801</c:v>
                </c:pt>
                <c:pt idx="119">
                  <c:v>4.2102866166332511</c:v>
                </c:pt>
                <c:pt idx="120">
                  <c:v>4.2451832847612421</c:v>
                </c:pt>
                <c:pt idx="121">
                  <c:v>4.2800750904522422</c:v>
                </c:pt>
                <c:pt idx="122">
                  <c:v>4.3149620042576746</c:v>
                </c:pt>
                <c:pt idx="123">
                  <c:v>4.3498439918265053</c:v>
                </c:pt>
                <c:pt idx="124">
                  <c:v>4.384721014014981</c:v>
                </c:pt>
                <c:pt idx="125">
                  <c:v>4.4195930270070347</c:v>
                </c:pt>
                <c:pt idx="126">
                  <c:v>4.4544599824438507</c:v>
                </c:pt>
                <c:pt idx="127">
                  <c:v>4.489321827561044</c:v>
                </c:pt>
                <c:pt idx="128">
                  <c:v>4.5241785053319266</c:v>
                </c:pt>
                <c:pt idx="129">
                  <c:v>4.5590299546153892</c:v>
                </c:pt>
                <c:pt idx="130">
                  <c:v>4.5938761103069954</c:v>
                </c:pt>
                <c:pt idx="131">
                  <c:v>4.6287169034919762</c:v>
                </c:pt>
                <c:pt idx="132">
                  <c:v>4.6635522615989355</c:v>
                </c:pt>
                <c:pt idx="133">
                  <c:v>4.6983821085531936</c:v>
                </c:pt>
                <c:pt idx="134">
                  <c:v>4.7332063649288134</c:v>
                </c:pt>
                <c:pt idx="135">
                  <c:v>4.7680249480984997</c:v>
                </c:pt>
                <c:pt idx="136">
                  <c:v>4.8028377723806592</c:v>
                </c:pt>
                <c:pt idx="137">
                  <c:v>4.8376447491830579</c:v>
                </c:pt>
                <c:pt idx="138">
                  <c:v>4.8724457871425919</c:v>
                </c:pt>
                <c:pt idx="139">
                  <c:v>4.907240792260815</c:v>
                </c:pt>
                <c:pt idx="140">
                  <c:v>4.9420296680349374</c:v>
                </c:pt>
                <c:pt idx="141">
                  <c:v>4.9768123155841097</c:v>
                </c:pt>
                <c:pt idx="142">
                  <c:v>5.0115886337708586</c:v>
                </c:pt>
                <c:pt idx="143">
                  <c:v>5.0463585193176206</c:v>
                </c:pt>
                <c:pt idx="144">
                  <c:v>5.0811218669183571</c:v>
                </c:pt>
                <c:pt idx="145">
                  <c:v>5.1158785693452886</c:v>
                </c:pt>
                <c:pt idx="146">
                  <c:v>5.1506285175508193</c:v>
                </c:pt>
                <c:pt idx="147">
                  <c:v>5.1853716007647472</c:v>
                </c:pt>
                <c:pt idx="148">
                  <c:v>5.2201077065868855</c:v>
                </c:pt>
                <c:pt idx="149">
                  <c:v>5.2548367210752351</c:v>
                </c:pt>
                <c:pt idx="150">
                  <c:v>5.2895585288298612</c:v>
                </c:pt>
                <c:pt idx="151">
                  <c:v>5.3242730130726397</c:v>
                </c:pt>
                <c:pt idx="152">
                  <c:v>5.3589800557230349</c:v>
                </c:pt>
                <c:pt idx="153">
                  <c:v>5.3936795374700903</c:v>
                </c:pt>
                <c:pt idx="154">
                  <c:v>5.4283713378408001</c:v>
                </c:pt>
                <c:pt idx="155">
                  <c:v>5.4630553352650288</c:v>
                </c:pt>
                <c:pt idx="156">
                  <c:v>5.4977314071371604</c:v>
                </c:pt>
                <c:pt idx="157">
                  <c:v>5.5323994298746264</c:v>
                </c:pt>
                <c:pt idx="158">
                  <c:v>5.5670592789734927</c:v>
                </c:pt>
                <c:pt idx="159">
                  <c:v>5.6017108290612398</c:v>
                </c:pt>
                <c:pt idx="160">
                  <c:v>5.636353953946907</c:v>
                </c:pt>
                <c:pt idx="161">
                  <c:v>5.6709885266687268</c:v>
                </c:pt>
                <c:pt idx="162">
                  <c:v>5.7056144195394012</c:v>
                </c:pt>
                <c:pt idx="163">
                  <c:v>5.7402315041891399</c:v>
                </c:pt>
                <c:pt idx="164">
                  <c:v>5.7748396516065945</c:v>
                </c:pt>
                <c:pt idx="165">
                  <c:v>5.8094387321777967</c:v>
                </c:pt>
                <c:pt idx="166">
                  <c:v>5.844028615723226</c:v>
                </c:pt>
                <c:pt idx="167">
                  <c:v>5.8786091715330988</c:v>
                </c:pt>
                <c:pt idx="168">
                  <c:v>5.9131802684009926</c:v>
                </c:pt>
                <c:pt idx="169">
                  <c:v>5.9477417746558885</c:v>
                </c:pt>
                <c:pt idx="170">
                  <c:v>5.9822935581927315</c:v>
                </c:pt>
                <c:pt idx="171">
                  <c:v>6.0168354865015843</c:v>
                </c:pt>
                <c:pt idx="172">
                  <c:v>6.051367426695462</c:v>
                </c:pt>
                <c:pt idx="173">
                  <c:v>6.0858892455369142</c:v>
                </c:pt>
                <c:pt idx="174">
                  <c:v>6.1204008094634297</c:v>
                </c:pt>
                <c:pt idx="175">
                  <c:v>6.1549019846117305</c:v>
                </c:pt>
                <c:pt idx="176">
                  <c:v>6.1893926368410144</c:v>
                </c:pt>
                <c:pt idx="177">
                  <c:v>6.2238726317552056</c:v>
                </c:pt>
                <c:pt idx="178">
                  <c:v>6.258341834724269</c:v>
                </c:pt>
                <c:pt idx="179">
                  <c:v>6.292800110904639</c:v>
                </c:pt>
                <c:pt idx="180">
                  <c:v>6.32724732525881</c:v>
                </c:pt>
                <c:pt idx="181">
                  <c:v>6.3616833425741355</c:v>
                </c:pt>
                <c:pt idx="182">
                  <c:v>6.3961080274808806</c:v>
                </c:pt>
                <c:pt idx="183">
                  <c:v>6.4305212444695643</c:v>
                </c:pt>
                <c:pt idx="184">
                  <c:v>6.4649228579076308</c:v>
                </c:pt>
                <c:pt idx="185">
                  <c:v>6.4993127320554827</c:v>
                </c:pt>
                <c:pt idx="186">
                  <c:v>6.5336907310819203</c:v>
                </c:pt>
                <c:pt idx="187">
                  <c:v>6.5680567190789994</c:v>
                </c:pt>
                <c:pt idx="188">
                  <c:v>6.6024105600763558</c:v>
                </c:pt>
                <c:pt idx="189">
                  <c:v>6.6367521180550142</c:v>
                </c:pt>
                <c:pt idx="190">
                  <c:v>6.671081256960707</c:v>
                </c:pt>
                <c:pt idx="191">
                  <c:v>6.7053978407167349</c:v>
                </c:pt>
                <c:pt idx="192">
                  <c:v>6.7397017332363829</c:v>
                </c:pt>
                <c:pt idx="193">
                  <c:v>6.7739927984349215</c:v>
                </c:pt>
                <c:pt idx="194">
                  <c:v>6.8082709002412098</c:v>
                </c:pt>
                <c:pt idx="195">
                  <c:v>6.8425359026089181</c:v>
                </c:pt>
                <c:pt idx="196">
                  <c:v>6.8767876695273946</c:v>
                </c:pt>
                <c:pt idx="197">
                  <c:v>6.9110260650321864</c:v>
                </c:pt>
                <c:pt idx="198">
                  <c:v>6.9452509532152327</c:v>
                </c:pt>
                <c:pt idx="199">
                  <c:v>6.9794621982347493</c:v>
                </c:pt>
                <c:pt idx="200">
                  <c:v>7.0136596643248161</c:v>
                </c:pt>
                <c:pt idx="201">
                  <c:v>7.0478432158046767</c:v>
                </c:pt>
                <c:pt idx="202">
                  <c:v>7.0820127170877729</c:v>
                </c:pt>
                <c:pt idx="203">
                  <c:v>7.1161680326905188</c:v>
                </c:pt>
                <c:pt idx="204">
                  <c:v>7.1503090272408238</c:v>
                </c:pt>
                <c:pt idx="205">
                  <c:v>7.1844355654863863</c:v>
                </c:pt>
                <c:pt idx="206">
                  <c:v>7.2185475123027549</c:v>
                </c:pt>
                <c:pt idx="207">
                  <c:v>7.2526447327011789</c:v>
                </c:pt>
                <c:pt idx="208">
                  <c:v>7.2867270918362461</c:v>
                </c:pt>
                <c:pt idx="209">
                  <c:v>7.320794455013325</c:v>
                </c:pt>
                <c:pt idx="210">
                  <c:v>7.3548466876958187</c:v>
                </c:pt>
                <c:pt idx="211">
                  <c:v>7.3888836555122293</c:v>
                </c:pt>
                <c:pt idx="212">
                  <c:v>7.4229052242630544</c:v>
                </c:pt>
                <c:pt idx="213">
                  <c:v>7.4569112599275131</c:v>
                </c:pt>
                <c:pt idx="214">
                  <c:v>7.4909016286701062</c:v>
                </c:pt>
                <c:pt idx="215">
                  <c:v>7.5248761968470275</c:v>
                </c:pt>
                <c:pt idx="216">
                  <c:v>7.5588348310124189</c:v>
                </c:pt>
                <c:pt idx="217">
                  <c:v>7.5927773979244897</c:v>
                </c:pt>
                <c:pt idx="218">
                  <c:v>7.6267037645514879</c:v>
                </c:pt>
                <c:pt idx="219">
                  <c:v>7.6606137980775477</c:v>
                </c:pt>
                <c:pt idx="220">
                  <c:v>7.6945073659084002</c:v>
                </c:pt>
                <c:pt idx="221">
                  <c:v>7.7283843356769646</c:v>
                </c:pt>
                <c:pt idx="222">
                  <c:v>7.7622445752488209</c:v>
                </c:pt>
                <c:pt idx="223">
                  <c:v>7.7960879527275617</c:v>
                </c:pt>
                <c:pt idx="224">
                  <c:v>7.829914336460039</c:v>
                </c:pt>
                <c:pt idx="225">
                  <c:v>7.8637235950414981</c:v>
                </c:pt>
                <c:pt idx="226">
                  <c:v>7.8975155973206101</c:v>
                </c:pt>
                <c:pt idx="227">
                  <c:v>7.9312902124044031</c:v>
                </c:pt>
                <c:pt idx="228">
                  <c:v>7.9650473096630945</c:v>
                </c:pt>
                <c:pt idx="229">
                  <c:v>7.9987867587348305</c:v>
                </c:pt>
                <c:pt idx="230">
                  <c:v>8.0325084295303331</c:v>
                </c:pt>
                <c:pt idx="231">
                  <c:v>8.0662121922374599</c:v>
                </c:pt>
                <c:pt idx="232">
                  <c:v>8.0998979173256735</c:v>
                </c:pt>
                <c:pt idx="233">
                  <c:v>8.1335654755504336</c:v>
                </c:pt>
                <c:pt idx="234">
                  <c:v>8.1672147379575026</c:v>
                </c:pt>
                <c:pt idx="235">
                  <c:v>8.2008455758871754</c:v>
                </c:pt>
                <c:pt idx="236">
                  <c:v>8.2344578609784342</c:v>
                </c:pt>
                <c:pt idx="237">
                  <c:v>8.2680514651730217</c:v>
                </c:pt>
                <c:pt idx="238">
                  <c:v>8.3016262607194502</c:v>
                </c:pt>
                <c:pt idx="239">
                  <c:v>8.3351821201769347</c:v>
                </c:pt>
                <c:pt idx="240">
                  <c:v>8.3687189164192635</c:v>
                </c:pt>
                <c:pt idx="241">
                  <c:v>8.4022365226385904</c:v>
                </c:pt>
                <c:pt idx="242">
                  <c:v>8.4357348123491747</c:v>
                </c:pt>
                <c:pt idx="243">
                  <c:v>8.4692136593910483</c:v>
                </c:pt>
                <c:pt idx="244">
                  <c:v>8.5026729379336281</c:v>
                </c:pt>
                <c:pt idx="245">
                  <c:v>8.5361125224792609</c:v>
                </c:pt>
                <c:pt idx="246">
                  <c:v>8.5695322878667142</c:v>
                </c:pt>
                <c:pt idx="247">
                  <c:v>8.6029321092746045</c:v>
                </c:pt>
                <c:pt idx="248">
                  <c:v>8.6363118622247725</c:v>
                </c:pt>
                <c:pt idx="249">
                  <c:v>8.6696714225856031</c:v>
                </c:pt>
                <c:pt idx="250">
                  <c:v>8.7030106665752918</c:v>
                </c:pt>
                <c:pt idx="251">
                  <c:v>8.7363294707650532</c:v>
                </c:pt>
                <c:pt idx="252">
                  <c:v>8.7696277120822828</c:v>
                </c:pt>
                <c:pt idx="253">
                  <c:v>8.8029052678136672</c:v>
                </c:pt>
                <c:pt idx="254">
                  <c:v>8.8361620156082434</c:v>
                </c:pt>
                <c:pt idx="255">
                  <c:v>8.8693978334804093</c:v>
                </c:pt>
                <c:pt idx="256">
                  <c:v>8.9026125998128833</c:v>
                </c:pt>
                <c:pt idx="257">
                  <c:v>8.9358061933596247</c:v>
                </c:pt>
                <c:pt idx="258">
                  <c:v>8.9689784932487022</c:v>
                </c:pt>
                <c:pt idx="259">
                  <c:v>9.0021293789851153</c:v>
                </c:pt>
                <c:pt idx="260">
                  <c:v>9.0352587304535774</c:v>
                </c:pt>
                <c:pt idx="261">
                  <c:v>9.0683664279212497</c:v>
                </c:pt>
                <c:pt idx="262">
                  <c:v>9.101452352040436</c:v>
                </c:pt>
                <c:pt idx="263">
                  <c:v>9.1345163838512278</c:v>
                </c:pt>
                <c:pt idx="264">
                  <c:v>9.1675584047841223</c:v>
                </c:pt>
                <c:pt idx="265">
                  <c:v>9.2005782966625791</c:v>
                </c:pt>
                <c:pt idx="266">
                  <c:v>9.2335759417055581</c:v>
                </c:pt>
                <c:pt idx="267">
                  <c:v>9.2665512225300013</c:v>
                </c:pt>
                <c:pt idx="268">
                  <c:v>9.2995040221532808</c:v>
                </c:pt>
                <c:pt idx="269">
                  <c:v>9.3324342239956088</c:v>
                </c:pt>
                <c:pt idx="270">
                  <c:v>9.3653417118824152</c:v>
                </c:pt>
              </c:numCache>
            </c:numRef>
          </c:xVal>
          <c:yVal>
            <c:numRef>
              <c:f>Ether!$E$13:$E$283</c:f>
              <c:numCache>
                <c:formatCode>General</c:formatCode>
                <c:ptCount val="271"/>
                <c:pt idx="0">
                  <c:v>8.6666666666666607</c:v>
                </c:pt>
                <c:pt idx="1">
                  <c:v>8.6666666666666607</c:v>
                </c:pt>
                <c:pt idx="2">
                  <c:v>8.6666666666666607</c:v>
                </c:pt>
                <c:pt idx="3">
                  <c:v>8.6666666666666607</c:v>
                </c:pt>
                <c:pt idx="4">
                  <c:v>8.6666666666666607</c:v>
                </c:pt>
                <c:pt idx="5">
                  <c:v>8.6666666666666607</c:v>
                </c:pt>
                <c:pt idx="6">
                  <c:v>8.6666666666666607</c:v>
                </c:pt>
                <c:pt idx="7">
                  <c:v>8.6666666666666607</c:v>
                </c:pt>
                <c:pt idx="8">
                  <c:v>8.6666666666666607</c:v>
                </c:pt>
                <c:pt idx="9">
                  <c:v>8.6666666666666607</c:v>
                </c:pt>
                <c:pt idx="10">
                  <c:v>8.6666666666666607</c:v>
                </c:pt>
                <c:pt idx="11">
                  <c:v>8.6666666666666607</c:v>
                </c:pt>
                <c:pt idx="12">
                  <c:v>8.6666666666666607</c:v>
                </c:pt>
                <c:pt idx="13">
                  <c:v>8.6666666666666607</c:v>
                </c:pt>
                <c:pt idx="14">
                  <c:v>8.6666666666666607</c:v>
                </c:pt>
                <c:pt idx="15">
                  <c:v>8.6666666666666607</c:v>
                </c:pt>
                <c:pt idx="16">
                  <c:v>8.6666666666666607</c:v>
                </c:pt>
                <c:pt idx="17">
                  <c:v>8.6666666666666607</c:v>
                </c:pt>
                <c:pt idx="18">
                  <c:v>8.6666666666666607</c:v>
                </c:pt>
                <c:pt idx="19">
                  <c:v>8.6666666666666607</c:v>
                </c:pt>
                <c:pt idx="20">
                  <c:v>8.6666666666666607</c:v>
                </c:pt>
                <c:pt idx="21">
                  <c:v>8.6666666666666607</c:v>
                </c:pt>
                <c:pt idx="22">
                  <c:v>8.6666666666666607</c:v>
                </c:pt>
                <c:pt idx="23">
                  <c:v>8.6666666666666607</c:v>
                </c:pt>
                <c:pt idx="24">
                  <c:v>8.6666666666666607</c:v>
                </c:pt>
                <c:pt idx="25">
                  <c:v>8.6666666666666607</c:v>
                </c:pt>
                <c:pt idx="26">
                  <c:v>8.6666666666666607</c:v>
                </c:pt>
                <c:pt idx="27">
                  <c:v>8.6666666666666607</c:v>
                </c:pt>
                <c:pt idx="28">
                  <c:v>8.6666666666666607</c:v>
                </c:pt>
                <c:pt idx="29">
                  <c:v>8.6666666666666607</c:v>
                </c:pt>
                <c:pt idx="30">
                  <c:v>8.6666666666666607</c:v>
                </c:pt>
                <c:pt idx="31">
                  <c:v>8.6666666666666607</c:v>
                </c:pt>
                <c:pt idx="32">
                  <c:v>8.6666666666666607</c:v>
                </c:pt>
                <c:pt idx="33">
                  <c:v>8.6666666666666607</c:v>
                </c:pt>
                <c:pt idx="34">
                  <c:v>8.6666666666666607</c:v>
                </c:pt>
                <c:pt idx="35">
                  <c:v>8.6666666666666607</c:v>
                </c:pt>
                <c:pt idx="36">
                  <c:v>8.6666666666666607</c:v>
                </c:pt>
                <c:pt idx="37">
                  <c:v>8.6666666666666607</c:v>
                </c:pt>
                <c:pt idx="38">
                  <c:v>8.6666666666666607</c:v>
                </c:pt>
                <c:pt idx="39">
                  <c:v>8.6666666666666607</c:v>
                </c:pt>
                <c:pt idx="40">
                  <c:v>8.6666666666666607</c:v>
                </c:pt>
                <c:pt idx="41">
                  <c:v>8.6666666666666607</c:v>
                </c:pt>
                <c:pt idx="42">
                  <c:v>8.6666666666666607</c:v>
                </c:pt>
                <c:pt idx="43">
                  <c:v>8.6666666666666607</c:v>
                </c:pt>
                <c:pt idx="44">
                  <c:v>8.6666666666666607</c:v>
                </c:pt>
                <c:pt idx="45">
                  <c:v>8.6666666666666607</c:v>
                </c:pt>
                <c:pt idx="46">
                  <c:v>8.6666666666666607</c:v>
                </c:pt>
                <c:pt idx="47">
                  <c:v>8.6666666666666607</c:v>
                </c:pt>
                <c:pt idx="48">
                  <c:v>8.6666666666666607</c:v>
                </c:pt>
                <c:pt idx="49">
                  <c:v>8.6666666666666607</c:v>
                </c:pt>
                <c:pt idx="50">
                  <c:v>8.6666666666666607</c:v>
                </c:pt>
                <c:pt idx="51">
                  <c:v>8.6666666666666607</c:v>
                </c:pt>
                <c:pt idx="52">
                  <c:v>8.6666666666666607</c:v>
                </c:pt>
                <c:pt idx="53">
                  <c:v>8.6666666666666607</c:v>
                </c:pt>
                <c:pt idx="54">
                  <c:v>8.6666666666666607</c:v>
                </c:pt>
                <c:pt idx="55">
                  <c:v>8.6666666666666607</c:v>
                </c:pt>
                <c:pt idx="56">
                  <c:v>8.6666666666666607</c:v>
                </c:pt>
                <c:pt idx="57">
                  <c:v>8.6666666666666607</c:v>
                </c:pt>
                <c:pt idx="58">
                  <c:v>8.6666666666666607</c:v>
                </c:pt>
                <c:pt idx="59">
                  <c:v>8.6666666666666607</c:v>
                </c:pt>
                <c:pt idx="60">
                  <c:v>8.6666666666666607</c:v>
                </c:pt>
                <c:pt idx="61">
                  <c:v>8.6666666666666607</c:v>
                </c:pt>
                <c:pt idx="62">
                  <c:v>8.6666666666666607</c:v>
                </c:pt>
                <c:pt idx="63">
                  <c:v>8.6666666666666607</c:v>
                </c:pt>
                <c:pt idx="64">
                  <c:v>8.6666666666666607</c:v>
                </c:pt>
                <c:pt idx="65">
                  <c:v>8.6666666666666607</c:v>
                </c:pt>
                <c:pt idx="66">
                  <c:v>8.6666666666666607</c:v>
                </c:pt>
                <c:pt idx="67">
                  <c:v>8.6666666666666607</c:v>
                </c:pt>
                <c:pt idx="68">
                  <c:v>8.6666666666666607</c:v>
                </c:pt>
                <c:pt idx="69">
                  <c:v>8.6666666666666607</c:v>
                </c:pt>
                <c:pt idx="70">
                  <c:v>8.6666666666666607</c:v>
                </c:pt>
                <c:pt idx="71">
                  <c:v>8.6666666666666607</c:v>
                </c:pt>
                <c:pt idx="72">
                  <c:v>8.6666666666666607</c:v>
                </c:pt>
                <c:pt idx="73">
                  <c:v>8.6666666666666607</c:v>
                </c:pt>
                <c:pt idx="74">
                  <c:v>8.6666666666666607</c:v>
                </c:pt>
                <c:pt idx="75">
                  <c:v>8.6666666666666607</c:v>
                </c:pt>
                <c:pt idx="76">
                  <c:v>8.6666666666666607</c:v>
                </c:pt>
                <c:pt idx="77">
                  <c:v>8.6666666666666607</c:v>
                </c:pt>
                <c:pt idx="78">
                  <c:v>8.6666666666666607</c:v>
                </c:pt>
                <c:pt idx="79">
                  <c:v>8.6666666666666607</c:v>
                </c:pt>
                <c:pt idx="80">
                  <c:v>8.6666666666666607</c:v>
                </c:pt>
                <c:pt idx="81">
                  <c:v>8.6666666666666607</c:v>
                </c:pt>
                <c:pt idx="82">
                  <c:v>8.6666666666666607</c:v>
                </c:pt>
                <c:pt idx="83">
                  <c:v>8.6666666666666607</c:v>
                </c:pt>
                <c:pt idx="84">
                  <c:v>8.6666666666666607</c:v>
                </c:pt>
                <c:pt idx="85">
                  <c:v>8.6666666666666607</c:v>
                </c:pt>
                <c:pt idx="86">
                  <c:v>8.6666666666666607</c:v>
                </c:pt>
                <c:pt idx="87">
                  <c:v>8.6666666666666607</c:v>
                </c:pt>
                <c:pt idx="88">
                  <c:v>8.6666666666666607</c:v>
                </c:pt>
                <c:pt idx="89">
                  <c:v>8.6666666666666607</c:v>
                </c:pt>
                <c:pt idx="90">
                  <c:v>8.6666666666666607</c:v>
                </c:pt>
                <c:pt idx="91">
                  <c:v>8.6666666666666607</c:v>
                </c:pt>
                <c:pt idx="92">
                  <c:v>8.6666666666666607</c:v>
                </c:pt>
                <c:pt idx="93">
                  <c:v>8.6666666666666607</c:v>
                </c:pt>
                <c:pt idx="94">
                  <c:v>8.6666666666666607</c:v>
                </c:pt>
                <c:pt idx="95">
                  <c:v>8.6666666666666607</c:v>
                </c:pt>
                <c:pt idx="96">
                  <c:v>8.6666666666666607</c:v>
                </c:pt>
                <c:pt idx="97">
                  <c:v>8.6666666666666607</c:v>
                </c:pt>
                <c:pt idx="98">
                  <c:v>8.6666666666666607</c:v>
                </c:pt>
                <c:pt idx="99">
                  <c:v>8.6666666666666607</c:v>
                </c:pt>
                <c:pt idx="100">
                  <c:v>8.6666666666666607</c:v>
                </c:pt>
                <c:pt idx="101">
                  <c:v>8.6666666666666607</c:v>
                </c:pt>
                <c:pt idx="102">
                  <c:v>8.6666666666666607</c:v>
                </c:pt>
                <c:pt idx="103">
                  <c:v>8.6666666666666607</c:v>
                </c:pt>
                <c:pt idx="104">
                  <c:v>8.6666666666666607</c:v>
                </c:pt>
                <c:pt idx="105">
                  <c:v>8.6666666666666607</c:v>
                </c:pt>
                <c:pt idx="106">
                  <c:v>8.6666666666666607</c:v>
                </c:pt>
                <c:pt idx="107">
                  <c:v>8.6666666666666607</c:v>
                </c:pt>
                <c:pt idx="108">
                  <c:v>8.6666666666666607</c:v>
                </c:pt>
                <c:pt idx="109">
                  <c:v>8.6666666666666607</c:v>
                </c:pt>
                <c:pt idx="110">
                  <c:v>8.6666666666666607</c:v>
                </c:pt>
                <c:pt idx="111">
                  <c:v>8.6666666666666607</c:v>
                </c:pt>
                <c:pt idx="112">
                  <c:v>8.6666666666666607</c:v>
                </c:pt>
                <c:pt idx="113">
                  <c:v>8.6666666666666607</c:v>
                </c:pt>
                <c:pt idx="114">
                  <c:v>8.6666666666666607</c:v>
                </c:pt>
                <c:pt idx="115">
                  <c:v>8.6666666666666607</c:v>
                </c:pt>
                <c:pt idx="116">
                  <c:v>8.6666666666666607</c:v>
                </c:pt>
                <c:pt idx="117">
                  <c:v>8.6666666666666607</c:v>
                </c:pt>
                <c:pt idx="118">
                  <c:v>8.6666666666666607</c:v>
                </c:pt>
                <c:pt idx="119">
                  <c:v>8.6666666666666607</c:v>
                </c:pt>
                <c:pt idx="120">
                  <c:v>8.6666666666666607</c:v>
                </c:pt>
                <c:pt idx="121">
                  <c:v>8.6666666666666607</c:v>
                </c:pt>
                <c:pt idx="122">
                  <c:v>8.6666666666666607</c:v>
                </c:pt>
                <c:pt idx="123">
                  <c:v>8.6666666666666607</c:v>
                </c:pt>
                <c:pt idx="124">
                  <c:v>8.6666666666666607</c:v>
                </c:pt>
                <c:pt idx="125">
                  <c:v>8.6666666666666607</c:v>
                </c:pt>
                <c:pt idx="126">
                  <c:v>8.6666666666666607</c:v>
                </c:pt>
                <c:pt idx="127">
                  <c:v>8.6666666666666607</c:v>
                </c:pt>
                <c:pt idx="128">
                  <c:v>8.6666666666666607</c:v>
                </c:pt>
                <c:pt idx="129">
                  <c:v>8.6666666666666607</c:v>
                </c:pt>
                <c:pt idx="130">
                  <c:v>8.6666666666666607</c:v>
                </c:pt>
                <c:pt idx="131">
                  <c:v>8.6666666666666607</c:v>
                </c:pt>
                <c:pt idx="132">
                  <c:v>8.6666666666666607</c:v>
                </c:pt>
                <c:pt idx="133">
                  <c:v>8.6666666666666607</c:v>
                </c:pt>
                <c:pt idx="134">
                  <c:v>8.6666666666666607</c:v>
                </c:pt>
                <c:pt idx="135">
                  <c:v>8.6666666666666607</c:v>
                </c:pt>
                <c:pt idx="136">
                  <c:v>8.6666666666666607</c:v>
                </c:pt>
                <c:pt idx="137">
                  <c:v>8.6666666666666607</c:v>
                </c:pt>
                <c:pt idx="138">
                  <c:v>8.6666666666666607</c:v>
                </c:pt>
                <c:pt idx="139">
                  <c:v>8.6666666666666607</c:v>
                </c:pt>
                <c:pt idx="140">
                  <c:v>8.6666666666666607</c:v>
                </c:pt>
                <c:pt idx="141">
                  <c:v>8.6666666666666607</c:v>
                </c:pt>
                <c:pt idx="142">
                  <c:v>8.6666666666666607</c:v>
                </c:pt>
                <c:pt idx="143">
                  <c:v>8.6666666666666607</c:v>
                </c:pt>
                <c:pt idx="144">
                  <c:v>8.6666666666666607</c:v>
                </c:pt>
                <c:pt idx="145">
                  <c:v>8.6666666666666607</c:v>
                </c:pt>
                <c:pt idx="146">
                  <c:v>8.6666666666666607</c:v>
                </c:pt>
                <c:pt idx="147">
                  <c:v>8.6666666666666607</c:v>
                </c:pt>
                <c:pt idx="148">
                  <c:v>8.6666666666666607</c:v>
                </c:pt>
                <c:pt idx="149">
                  <c:v>8.6666666666666607</c:v>
                </c:pt>
                <c:pt idx="150">
                  <c:v>8.6666666666666607</c:v>
                </c:pt>
                <c:pt idx="151">
                  <c:v>8.6666666666666607</c:v>
                </c:pt>
                <c:pt idx="152">
                  <c:v>8.6666666666666607</c:v>
                </c:pt>
                <c:pt idx="153">
                  <c:v>8.6666666666666607</c:v>
                </c:pt>
                <c:pt idx="154">
                  <c:v>8.6666666666666607</c:v>
                </c:pt>
                <c:pt idx="155">
                  <c:v>8.6666666666666607</c:v>
                </c:pt>
                <c:pt idx="156">
                  <c:v>8.6666666666666607</c:v>
                </c:pt>
                <c:pt idx="157">
                  <c:v>8.6666666666666607</c:v>
                </c:pt>
                <c:pt idx="158">
                  <c:v>8.6666666666666607</c:v>
                </c:pt>
                <c:pt idx="159">
                  <c:v>8.6666666666666607</c:v>
                </c:pt>
                <c:pt idx="160">
                  <c:v>8.6666666666666607</c:v>
                </c:pt>
                <c:pt idx="161">
                  <c:v>8.6666666666666607</c:v>
                </c:pt>
                <c:pt idx="162">
                  <c:v>8.6666666666666607</c:v>
                </c:pt>
                <c:pt idx="163">
                  <c:v>8.6666666666666607</c:v>
                </c:pt>
                <c:pt idx="164">
                  <c:v>8.6666666666666607</c:v>
                </c:pt>
                <c:pt idx="165">
                  <c:v>8.6666666666666607</c:v>
                </c:pt>
                <c:pt idx="166">
                  <c:v>8.6666666666666607</c:v>
                </c:pt>
                <c:pt idx="167">
                  <c:v>8.6666666666666607</c:v>
                </c:pt>
                <c:pt idx="168">
                  <c:v>8.6666666666666607</c:v>
                </c:pt>
                <c:pt idx="169">
                  <c:v>8.6666666666666607</c:v>
                </c:pt>
                <c:pt idx="170">
                  <c:v>8.6666666666666607</c:v>
                </c:pt>
                <c:pt idx="171">
                  <c:v>8.6666666666666607</c:v>
                </c:pt>
                <c:pt idx="172">
                  <c:v>8.6666666666666607</c:v>
                </c:pt>
                <c:pt idx="173">
                  <c:v>8.6666666666666607</c:v>
                </c:pt>
                <c:pt idx="174">
                  <c:v>8.6666666666666607</c:v>
                </c:pt>
                <c:pt idx="175">
                  <c:v>8.6666666666666607</c:v>
                </c:pt>
                <c:pt idx="176">
                  <c:v>8.6666666666666607</c:v>
                </c:pt>
                <c:pt idx="177">
                  <c:v>8.6666666666666607</c:v>
                </c:pt>
                <c:pt idx="178">
                  <c:v>8.6666666666666607</c:v>
                </c:pt>
                <c:pt idx="179">
                  <c:v>8.6666666666666607</c:v>
                </c:pt>
                <c:pt idx="180">
                  <c:v>8.6666666666666607</c:v>
                </c:pt>
                <c:pt idx="181">
                  <c:v>8.6666666666666607</c:v>
                </c:pt>
                <c:pt idx="182">
                  <c:v>8.6666666666666607</c:v>
                </c:pt>
                <c:pt idx="183">
                  <c:v>8.6666666666666607</c:v>
                </c:pt>
                <c:pt idx="184">
                  <c:v>8.6666666666666607</c:v>
                </c:pt>
                <c:pt idx="185">
                  <c:v>8.6666666666666607</c:v>
                </c:pt>
                <c:pt idx="186">
                  <c:v>8.6666666666666607</c:v>
                </c:pt>
                <c:pt idx="187">
                  <c:v>8.6666666666666607</c:v>
                </c:pt>
                <c:pt idx="188">
                  <c:v>8.6666666666666607</c:v>
                </c:pt>
                <c:pt idx="189">
                  <c:v>8.6666666666666607</c:v>
                </c:pt>
                <c:pt idx="190">
                  <c:v>8.6666666666666607</c:v>
                </c:pt>
                <c:pt idx="191">
                  <c:v>8.6666666666666607</c:v>
                </c:pt>
                <c:pt idx="192">
                  <c:v>8.6666666666666607</c:v>
                </c:pt>
                <c:pt idx="193">
                  <c:v>8.6666666666666607</c:v>
                </c:pt>
                <c:pt idx="194">
                  <c:v>8.6666666666666607</c:v>
                </c:pt>
                <c:pt idx="195">
                  <c:v>8.6666666666666607</c:v>
                </c:pt>
                <c:pt idx="196">
                  <c:v>8.6666666666666607</c:v>
                </c:pt>
                <c:pt idx="197">
                  <c:v>8.6666666666666607</c:v>
                </c:pt>
                <c:pt idx="198">
                  <c:v>8.6666666666666607</c:v>
                </c:pt>
                <c:pt idx="199">
                  <c:v>8.6666666666666607</c:v>
                </c:pt>
                <c:pt idx="200">
                  <c:v>8.6666666666666607</c:v>
                </c:pt>
                <c:pt idx="201">
                  <c:v>8.6666666666666607</c:v>
                </c:pt>
                <c:pt idx="202">
                  <c:v>8.6666666666666607</c:v>
                </c:pt>
                <c:pt idx="203">
                  <c:v>8.6666666666666607</c:v>
                </c:pt>
                <c:pt idx="204">
                  <c:v>8.6666666666666607</c:v>
                </c:pt>
                <c:pt idx="205">
                  <c:v>8.6666666666666607</c:v>
                </c:pt>
                <c:pt idx="206">
                  <c:v>8.6666666666666607</c:v>
                </c:pt>
                <c:pt idx="207">
                  <c:v>8.6666666666666607</c:v>
                </c:pt>
                <c:pt idx="208">
                  <c:v>8.6666666666666607</c:v>
                </c:pt>
                <c:pt idx="209">
                  <c:v>8.6666666666666607</c:v>
                </c:pt>
                <c:pt idx="210">
                  <c:v>8.6666666666666607</c:v>
                </c:pt>
                <c:pt idx="211">
                  <c:v>8.6666666666666607</c:v>
                </c:pt>
                <c:pt idx="212">
                  <c:v>8.6666666666666607</c:v>
                </c:pt>
                <c:pt idx="213">
                  <c:v>8.6666666666666607</c:v>
                </c:pt>
                <c:pt idx="214">
                  <c:v>8.6666666666666607</c:v>
                </c:pt>
                <c:pt idx="215">
                  <c:v>8.6666666666666607</c:v>
                </c:pt>
                <c:pt idx="216">
                  <c:v>8.6666666666666607</c:v>
                </c:pt>
                <c:pt idx="217">
                  <c:v>8.6666666666666607</c:v>
                </c:pt>
                <c:pt idx="218">
                  <c:v>8.6666666666666607</c:v>
                </c:pt>
                <c:pt idx="219">
                  <c:v>8.6666666666666607</c:v>
                </c:pt>
                <c:pt idx="220">
                  <c:v>8.6666666666666607</c:v>
                </c:pt>
                <c:pt idx="221">
                  <c:v>8.6666666666666607</c:v>
                </c:pt>
                <c:pt idx="222">
                  <c:v>8.6666666666666607</c:v>
                </c:pt>
                <c:pt idx="223">
                  <c:v>8.6666666666666607</c:v>
                </c:pt>
                <c:pt idx="224">
                  <c:v>8.6666666666666607</c:v>
                </c:pt>
                <c:pt idx="225">
                  <c:v>8.6666666666666607</c:v>
                </c:pt>
                <c:pt idx="226">
                  <c:v>8.6666666666666607</c:v>
                </c:pt>
                <c:pt idx="227">
                  <c:v>8.6666666666666607</c:v>
                </c:pt>
                <c:pt idx="228">
                  <c:v>8.6666666666666607</c:v>
                </c:pt>
                <c:pt idx="229">
                  <c:v>8.6666666666666607</c:v>
                </c:pt>
                <c:pt idx="230">
                  <c:v>8.6666666666666607</c:v>
                </c:pt>
                <c:pt idx="231">
                  <c:v>8.6666666666666607</c:v>
                </c:pt>
                <c:pt idx="232">
                  <c:v>8.6666666666666607</c:v>
                </c:pt>
                <c:pt idx="233">
                  <c:v>8.6666666666666607</c:v>
                </c:pt>
                <c:pt idx="234">
                  <c:v>8.6666666666666607</c:v>
                </c:pt>
                <c:pt idx="235">
                  <c:v>8.6666666666666607</c:v>
                </c:pt>
                <c:pt idx="236">
                  <c:v>8.6666666666666607</c:v>
                </c:pt>
                <c:pt idx="237">
                  <c:v>8.6666666666666607</c:v>
                </c:pt>
                <c:pt idx="238">
                  <c:v>8.6666666666666607</c:v>
                </c:pt>
                <c:pt idx="239">
                  <c:v>8.6666666666666607</c:v>
                </c:pt>
                <c:pt idx="240">
                  <c:v>8.6666666666666607</c:v>
                </c:pt>
                <c:pt idx="241">
                  <c:v>8.6666666666666607</c:v>
                </c:pt>
                <c:pt idx="242">
                  <c:v>8.6666666666666607</c:v>
                </c:pt>
                <c:pt idx="243">
                  <c:v>8.6666666666666607</c:v>
                </c:pt>
                <c:pt idx="244">
                  <c:v>8.6666666666666607</c:v>
                </c:pt>
                <c:pt idx="245">
                  <c:v>8.6666666666666607</c:v>
                </c:pt>
                <c:pt idx="246">
                  <c:v>8.6666666666666607</c:v>
                </c:pt>
                <c:pt idx="247">
                  <c:v>8.6666666666666607</c:v>
                </c:pt>
                <c:pt idx="248">
                  <c:v>8.6666666666666607</c:v>
                </c:pt>
                <c:pt idx="249">
                  <c:v>8.6666666666666607</c:v>
                </c:pt>
                <c:pt idx="250">
                  <c:v>8.6666666666666607</c:v>
                </c:pt>
                <c:pt idx="251">
                  <c:v>8.6666666666666607</c:v>
                </c:pt>
                <c:pt idx="252">
                  <c:v>8.6666666666666607</c:v>
                </c:pt>
                <c:pt idx="253">
                  <c:v>8.6666666666666607</c:v>
                </c:pt>
                <c:pt idx="254">
                  <c:v>8.6666666666666607</c:v>
                </c:pt>
                <c:pt idx="255">
                  <c:v>8.6666666666666607</c:v>
                </c:pt>
                <c:pt idx="256">
                  <c:v>8.6666666666666607</c:v>
                </c:pt>
                <c:pt idx="257">
                  <c:v>8.6666666666666607</c:v>
                </c:pt>
                <c:pt idx="258">
                  <c:v>8.6666666666666607</c:v>
                </c:pt>
                <c:pt idx="259">
                  <c:v>8.6666666666666607</c:v>
                </c:pt>
                <c:pt idx="260">
                  <c:v>8.6666666666666607</c:v>
                </c:pt>
                <c:pt idx="261">
                  <c:v>8.6666666666666607</c:v>
                </c:pt>
                <c:pt idx="262">
                  <c:v>8.6666666666666607</c:v>
                </c:pt>
                <c:pt idx="263">
                  <c:v>8.6666666666666607</c:v>
                </c:pt>
                <c:pt idx="264">
                  <c:v>8.6666666666666607</c:v>
                </c:pt>
                <c:pt idx="265">
                  <c:v>8.6666666666666607</c:v>
                </c:pt>
                <c:pt idx="266">
                  <c:v>8.6666666666666607</c:v>
                </c:pt>
                <c:pt idx="267">
                  <c:v>8.6666666666666607</c:v>
                </c:pt>
                <c:pt idx="268">
                  <c:v>8.6666666666666607</c:v>
                </c:pt>
                <c:pt idx="269">
                  <c:v>8.6666666666666607</c:v>
                </c:pt>
                <c:pt idx="270">
                  <c:v>8.6666666666666607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7-4D6F-B19D-5DA30A2ADC61}"/>
            </c:ext>
          </c:extLst>
        </c:ser>
        <c:ser>
          <c:idx val="3"/>
          <c:order val="3"/>
          <c:tx>
            <c:strRef>
              <c:f>Ether!$F$12</c:f>
              <c:strCache>
                <c:ptCount val="1"/>
                <c:pt idx="0">
                  <c:v>bottom of goal plus ball radius</c:v>
                </c:pt>
              </c:strCache>
            </c:strRef>
          </c:tx>
          <c:spPr>
            <a:ln w="25400">
              <a:solidFill>
                <a:srgbClr val="4EE257"/>
              </a:solidFill>
              <a:prstDash val="solid"/>
            </a:ln>
          </c:spPr>
          <c:marker>
            <c:symbol val="none"/>
          </c:marker>
          <c:xVal>
            <c:numRef>
              <c:f>Ether!$B$13:$B$283</c:f>
              <c:numCache>
                <c:formatCode>General</c:formatCode>
                <c:ptCount val="271"/>
                <c:pt idx="0">
                  <c:v>0</c:v>
                </c:pt>
                <c:pt idx="1">
                  <c:v>3.6172967033949482E-2</c:v>
                </c:pt>
                <c:pt idx="2">
                  <c:v>7.2326153480169658E-2</c:v>
                </c:pt>
                <c:pt idx="3">
                  <c:v>0.1084597397670688</c:v>
                </c:pt>
                <c:pt idx="4">
                  <c:v>0.14457390576114548</c:v>
                </c:pt>
                <c:pt idx="5">
                  <c:v>0.18066883076977591</c:v>
                </c:pt>
                <c:pt idx="6">
                  <c:v>0.21674469354389503</c:v>
                </c:pt>
                <c:pt idx="7">
                  <c:v>0.2528016722805686</c:v>
                </c:pt>
                <c:pt idx="8">
                  <c:v>0.28883994462545326</c:v>
                </c:pt>
                <c:pt idx="9">
                  <c:v>0.32485968767514134</c:v>
                </c:pt>
                <c:pt idx="10">
                  <c:v>0.36086107797938727</c:v>
                </c:pt>
                <c:pt idx="11">
                  <c:v>0.39684429154321199</c:v>
                </c:pt>
                <c:pt idx="12">
                  <c:v>0.43280950382888161</c:v>
                </c:pt>
                <c:pt idx="13">
                  <c:v>0.46875688975775648</c:v>
                </c:pt>
                <c:pt idx="14">
                  <c:v>0.50468662371200634</c:v>
                </c:pt>
                <c:pt idx="15">
                  <c:v>0.5405988795361879</c:v>
                </c:pt>
                <c:pt idx="16">
                  <c:v>0.57649383053867909</c:v>
                </c:pt>
                <c:pt idx="17">
                  <c:v>0.61237164949296585</c:v>
                </c:pt>
                <c:pt idx="18">
                  <c:v>0.64823250863877668</c:v>
                </c:pt>
                <c:pt idx="19">
                  <c:v>0.68407657968305846</c:v>
                </c:pt>
                <c:pt idx="20">
                  <c:v>0.71990403380078871</c:v>
                </c:pt>
                <c:pt idx="21">
                  <c:v>0.75571504163561809</c:v>
                </c:pt>
                <c:pt idx="22">
                  <c:v>0.79150977330033601</c:v>
                </c:pt>
                <c:pt idx="23">
                  <c:v>0.82728839837715373</c:v>
                </c:pt>
                <c:pt idx="24">
                  <c:v>0.86305108591779678</c:v>
                </c:pt>
                <c:pt idx="25">
                  <c:v>0.89879800444339997</c:v>
                </c:pt>
                <c:pt idx="26">
                  <c:v>0.93452932194419636</c:v>
                </c:pt>
                <c:pt idx="27">
                  <c:v>0.97024520587899188</c:v>
                </c:pt>
                <c:pt idx="28">
                  <c:v>1.0059458231744167</c:v>
                </c:pt>
                <c:pt idx="29">
                  <c:v>1.0416313402239445</c:v>
                </c:pt>
                <c:pt idx="30">
                  <c:v>1.0773019228866685</c:v>
                </c:pt>
                <c:pt idx="31">
                  <c:v>1.1129577364858232</c:v>
                </c:pt>
                <c:pt idx="32">
                  <c:v>1.148598945807044</c:v>
                </c:pt>
                <c:pt idx="33">
                  <c:v>1.1842257150963482</c:v>
                </c:pt>
                <c:pt idx="34">
                  <c:v>1.2198382080578274</c:v>
                </c:pt>
                <c:pt idx="35">
                  <c:v>1.2554365878510376</c:v>
                </c:pt>
                <c:pt idx="36">
                  <c:v>1.2910210170880729</c:v>
                </c:pt>
                <c:pt idx="37">
                  <c:v>1.3265916578303072</c:v>
                </c:pt>
                <c:pt idx="38">
                  <c:v>1.3621486715847875</c:v>
                </c:pt>
                <c:pt idx="39">
                  <c:v>1.3976922193002639</c:v>
                </c:pt>
                <c:pt idx="40">
                  <c:v>1.4332224613628366</c:v>
                </c:pt>
                <c:pt idx="41">
                  <c:v>1.4687395575912008</c:v>
                </c:pt>
                <c:pt idx="42">
                  <c:v>1.5042436672314698</c:v>
                </c:pt>
                <c:pt idx="43">
                  <c:v>1.5397349489515559</c:v>
                </c:pt>
                <c:pt idx="44">
                  <c:v>1.5752135608350835</c:v>
                </c:pt>
                <c:pt idx="45">
                  <c:v>1.6106796603748126</c:v>
                </c:pt>
                <c:pt idx="46">
                  <c:v>1.6461334044655462</c:v>
                </c:pt>
                <c:pt idx="47">
                  <c:v>1.6815749493964933</c:v>
                </c:pt>
                <c:pt idx="48">
                  <c:v>1.71700445084306</c:v>
                </c:pt>
                <c:pt idx="49">
                  <c:v>1.7524220638580352</c:v>
                </c:pt>
                <c:pt idx="50">
                  <c:v>1.787827942862142</c:v>
                </c:pt>
                <c:pt idx="51">
                  <c:v>1.8232222416339143</c:v>
                </c:pt>
                <c:pt idx="52">
                  <c:v>1.8586051132988664</c:v>
                </c:pt>
                <c:pt idx="53">
                  <c:v>1.8939767103179124</c:v>
                </c:pt>
                <c:pt idx="54">
                  <c:v>1.9293371844749947</c:v>
                </c:pt>
                <c:pt idx="55">
                  <c:v>1.9646866868638764</c:v>
                </c:pt>
                <c:pt idx="56">
                  <c:v>2.0000253678740494</c:v>
                </c:pt>
                <c:pt idx="57">
                  <c:v>2.0353533771757077</c:v>
                </c:pt>
                <c:pt idx="58">
                  <c:v>2.070670863703731</c:v>
                </c:pt>
                <c:pt idx="59">
                  <c:v>2.1059779756406214</c:v>
                </c:pt>
                <c:pt idx="60">
                  <c:v>2.1412748603983318</c:v>
                </c:pt>
                <c:pt idx="61">
                  <c:v>2.1765616645989212</c:v>
                </c:pt>
                <c:pt idx="62">
                  <c:v>2.2118385340539661</c:v>
                </c:pt>
                <c:pt idx="63">
                  <c:v>2.2471056137426544</c:v>
                </c:pt>
                <c:pt idx="64">
                  <c:v>2.2823630477884862</c:v>
                </c:pt>
                <c:pt idx="65">
                  <c:v>2.317610979434495</c:v>
                </c:pt>
                <c:pt idx="66">
                  <c:v>2.3528495510169005</c:v>
                </c:pt>
                <c:pt idx="67">
                  <c:v>2.388078903937104</c:v>
                </c:pt>
                <c:pt idx="68">
                  <c:v>2.4232991786319213</c:v>
                </c:pt>
                <c:pt idx="69">
                  <c:v>2.4585105145419544</c:v>
                </c:pt>
                <c:pt idx="70">
                  <c:v>2.4937130500779841</c:v>
                </c:pt>
                <c:pt idx="71">
                  <c:v>2.5289069225852732</c:v>
                </c:pt>
                <c:pt idx="72">
                  <c:v>2.5640922683056528</c:v>
                </c:pt>
                <c:pt idx="73">
                  <c:v>2.5992692223372642</c:v>
                </c:pt>
                <c:pt idx="74">
                  <c:v>2.6344379185918188</c:v>
                </c:pt>
                <c:pt idx="75">
                  <c:v>2.6695984897492377</c:v>
                </c:pt>
                <c:pt idx="76">
                  <c:v>2.7047510672095187</c:v>
                </c:pt>
                <c:pt idx="77">
                  <c:v>2.7398957810416786</c:v>
                </c:pt>
                <c:pt idx="78">
                  <c:v>2.7750327599296138</c:v>
                </c:pt>
                <c:pt idx="79">
                  <c:v>2.810162131114712</c:v>
                </c:pt>
                <c:pt idx="80">
                  <c:v>2.8452840203350518</c:v>
                </c:pt>
                <c:pt idx="81">
                  <c:v>2.8803985517610156</c:v>
                </c:pt>
                <c:pt idx="82">
                  <c:v>2.9155058479271512</c:v>
                </c:pt>
                <c:pt idx="83">
                  <c:v>2.9506060296601042</c:v>
                </c:pt>
                <c:pt idx="84">
                  <c:v>2.9856992160024616</c:v>
                </c:pt>
                <c:pt idx="85">
                  <c:v>3.0207855241323394</c:v>
                </c:pt>
                <c:pt idx="86">
                  <c:v>3.0558650692785641</c:v>
                </c:pt>
                <c:pt idx="87">
                  <c:v>3.0909379646313071</c:v>
                </c:pt>
                <c:pt idx="88">
                  <c:v>3.1260043212480517</c:v>
                </c:pt>
                <c:pt idx="89">
                  <c:v>3.1610642479547875</c:v>
                </c:pt>
                <c:pt idx="90">
                  <c:v>3.196117851242366</c:v>
                </c:pt>
                <c:pt idx="91">
                  <c:v>3.2311652351579787</c:v>
                </c:pt>
                <c:pt idx="92">
                  <c:v>3.2662065011917605</c:v>
                </c:pt>
                <c:pt idx="93">
                  <c:v>3.3012417481585836</c:v>
                </c:pt>
                <c:pt idx="94">
                  <c:v>3.3362710720751521</c:v>
                </c:pt>
                <c:pt idx="95">
                  <c:v>3.3712945660325877</c:v>
                </c:pt>
                <c:pt idx="96">
                  <c:v>3.4063123200647762</c:v>
                </c:pt>
                <c:pt idx="97">
                  <c:v>3.4413244210128267</c:v>
                </c:pt>
                <c:pt idx="98">
                  <c:v>3.4763309523861028</c:v>
                </c:pt>
                <c:pt idx="99">
                  <c:v>3.5113319942203933</c:v>
                </c:pt>
                <c:pt idx="100">
                  <c:v>3.5463276229338998</c:v>
                </c:pt>
                <c:pt idx="101">
                  <c:v>3.5813179111818485</c:v>
                </c:pt>
                <c:pt idx="102">
                  <c:v>3.6163029277106564</c:v>
                </c:pt>
                <c:pt idx="103">
                  <c:v>3.651282737212707</c:v>
                </c:pt>
                <c:pt idx="104">
                  <c:v>3.686257400182912</c:v>
                </c:pt>
                <c:pt idx="105">
                  <c:v>3.7212269727783522</c:v>
                </c:pt>
                <c:pt idx="106">
                  <c:v>3.7561915066823808</c:v>
                </c:pt>
                <c:pt idx="107">
                  <c:v>3.7911510489746556</c:v>
                </c:pt>
                <c:pt idx="108">
                  <c:v>3.8261056420086206</c:v>
                </c:pt>
                <c:pt idx="109">
                  <c:v>3.8610553232979656</c:v>
                </c:pt>
                <c:pt idx="110">
                  <c:v>3.8960001254135879</c:v>
                </c:pt>
                <c:pt idx="111">
                  <c:v>3.9309400758925164</c:v>
                </c:pt>
                <c:pt idx="112">
                  <c:v>3.9658751971601585</c:v>
                </c:pt>
                <c:pt idx="113">
                  <c:v>4.0008055064670902</c:v>
                </c:pt>
                <c:pt idx="114">
                  <c:v>4.0357310158414252</c:v>
                </c:pt>
                <c:pt idx="115">
                  <c:v>4.0706517320575779</c:v>
                </c:pt>
                <c:pt idx="116">
                  <c:v>4.1055676566219947</c:v>
                </c:pt>
                <c:pt idx="117">
                  <c:v>4.1404787857761418</c:v>
                </c:pt>
                <c:pt idx="118">
                  <c:v>4.1753851105167801</c:v>
                </c:pt>
                <c:pt idx="119">
                  <c:v>4.2102866166332511</c:v>
                </c:pt>
                <c:pt idx="120">
                  <c:v>4.2451832847612421</c:v>
                </c:pt>
                <c:pt idx="121">
                  <c:v>4.2800750904522422</c:v>
                </c:pt>
                <c:pt idx="122">
                  <c:v>4.3149620042576746</c:v>
                </c:pt>
                <c:pt idx="123">
                  <c:v>4.3498439918265053</c:v>
                </c:pt>
                <c:pt idx="124">
                  <c:v>4.384721014014981</c:v>
                </c:pt>
                <c:pt idx="125">
                  <c:v>4.4195930270070347</c:v>
                </c:pt>
                <c:pt idx="126">
                  <c:v>4.4544599824438507</c:v>
                </c:pt>
                <c:pt idx="127">
                  <c:v>4.489321827561044</c:v>
                </c:pt>
                <c:pt idx="128">
                  <c:v>4.5241785053319266</c:v>
                </c:pt>
                <c:pt idx="129">
                  <c:v>4.5590299546153892</c:v>
                </c:pt>
                <c:pt idx="130">
                  <c:v>4.5938761103069954</c:v>
                </c:pt>
                <c:pt idx="131">
                  <c:v>4.6287169034919762</c:v>
                </c:pt>
                <c:pt idx="132">
                  <c:v>4.6635522615989355</c:v>
                </c:pt>
                <c:pt idx="133">
                  <c:v>4.6983821085531936</c:v>
                </c:pt>
                <c:pt idx="134">
                  <c:v>4.7332063649288134</c:v>
                </c:pt>
                <c:pt idx="135">
                  <c:v>4.7680249480984997</c:v>
                </c:pt>
                <c:pt idx="136">
                  <c:v>4.8028377723806592</c:v>
                </c:pt>
                <c:pt idx="137">
                  <c:v>4.8376447491830579</c:v>
                </c:pt>
                <c:pt idx="138">
                  <c:v>4.8724457871425919</c:v>
                </c:pt>
                <c:pt idx="139">
                  <c:v>4.907240792260815</c:v>
                </c:pt>
                <c:pt idx="140">
                  <c:v>4.9420296680349374</c:v>
                </c:pt>
                <c:pt idx="141">
                  <c:v>4.9768123155841097</c:v>
                </c:pt>
                <c:pt idx="142">
                  <c:v>5.0115886337708586</c:v>
                </c:pt>
                <c:pt idx="143">
                  <c:v>5.0463585193176206</c:v>
                </c:pt>
                <c:pt idx="144">
                  <c:v>5.0811218669183571</c:v>
                </c:pt>
                <c:pt idx="145">
                  <c:v>5.1158785693452886</c:v>
                </c:pt>
                <c:pt idx="146">
                  <c:v>5.1506285175508193</c:v>
                </c:pt>
                <c:pt idx="147">
                  <c:v>5.1853716007647472</c:v>
                </c:pt>
                <c:pt idx="148">
                  <c:v>5.2201077065868855</c:v>
                </c:pt>
                <c:pt idx="149">
                  <c:v>5.2548367210752351</c:v>
                </c:pt>
                <c:pt idx="150">
                  <c:v>5.2895585288298612</c:v>
                </c:pt>
                <c:pt idx="151">
                  <c:v>5.3242730130726397</c:v>
                </c:pt>
                <c:pt idx="152">
                  <c:v>5.3589800557230349</c:v>
                </c:pt>
                <c:pt idx="153">
                  <c:v>5.3936795374700903</c:v>
                </c:pt>
                <c:pt idx="154">
                  <c:v>5.4283713378408001</c:v>
                </c:pt>
                <c:pt idx="155">
                  <c:v>5.4630553352650288</c:v>
                </c:pt>
                <c:pt idx="156">
                  <c:v>5.4977314071371604</c:v>
                </c:pt>
                <c:pt idx="157">
                  <c:v>5.5323994298746264</c:v>
                </c:pt>
                <c:pt idx="158">
                  <c:v>5.5670592789734927</c:v>
                </c:pt>
                <c:pt idx="159">
                  <c:v>5.6017108290612398</c:v>
                </c:pt>
                <c:pt idx="160">
                  <c:v>5.636353953946907</c:v>
                </c:pt>
                <c:pt idx="161">
                  <c:v>5.6709885266687268</c:v>
                </c:pt>
                <c:pt idx="162">
                  <c:v>5.7056144195394012</c:v>
                </c:pt>
                <c:pt idx="163">
                  <c:v>5.7402315041891399</c:v>
                </c:pt>
                <c:pt idx="164">
                  <c:v>5.7748396516065945</c:v>
                </c:pt>
                <c:pt idx="165">
                  <c:v>5.8094387321777967</c:v>
                </c:pt>
                <c:pt idx="166">
                  <c:v>5.844028615723226</c:v>
                </c:pt>
                <c:pt idx="167">
                  <c:v>5.8786091715330988</c:v>
                </c:pt>
                <c:pt idx="168">
                  <c:v>5.9131802684009926</c:v>
                </c:pt>
                <c:pt idx="169">
                  <c:v>5.9477417746558885</c:v>
                </c:pt>
                <c:pt idx="170">
                  <c:v>5.9822935581927315</c:v>
                </c:pt>
                <c:pt idx="171">
                  <c:v>6.0168354865015843</c:v>
                </c:pt>
                <c:pt idx="172">
                  <c:v>6.051367426695462</c:v>
                </c:pt>
                <c:pt idx="173">
                  <c:v>6.0858892455369142</c:v>
                </c:pt>
                <c:pt idx="174">
                  <c:v>6.1204008094634297</c:v>
                </c:pt>
                <c:pt idx="175">
                  <c:v>6.1549019846117305</c:v>
                </c:pt>
                <c:pt idx="176">
                  <c:v>6.1893926368410144</c:v>
                </c:pt>
                <c:pt idx="177">
                  <c:v>6.2238726317552056</c:v>
                </c:pt>
                <c:pt idx="178">
                  <c:v>6.258341834724269</c:v>
                </c:pt>
                <c:pt idx="179">
                  <c:v>6.292800110904639</c:v>
                </c:pt>
                <c:pt idx="180">
                  <c:v>6.32724732525881</c:v>
                </c:pt>
                <c:pt idx="181">
                  <c:v>6.3616833425741355</c:v>
                </c:pt>
                <c:pt idx="182">
                  <c:v>6.3961080274808806</c:v>
                </c:pt>
                <c:pt idx="183">
                  <c:v>6.4305212444695643</c:v>
                </c:pt>
                <c:pt idx="184">
                  <c:v>6.4649228579076308</c:v>
                </c:pt>
                <c:pt idx="185">
                  <c:v>6.4993127320554827</c:v>
                </c:pt>
                <c:pt idx="186">
                  <c:v>6.5336907310819203</c:v>
                </c:pt>
                <c:pt idx="187">
                  <c:v>6.5680567190789994</c:v>
                </c:pt>
                <c:pt idx="188">
                  <c:v>6.6024105600763558</c:v>
                </c:pt>
                <c:pt idx="189">
                  <c:v>6.6367521180550142</c:v>
                </c:pt>
                <c:pt idx="190">
                  <c:v>6.671081256960707</c:v>
                </c:pt>
                <c:pt idx="191">
                  <c:v>6.7053978407167349</c:v>
                </c:pt>
                <c:pt idx="192">
                  <c:v>6.7397017332363829</c:v>
                </c:pt>
                <c:pt idx="193">
                  <c:v>6.7739927984349215</c:v>
                </c:pt>
                <c:pt idx="194">
                  <c:v>6.8082709002412098</c:v>
                </c:pt>
                <c:pt idx="195">
                  <c:v>6.8425359026089181</c:v>
                </c:pt>
                <c:pt idx="196">
                  <c:v>6.8767876695273946</c:v>
                </c:pt>
                <c:pt idx="197">
                  <c:v>6.9110260650321864</c:v>
                </c:pt>
                <c:pt idx="198">
                  <c:v>6.9452509532152327</c:v>
                </c:pt>
                <c:pt idx="199">
                  <c:v>6.9794621982347493</c:v>
                </c:pt>
                <c:pt idx="200">
                  <c:v>7.0136596643248161</c:v>
                </c:pt>
                <c:pt idx="201">
                  <c:v>7.0478432158046767</c:v>
                </c:pt>
                <c:pt idx="202">
                  <c:v>7.0820127170877729</c:v>
                </c:pt>
                <c:pt idx="203">
                  <c:v>7.1161680326905188</c:v>
                </c:pt>
                <c:pt idx="204">
                  <c:v>7.1503090272408238</c:v>
                </c:pt>
                <c:pt idx="205">
                  <c:v>7.1844355654863863</c:v>
                </c:pt>
                <c:pt idx="206">
                  <c:v>7.2185475123027549</c:v>
                </c:pt>
                <c:pt idx="207">
                  <c:v>7.2526447327011789</c:v>
                </c:pt>
                <c:pt idx="208">
                  <c:v>7.2867270918362461</c:v>
                </c:pt>
                <c:pt idx="209">
                  <c:v>7.320794455013325</c:v>
                </c:pt>
                <c:pt idx="210">
                  <c:v>7.3548466876958187</c:v>
                </c:pt>
                <c:pt idx="211">
                  <c:v>7.3888836555122293</c:v>
                </c:pt>
                <c:pt idx="212">
                  <c:v>7.4229052242630544</c:v>
                </c:pt>
                <c:pt idx="213">
                  <c:v>7.4569112599275131</c:v>
                </c:pt>
                <c:pt idx="214">
                  <c:v>7.4909016286701062</c:v>
                </c:pt>
                <c:pt idx="215">
                  <c:v>7.5248761968470275</c:v>
                </c:pt>
                <c:pt idx="216">
                  <c:v>7.5588348310124189</c:v>
                </c:pt>
                <c:pt idx="217">
                  <c:v>7.5927773979244897</c:v>
                </c:pt>
                <c:pt idx="218">
                  <c:v>7.6267037645514879</c:v>
                </c:pt>
                <c:pt idx="219">
                  <c:v>7.6606137980775477</c:v>
                </c:pt>
                <c:pt idx="220">
                  <c:v>7.6945073659084002</c:v>
                </c:pt>
                <c:pt idx="221">
                  <c:v>7.7283843356769646</c:v>
                </c:pt>
                <c:pt idx="222">
                  <c:v>7.7622445752488209</c:v>
                </c:pt>
                <c:pt idx="223">
                  <c:v>7.7960879527275617</c:v>
                </c:pt>
                <c:pt idx="224">
                  <c:v>7.829914336460039</c:v>
                </c:pt>
                <c:pt idx="225">
                  <c:v>7.8637235950414981</c:v>
                </c:pt>
                <c:pt idx="226">
                  <c:v>7.8975155973206101</c:v>
                </c:pt>
                <c:pt idx="227">
                  <c:v>7.9312902124044031</c:v>
                </c:pt>
                <c:pt idx="228">
                  <c:v>7.9650473096630945</c:v>
                </c:pt>
                <c:pt idx="229">
                  <c:v>7.9987867587348305</c:v>
                </c:pt>
                <c:pt idx="230">
                  <c:v>8.0325084295303331</c:v>
                </c:pt>
                <c:pt idx="231">
                  <c:v>8.0662121922374599</c:v>
                </c:pt>
                <c:pt idx="232">
                  <c:v>8.0998979173256735</c:v>
                </c:pt>
                <c:pt idx="233">
                  <c:v>8.1335654755504336</c:v>
                </c:pt>
                <c:pt idx="234">
                  <c:v>8.1672147379575026</c:v>
                </c:pt>
                <c:pt idx="235">
                  <c:v>8.2008455758871754</c:v>
                </c:pt>
                <c:pt idx="236">
                  <c:v>8.2344578609784342</c:v>
                </c:pt>
                <c:pt idx="237">
                  <c:v>8.2680514651730217</c:v>
                </c:pt>
                <c:pt idx="238">
                  <c:v>8.3016262607194502</c:v>
                </c:pt>
                <c:pt idx="239">
                  <c:v>8.3351821201769347</c:v>
                </c:pt>
                <c:pt idx="240">
                  <c:v>8.3687189164192635</c:v>
                </c:pt>
                <c:pt idx="241">
                  <c:v>8.4022365226385904</c:v>
                </c:pt>
                <c:pt idx="242">
                  <c:v>8.4357348123491747</c:v>
                </c:pt>
                <c:pt idx="243">
                  <c:v>8.4692136593910483</c:v>
                </c:pt>
                <c:pt idx="244">
                  <c:v>8.5026729379336281</c:v>
                </c:pt>
                <c:pt idx="245">
                  <c:v>8.5361125224792609</c:v>
                </c:pt>
                <c:pt idx="246">
                  <c:v>8.5695322878667142</c:v>
                </c:pt>
                <c:pt idx="247">
                  <c:v>8.6029321092746045</c:v>
                </c:pt>
                <c:pt idx="248">
                  <c:v>8.6363118622247725</c:v>
                </c:pt>
                <c:pt idx="249">
                  <c:v>8.6696714225856031</c:v>
                </c:pt>
                <c:pt idx="250">
                  <c:v>8.7030106665752918</c:v>
                </c:pt>
                <c:pt idx="251">
                  <c:v>8.7363294707650532</c:v>
                </c:pt>
                <c:pt idx="252">
                  <c:v>8.7696277120822828</c:v>
                </c:pt>
                <c:pt idx="253">
                  <c:v>8.8029052678136672</c:v>
                </c:pt>
                <c:pt idx="254">
                  <c:v>8.8361620156082434</c:v>
                </c:pt>
                <c:pt idx="255">
                  <c:v>8.8693978334804093</c:v>
                </c:pt>
                <c:pt idx="256">
                  <c:v>8.9026125998128833</c:v>
                </c:pt>
                <c:pt idx="257">
                  <c:v>8.9358061933596247</c:v>
                </c:pt>
                <c:pt idx="258">
                  <c:v>8.9689784932487022</c:v>
                </c:pt>
                <c:pt idx="259">
                  <c:v>9.0021293789851153</c:v>
                </c:pt>
                <c:pt idx="260">
                  <c:v>9.0352587304535774</c:v>
                </c:pt>
                <c:pt idx="261">
                  <c:v>9.0683664279212497</c:v>
                </c:pt>
                <c:pt idx="262">
                  <c:v>9.101452352040436</c:v>
                </c:pt>
                <c:pt idx="263">
                  <c:v>9.1345163838512278</c:v>
                </c:pt>
                <c:pt idx="264">
                  <c:v>9.1675584047841223</c:v>
                </c:pt>
                <c:pt idx="265">
                  <c:v>9.2005782966625791</c:v>
                </c:pt>
                <c:pt idx="266">
                  <c:v>9.2335759417055581</c:v>
                </c:pt>
                <c:pt idx="267">
                  <c:v>9.2665512225300013</c:v>
                </c:pt>
                <c:pt idx="268">
                  <c:v>9.2995040221532808</c:v>
                </c:pt>
                <c:pt idx="269">
                  <c:v>9.3324342239956088</c:v>
                </c:pt>
                <c:pt idx="270">
                  <c:v>9.3653417118824152</c:v>
                </c:pt>
              </c:numCache>
            </c:numRef>
          </c:xVal>
          <c:yVal>
            <c:numRef>
              <c:f>Ether!$F$13:$F$283</c:f>
              <c:numCache>
                <c:formatCode>General</c:formatCode>
                <c:ptCount val="271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7.5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7.5</c:v>
                </c:pt>
                <c:pt idx="46">
                  <c:v>7.5</c:v>
                </c:pt>
                <c:pt idx="47">
                  <c:v>7.5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7.5</c:v>
                </c:pt>
                <c:pt idx="62">
                  <c:v>7.5</c:v>
                </c:pt>
                <c:pt idx="63">
                  <c:v>7.5</c:v>
                </c:pt>
                <c:pt idx="64">
                  <c:v>7.5</c:v>
                </c:pt>
                <c:pt idx="65">
                  <c:v>7.5</c:v>
                </c:pt>
                <c:pt idx="66">
                  <c:v>7.5</c:v>
                </c:pt>
                <c:pt idx="67">
                  <c:v>7.5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7.5</c:v>
                </c:pt>
                <c:pt idx="76">
                  <c:v>7.5</c:v>
                </c:pt>
                <c:pt idx="77">
                  <c:v>7.5</c:v>
                </c:pt>
                <c:pt idx="78">
                  <c:v>7.5</c:v>
                </c:pt>
                <c:pt idx="79">
                  <c:v>7.5</c:v>
                </c:pt>
                <c:pt idx="80">
                  <c:v>7.5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7.5</c:v>
                </c:pt>
                <c:pt idx="85">
                  <c:v>7.5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7.5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7.5</c:v>
                </c:pt>
                <c:pt idx="98">
                  <c:v>7.5</c:v>
                </c:pt>
                <c:pt idx="99">
                  <c:v>7.5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7.5</c:v>
                </c:pt>
                <c:pt idx="106">
                  <c:v>7.5</c:v>
                </c:pt>
                <c:pt idx="107">
                  <c:v>7.5</c:v>
                </c:pt>
                <c:pt idx="108">
                  <c:v>7.5</c:v>
                </c:pt>
                <c:pt idx="109">
                  <c:v>7.5</c:v>
                </c:pt>
                <c:pt idx="110">
                  <c:v>7.5</c:v>
                </c:pt>
                <c:pt idx="111">
                  <c:v>7.5</c:v>
                </c:pt>
                <c:pt idx="112">
                  <c:v>7.5</c:v>
                </c:pt>
                <c:pt idx="113">
                  <c:v>7.5</c:v>
                </c:pt>
                <c:pt idx="114">
                  <c:v>7.5</c:v>
                </c:pt>
                <c:pt idx="115">
                  <c:v>7.5</c:v>
                </c:pt>
                <c:pt idx="116">
                  <c:v>7.5</c:v>
                </c:pt>
                <c:pt idx="117">
                  <c:v>7.5</c:v>
                </c:pt>
                <c:pt idx="118">
                  <c:v>7.5</c:v>
                </c:pt>
                <c:pt idx="119">
                  <c:v>7.5</c:v>
                </c:pt>
                <c:pt idx="120">
                  <c:v>7.5</c:v>
                </c:pt>
                <c:pt idx="121">
                  <c:v>7.5</c:v>
                </c:pt>
                <c:pt idx="122">
                  <c:v>7.5</c:v>
                </c:pt>
                <c:pt idx="123">
                  <c:v>7.5</c:v>
                </c:pt>
                <c:pt idx="124">
                  <c:v>7.5</c:v>
                </c:pt>
                <c:pt idx="125">
                  <c:v>7.5</c:v>
                </c:pt>
                <c:pt idx="126">
                  <c:v>7.5</c:v>
                </c:pt>
                <c:pt idx="127">
                  <c:v>7.5</c:v>
                </c:pt>
                <c:pt idx="128">
                  <c:v>7.5</c:v>
                </c:pt>
                <c:pt idx="129">
                  <c:v>7.5</c:v>
                </c:pt>
                <c:pt idx="130">
                  <c:v>7.5</c:v>
                </c:pt>
                <c:pt idx="131">
                  <c:v>7.5</c:v>
                </c:pt>
                <c:pt idx="132">
                  <c:v>7.5</c:v>
                </c:pt>
                <c:pt idx="133">
                  <c:v>7.5</c:v>
                </c:pt>
                <c:pt idx="134">
                  <c:v>7.5</c:v>
                </c:pt>
                <c:pt idx="135">
                  <c:v>7.5</c:v>
                </c:pt>
                <c:pt idx="136">
                  <c:v>7.5</c:v>
                </c:pt>
                <c:pt idx="137">
                  <c:v>7.5</c:v>
                </c:pt>
                <c:pt idx="138">
                  <c:v>7.5</c:v>
                </c:pt>
                <c:pt idx="139">
                  <c:v>7.5</c:v>
                </c:pt>
                <c:pt idx="140">
                  <c:v>7.5</c:v>
                </c:pt>
                <c:pt idx="141">
                  <c:v>7.5</c:v>
                </c:pt>
                <c:pt idx="142">
                  <c:v>7.5</c:v>
                </c:pt>
                <c:pt idx="143">
                  <c:v>7.5</c:v>
                </c:pt>
                <c:pt idx="144">
                  <c:v>7.5</c:v>
                </c:pt>
                <c:pt idx="145">
                  <c:v>7.5</c:v>
                </c:pt>
                <c:pt idx="146">
                  <c:v>7.5</c:v>
                </c:pt>
                <c:pt idx="147">
                  <c:v>7.5</c:v>
                </c:pt>
                <c:pt idx="148">
                  <c:v>7.5</c:v>
                </c:pt>
                <c:pt idx="149">
                  <c:v>7.5</c:v>
                </c:pt>
                <c:pt idx="150">
                  <c:v>7.5</c:v>
                </c:pt>
                <c:pt idx="151">
                  <c:v>7.5</c:v>
                </c:pt>
                <c:pt idx="152">
                  <c:v>7.5</c:v>
                </c:pt>
                <c:pt idx="153">
                  <c:v>7.5</c:v>
                </c:pt>
                <c:pt idx="154">
                  <c:v>7.5</c:v>
                </c:pt>
                <c:pt idx="155">
                  <c:v>7.5</c:v>
                </c:pt>
                <c:pt idx="156">
                  <c:v>7.5</c:v>
                </c:pt>
                <c:pt idx="157">
                  <c:v>7.5</c:v>
                </c:pt>
                <c:pt idx="158">
                  <c:v>7.5</c:v>
                </c:pt>
                <c:pt idx="159">
                  <c:v>7.5</c:v>
                </c:pt>
                <c:pt idx="160">
                  <c:v>7.5</c:v>
                </c:pt>
                <c:pt idx="161">
                  <c:v>7.5</c:v>
                </c:pt>
                <c:pt idx="162">
                  <c:v>7.5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7.5</c:v>
                </c:pt>
                <c:pt idx="169">
                  <c:v>7.5</c:v>
                </c:pt>
                <c:pt idx="170">
                  <c:v>7.5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7.5</c:v>
                </c:pt>
                <c:pt idx="181">
                  <c:v>7.5</c:v>
                </c:pt>
                <c:pt idx="182">
                  <c:v>7.5</c:v>
                </c:pt>
                <c:pt idx="183">
                  <c:v>7.5</c:v>
                </c:pt>
                <c:pt idx="184">
                  <c:v>7.5</c:v>
                </c:pt>
                <c:pt idx="185">
                  <c:v>7.5</c:v>
                </c:pt>
                <c:pt idx="186">
                  <c:v>7.5</c:v>
                </c:pt>
                <c:pt idx="187">
                  <c:v>7.5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7.5</c:v>
                </c:pt>
                <c:pt idx="193">
                  <c:v>7.5</c:v>
                </c:pt>
                <c:pt idx="194">
                  <c:v>7.5</c:v>
                </c:pt>
                <c:pt idx="195">
                  <c:v>7.5</c:v>
                </c:pt>
                <c:pt idx="196">
                  <c:v>7.5</c:v>
                </c:pt>
                <c:pt idx="197">
                  <c:v>7.5</c:v>
                </c:pt>
                <c:pt idx="198">
                  <c:v>7.5</c:v>
                </c:pt>
                <c:pt idx="199">
                  <c:v>7.5</c:v>
                </c:pt>
                <c:pt idx="200">
                  <c:v>7.5</c:v>
                </c:pt>
                <c:pt idx="201">
                  <c:v>7.5</c:v>
                </c:pt>
                <c:pt idx="202">
                  <c:v>7.5</c:v>
                </c:pt>
                <c:pt idx="203">
                  <c:v>7.5</c:v>
                </c:pt>
                <c:pt idx="204">
                  <c:v>7.5</c:v>
                </c:pt>
                <c:pt idx="205">
                  <c:v>7.5</c:v>
                </c:pt>
                <c:pt idx="206">
                  <c:v>7.5</c:v>
                </c:pt>
                <c:pt idx="207">
                  <c:v>7.5</c:v>
                </c:pt>
                <c:pt idx="208">
                  <c:v>7.5</c:v>
                </c:pt>
                <c:pt idx="209">
                  <c:v>7.5</c:v>
                </c:pt>
                <c:pt idx="210">
                  <c:v>7.5</c:v>
                </c:pt>
                <c:pt idx="211">
                  <c:v>7.5</c:v>
                </c:pt>
                <c:pt idx="212">
                  <c:v>7.5</c:v>
                </c:pt>
                <c:pt idx="213">
                  <c:v>7.5</c:v>
                </c:pt>
                <c:pt idx="214">
                  <c:v>7.5</c:v>
                </c:pt>
                <c:pt idx="215">
                  <c:v>7.5</c:v>
                </c:pt>
                <c:pt idx="216">
                  <c:v>7.5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7.5</c:v>
                </c:pt>
                <c:pt idx="221">
                  <c:v>7.5</c:v>
                </c:pt>
                <c:pt idx="222">
                  <c:v>7.5</c:v>
                </c:pt>
                <c:pt idx="223">
                  <c:v>7.5</c:v>
                </c:pt>
                <c:pt idx="224">
                  <c:v>7.5</c:v>
                </c:pt>
                <c:pt idx="225">
                  <c:v>7.5</c:v>
                </c:pt>
                <c:pt idx="226">
                  <c:v>7.5</c:v>
                </c:pt>
                <c:pt idx="227">
                  <c:v>7.5</c:v>
                </c:pt>
                <c:pt idx="228">
                  <c:v>7.5</c:v>
                </c:pt>
                <c:pt idx="229">
                  <c:v>7.5</c:v>
                </c:pt>
                <c:pt idx="230">
                  <c:v>7.5</c:v>
                </c:pt>
                <c:pt idx="231">
                  <c:v>7.5</c:v>
                </c:pt>
                <c:pt idx="232">
                  <c:v>7.5</c:v>
                </c:pt>
                <c:pt idx="233">
                  <c:v>7.5</c:v>
                </c:pt>
                <c:pt idx="234">
                  <c:v>7.5</c:v>
                </c:pt>
                <c:pt idx="235">
                  <c:v>7.5</c:v>
                </c:pt>
                <c:pt idx="236">
                  <c:v>7.5</c:v>
                </c:pt>
                <c:pt idx="237">
                  <c:v>7.5</c:v>
                </c:pt>
                <c:pt idx="238">
                  <c:v>7.5</c:v>
                </c:pt>
                <c:pt idx="239">
                  <c:v>7.5</c:v>
                </c:pt>
                <c:pt idx="240">
                  <c:v>7.5</c:v>
                </c:pt>
                <c:pt idx="241">
                  <c:v>7.5</c:v>
                </c:pt>
                <c:pt idx="242">
                  <c:v>7.5</c:v>
                </c:pt>
                <c:pt idx="243">
                  <c:v>7.5</c:v>
                </c:pt>
                <c:pt idx="244">
                  <c:v>7.5</c:v>
                </c:pt>
                <c:pt idx="245">
                  <c:v>7.5</c:v>
                </c:pt>
                <c:pt idx="246">
                  <c:v>7.5</c:v>
                </c:pt>
                <c:pt idx="247">
                  <c:v>7.5</c:v>
                </c:pt>
                <c:pt idx="248">
                  <c:v>7.5</c:v>
                </c:pt>
                <c:pt idx="249">
                  <c:v>7.5</c:v>
                </c:pt>
                <c:pt idx="250">
                  <c:v>7.5</c:v>
                </c:pt>
                <c:pt idx="251">
                  <c:v>7.5</c:v>
                </c:pt>
                <c:pt idx="252">
                  <c:v>7.5</c:v>
                </c:pt>
                <c:pt idx="253">
                  <c:v>7.5</c:v>
                </c:pt>
                <c:pt idx="254">
                  <c:v>7.5</c:v>
                </c:pt>
                <c:pt idx="255">
                  <c:v>7.5</c:v>
                </c:pt>
                <c:pt idx="256">
                  <c:v>7.5</c:v>
                </c:pt>
                <c:pt idx="257">
                  <c:v>7.5</c:v>
                </c:pt>
                <c:pt idx="258">
                  <c:v>7.5</c:v>
                </c:pt>
                <c:pt idx="259">
                  <c:v>7.5</c:v>
                </c:pt>
                <c:pt idx="260">
                  <c:v>7.5</c:v>
                </c:pt>
                <c:pt idx="261">
                  <c:v>7.5</c:v>
                </c:pt>
                <c:pt idx="262">
                  <c:v>7.5</c:v>
                </c:pt>
                <c:pt idx="263">
                  <c:v>7.5</c:v>
                </c:pt>
                <c:pt idx="264">
                  <c:v>7.5</c:v>
                </c:pt>
                <c:pt idx="265">
                  <c:v>7.5</c:v>
                </c:pt>
                <c:pt idx="266">
                  <c:v>7.5</c:v>
                </c:pt>
                <c:pt idx="267">
                  <c:v>7.5</c:v>
                </c:pt>
                <c:pt idx="268">
                  <c:v>7.5</c:v>
                </c:pt>
                <c:pt idx="269">
                  <c:v>7.5</c:v>
                </c:pt>
                <c:pt idx="27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7-4D6F-B19D-5DA30A2AD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45704"/>
        <c:axId val="1"/>
      </c:scatterChart>
      <c:valAx>
        <c:axId val="309845704"/>
        <c:scaling>
          <c:orientation val="minMax"/>
          <c:max val="30"/>
          <c:min val="0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(feet)</a:t>
                </a:r>
              </a:p>
            </c:rich>
          </c:tx>
          <c:layout>
            <c:manualLayout>
              <c:xMode val="edge"/>
              <c:yMode val="edge"/>
              <c:x val="0.39536840073208673"/>
              <c:y val="0.903648157969891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max"/>
        <c:crossBetween val="midCat"/>
        <c:majorUnit val="2"/>
      </c:val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(feet)</a:t>
                </a:r>
              </a:p>
            </c:rich>
          </c:tx>
          <c:layout>
            <c:manualLayout>
              <c:xMode val="edge"/>
              <c:yMode val="edge"/>
              <c:x val="1.3234063563836699E-2"/>
              <c:y val="0.408855071872492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9845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30337049452973"/>
          <c:y val="0.39843852420001902"/>
          <c:w val="0.16708037732907144"/>
          <c:h val="0.210937946228224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60603778658642"/>
          <c:y val="5.9767061407714303E-2"/>
          <c:w val="0.67849255511233686"/>
          <c:h val="0.87335643202225988"/>
        </c:manualLayout>
      </c:layout>
      <c:scatterChart>
        <c:scatterStyle val="lineMarker"/>
        <c:varyColors val="0"/>
        <c:ser>
          <c:idx val="0"/>
          <c:order val="0"/>
          <c:tx>
            <c:v>High</c:v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Ether!$L$9:$M$9</c:f>
              <c:numCache>
                <c:formatCode>General</c:formatCode>
                <c:ptCount val="2"/>
                <c:pt idx="0">
                  <c:v>5.5670592789734927</c:v>
                </c:pt>
                <c:pt idx="1">
                  <c:v>5.5670592789734927</c:v>
                </c:pt>
              </c:numCache>
            </c:numRef>
          </c:xVal>
          <c:yVal>
            <c:numRef>
              <c:f>Ether!$L$8:$M$8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A5-42FF-9188-A3B4F369958B}"/>
            </c:ext>
          </c:extLst>
        </c:ser>
        <c:ser>
          <c:idx val="1"/>
          <c:order val="1"/>
          <c:tx>
            <c:v>Low</c:v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Ether!$N$9:$O$9</c:f>
              <c:numCache>
                <c:formatCode>General</c:formatCode>
                <c:ptCount val="2"/>
                <c:pt idx="0">
                  <c:v>2.5289069225852732</c:v>
                </c:pt>
                <c:pt idx="1">
                  <c:v>2.5289069225852732</c:v>
                </c:pt>
              </c:numCache>
            </c:numRef>
          </c:xVal>
          <c:yVal>
            <c:numRef>
              <c:f>Ether!$N$8:$O$8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A5-42FF-9188-A3B4F3699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24624"/>
        <c:axId val="376723968"/>
      </c:scatterChart>
      <c:valAx>
        <c:axId val="37672462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23968"/>
        <c:crosses val="autoZero"/>
        <c:crossBetween val="midCat"/>
        <c:majorUnit val="1"/>
      </c:valAx>
      <c:valAx>
        <c:axId val="37672396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61208</xdr:colOff>
      <xdr:row>13</xdr:row>
      <xdr:rowOff>73429</xdr:rowOff>
    </xdr:from>
    <xdr:to>
      <xdr:col>28</xdr:col>
      <xdr:colOff>36094</xdr:colOff>
      <xdr:row>36</xdr:row>
      <xdr:rowOff>43677</xdr:rowOff>
    </xdr:to>
    <xdr:graphicFrame macro="">
      <xdr:nvGraphicFramePr>
        <xdr:cNvPr id="955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21900</xdr:colOff>
      <xdr:row>37</xdr:row>
      <xdr:rowOff>41358</xdr:rowOff>
    </xdr:from>
    <xdr:to>
      <xdr:col>27</xdr:col>
      <xdr:colOff>655035</xdr:colOff>
      <xdr:row>71</xdr:row>
      <xdr:rowOff>140132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0"/>
  <sheetViews>
    <sheetView tabSelected="1" zoomScale="55" zoomScaleNormal="55" workbookViewId="0">
      <selection activeCell="T12" sqref="T12"/>
    </sheetView>
  </sheetViews>
  <sheetFormatPr defaultRowHeight="12.75" x14ac:dyDescent="0.2"/>
  <cols>
    <col min="1" max="1" width="10.375" customWidth="1"/>
    <col min="3" max="3" width="10.25" customWidth="1"/>
    <col min="4" max="4" width="15.125" customWidth="1"/>
    <col min="5" max="6" width="15.625" customWidth="1"/>
    <col min="7" max="10" width="9" hidden="1" customWidth="1"/>
    <col min="11" max="11" width="5.875" hidden="1" customWidth="1"/>
    <col min="12" max="14" width="15.625" customWidth="1"/>
    <col min="15" max="16" width="9.875" customWidth="1"/>
    <col min="17" max="19" width="9" hidden="1" customWidth="1"/>
  </cols>
  <sheetData>
    <row r="1" spans="1:19" x14ac:dyDescent="0.2">
      <c r="A1" s="13">
        <v>23.3</v>
      </c>
      <c r="B1" s="1" t="s">
        <v>17</v>
      </c>
      <c r="E1" t="s">
        <v>27</v>
      </c>
      <c r="F1" s="6" t="s">
        <v>22</v>
      </c>
      <c r="M1" s="5">
        <f>-(_g/2)/(COS(theta/180*PI())*_Vo)^2</f>
        <v>-0.44235481472387062</v>
      </c>
      <c r="N1" s="5" t="s">
        <v>10</v>
      </c>
    </row>
    <row r="2" spans="1:19" x14ac:dyDescent="0.2">
      <c r="A2" s="13">
        <v>75</v>
      </c>
      <c r="B2" s="1" t="s">
        <v>18</v>
      </c>
      <c r="E2" s="9" t="s">
        <v>23</v>
      </c>
      <c r="M2" s="5">
        <f>TAN(theta/180*PI())</f>
        <v>3.7320508075688776</v>
      </c>
      <c r="N2" s="5" t="s">
        <v>12</v>
      </c>
    </row>
    <row r="3" spans="1:19" x14ac:dyDescent="0.2">
      <c r="A3" s="13">
        <v>1</v>
      </c>
      <c r="B3" s="1" t="s">
        <v>19</v>
      </c>
      <c r="E3" s="9" t="s">
        <v>28</v>
      </c>
      <c r="M3" s="5">
        <f>_ho</f>
        <v>1</v>
      </c>
      <c r="N3" s="5" t="s">
        <v>11</v>
      </c>
    </row>
    <row r="4" spans="1:19" x14ac:dyDescent="0.2">
      <c r="A4" s="14"/>
      <c r="B4" s="1"/>
    </row>
    <row r="5" spans="1:19" x14ac:dyDescent="0.2">
      <c r="A5" s="13">
        <v>90.5</v>
      </c>
      <c r="B5" s="1" t="s">
        <v>20</v>
      </c>
      <c r="E5" s="9" t="s">
        <v>32</v>
      </c>
    </row>
    <row r="6" spans="1:19" x14ac:dyDescent="0.2">
      <c r="A6" s="13">
        <v>32.173999999999999</v>
      </c>
      <c r="B6" s="1" t="s">
        <v>8</v>
      </c>
      <c r="E6" s="9" t="s">
        <v>24</v>
      </c>
    </row>
    <row r="7" spans="1:19" x14ac:dyDescent="0.2">
      <c r="A7" s="12">
        <v>6.0000000000000001E-3</v>
      </c>
      <c r="B7" s="1" t="s">
        <v>9</v>
      </c>
    </row>
    <row r="8" spans="1:19" x14ac:dyDescent="0.2">
      <c r="A8" s="15"/>
      <c r="B8" s="16"/>
      <c r="L8" s="10">
        <v>10</v>
      </c>
      <c r="M8" s="10">
        <v>0</v>
      </c>
      <c r="N8" s="10">
        <v>10</v>
      </c>
      <c r="O8" s="10">
        <v>0</v>
      </c>
    </row>
    <row r="9" spans="1:19" x14ac:dyDescent="0.2">
      <c r="A9" s="5">
        <f>_g/_Vt^2</f>
        <v>3.9283294160739907E-3</v>
      </c>
      <c r="B9" s="5" t="s">
        <v>7</v>
      </c>
      <c r="D9" s="4"/>
      <c r="E9" s="4"/>
      <c r="F9" s="4"/>
      <c r="L9" s="10">
        <f>P13</f>
        <v>5.5670592789734927</v>
      </c>
      <c r="M9" s="10">
        <f>P13</f>
        <v>5.5670592789734927</v>
      </c>
      <c r="N9" s="10">
        <f>O13</f>
        <v>2.5289069225852732</v>
      </c>
      <c r="O9" s="10">
        <f>O13</f>
        <v>2.5289069225852732</v>
      </c>
    </row>
    <row r="10" spans="1:19" ht="11.25" customHeight="1" x14ac:dyDescent="0.2">
      <c r="A10" s="3"/>
      <c r="B10" s="3"/>
      <c r="D10" s="4"/>
      <c r="E10" s="4"/>
      <c r="F10" s="4"/>
    </row>
    <row r="11" spans="1:19" ht="12" customHeight="1" x14ac:dyDescent="0.2">
      <c r="A11" s="11" t="s">
        <v>21</v>
      </c>
      <c r="B11" s="11"/>
      <c r="C11" s="11"/>
      <c r="D11" s="11"/>
      <c r="R11" t="b">
        <v>1</v>
      </c>
    </row>
    <row r="12" spans="1:19" s="2" customFormat="1" ht="39" customHeight="1" x14ac:dyDescent="0.2">
      <c r="A12" s="2" t="s">
        <v>0</v>
      </c>
      <c r="B12" s="2" t="s">
        <v>1</v>
      </c>
      <c r="C12" s="7" t="s">
        <v>14</v>
      </c>
      <c r="D12" s="8" t="s">
        <v>13</v>
      </c>
      <c r="E12" s="7" t="s">
        <v>16</v>
      </c>
      <c r="F12" s="7" t="s">
        <v>15</v>
      </c>
      <c r="G12" s="2" t="s">
        <v>6</v>
      </c>
      <c r="H12" s="2" t="s">
        <v>2</v>
      </c>
      <c r="I12" s="2" t="s">
        <v>3</v>
      </c>
      <c r="J12" s="2" t="s">
        <v>4</v>
      </c>
      <c r="K12" s="2" t="s">
        <v>5</v>
      </c>
      <c r="L12" s="7" t="s">
        <v>25</v>
      </c>
      <c r="M12" s="7" t="s">
        <v>29</v>
      </c>
      <c r="N12" s="7" t="s">
        <v>26</v>
      </c>
      <c r="O12" s="7" t="s">
        <v>30</v>
      </c>
      <c r="P12" s="7" t="s">
        <v>31</v>
      </c>
      <c r="Q12" s="2">
        <v>0</v>
      </c>
      <c r="R12" s="2" t="s">
        <v>34</v>
      </c>
      <c r="S12" s="2" t="s">
        <v>33</v>
      </c>
    </row>
    <row r="13" spans="1:19" x14ac:dyDescent="0.2">
      <c r="A13" s="9">
        <v>0</v>
      </c>
      <c r="B13" s="9">
        <v>0</v>
      </c>
      <c r="C13" s="9">
        <f>_ho</f>
        <v>1</v>
      </c>
      <c r="D13" s="9">
        <f t="shared" ref="D13:D76" si="0">_a*B13^2+_b*B13+_c</f>
        <v>1</v>
      </c>
      <c r="E13" s="9">
        <v>8.6666666666666607</v>
      </c>
      <c r="F13" s="9">
        <v>7.5</v>
      </c>
      <c r="G13">
        <f>_Vo</f>
        <v>23.3</v>
      </c>
      <c r="H13">
        <f>_Vo*COS(theta/180*PI())</f>
        <v>6.0304837508887337</v>
      </c>
      <c r="I13">
        <f>_Vo*SIN(theta/180*PI())</f>
        <v>22.506071752535291</v>
      </c>
      <c r="J13">
        <f>-_k*G13*H13</f>
        <v>-0.55197063238429755</v>
      </c>
      <c r="K13">
        <f>-_g-_k*G13*I13</f>
        <v>-34.233982444344122</v>
      </c>
      <c r="L13">
        <f>MAX(C13:C283)</f>
        <v>8.6201919816367312</v>
      </c>
      <c r="M13">
        <f>INDEX(A13:A283,MATCH(L13,C13:C283,0),1)</f>
        <v>0.6840000000000005</v>
      </c>
      <c r="N13">
        <f>COUNTIF(C13:C283,"&gt;"&amp;F13)*_dt</f>
        <v>0.52800000000000002</v>
      </c>
      <c r="O13">
        <f>INDEX(B13:B283,MATCH(R11,R13:R283,0),1)</f>
        <v>2.5289069225852732</v>
      </c>
      <c r="P13">
        <f>INDEX(B13:B283,MATCH(R11,S13:S283,0),1)</f>
        <v>5.5670592789734927</v>
      </c>
      <c r="Q13">
        <f>GESTEP(C13,F13)</f>
        <v>0</v>
      </c>
      <c r="R13" t="b">
        <f>AND(Q12=0,Q13=1)</f>
        <v>0</v>
      </c>
      <c r="S13" t="b">
        <f>AND(Q13=1,Q14=0)</f>
        <v>0</v>
      </c>
    </row>
    <row r="14" spans="1:19" x14ac:dyDescent="0.2">
      <c r="A14" s="9">
        <f>A13+_dt</f>
        <v>6.0000000000000001E-3</v>
      </c>
      <c r="B14" s="9">
        <f t="shared" ref="B14:B77" si="1">B13+_dt*(H13+H14)/2</f>
        <v>3.6172967033949482E-2</v>
      </c>
      <c r="C14" s="9">
        <f t="shared" ref="C14:C77" si="2">C13+_dt*(I13+I14)/2</f>
        <v>1.1344202188312136</v>
      </c>
      <c r="D14" s="9">
        <f t="shared" si="0"/>
        <v>1.1344205368355209</v>
      </c>
      <c r="E14" s="10">
        <f>E13</f>
        <v>8.6666666666666607</v>
      </c>
      <c r="F14" s="5">
        <f>F13</f>
        <v>7.5</v>
      </c>
      <c r="G14">
        <f>SQRT(H14^2+I14^2)</f>
        <v>23.100791941960708</v>
      </c>
      <c r="H14">
        <f>H13+J13*_dt</f>
        <v>6.027171927094428</v>
      </c>
      <c r="I14">
        <f>I13+K13*_dt</f>
        <v>22.300667857869225</v>
      </c>
      <c r="J14">
        <f>-_k*G14*H14</f>
        <v>-0.54695090813283076</v>
      </c>
      <c r="K14">
        <f>-_g-_k*G14*I14</f>
        <v>-34.19773031404636</v>
      </c>
      <c r="Q14">
        <f t="shared" ref="Q14:Q77" si="3">GESTEP(C14,F14)</f>
        <v>0</v>
      </c>
      <c r="R14" t="b">
        <f t="shared" ref="R14:R77" si="4">AND(Q13=0,Q14=1)</f>
        <v>0</v>
      </c>
      <c r="S14" t="b">
        <f t="shared" ref="S14:S77" si="5">AND(Q14=1,Q15=0)</f>
        <v>0</v>
      </c>
    </row>
    <row r="15" spans="1:19" x14ac:dyDescent="0.2">
      <c r="A15" s="9">
        <f t="shared" ref="A15:A78" si="6">A14+_dt</f>
        <v>1.2E-2</v>
      </c>
      <c r="B15" s="9">
        <f t="shared" si="1"/>
        <v>7.2326153480169658E-2</v>
      </c>
      <c r="C15" s="9">
        <f t="shared" si="2"/>
        <v>1.2676086668327762</v>
      </c>
      <c r="D15" s="9">
        <f t="shared" si="0"/>
        <v>1.2676108894075424</v>
      </c>
      <c r="E15" s="10">
        <f t="shared" ref="E15:E78" si="7">E14</f>
        <v>8.6666666666666607</v>
      </c>
      <c r="F15" s="5">
        <f t="shared" ref="F15:F78" si="8">F14</f>
        <v>7.5</v>
      </c>
      <c r="G15">
        <f t="shared" ref="G15:G78" si="9">SQRT(H15^2+I15^2)</f>
        <v>22.901911602703208</v>
      </c>
      <c r="H15">
        <f t="shared" ref="H15:H78" si="10">H14+J14*_dt</f>
        <v>6.0238902216456314</v>
      </c>
      <c r="I15">
        <f t="shared" ref="I15:I78" si="11">I14+K14*_dt</f>
        <v>22.095481475984947</v>
      </c>
      <c r="J15">
        <f t="shared" ref="J15:J78" si="12">-_k*G15*H15</f>
        <v>-0.5419468319249422</v>
      </c>
      <c r="K15">
        <f t="shared" ref="K15:K78" si="13">-_g-_k*G15*I15</f>
        <v>-34.161847677359404</v>
      </c>
      <c r="Q15">
        <f t="shared" si="3"/>
        <v>0</v>
      </c>
      <c r="R15" t="b">
        <f t="shared" si="4"/>
        <v>0</v>
      </c>
      <c r="S15" t="b">
        <f t="shared" si="5"/>
        <v>0</v>
      </c>
    </row>
    <row r="16" spans="1:19" x14ac:dyDescent="0.2">
      <c r="A16" s="9">
        <f t="shared" si="6"/>
        <v>1.8000000000000002E-2</v>
      </c>
      <c r="B16" s="9">
        <f t="shared" si="1"/>
        <v>0.1084597397670688</v>
      </c>
      <c r="C16" s="9">
        <f t="shared" si="2"/>
        <v>1.3995666424304933</v>
      </c>
      <c r="D16" s="9">
        <f t="shared" si="0"/>
        <v>1.3995736118215691</v>
      </c>
      <c r="E16" s="10">
        <f t="shared" si="7"/>
        <v>8.6666666666666607</v>
      </c>
      <c r="F16" s="5">
        <f t="shared" si="8"/>
        <v>7.5</v>
      </c>
      <c r="G16">
        <f t="shared" si="9"/>
        <v>22.703359521631143</v>
      </c>
      <c r="H16">
        <f t="shared" si="10"/>
        <v>6.0206385406540814</v>
      </c>
      <c r="I16">
        <f t="shared" si="11"/>
        <v>21.890510389920792</v>
      </c>
      <c r="J16">
        <f t="shared" si="12"/>
        <v>-0.5369583248786205</v>
      </c>
      <c r="K16">
        <f t="shared" si="13"/>
        <v>-34.126333080675678</v>
      </c>
      <c r="Q16">
        <f t="shared" si="3"/>
        <v>0</v>
      </c>
      <c r="R16" t="b">
        <f t="shared" si="4"/>
        <v>0</v>
      </c>
      <c r="S16" t="b">
        <f t="shared" si="5"/>
        <v>0</v>
      </c>
    </row>
    <row r="17" spans="1:19" x14ac:dyDescent="0.2">
      <c r="A17" s="9">
        <f t="shared" si="6"/>
        <v>2.4E-2</v>
      </c>
      <c r="B17" s="9">
        <f t="shared" si="1"/>
        <v>0.14457390576114548</v>
      </c>
      <c r="C17" s="9">
        <f t="shared" si="2"/>
        <v>1.530295430774566</v>
      </c>
      <c r="D17" s="9">
        <f t="shared" si="0"/>
        <v>1.5303112320604411</v>
      </c>
      <c r="E17" s="10">
        <f t="shared" si="7"/>
        <v>8.6666666666666607</v>
      </c>
      <c r="F17" s="5">
        <f t="shared" si="8"/>
        <v>7.5</v>
      </c>
      <c r="G17">
        <f t="shared" si="9"/>
        <v>22.505136338528597</v>
      </c>
      <c r="H17">
        <f t="shared" si="10"/>
        <v>6.0174167907048099</v>
      </c>
      <c r="I17">
        <f t="shared" si="11"/>
        <v>21.685752391436736</v>
      </c>
      <c r="J17">
        <f t="shared" si="12"/>
        <v>-0.53198531102430724</v>
      </c>
      <c r="K17">
        <f t="shared" si="13"/>
        <v>-34.091185086559932</v>
      </c>
      <c r="Q17">
        <f t="shared" si="3"/>
        <v>0</v>
      </c>
      <c r="R17" t="b">
        <f t="shared" si="4"/>
        <v>0</v>
      </c>
      <c r="S17" t="b">
        <f t="shared" si="5"/>
        <v>0</v>
      </c>
    </row>
    <row r="18" spans="1:19" x14ac:dyDescent="0.2">
      <c r="A18" s="9">
        <f t="shared" si="6"/>
        <v>0.03</v>
      </c>
      <c r="B18" s="9">
        <f t="shared" si="1"/>
        <v>0.18066883076977591</v>
      </c>
      <c r="C18" s="9">
        <f t="shared" si="2"/>
        <v>1.6597963037916283</v>
      </c>
      <c r="D18" s="9">
        <f t="shared" si="0"/>
        <v>1.6598262521151517</v>
      </c>
      <c r="E18" s="10">
        <f t="shared" si="7"/>
        <v>8.6666666666666607</v>
      </c>
      <c r="F18" s="5">
        <f t="shared" si="8"/>
        <v>7.5</v>
      </c>
      <c r="G18">
        <f t="shared" si="9"/>
        <v>22.307242797220692</v>
      </c>
      <c r="H18">
        <f t="shared" si="10"/>
        <v>6.0142248788386645</v>
      </c>
      <c r="I18">
        <f t="shared" si="11"/>
        <v>21.481205280917376</v>
      </c>
      <c r="J18">
        <f t="shared" si="12"/>
        <v>-0.52702771738114007</v>
      </c>
      <c r="K18">
        <f t="shared" si="13"/>
        <v>-34.056402273588361</v>
      </c>
      <c r="Q18">
        <f t="shared" si="3"/>
        <v>0</v>
      </c>
      <c r="R18" t="b">
        <f t="shared" si="4"/>
        <v>0</v>
      </c>
      <c r="S18" t="b">
        <f t="shared" si="5"/>
        <v>0</v>
      </c>
    </row>
    <row r="19" spans="1:19" x14ac:dyDescent="0.2">
      <c r="A19" s="9">
        <f t="shared" si="6"/>
        <v>3.5999999999999997E-2</v>
      </c>
      <c r="B19" s="9">
        <f t="shared" si="1"/>
        <v>0.21674469354389503</v>
      </c>
      <c r="C19" s="9">
        <f t="shared" si="2"/>
        <v>1.7880705202362079</v>
      </c>
      <c r="D19" s="9">
        <f t="shared" si="0"/>
        <v>1.7881211481143282</v>
      </c>
      <c r="E19" s="10">
        <f t="shared" si="7"/>
        <v>8.6666666666666607</v>
      </c>
      <c r="F19" s="5">
        <f t="shared" si="8"/>
        <v>7.5</v>
      </c>
      <c r="G19">
        <f t="shared" si="9"/>
        <v>22.109679749417491</v>
      </c>
      <c r="H19">
        <f t="shared" si="10"/>
        <v>6.0110627125343781</v>
      </c>
      <c r="I19">
        <f t="shared" si="11"/>
        <v>21.276866867275846</v>
      </c>
      <c r="J19">
        <f t="shared" si="12"/>
        <v>-0.52208547403747563</v>
      </c>
      <c r="K19">
        <f t="shared" si="13"/>
        <v>-34.021983236187282</v>
      </c>
      <c r="Q19">
        <f t="shared" si="3"/>
        <v>0</v>
      </c>
      <c r="R19" t="b">
        <f t="shared" si="4"/>
        <v>0</v>
      </c>
      <c r="S19" t="b">
        <f t="shared" si="5"/>
        <v>0</v>
      </c>
    </row>
    <row r="20" spans="1:19" x14ac:dyDescent="0.2">
      <c r="A20" s="9">
        <f t="shared" si="6"/>
        <v>4.1999999999999996E-2</v>
      </c>
      <c r="B20" s="9">
        <f t="shared" si="1"/>
        <v>0.2528016722805686</v>
      </c>
      <c r="C20" s="9">
        <f t="shared" si="2"/>
        <v>1.9151193257416117</v>
      </c>
      <c r="D20" s="9">
        <f t="shared" si="0"/>
        <v>1.9151983704523867</v>
      </c>
      <c r="E20" s="10">
        <f t="shared" si="7"/>
        <v>8.6666666666666607</v>
      </c>
      <c r="F20" s="5">
        <f t="shared" si="8"/>
        <v>7.5</v>
      </c>
      <c r="G20">
        <f t="shared" si="9"/>
        <v>21.912448158751332</v>
      </c>
      <c r="H20">
        <f t="shared" si="10"/>
        <v>6.0079301996901533</v>
      </c>
      <c r="I20">
        <f t="shared" si="11"/>
        <v>21.072734967858722</v>
      </c>
      <c r="J20">
        <f t="shared" si="12"/>
        <v>-0.51715851423592096</v>
      </c>
      <c r="K20">
        <f t="shared" si="13"/>
        <v>-33.987926584471168</v>
      </c>
      <c r="Q20">
        <f t="shared" si="3"/>
        <v>0</v>
      </c>
      <c r="R20" t="b">
        <f t="shared" si="4"/>
        <v>0</v>
      </c>
      <c r="S20" t="b">
        <f t="shared" si="5"/>
        <v>0</v>
      </c>
    </row>
    <row r="21" spans="1:19" x14ac:dyDescent="0.2">
      <c r="A21" s="9">
        <f t="shared" si="6"/>
        <v>4.7999999999999994E-2</v>
      </c>
      <c r="B21" s="9">
        <f t="shared" si="1"/>
        <v>0.28883994462545326</v>
      </c>
      <c r="C21" s="9">
        <f t="shared" si="2"/>
        <v>2.0409439528702435</v>
      </c>
      <c r="D21" s="9">
        <f t="shared" si="0"/>
        <v>2.0410603439163868</v>
      </c>
      <c r="E21" s="10">
        <f t="shared" si="7"/>
        <v>8.6666666666666607</v>
      </c>
      <c r="F21" s="5">
        <f t="shared" si="8"/>
        <v>7.5</v>
      </c>
      <c r="G21">
        <f t="shared" si="9"/>
        <v>21.715549105018479</v>
      </c>
      <c r="H21">
        <f t="shared" si="10"/>
        <v>6.0048272486047374</v>
      </c>
      <c r="I21">
        <f t="shared" si="11"/>
        <v>20.868807408351895</v>
      </c>
      <c r="J21">
        <f t="shared" si="12"/>
        <v>-0.51224677446312261</v>
      </c>
      <c r="K21">
        <f t="shared" si="13"/>
        <v>-33.95423094407991</v>
      </c>
      <c r="Q21">
        <f t="shared" si="3"/>
        <v>0</v>
      </c>
      <c r="R21" t="b">
        <f t="shared" si="4"/>
        <v>0</v>
      </c>
      <c r="S21" t="b">
        <f t="shared" si="5"/>
        <v>0</v>
      </c>
    </row>
    <row r="22" spans="1:19" x14ac:dyDescent="0.2">
      <c r="A22" s="9">
        <f t="shared" si="6"/>
        <v>5.3999999999999992E-2</v>
      </c>
      <c r="B22" s="9">
        <f t="shared" si="1"/>
        <v>0.32485968767514134</v>
      </c>
      <c r="C22" s="9">
        <f t="shared" si="2"/>
        <v>2.1655456211633615</v>
      </c>
      <c r="D22" s="9">
        <f t="shared" si="0"/>
        <v>2.1657094678115971</v>
      </c>
      <c r="E22" s="10">
        <f t="shared" si="7"/>
        <v>8.6666666666666607</v>
      </c>
      <c r="F22" s="5">
        <f t="shared" si="8"/>
        <v>7.5</v>
      </c>
      <c r="G22">
        <f t="shared" si="9"/>
        <v>21.518983788636397</v>
      </c>
      <c r="H22">
        <f t="shared" si="10"/>
        <v>6.0017537679579585</v>
      </c>
      <c r="I22">
        <f t="shared" si="11"/>
        <v>20.665082022687415</v>
      </c>
      <c r="J22">
        <f t="shared" si="12"/>
        <v>-0.50735019454457053</v>
      </c>
      <c r="K22">
        <f t="shared" si="13"/>
        <v>-33.920894956015033</v>
      </c>
      <c r="Q22">
        <f t="shared" si="3"/>
        <v>0</v>
      </c>
      <c r="R22" t="b">
        <f t="shared" si="4"/>
        <v>0</v>
      </c>
      <c r="S22" t="b">
        <f t="shared" si="5"/>
        <v>0</v>
      </c>
    </row>
    <row r="23" spans="1:19" x14ac:dyDescent="0.2">
      <c r="A23" s="9">
        <f t="shared" si="6"/>
        <v>5.9999999999999991E-2</v>
      </c>
      <c r="B23" s="9">
        <f t="shared" si="1"/>
        <v>0.36086107797938727</v>
      </c>
      <c r="C23" s="9">
        <f t="shared" si="2"/>
        <v>2.2889255371902775</v>
      </c>
      <c r="D23" s="9">
        <f t="shared" si="0"/>
        <v>2.2891481160857934</v>
      </c>
      <c r="E23" s="10">
        <f t="shared" si="7"/>
        <v>8.6666666666666607</v>
      </c>
      <c r="F23" s="5">
        <f t="shared" si="8"/>
        <v>7.5</v>
      </c>
      <c r="G23">
        <f t="shared" si="9"/>
        <v>21.322753535328982</v>
      </c>
      <c r="H23">
        <f t="shared" si="10"/>
        <v>5.998709666790691</v>
      </c>
      <c r="I23">
        <f t="shared" si="11"/>
        <v>20.461556652951323</v>
      </c>
      <c r="J23">
        <f t="shared" si="12"/>
        <v>-0.50246871774469803</v>
      </c>
      <c r="K23">
        <f t="shared" si="13"/>
        <v>-33.887917276474795</v>
      </c>
      <c r="Q23">
        <f t="shared" si="3"/>
        <v>0</v>
      </c>
      <c r="R23" t="b">
        <f t="shared" si="4"/>
        <v>0</v>
      </c>
      <c r="S23" t="b">
        <f t="shared" si="5"/>
        <v>0</v>
      </c>
    </row>
    <row r="24" spans="1:19" x14ac:dyDescent="0.2">
      <c r="A24" s="9">
        <f t="shared" si="6"/>
        <v>6.5999999999999989E-2</v>
      </c>
      <c r="B24" s="9">
        <f t="shared" si="1"/>
        <v>0.39684429154321199</v>
      </c>
      <c r="C24" s="9">
        <f t="shared" si="2"/>
        <v>2.4110848945970087</v>
      </c>
      <c r="D24" s="9">
        <f t="shared" si="0"/>
        <v>2.4113786374523114</v>
      </c>
      <c r="E24" s="10">
        <f t="shared" si="7"/>
        <v>8.6666666666666607</v>
      </c>
      <c r="F24" s="5">
        <f t="shared" si="8"/>
        <v>7.5</v>
      </c>
      <c r="G24">
        <f t="shared" si="9"/>
        <v>21.126859801052589</v>
      </c>
      <c r="H24">
        <f t="shared" si="10"/>
        <v>5.9956948544842223</v>
      </c>
      <c r="I24">
        <f t="shared" si="11"/>
        <v>20.258229149292475</v>
      </c>
      <c r="J24">
        <f t="shared" si="12"/>
        <v>-0.49760229087257157</v>
      </c>
      <c r="K24">
        <f t="shared" si="13"/>
        <v>-33.855296576687877</v>
      </c>
      <c r="Q24">
        <f t="shared" si="3"/>
        <v>0</v>
      </c>
      <c r="R24" t="b">
        <f t="shared" si="4"/>
        <v>0</v>
      </c>
      <c r="S24" t="b">
        <f t="shared" si="5"/>
        <v>0</v>
      </c>
    </row>
    <row r="25" spans="1:19" x14ac:dyDescent="0.2">
      <c r="A25" s="9">
        <f t="shared" si="6"/>
        <v>7.1999999999999995E-2</v>
      </c>
      <c r="B25" s="9">
        <f t="shared" si="1"/>
        <v>0.43280950382888161</v>
      </c>
      <c r="C25" s="9">
        <f t="shared" si="2"/>
        <v>2.5320248741543834</v>
      </c>
      <c r="D25" s="9">
        <f t="shared" si="0"/>
        <v>2.5324033555118621</v>
      </c>
      <c r="E25" s="10">
        <f t="shared" si="7"/>
        <v>8.6666666666666607</v>
      </c>
      <c r="F25" s="5">
        <f t="shared" si="8"/>
        <v>7.5</v>
      </c>
      <c r="G25">
        <f t="shared" si="9"/>
        <v>20.931304177176703</v>
      </c>
      <c r="H25">
        <f t="shared" si="10"/>
        <v>5.9927092407389866</v>
      </c>
      <c r="I25">
        <f t="shared" si="11"/>
        <v>20.05509736983235</v>
      </c>
      <c r="J25">
        <f t="shared" si="12"/>
        <v>-0.49275086439348548</v>
      </c>
      <c r="K25">
        <f t="shared" si="13"/>
        <v>-33.823031542745397</v>
      </c>
      <c r="Q25">
        <f t="shared" si="3"/>
        <v>0</v>
      </c>
      <c r="R25" t="b">
        <f t="shared" si="4"/>
        <v>0</v>
      </c>
      <c r="S25" t="b">
        <f t="shared" si="5"/>
        <v>0</v>
      </c>
    </row>
    <row r="26" spans="1:19" x14ac:dyDescent="0.2">
      <c r="A26" s="9">
        <f t="shared" si="6"/>
        <v>7.8E-2</v>
      </c>
      <c r="B26" s="9">
        <f t="shared" si="1"/>
        <v>0.46875688975775648</v>
      </c>
      <c r="C26" s="9">
        <f t="shared" si="2"/>
        <v>2.6517466438056081</v>
      </c>
      <c r="D26" s="9">
        <f t="shared" si="0"/>
        <v>2.652224568873141</v>
      </c>
      <c r="E26" s="10">
        <f t="shared" si="7"/>
        <v>8.6666666666666607</v>
      </c>
      <c r="F26" s="5">
        <f t="shared" si="8"/>
        <v>7.5</v>
      </c>
      <c r="G26">
        <f t="shared" si="9"/>
        <v>20.736088395933869</v>
      </c>
      <c r="H26">
        <f t="shared" si="10"/>
        <v>5.9897527355526261</v>
      </c>
      <c r="I26">
        <f t="shared" si="11"/>
        <v>19.852159180575878</v>
      </c>
      <c r="J26">
        <f t="shared" si="12"/>
        <v>-0.48791439254679442</v>
      </c>
      <c r="K26">
        <f t="shared" si="13"/>
        <v>-33.79112087543114</v>
      </c>
      <c r="Q26">
        <f t="shared" si="3"/>
        <v>0</v>
      </c>
      <c r="R26" t="b">
        <f t="shared" si="4"/>
        <v>0</v>
      </c>
      <c r="S26" t="b">
        <f t="shared" si="5"/>
        <v>0</v>
      </c>
    </row>
    <row r="27" spans="1:19" x14ac:dyDescent="0.2">
      <c r="A27" s="9">
        <f t="shared" si="6"/>
        <v>8.4000000000000005E-2</v>
      </c>
      <c r="B27" s="9">
        <f t="shared" si="1"/>
        <v>0.50468662371200634</v>
      </c>
      <c r="C27" s="9">
        <f t="shared" si="2"/>
        <v>2.7702513587133057</v>
      </c>
      <c r="D27" s="9">
        <f t="shared" si="0"/>
        <v>2.7708445512722397</v>
      </c>
      <c r="E27" s="10">
        <f t="shared" si="7"/>
        <v>8.6666666666666607</v>
      </c>
      <c r="F27" s="5">
        <f t="shared" si="8"/>
        <v>7.5</v>
      </c>
      <c r="G27">
        <f t="shared" si="9"/>
        <v>20.541214336154543</v>
      </c>
      <c r="H27">
        <f t="shared" si="10"/>
        <v>5.986825249197345</v>
      </c>
      <c r="I27">
        <f t="shared" si="11"/>
        <v>19.64941245532329</v>
      </c>
      <c r="J27">
        <f t="shared" si="12"/>
        <v>-0.48309283347034326</v>
      </c>
      <c r="K27">
        <f t="shared" si="13"/>
        <v>-33.759563290049634</v>
      </c>
      <c r="Q27">
        <f t="shared" si="3"/>
        <v>0</v>
      </c>
      <c r="R27" t="b">
        <f t="shared" si="4"/>
        <v>0</v>
      </c>
      <c r="S27" t="b">
        <f t="shared" si="5"/>
        <v>0</v>
      </c>
    </row>
    <row r="28" spans="1:19" x14ac:dyDescent="0.2">
      <c r="A28" s="9">
        <f t="shared" si="6"/>
        <v>9.0000000000000011E-2</v>
      </c>
      <c r="B28" s="9">
        <f t="shared" si="1"/>
        <v>0.5405988795361879</v>
      </c>
      <c r="C28" s="9">
        <f t="shared" si="2"/>
        <v>2.8875401613060245</v>
      </c>
      <c r="D28" s="9">
        <f t="shared" si="0"/>
        <v>2.8882655516908882</v>
      </c>
      <c r="E28" s="10">
        <f t="shared" si="7"/>
        <v>8.6666666666666607</v>
      </c>
      <c r="F28" s="5">
        <f t="shared" si="8"/>
        <v>7.5</v>
      </c>
      <c r="G28">
        <f t="shared" si="9"/>
        <v>20.346684029303397</v>
      </c>
      <c r="H28">
        <f t="shared" si="10"/>
        <v>5.9839266921965226</v>
      </c>
      <c r="I28">
        <f t="shared" si="11"/>
        <v>19.446855075582992</v>
      </c>
      <c r="J28">
        <f t="shared" si="12"/>
        <v>-0.47828614933186953</v>
      </c>
      <c r="K28">
        <f t="shared" si="13"/>
        <v>-33.728357516251812</v>
      </c>
      <c r="Q28">
        <f t="shared" si="3"/>
        <v>0</v>
      </c>
      <c r="R28" t="b">
        <f t="shared" si="4"/>
        <v>0</v>
      </c>
      <c r="S28" t="b">
        <f t="shared" si="5"/>
        <v>0</v>
      </c>
    </row>
    <row r="29" spans="1:19" x14ac:dyDescent="0.2">
      <c r="A29" s="9">
        <f t="shared" si="6"/>
        <v>9.6000000000000016E-2</v>
      </c>
      <c r="B29" s="9">
        <f t="shared" si="1"/>
        <v>0.57649383053867909</v>
      </c>
      <c r="C29" s="9">
        <f t="shared" si="2"/>
        <v>3.0036141813242301</v>
      </c>
      <c r="D29" s="9">
        <f t="shared" si="0"/>
        <v>3.0044897944735345</v>
      </c>
      <c r="E29" s="10">
        <f t="shared" si="7"/>
        <v>8.6666666666666607</v>
      </c>
      <c r="F29" s="5">
        <f t="shared" si="8"/>
        <v>7.5</v>
      </c>
      <c r="G29">
        <f t="shared" si="9"/>
        <v>20.152499665834853</v>
      </c>
      <c r="H29">
        <f t="shared" si="10"/>
        <v>5.9810569753005316</v>
      </c>
      <c r="I29">
        <f t="shared" si="11"/>
        <v>19.244484930485481</v>
      </c>
      <c r="J29">
        <f t="shared" si="12"/>
        <v>-0.47349430646778551</v>
      </c>
      <c r="K29">
        <f t="shared" si="13"/>
        <v>-33.697502297858001</v>
      </c>
      <c r="Q29">
        <f t="shared" si="3"/>
        <v>0</v>
      </c>
      <c r="R29" t="b">
        <f t="shared" si="4"/>
        <v>0</v>
      </c>
      <c r="S29" t="b">
        <f t="shared" si="5"/>
        <v>0</v>
      </c>
    </row>
    <row r="30" spans="1:19" x14ac:dyDescent="0.2">
      <c r="A30" s="9">
        <f t="shared" si="6"/>
        <v>0.10200000000000002</v>
      </c>
      <c r="B30" s="9">
        <f t="shared" si="1"/>
        <v>0.61237164949296585</v>
      </c>
      <c r="C30" s="9">
        <f t="shared" si="2"/>
        <v>3.1184745358657815</v>
      </c>
      <c r="D30" s="9">
        <f t="shared" si="0"/>
        <v>3.1195194794432983</v>
      </c>
      <c r="E30" s="10">
        <f t="shared" si="7"/>
        <v>8.6666666666666607</v>
      </c>
      <c r="F30" s="5">
        <f t="shared" si="8"/>
        <v>7.5</v>
      </c>
      <c r="G30">
        <f t="shared" si="9"/>
        <v>19.95866360188662</v>
      </c>
      <c r="H30">
        <f t="shared" si="10"/>
        <v>5.9782160094617245</v>
      </c>
      <c r="I30">
        <f t="shared" si="11"/>
        <v>19.042299916698333</v>
      </c>
      <c r="J30">
        <f t="shared" si="12"/>
        <v>-0.46871727552976777</v>
      </c>
      <c r="K30">
        <f t="shared" si="13"/>
        <v>-33.666996392677888</v>
      </c>
      <c r="Q30">
        <f t="shared" si="3"/>
        <v>0</v>
      </c>
      <c r="R30" t="b">
        <f t="shared" si="4"/>
        <v>0</v>
      </c>
      <c r="S30" t="b">
        <f t="shared" si="5"/>
        <v>0</v>
      </c>
    </row>
    <row r="31" spans="1:19" x14ac:dyDescent="0.2">
      <c r="A31" s="9">
        <f t="shared" si="6"/>
        <v>0.10800000000000003</v>
      </c>
      <c r="B31" s="9">
        <f t="shared" si="1"/>
        <v>0.64823250863877668</v>
      </c>
      <c r="C31" s="9">
        <f t="shared" si="2"/>
        <v>3.2321223294309034</v>
      </c>
      <c r="D31" s="9">
        <f t="shared" si="0"/>
        <v>3.2333567820168017</v>
      </c>
      <c r="E31" s="10">
        <f t="shared" si="7"/>
        <v>8.6666666666666607</v>
      </c>
      <c r="F31" s="5">
        <f t="shared" si="8"/>
        <v>7.5</v>
      </c>
      <c r="G31">
        <f t="shared" si="9"/>
        <v>19.765178366331391</v>
      </c>
      <c r="H31">
        <f t="shared" si="10"/>
        <v>5.9754037058085459</v>
      </c>
      <c r="I31">
        <f t="shared" si="11"/>
        <v>18.840297938342268</v>
      </c>
      <c r="J31">
        <f t="shared" si="12"/>
        <v>-0.46395503163961554</v>
      </c>
      <c r="K31">
        <f t="shared" si="13"/>
        <v>-33.636838572327157</v>
      </c>
      <c r="Q31">
        <f t="shared" si="3"/>
        <v>0</v>
      </c>
      <c r="R31" t="b">
        <f t="shared" si="4"/>
        <v>0</v>
      </c>
      <c r="S31" t="b">
        <f t="shared" si="5"/>
        <v>0</v>
      </c>
    </row>
    <row r="32" spans="1:19" x14ac:dyDescent="0.2">
      <c r="A32" s="9">
        <f t="shared" si="6"/>
        <v>0.11400000000000003</v>
      </c>
      <c r="B32" s="9">
        <f t="shared" si="1"/>
        <v>0.68407657968305846</v>
      </c>
      <c r="C32" s="9">
        <f t="shared" si="2"/>
        <v>3.3445586539666552</v>
      </c>
      <c r="D32" s="9">
        <f t="shared" si="0"/>
        <v>3.3460038533179093</v>
      </c>
      <c r="E32" s="10">
        <f t="shared" si="7"/>
        <v>8.6666666666666607</v>
      </c>
      <c r="F32" s="5">
        <f t="shared" si="8"/>
        <v>7.5</v>
      </c>
      <c r="G32">
        <f t="shared" si="9"/>
        <v>19.572046668208049</v>
      </c>
      <c r="H32">
        <f t="shared" si="10"/>
        <v>5.9726199756187084</v>
      </c>
      <c r="I32">
        <f t="shared" si="11"/>
        <v>18.638476906908306</v>
      </c>
      <c r="J32">
        <f t="shared" si="12"/>
        <v>-0.45920755455286427</v>
      </c>
      <c r="K32">
        <f t="shared" si="13"/>
        <v>-33.60702762204032</v>
      </c>
      <c r="Q32">
        <f t="shared" si="3"/>
        <v>0</v>
      </c>
      <c r="R32" t="b">
        <f t="shared" si="4"/>
        <v>0</v>
      </c>
      <c r="S32" t="b">
        <f t="shared" si="5"/>
        <v>0</v>
      </c>
    </row>
    <row r="33" spans="1:19" x14ac:dyDescent="0.2">
      <c r="A33" s="9">
        <f t="shared" si="6"/>
        <v>0.12000000000000004</v>
      </c>
      <c r="B33" s="9">
        <f t="shared" si="1"/>
        <v>0.71990403380078871</v>
      </c>
      <c r="C33" s="9">
        <f t="shared" si="2"/>
        <v>3.4557845889109085</v>
      </c>
      <c r="D33" s="9">
        <f t="shared" si="0"/>
        <v>3.4574628202903916</v>
      </c>
      <c r="E33" s="10">
        <f t="shared" si="7"/>
        <v>8.6666666666666607</v>
      </c>
      <c r="F33" s="5">
        <f t="shared" si="8"/>
        <v>7.5</v>
      </c>
      <c r="G33">
        <f t="shared" si="9"/>
        <v>19.379271404555276</v>
      </c>
      <c r="H33">
        <f t="shared" si="10"/>
        <v>5.9698647302913912</v>
      </c>
      <c r="I33">
        <f t="shared" si="11"/>
        <v>18.436834741176064</v>
      </c>
      <c r="J33">
        <f t="shared" si="12"/>
        <v>-0.45447482883167828</v>
      </c>
      <c r="K33">
        <f t="shared" si="13"/>
        <v>-33.577562340479524</v>
      </c>
      <c r="Q33">
        <f t="shared" si="3"/>
        <v>0</v>
      </c>
      <c r="R33" t="b">
        <f t="shared" si="4"/>
        <v>0</v>
      </c>
      <c r="S33" t="b">
        <f t="shared" si="5"/>
        <v>0</v>
      </c>
    </row>
    <row r="34" spans="1:19" x14ac:dyDescent="0.2">
      <c r="A34" s="9">
        <f t="shared" si="6"/>
        <v>0.12600000000000003</v>
      </c>
      <c r="B34" s="9">
        <f t="shared" si="1"/>
        <v>0.75571504163561809</v>
      </c>
      <c r="C34" s="9">
        <f t="shared" si="2"/>
        <v>3.5658012012358364</v>
      </c>
      <c r="D34" s="9">
        <f t="shared" si="0"/>
        <v>3.5677357858095355</v>
      </c>
      <c r="E34" s="10">
        <f t="shared" si="7"/>
        <v>8.6666666666666607</v>
      </c>
      <c r="F34" s="5">
        <f t="shared" si="8"/>
        <v>7.5</v>
      </c>
      <c r="G34">
        <f t="shared" si="9"/>
        <v>19.186855668671832</v>
      </c>
      <c r="H34">
        <f t="shared" si="10"/>
        <v>5.9671378813184015</v>
      </c>
      <c r="I34">
        <f t="shared" si="11"/>
        <v>18.235369367133188</v>
      </c>
      <c r="J34">
        <f t="shared" si="12"/>
        <v>-0.4497568440275761</v>
      </c>
      <c r="K34">
        <f t="shared" si="13"/>
        <v>-33.5484415395387</v>
      </c>
      <c r="Q34">
        <f t="shared" si="3"/>
        <v>0</v>
      </c>
      <c r="R34" t="b">
        <f t="shared" si="4"/>
        <v>0</v>
      </c>
      <c r="S34" t="b">
        <f t="shared" si="5"/>
        <v>0</v>
      </c>
    </row>
    <row r="35" spans="1:19" x14ac:dyDescent="0.2">
      <c r="A35" s="9">
        <f t="shared" si="6"/>
        <v>0.13200000000000003</v>
      </c>
      <c r="B35" s="9">
        <f t="shared" si="1"/>
        <v>0.79150977330033601</v>
      </c>
      <c r="C35" s="9">
        <f t="shared" si="2"/>
        <v>3.6746095454909238</v>
      </c>
      <c r="D35" s="9">
        <f t="shared" si="0"/>
        <v>3.6768248287927241</v>
      </c>
      <c r="E35" s="10">
        <f t="shared" si="7"/>
        <v>8.6666666666666607</v>
      </c>
      <c r="F35" s="5">
        <f t="shared" si="8"/>
        <v>7.5</v>
      </c>
      <c r="G35">
        <f t="shared" si="9"/>
        <v>18.994802758829589</v>
      </c>
      <c r="H35">
        <f t="shared" si="10"/>
        <v>5.9644393402542359</v>
      </c>
      <c r="I35">
        <f t="shared" si="11"/>
        <v>18.034078717895955</v>
      </c>
      <c r="J35">
        <f t="shared" si="12"/>
        <v>-0.44505359487458451</v>
      </c>
      <c r="K35">
        <f t="shared" si="13"/>
        <v>-33.519664044142786</v>
      </c>
      <c r="Q35">
        <f t="shared" si="3"/>
        <v>0</v>
      </c>
      <c r="R35" t="b">
        <f t="shared" si="4"/>
        <v>0</v>
      </c>
      <c r="S35" t="b">
        <f t="shared" si="5"/>
        <v>0</v>
      </c>
    </row>
    <row r="36" spans="1:19" x14ac:dyDescent="0.2">
      <c r="A36" s="9">
        <f t="shared" si="6"/>
        <v>0.13800000000000004</v>
      </c>
      <c r="B36" s="9">
        <f t="shared" si="1"/>
        <v>0.82728839837715373</v>
      </c>
      <c r="C36" s="9">
        <f t="shared" si="2"/>
        <v>3.7822106638455049</v>
      </c>
      <c r="D36" s="9">
        <f t="shared" si="0"/>
        <v>3.7847320043089994</v>
      </c>
      <c r="E36" s="10">
        <f t="shared" si="7"/>
        <v>8.6666666666666607</v>
      </c>
      <c r="F36" s="5">
        <f t="shared" si="8"/>
        <v>7.5</v>
      </c>
      <c r="G36">
        <f t="shared" si="9"/>
        <v>18.803116187466927</v>
      </c>
      <c r="H36">
        <f t="shared" si="10"/>
        <v>5.9617690186849881</v>
      </c>
      <c r="I36">
        <f t="shared" si="11"/>
        <v>17.832960733631097</v>
      </c>
      <c r="J36">
        <f t="shared" si="12"/>
        <v>-0.44036508149345244</v>
      </c>
      <c r="K36">
        <f t="shared" si="13"/>
        <v>-33.491228692041339</v>
      </c>
      <c r="Q36">
        <f t="shared" si="3"/>
        <v>0</v>
      </c>
      <c r="R36" t="b">
        <f t="shared" si="4"/>
        <v>0</v>
      </c>
      <c r="S36" t="b">
        <f t="shared" si="5"/>
        <v>0</v>
      </c>
    </row>
    <row r="37" spans="1:19" x14ac:dyDescent="0.2">
      <c r="A37" s="9">
        <f t="shared" si="6"/>
        <v>0.14400000000000004</v>
      </c>
      <c r="B37" s="9">
        <f t="shared" si="1"/>
        <v>0.86305108591779678</v>
      </c>
      <c r="C37" s="9">
        <f t="shared" si="2"/>
        <v>3.8886055861308346</v>
      </c>
      <c r="D37" s="9">
        <f t="shared" si="0"/>
        <v>3.8914593436876457</v>
      </c>
      <c r="E37" s="10">
        <f t="shared" si="7"/>
        <v>8.6666666666666607</v>
      </c>
      <c r="F37" s="5">
        <f t="shared" si="8"/>
        <v>7.5</v>
      </c>
      <c r="G37">
        <f t="shared" si="9"/>
        <v>18.61179969089218</v>
      </c>
      <c r="H37">
        <f t="shared" si="10"/>
        <v>5.9591268281960277</v>
      </c>
      <c r="I37">
        <f t="shared" si="11"/>
        <v>17.632013361478847</v>
      </c>
      <c r="J37">
        <f t="shared" si="12"/>
        <v>-0.43569130960760216</v>
      </c>
      <c r="K37">
        <f t="shared" si="13"/>
        <v>-33.463134333596152</v>
      </c>
      <c r="Q37">
        <f t="shared" si="3"/>
        <v>0</v>
      </c>
      <c r="R37" t="b">
        <f t="shared" si="4"/>
        <v>0</v>
      </c>
      <c r="S37" t="b">
        <f t="shared" si="5"/>
        <v>0</v>
      </c>
    </row>
    <row r="38" spans="1:19" x14ac:dyDescent="0.2">
      <c r="A38" s="9">
        <f t="shared" si="6"/>
        <v>0.15000000000000005</v>
      </c>
      <c r="B38" s="9">
        <f t="shared" si="1"/>
        <v>0.89879800444339997</v>
      </c>
      <c r="C38" s="9">
        <f t="shared" si="2"/>
        <v>3.9937953298817028</v>
      </c>
      <c r="D38" s="9">
        <f t="shared" si="0"/>
        <v>3.9970088546258005</v>
      </c>
      <c r="E38" s="10">
        <f t="shared" si="7"/>
        <v>8.6666666666666607</v>
      </c>
      <c r="F38" s="5">
        <f t="shared" si="8"/>
        <v>7.5</v>
      </c>
      <c r="G38">
        <f t="shared" si="9"/>
        <v>18.420857239528697</v>
      </c>
      <c r="H38">
        <f t="shared" si="10"/>
        <v>5.9565126803383821</v>
      </c>
      <c r="I38">
        <f t="shared" si="11"/>
        <v>17.431234555477271</v>
      </c>
      <c r="J38">
        <f t="shared" si="12"/>
        <v>-0.43103229077153898</v>
      </c>
      <c r="K38">
        <f t="shared" si="13"/>
        <v>-33.435379831562209</v>
      </c>
      <c r="Q38">
        <f t="shared" si="3"/>
        <v>0</v>
      </c>
      <c r="R38" t="b">
        <f t="shared" si="4"/>
        <v>0</v>
      </c>
      <c r="S38" t="b">
        <f t="shared" si="5"/>
        <v>0</v>
      </c>
    </row>
    <row r="39" spans="1:19" x14ac:dyDescent="0.2">
      <c r="A39" s="9">
        <f t="shared" si="6"/>
        <v>0.15600000000000006</v>
      </c>
      <c r="B39" s="9">
        <f t="shared" si="1"/>
        <v>0.93452932194419636</v>
      </c>
      <c r="C39" s="9">
        <f t="shared" si="2"/>
        <v>4.0977809003775985</v>
      </c>
      <c r="D39" s="9">
        <f t="shared" si="0"/>
        <v>4.1013825212951289</v>
      </c>
      <c r="E39" s="10">
        <f t="shared" si="7"/>
        <v>8.6666666666666607</v>
      </c>
      <c r="F39" s="5">
        <f t="shared" si="8"/>
        <v>7.5</v>
      </c>
      <c r="G39">
        <f t="shared" si="9"/>
        <v>18.23029304873522</v>
      </c>
      <c r="H39">
        <f t="shared" si="10"/>
        <v>5.9539264865937529</v>
      </c>
      <c r="I39">
        <f t="shared" si="11"/>
        <v>17.2306222764879</v>
      </c>
      <c r="J39">
        <f t="shared" si="12"/>
        <v>-0.42638804261249091</v>
      </c>
      <c r="K39">
        <f t="shared" si="13"/>
        <v>-33.407964060861296</v>
      </c>
      <c r="Q39">
        <f t="shared" si="3"/>
        <v>0</v>
      </c>
      <c r="R39" t="b">
        <f t="shared" si="4"/>
        <v>0</v>
      </c>
      <c r="S39" t="b">
        <f t="shared" si="5"/>
        <v>0</v>
      </c>
    </row>
    <row r="40" spans="1:19" x14ac:dyDescent="0.2">
      <c r="A40" s="9">
        <f t="shared" si="6"/>
        <v>0.16200000000000006</v>
      </c>
      <c r="B40" s="9">
        <f t="shared" si="1"/>
        <v>0.97024520587899188</v>
      </c>
      <c r="C40" s="9">
        <f t="shared" si="2"/>
        <v>4.20056329068343</v>
      </c>
      <c r="D40" s="9">
        <f t="shared" si="0"/>
        <v>4.2045823044475714</v>
      </c>
      <c r="E40" s="10">
        <f t="shared" si="7"/>
        <v>8.6666666666666607</v>
      </c>
      <c r="F40" s="5">
        <f t="shared" si="8"/>
        <v>7.5</v>
      </c>
      <c r="G40">
        <f t="shared" si="9"/>
        <v>18.040111590237686</v>
      </c>
      <c r="H40">
        <f t="shared" si="10"/>
        <v>5.9513681583380782</v>
      </c>
      <c r="I40">
        <f t="shared" si="11"/>
        <v>17.030174492122732</v>
      </c>
      <c r="J40">
        <f t="shared" si="12"/>
        <v>-0.4217585890861007</v>
      </c>
      <c r="K40">
        <f t="shared" si="13"/>
        <v>-33.380885908347757</v>
      </c>
      <c r="Q40">
        <f t="shared" si="3"/>
        <v>0</v>
      </c>
      <c r="R40" t="b">
        <f t="shared" si="4"/>
        <v>0</v>
      </c>
      <c r="S40" t="b">
        <f t="shared" si="5"/>
        <v>0</v>
      </c>
    </row>
    <row r="41" spans="1:19" x14ac:dyDescent="0.2">
      <c r="A41" s="9">
        <f t="shared" si="6"/>
        <v>0.16800000000000007</v>
      </c>
      <c r="B41" s="9">
        <f t="shared" si="1"/>
        <v>1.0059458231744167</v>
      </c>
      <c r="C41" s="9">
        <f t="shared" si="2"/>
        <v>4.3021434816898161</v>
      </c>
      <c r="D41" s="9">
        <f t="shared" si="0"/>
        <v>4.306610141520208</v>
      </c>
      <c r="E41" s="10">
        <f t="shared" si="7"/>
        <v>8.6666666666666607</v>
      </c>
      <c r="F41" s="5">
        <f t="shared" si="8"/>
        <v>7.5</v>
      </c>
      <c r="G41">
        <f t="shared" si="9"/>
        <v>17.85031760421095</v>
      </c>
      <c r="H41">
        <f t="shared" si="10"/>
        <v>5.9488376068035613</v>
      </c>
      <c r="I41">
        <f t="shared" si="11"/>
        <v>16.829889176672644</v>
      </c>
      <c r="J41">
        <f t="shared" si="12"/>
        <v>-0.4171439607470519</v>
      </c>
      <c r="K41">
        <f t="shared" si="13"/>
        <v>-33.354144272565449</v>
      </c>
      <c r="Q41">
        <f t="shared" si="3"/>
        <v>0</v>
      </c>
      <c r="R41" t="b">
        <f t="shared" si="4"/>
        <v>0</v>
      </c>
      <c r="S41" t="b">
        <f t="shared" si="5"/>
        <v>0</v>
      </c>
    </row>
    <row r="42" spans="1:19" x14ac:dyDescent="0.2">
      <c r="A42" s="9">
        <f t="shared" si="6"/>
        <v>0.17400000000000007</v>
      </c>
      <c r="B42" s="9">
        <f t="shared" si="1"/>
        <v>1.0416313402239445</v>
      </c>
      <c r="C42" s="9">
        <f t="shared" si="2"/>
        <v>4.4025224421529456</v>
      </c>
      <c r="D42" s="9">
        <f t="shared" si="0"/>
        <v>4.4074679467392484</v>
      </c>
      <c r="E42" s="10">
        <f t="shared" si="7"/>
        <v>8.6666666666666607</v>
      </c>
      <c r="F42" s="5">
        <f t="shared" si="8"/>
        <v>7.5</v>
      </c>
      <c r="G42">
        <f t="shared" si="9"/>
        <v>17.660916112051549</v>
      </c>
      <c r="H42">
        <f t="shared" si="10"/>
        <v>5.9463347430390794</v>
      </c>
      <c r="I42">
        <f t="shared" si="11"/>
        <v>16.629764311037253</v>
      </c>
      <c r="J42">
        <f t="shared" si="12"/>
        <v>-0.41254419503556761</v>
      </c>
      <c r="K42">
        <f t="shared" si="13"/>
        <v>-33.32773806349519</v>
      </c>
      <c r="Q42">
        <f t="shared" si="3"/>
        <v>0</v>
      </c>
      <c r="R42" t="b">
        <f t="shared" si="4"/>
        <v>0</v>
      </c>
      <c r="S42" t="b">
        <f t="shared" si="5"/>
        <v>0</v>
      </c>
    </row>
    <row r="43" spans="1:19" x14ac:dyDescent="0.2">
      <c r="A43" s="9">
        <f t="shared" si="6"/>
        <v>0.18000000000000008</v>
      </c>
      <c r="B43" s="9">
        <f t="shared" si="1"/>
        <v>1.0773019228866685</v>
      </c>
      <c r="C43" s="9">
        <f t="shared" si="2"/>
        <v>4.5017011287340258</v>
      </c>
      <c r="D43" s="9">
        <f t="shared" si="0"/>
        <v>4.5071576112231782</v>
      </c>
      <c r="E43" s="10">
        <f t="shared" si="7"/>
        <v>8.6666666666666607</v>
      </c>
      <c r="F43" s="5">
        <f t="shared" si="8"/>
        <v>7.5</v>
      </c>
      <c r="G43">
        <f t="shared" si="9"/>
        <v>17.471912429885528</v>
      </c>
      <c r="H43">
        <f t="shared" si="10"/>
        <v>5.943859477868866</v>
      </c>
      <c r="I43">
        <f t="shared" si="11"/>
        <v>16.429797882656281</v>
      </c>
      <c r="J43">
        <f t="shared" si="12"/>
        <v>-0.40795933658078787</v>
      </c>
      <c r="K43">
        <f t="shared" si="13"/>
        <v>-33.301666202291862</v>
      </c>
      <c r="Q43">
        <f t="shared" si="3"/>
        <v>0</v>
      </c>
      <c r="R43" t="b">
        <f t="shared" si="4"/>
        <v>0</v>
      </c>
      <c r="S43" t="b">
        <f t="shared" si="5"/>
        <v>0</v>
      </c>
    </row>
    <row r="44" spans="1:19" x14ac:dyDescent="0.2">
      <c r="A44" s="9">
        <f t="shared" si="6"/>
        <v>0.18600000000000008</v>
      </c>
      <c r="B44" s="9">
        <f t="shared" si="1"/>
        <v>1.1129577364858232</v>
      </c>
      <c r="C44" s="9">
        <f t="shared" si="2"/>
        <v>4.5996804860383227</v>
      </c>
      <c r="D44" s="9">
        <f t="shared" si="0"/>
        <v>4.6056810030850919</v>
      </c>
      <c r="E44" s="10">
        <f t="shared" si="7"/>
        <v>8.6666666666666607</v>
      </c>
      <c r="F44" s="5">
        <f t="shared" si="8"/>
        <v>7.5</v>
      </c>
      <c r="G44">
        <f t="shared" si="9"/>
        <v>17.283312182858367</v>
      </c>
      <c r="H44">
        <f t="shared" si="10"/>
        <v>5.9414117218493816</v>
      </c>
      <c r="I44">
        <f t="shared" si="11"/>
        <v>16.229987885442529</v>
      </c>
      <c r="J44">
        <f t="shared" si="12"/>
        <v>-0.40338943752209994</v>
      </c>
      <c r="K44">
        <f t="shared" si="13"/>
        <v>-33.275927621010126</v>
      </c>
      <c r="Q44">
        <f t="shared" si="3"/>
        <v>0</v>
      </c>
      <c r="R44" t="b">
        <f t="shared" si="4"/>
        <v>0</v>
      </c>
      <c r="S44" t="b">
        <f t="shared" si="5"/>
        <v>0</v>
      </c>
    </row>
    <row r="45" spans="1:19" x14ac:dyDescent="0.2">
      <c r="A45" s="9">
        <f t="shared" si="6"/>
        <v>0.19200000000000009</v>
      </c>
      <c r="B45" s="9">
        <f t="shared" si="1"/>
        <v>1.148598945807044</v>
      </c>
      <c r="C45" s="9">
        <f t="shared" si="2"/>
        <v>4.6964614466537995</v>
      </c>
      <c r="D45" s="9">
        <f t="shared" si="0"/>
        <v>4.7030399675342451</v>
      </c>
      <c r="E45" s="10">
        <f t="shared" si="7"/>
        <v>8.6666666666666607</v>
      </c>
      <c r="F45" s="5">
        <f t="shared" si="8"/>
        <v>7.5</v>
      </c>
      <c r="G45">
        <f t="shared" si="9"/>
        <v>17.095121320257256</v>
      </c>
      <c r="H45">
        <f t="shared" si="10"/>
        <v>5.9389913852242486</v>
      </c>
      <c r="I45">
        <f t="shared" si="11"/>
        <v>16.030332319716468</v>
      </c>
      <c r="J45">
        <f t="shared" si="12"/>
        <v>-0.39883455784957045</v>
      </c>
      <c r="K45">
        <f t="shared" si="13"/>
        <v>-33.25052126231774</v>
      </c>
      <c r="Q45">
        <f t="shared" si="3"/>
        <v>0</v>
      </c>
      <c r="R45" t="b">
        <f t="shared" si="4"/>
        <v>0</v>
      </c>
      <c r="S45" t="b">
        <f t="shared" si="5"/>
        <v>0</v>
      </c>
    </row>
    <row r="46" spans="1:19" x14ac:dyDescent="0.2">
      <c r="A46" s="9">
        <f t="shared" si="6"/>
        <v>0.19800000000000009</v>
      </c>
      <c r="B46" s="9">
        <f t="shared" si="1"/>
        <v>1.1842257150963482</v>
      </c>
      <c r="C46" s="9">
        <f t="shared" si="2"/>
        <v>4.7920449311893769</v>
      </c>
      <c r="D46" s="9">
        <f t="shared" si="0"/>
        <v>4.7992363269768337</v>
      </c>
      <c r="E46" s="10">
        <f t="shared" si="7"/>
        <v>8.6666666666666607</v>
      </c>
      <c r="F46" s="5">
        <f t="shared" si="8"/>
        <v>7.5</v>
      </c>
      <c r="G46">
        <f t="shared" si="9"/>
        <v>16.907346131519478</v>
      </c>
      <c r="H46">
        <f t="shared" si="10"/>
        <v>5.9365983778771509</v>
      </c>
      <c r="I46">
        <f t="shared" si="11"/>
        <v>15.830829192142561</v>
      </c>
      <c r="J46">
        <f t="shared" si="12"/>
        <v>-0.39429476576470662</v>
      </c>
      <c r="K46">
        <f t="shared" si="13"/>
        <v>-33.225446079195436</v>
      </c>
      <c r="Q46">
        <f t="shared" si="3"/>
        <v>0</v>
      </c>
      <c r="R46" t="b">
        <f t="shared" si="4"/>
        <v>0</v>
      </c>
      <c r="S46" t="b">
        <f t="shared" si="5"/>
        <v>0</v>
      </c>
    </row>
    <row r="47" spans="1:19" x14ac:dyDescent="0.2">
      <c r="A47" s="9">
        <f t="shared" si="6"/>
        <v>0.2040000000000001</v>
      </c>
      <c r="B47" s="9">
        <f t="shared" si="1"/>
        <v>1.2198382080578274</v>
      </c>
      <c r="C47" s="9">
        <f t="shared" si="2"/>
        <v>4.8864318483128066</v>
      </c>
      <c r="D47" s="9">
        <f t="shared" si="0"/>
        <v>4.894271881116051</v>
      </c>
      <c r="E47" s="10">
        <f t="shared" si="7"/>
        <v>8.6666666666666607</v>
      </c>
      <c r="F47" s="5">
        <f t="shared" si="8"/>
        <v>7.5</v>
      </c>
      <c r="G47">
        <f t="shared" si="9"/>
        <v>16.71999326318446</v>
      </c>
      <c r="H47">
        <f t="shared" si="10"/>
        <v>5.9342326092825628</v>
      </c>
      <c r="I47">
        <f t="shared" si="11"/>
        <v>15.631476515667389</v>
      </c>
      <c r="J47">
        <f t="shared" si="12"/>
        <v>-0.38977013806286248</v>
      </c>
      <c r="K47">
        <f t="shared" si="13"/>
        <v>-33.200701034622007</v>
      </c>
      <c r="Q47">
        <f t="shared" si="3"/>
        <v>0</v>
      </c>
      <c r="R47" t="b">
        <f t="shared" si="4"/>
        <v>0</v>
      </c>
      <c r="S47" t="b">
        <f t="shared" si="5"/>
        <v>0</v>
      </c>
    </row>
    <row r="48" spans="1:19" x14ac:dyDescent="0.2">
      <c r="A48" s="9">
        <f t="shared" si="6"/>
        <v>0.2100000000000001</v>
      </c>
      <c r="B48" s="9">
        <f t="shared" si="1"/>
        <v>1.2554365878510376</v>
      </c>
      <c r="C48" s="9">
        <f t="shared" si="2"/>
        <v>4.9796230947881881</v>
      </c>
      <c r="D48" s="9">
        <f t="shared" si="0"/>
        <v>4.9881484070514581</v>
      </c>
      <c r="E48" s="10">
        <f t="shared" si="7"/>
        <v>8.6666666666666607</v>
      </c>
      <c r="F48" s="5">
        <f t="shared" si="8"/>
        <v>7.5</v>
      </c>
      <c r="G48">
        <f t="shared" si="9"/>
        <v>16.533069736850873</v>
      </c>
      <c r="H48">
        <f t="shared" si="10"/>
        <v>5.9318939884541857</v>
      </c>
      <c r="I48">
        <f t="shared" si="11"/>
        <v>15.432272309459657</v>
      </c>
      <c r="J48">
        <f t="shared" si="12"/>
        <v>-0.38526076053869146</v>
      </c>
      <c r="K48">
        <f t="shared" si="13"/>
        <v>-33.176285101243352</v>
      </c>
      <c r="Q48">
        <f t="shared" si="3"/>
        <v>0</v>
      </c>
      <c r="R48" t="b">
        <f t="shared" si="4"/>
        <v>0</v>
      </c>
      <c r="S48" t="b">
        <f t="shared" si="5"/>
        <v>0</v>
      </c>
    </row>
    <row r="49" spans="1:19" x14ac:dyDescent="0.2">
      <c r="A49" s="9">
        <f t="shared" si="6"/>
        <v>0.21600000000000011</v>
      </c>
      <c r="B49" s="9">
        <f t="shared" si="1"/>
        <v>1.2910210170880729</v>
      </c>
      <c r="C49" s="9">
        <f t="shared" si="2"/>
        <v>5.0716195555131236</v>
      </c>
      <c r="D49" s="9">
        <f t="shared" si="0"/>
        <v>5.0808676593776649</v>
      </c>
      <c r="E49" s="10">
        <f t="shared" si="7"/>
        <v>8.6666666666666607</v>
      </c>
      <c r="F49" s="5">
        <f t="shared" si="8"/>
        <v>7.5</v>
      </c>
      <c r="G49">
        <f t="shared" si="9"/>
        <v>16.346582968204707</v>
      </c>
      <c r="H49">
        <f t="shared" si="10"/>
        <v>5.9295824238909534</v>
      </c>
      <c r="I49">
        <f t="shared" si="11"/>
        <v>15.233214598852197</v>
      </c>
      <c r="J49">
        <f t="shared" si="12"/>
        <v>-0.38076672841615278</v>
      </c>
      <c r="K49">
        <f t="shared" si="13"/>
        <v>-33.152197261023993</v>
      </c>
      <c r="Q49">
        <f t="shared" si="3"/>
        <v>0</v>
      </c>
      <c r="R49" t="b">
        <f t="shared" si="4"/>
        <v>0</v>
      </c>
      <c r="S49" t="b">
        <f t="shared" si="5"/>
        <v>0</v>
      </c>
    </row>
    <row r="50" spans="1:19" x14ac:dyDescent="0.2">
      <c r="A50" s="9">
        <f t="shared" si="6"/>
        <v>0.22200000000000011</v>
      </c>
      <c r="B50" s="9">
        <f t="shared" si="1"/>
        <v>1.3265916578303072</v>
      </c>
      <c r="C50" s="9">
        <f t="shared" si="2"/>
        <v>5.1624221035555387</v>
      </c>
      <c r="D50" s="9">
        <f t="shared" si="0"/>
        <v>5.1724313702823972</v>
      </c>
      <c r="E50" s="10">
        <f t="shared" si="7"/>
        <v>8.6666666666666607</v>
      </c>
      <c r="F50" s="5">
        <f t="shared" si="8"/>
        <v>7.5</v>
      </c>
      <c r="G50">
        <f t="shared" si="9"/>
        <v>16.160540787188481</v>
      </c>
      <c r="H50">
        <f t="shared" si="10"/>
        <v>5.9272978235204565</v>
      </c>
      <c r="I50">
        <f t="shared" si="11"/>
        <v>15.034301415286052</v>
      </c>
      <c r="J50">
        <f t="shared" si="12"/>
        <v>-0.37628814680467204</v>
      </c>
      <c r="K50">
        <f t="shared" si="13"/>
        <v>-33.128436504879517</v>
      </c>
      <c r="Q50">
        <f t="shared" si="3"/>
        <v>0</v>
      </c>
      <c r="R50" t="b">
        <f t="shared" si="4"/>
        <v>0</v>
      </c>
      <c r="S50" t="b">
        <f t="shared" si="5"/>
        <v>0</v>
      </c>
    </row>
    <row r="51" spans="1:19" x14ac:dyDescent="0.2">
      <c r="A51" s="9">
        <f t="shared" si="6"/>
        <v>0.22800000000000012</v>
      </c>
      <c r="B51" s="9">
        <f t="shared" si="1"/>
        <v>1.3621486715847875</v>
      </c>
      <c r="C51" s="9">
        <f t="shared" si="2"/>
        <v>5.2520316001901675</v>
      </c>
      <c r="D51" s="9">
        <f t="shared" si="0"/>
        <v>5.2628412496439587</v>
      </c>
      <c r="E51" s="10">
        <f t="shared" si="7"/>
        <v>8.6666666666666607</v>
      </c>
      <c r="F51" s="5">
        <f t="shared" si="8"/>
        <v>7.5</v>
      </c>
      <c r="G51">
        <f t="shared" si="9"/>
        <v>15.974951459386984</v>
      </c>
      <c r="H51">
        <f t="shared" si="10"/>
        <v>5.9250400946396287</v>
      </c>
      <c r="I51">
        <f t="shared" si="11"/>
        <v>14.835530796256775</v>
      </c>
      <c r="J51">
        <f t="shared" si="12"/>
        <v>-0.37182513118318161</v>
      </c>
      <c r="K51">
        <f t="shared" si="13"/>
        <v>-33.10500183228816</v>
      </c>
      <c r="Q51">
        <f t="shared" si="3"/>
        <v>0</v>
      </c>
      <c r="R51" t="b">
        <f t="shared" si="4"/>
        <v>0</v>
      </c>
      <c r="S51" t="b">
        <f t="shared" si="5"/>
        <v>0</v>
      </c>
    </row>
    <row r="52" spans="1:19" x14ac:dyDescent="0.2">
      <c r="A52" s="9">
        <f t="shared" si="6"/>
        <v>0.23400000000000012</v>
      </c>
      <c r="B52" s="9">
        <f t="shared" si="1"/>
        <v>1.3976922193002639</v>
      </c>
      <c r="C52" s="9">
        <f t="shared" si="2"/>
        <v>5.3404488949347266</v>
      </c>
      <c r="D52" s="9">
        <f t="shared" si="0"/>
        <v>5.3520989851281273</v>
      </c>
      <c r="E52" s="10">
        <f t="shared" si="7"/>
        <v>8.6666666666666607</v>
      </c>
      <c r="F52" s="5">
        <f t="shared" si="8"/>
        <v>7.5</v>
      </c>
      <c r="G52">
        <f t="shared" si="9"/>
        <v>15.789823708709896</v>
      </c>
      <c r="H52">
        <f t="shared" si="10"/>
        <v>5.9228091438525299</v>
      </c>
      <c r="I52">
        <f t="shared" si="11"/>
        <v>14.636900785263046</v>
      </c>
      <c r="J52">
        <f t="shared" si="12"/>
        <v>-0.36737780791387242</v>
      </c>
      <c r="K52">
        <f t="shared" si="13"/>
        <v>-33.08189225087964</v>
      </c>
      <c r="Q52">
        <f t="shared" si="3"/>
        <v>0</v>
      </c>
      <c r="R52" t="b">
        <f t="shared" si="4"/>
        <v>0</v>
      </c>
      <c r="S52" t="b">
        <f t="shared" si="5"/>
        <v>0</v>
      </c>
    </row>
    <row r="53" spans="1:19" x14ac:dyDescent="0.2">
      <c r="A53" s="9">
        <f t="shared" si="6"/>
        <v>0.24000000000000013</v>
      </c>
      <c r="B53" s="9">
        <f t="shared" si="1"/>
        <v>1.4332224613628366</v>
      </c>
      <c r="C53" s="9">
        <f t="shared" si="2"/>
        <v>5.4276748255857887</v>
      </c>
      <c r="D53" s="9">
        <f t="shared" si="0"/>
        <v>5.440206242284539</v>
      </c>
      <c r="E53" s="10">
        <f t="shared" si="7"/>
        <v>8.6666666666666607</v>
      </c>
      <c r="F53" s="5">
        <f t="shared" si="8"/>
        <v>7.5</v>
      </c>
      <c r="G53">
        <f t="shared" si="9"/>
        <v>15.605166741457383</v>
      </c>
      <c r="H53">
        <f t="shared" si="10"/>
        <v>5.9206048770050463</v>
      </c>
      <c r="I53">
        <f t="shared" si="11"/>
        <v>14.438409431757769</v>
      </c>
      <c r="J53">
        <f t="shared" si="12"/>
        <v>-0.36294631478762679</v>
      </c>
      <c r="K53">
        <f t="shared" si="13"/>
        <v>-33.059106775999254</v>
      </c>
      <c r="Q53">
        <f t="shared" si="3"/>
        <v>0</v>
      </c>
      <c r="R53" t="b">
        <f t="shared" si="4"/>
        <v>0</v>
      </c>
      <c r="S53" t="b">
        <f t="shared" si="5"/>
        <v>0</v>
      </c>
    </row>
    <row r="54" spans="1:19" x14ac:dyDescent="0.2">
      <c r="A54" s="9">
        <f t="shared" si="6"/>
        <v>0.24600000000000014</v>
      </c>
      <c r="B54" s="9">
        <f t="shared" si="1"/>
        <v>1.4687395575912008</v>
      </c>
      <c r="C54" s="9">
        <f t="shared" si="2"/>
        <v>5.5137102182543671</v>
      </c>
      <c r="D54" s="9">
        <f t="shared" si="0"/>
        <v>5.5271646646425765</v>
      </c>
      <c r="E54" s="10">
        <f t="shared" si="7"/>
        <v>8.6666666666666607</v>
      </c>
      <c r="F54" s="5">
        <f t="shared" si="8"/>
        <v>7.5</v>
      </c>
      <c r="G54">
        <f t="shared" si="9"/>
        <v>15.420990271860639</v>
      </c>
      <c r="H54">
        <f t="shared" si="10"/>
        <v>5.9184271991163202</v>
      </c>
      <c r="I54">
        <f t="shared" si="11"/>
        <v>14.240054791101773</v>
      </c>
      <c r="J54">
        <f t="shared" si="12"/>
        <v>-0.3585308016032307</v>
      </c>
      <c r="K54">
        <f t="shared" si="13"/>
        <v>-33.036644430244905</v>
      </c>
      <c r="Q54">
        <f t="shared" si="3"/>
        <v>0</v>
      </c>
      <c r="R54" t="b">
        <f t="shared" si="4"/>
        <v>0</v>
      </c>
      <c r="S54" t="b">
        <f t="shared" si="5"/>
        <v>0</v>
      </c>
    </row>
    <row r="55" spans="1:19" x14ac:dyDescent="0.2">
      <c r="A55" s="9">
        <f t="shared" si="6"/>
        <v>0.25200000000000011</v>
      </c>
      <c r="B55" s="9">
        <f t="shared" si="1"/>
        <v>1.5042436672314698</v>
      </c>
      <c r="C55" s="9">
        <f t="shared" si="2"/>
        <v>5.5985558874012336</v>
      </c>
      <c r="D55" s="9">
        <f t="shared" si="0"/>
        <v>5.6129758738068185</v>
      </c>
      <c r="E55" s="10">
        <f t="shared" si="7"/>
        <v>8.6666666666666607</v>
      </c>
      <c r="F55" s="5">
        <f t="shared" si="8"/>
        <v>7.5</v>
      </c>
      <c r="G55">
        <f t="shared" si="9"/>
        <v>15.237304549195665</v>
      </c>
      <c r="H55">
        <f t="shared" si="10"/>
        <v>5.9162760143067006</v>
      </c>
      <c r="I55">
        <f t="shared" si="11"/>
        <v>14.041834924520304</v>
      </c>
      <c r="J55">
        <f t="shared" si="12"/>
        <v>-0.35413143078261106</v>
      </c>
      <c r="K55">
        <f t="shared" si="13"/>
        <v>-33.014504242974596</v>
      </c>
      <c r="Q55">
        <f t="shared" si="3"/>
        <v>0</v>
      </c>
      <c r="R55" t="b">
        <f t="shared" si="4"/>
        <v>0</v>
      </c>
      <c r="S55" t="b">
        <f t="shared" si="5"/>
        <v>0</v>
      </c>
    </row>
    <row r="56" spans="1:19" x14ac:dyDescent="0.2">
      <c r="A56" s="9">
        <f t="shared" si="6"/>
        <v>0.25800000000000012</v>
      </c>
      <c r="B56" s="9">
        <f t="shared" si="1"/>
        <v>1.5397349489515559</v>
      </c>
      <c r="C56" s="9">
        <f t="shared" si="2"/>
        <v>5.6822126358719816</v>
      </c>
      <c r="D56" s="9">
        <f t="shared" si="0"/>
        <v>5.6976414695520861</v>
      </c>
      <c r="E56" s="10">
        <f t="shared" si="7"/>
        <v>8.6666666666666607</v>
      </c>
      <c r="F56" s="5">
        <f t="shared" si="8"/>
        <v>7.5</v>
      </c>
      <c r="G56">
        <f t="shared" si="9"/>
        <v>15.054120386575406</v>
      </c>
      <c r="H56">
        <f t="shared" si="10"/>
        <v>5.914151225722005</v>
      </c>
      <c r="I56">
        <f t="shared" si="11"/>
        <v>13.843747899062455</v>
      </c>
      <c r="J56">
        <f t="shared" si="12"/>
        <v>-0.34974837802449854</v>
      </c>
      <c r="K56">
        <f t="shared" si="13"/>
        <v>-32.992685249781729</v>
      </c>
      <c r="Q56">
        <f t="shared" si="3"/>
        <v>0</v>
      </c>
      <c r="R56" t="b">
        <f t="shared" si="4"/>
        <v>0</v>
      </c>
      <c r="S56" t="b">
        <f t="shared" si="5"/>
        <v>0</v>
      </c>
    </row>
    <row r="57" spans="1:19" x14ac:dyDescent="0.2">
      <c r="A57" s="9">
        <f t="shared" si="6"/>
        <v>0.26400000000000012</v>
      </c>
      <c r="B57" s="9">
        <f t="shared" si="1"/>
        <v>1.5752135608350835</v>
      </c>
      <c r="C57" s="9">
        <f t="shared" si="2"/>
        <v>5.76468125493186</v>
      </c>
      <c r="D57" s="9">
        <f t="shared" si="0"/>
        <v>5.7811630299181465</v>
      </c>
      <c r="E57" s="10">
        <f t="shared" si="7"/>
        <v>8.6666666666666607</v>
      </c>
      <c r="F57" s="5">
        <f t="shared" si="8"/>
        <v>7.5</v>
      </c>
      <c r="G57">
        <f t="shared" si="9"/>
        <v>14.871449191532417</v>
      </c>
      <c r="H57">
        <f t="shared" si="10"/>
        <v>5.9120527354538579</v>
      </c>
      <c r="I57">
        <f t="shared" si="11"/>
        <v>13.645791787563764</v>
      </c>
      <c r="J57">
        <f t="shared" si="12"/>
        <v>-0.34538183299907682</v>
      </c>
      <c r="K57">
        <f t="shared" si="13"/>
        <v>-32.971186491935228</v>
      </c>
      <c r="Q57">
        <f t="shared" si="3"/>
        <v>0</v>
      </c>
      <c r="R57" t="b">
        <f t="shared" si="4"/>
        <v>0</v>
      </c>
      <c r="S57" t="b">
        <f t="shared" si="5"/>
        <v>0</v>
      </c>
    </row>
    <row r="58" spans="1:19" x14ac:dyDescent="0.2">
      <c r="A58" s="9">
        <f t="shared" si="6"/>
        <v>0.27000000000000013</v>
      </c>
      <c r="B58" s="9">
        <f t="shared" si="1"/>
        <v>1.6106796603748126</v>
      </c>
      <c r="C58" s="9">
        <f t="shared" si="2"/>
        <v>5.8459625243003881</v>
      </c>
      <c r="D58" s="9">
        <f t="shared" si="0"/>
        <v>5.8635421113040973</v>
      </c>
      <c r="E58" s="10">
        <f t="shared" si="7"/>
        <v>8.6666666666666607</v>
      </c>
      <c r="F58" s="5">
        <f t="shared" si="8"/>
        <v>7.5</v>
      </c>
      <c r="G58">
        <f t="shared" si="9"/>
        <v>14.689302998511927</v>
      </c>
      <c r="H58">
        <f t="shared" si="10"/>
        <v>5.9099804444558632</v>
      </c>
      <c r="I58">
        <f t="shared" si="11"/>
        <v>13.447964668612153</v>
      </c>
      <c r="J58">
        <f t="shared" si="12"/>
        <v>-0.34103200008635554</v>
      </c>
      <c r="K58">
        <f t="shared" si="13"/>
        <v>-32.950007015781196</v>
      </c>
      <c r="Q58">
        <f t="shared" si="3"/>
        <v>0</v>
      </c>
      <c r="R58" t="b">
        <f t="shared" si="4"/>
        <v>0</v>
      </c>
      <c r="S58" t="b">
        <f t="shared" si="5"/>
        <v>0</v>
      </c>
    </row>
    <row r="59" spans="1:19" x14ac:dyDescent="0.2">
      <c r="A59" s="9">
        <f t="shared" si="6"/>
        <v>0.27600000000000013</v>
      </c>
      <c r="B59" s="9">
        <f t="shared" si="1"/>
        <v>1.6461334044655462</v>
      </c>
      <c r="C59" s="9">
        <f t="shared" si="2"/>
        <v>5.9260572121857766</v>
      </c>
      <c r="D59" s="9">
        <f t="shared" si="0"/>
        <v>5.9447802485625001</v>
      </c>
      <c r="E59" s="10">
        <f t="shared" si="7"/>
        <v>8.6666666666666607</v>
      </c>
      <c r="F59" s="5">
        <f t="shared" si="8"/>
        <v>7.5</v>
      </c>
      <c r="G59">
        <f t="shared" si="9"/>
        <v>14.50769450340319</v>
      </c>
      <c r="H59">
        <f t="shared" si="10"/>
        <v>5.9079342524553455</v>
      </c>
      <c r="I59">
        <f t="shared" si="11"/>
        <v>13.250264626517465</v>
      </c>
      <c r="J59">
        <f t="shared" si="12"/>
        <v>-0.33669909916118618</v>
      </c>
      <c r="K59">
        <f t="shared" si="13"/>
        <v>-32.929145872102694</v>
      </c>
      <c r="Q59">
        <f t="shared" si="3"/>
        <v>0</v>
      </c>
      <c r="R59" t="b">
        <f t="shared" si="4"/>
        <v>0</v>
      </c>
      <c r="S59" t="b">
        <f t="shared" si="5"/>
        <v>0</v>
      </c>
    </row>
    <row r="60" spans="1:19" x14ac:dyDescent="0.2">
      <c r="A60" s="9">
        <f t="shared" si="6"/>
        <v>0.28200000000000014</v>
      </c>
      <c r="B60" s="9">
        <f t="shared" si="1"/>
        <v>1.6815749493964933</v>
      </c>
      <c r="C60" s="9">
        <f t="shared" si="2"/>
        <v>6.0049660753191834</v>
      </c>
      <c r="D60" s="9">
        <f t="shared" si="0"/>
        <v>6.0248789550933122</v>
      </c>
      <c r="E60" s="10">
        <f t="shared" si="7"/>
        <v>8.6666666666666607</v>
      </c>
      <c r="F60" s="5">
        <f t="shared" si="8"/>
        <v>7.5</v>
      </c>
      <c r="G60">
        <f t="shared" si="9"/>
        <v>14.326637100245449</v>
      </c>
      <c r="H60">
        <f t="shared" si="10"/>
        <v>5.9059140578603788</v>
      </c>
      <c r="I60">
        <f t="shared" si="11"/>
        <v>13.052689751284849</v>
      </c>
      <c r="J60">
        <f t="shared" si="12"/>
        <v>-0.3323833664280334</v>
      </c>
      <c r="K60">
        <f t="shared" si="13"/>
        <v>-32.90860211543351</v>
      </c>
      <c r="Q60">
        <f t="shared" si="3"/>
        <v>0</v>
      </c>
      <c r="R60" t="b">
        <f t="shared" si="4"/>
        <v>0</v>
      </c>
      <c r="S60" t="b">
        <f t="shared" si="5"/>
        <v>0</v>
      </c>
    </row>
    <row r="61" spans="1:19" x14ac:dyDescent="0.2">
      <c r="A61" s="9">
        <f t="shared" si="6"/>
        <v>0.28800000000000014</v>
      </c>
      <c r="B61" s="9">
        <f t="shared" si="1"/>
        <v>1.71700445084306</v>
      </c>
      <c r="C61" s="9">
        <f t="shared" si="2"/>
        <v>6.0826898589888145</v>
      </c>
      <c r="D61" s="9">
        <f t="shared" si="0"/>
        <v>6.1038397229376784</v>
      </c>
      <c r="E61" s="10">
        <f t="shared" si="7"/>
        <v>8.6666666666666607</v>
      </c>
      <c r="F61" s="5">
        <f t="shared" si="8"/>
        <v>7.5</v>
      </c>
      <c r="G61">
        <f t="shared" si="9"/>
        <v>14.146144920253933</v>
      </c>
      <c r="H61">
        <f t="shared" si="10"/>
        <v>5.9039197576618108</v>
      </c>
      <c r="I61">
        <f t="shared" si="11"/>
        <v>12.855238138592247</v>
      </c>
      <c r="J61">
        <f t="shared" si="12"/>
        <v>-0.32808505530882015</v>
      </c>
      <c r="K61">
        <f t="shared" si="13"/>
        <v>-32.888374803321923</v>
      </c>
      <c r="Q61">
        <f t="shared" si="3"/>
        <v>0</v>
      </c>
      <c r="R61" t="b">
        <f t="shared" si="4"/>
        <v>0</v>
      </c>
      <c r="S61" t="b">
        <f t="shared" si="5"/>
        <v>0</v>
      </c>
    </row>
    <row r="62" spans="1:19" x14ac:dyDescent="0.2">
      <c r="A62" s="9">
        <f t="shared" si="6"/>
        <v>0.29400000000000015</v>
      </c>
      <c r="B62" s="9">
        <f t="shared" si="1"/>
        <v>1.7524220638580352</v>
      </c>
      <c r="C62" s="9">
        <f t="shared" si="2"/>
        <v>6.1592292970739084</v>
      </c>
      <c r="D62" s="9">
        <f t="shared" si="0"/>
        <v>6.1816640228716135</v>
      </c>
      <c r="E62" s="10">
        <f t="shared" si="7"/>
        <v>8.6666666666666607</v>
      </c>
      <c r="F62" s="5">
        <f t="shared" si="8"/>
        <v>7.5</v>
      </c>
      <c r="G62">
        <f t="shared" si="9"/>
        <v>13.966232873320562</v>
      </c>
      <c r="H62">
        <f t="shared" si="10"/>
        <v>5.9019512473299578</v>
      </c>
      <c r="I62">
        <f t="shared" si="11"/>
        <v>12.657907889772316</v>
      </c>
      <c r="J62">
        <f t="shared" si="12"/>
        <v>-0.32380443738737774</v>
      </c>
      <c r="K62">
        <f t="shared" si="13"/>
        <v>-32.868462995539524</v>
      </c>
      <c r="Q62">
        <f t="shared" si="3"/>
        <v>0</v>
      </c>
      <c r="R62" t="b">
        <f t="shared" si="4"/>
        <v>0</v>
      </c>
      <c r="S62" t="b">
        <f t="shared" si="5"/>
        <v>0</v>
      </c>
    </row>
    <row r="63" spans="1:19" x14ac:dyDescent="0.2">
      <c r="A63" s="9">
        <f t="shared" si="6"/>
        <v>0.30000000000000016</v>
      </c>
      <c r="B63" s="9">
        <f t="shared" si="1"/>
        <v>1.787827942862142</v>
      </c>
      <c r="C63" s="9">
        <f t="shared" si="2"/>
        <v>6.2345851120786229</v>
      </c>
      <c r="D63" s="9">
        <f t="shared" si="0"/>
        <v>6.2583533044996917</v>
      </c>
      <c r="E63" s="10">
        <f t="shared" si="7"/>
        <v>8.6666666666666607</v>
      </c>
      <c r="F63" s="5">
        <f t="shared" si="8"/>
        <v>7.5</v>
      </c>
      <c r="G63">
        <f t="shared" si="9"/>
        <v>13.786916692154024</v>
      </c>
      <c r="H63">
        <f t="shared" si="10"/>
        <v>5.9000084207056336</v>
      </c>
      <c r="I63">
        <f t="shared" si="11"/>
        <v>12.460697111799078</v>
      </c>
      <c r="J63">
        <f t="shared" si="12"/>
        <v>-0.3195418034142572</v>
      </c>
      <c r="K63">
        <f t="shared" si="13"/>
        <v>-32.848865753230044</v>
      </c>
      <c r="Q63">
        <f t="shared" si="3"/>
        <v>0</v>
      </c>
      <c r="R63" t="b">
        <f t="shared" si="4"/>
        <v>0</v>
      </c>
      <c r="S63" t="b">
        <f t="shared" si="5"/>
        <v>0</v>
      </c>
    </row>
    <row r="64" spans="1:19" x14ac:dyDescent="0.2">
      <c r="A64" s="9">
        <f t="shared" si="6"/>
        <v>0.30600000000000016</v>
      </c>
      <c r="B64" s="9">
        <f t="shared" si="1"/>
        <v>1.8232222416339143</v>
      </c>
      <c r="C64" s="9">
        <f t="shared" si="2"/>
        <v>6.3087580151658589</v>
      </c>
      <c r="D64" s="9">
        <f t="shared" si="0"/>
        <v>6.3339089963487529</v>
      </c>
      <c r="E64" s="10">
        <f t="shared" si="7"/>
        <v>8.6666666666666607</v>
      </c>
      <c r="F64" s="5">
        <f t="shared" si="8"/>
        <v>7.5</v>
      </c>
      <c r="G64">
        <f t="shared" si="9"/>
        <v>13.608212979234088</v>
      </c>
      <c r="H64">
        <f t="shared" si="10"/>
        <v>5.8980911698851477</v>
      </c>
      <c r="I64">
        <f t="shared" si="11"/>
        <v>12.263603917279697</v>
      </c>
      <c r="J64">
        <f t="shared" si="12"/>
        <v>-0.31529746437589251</v>
      </c>
      <c r="K64">
        <f t="shared" si="13"/>
        <v>-32.829582137992595</v>
      </c>
      <c r="Q64">
        <f t="shared" si="3"/>
        <v>0</v>
      </c>
      <c r="R64" t="b">
        <f t="shared" si="4"/>
        <v>0</v>
      </c>
      <c r="S64" t="b">
        <f t="shared" si="5"/>
        <v>0</v>
      </c>
    </row>
    <row r="65" spans="1:19" x14ac:dyDescent="0.2">
      <c r="A65" s="9">
        <f t="shared" si="6"/>
        <v>0.31200000000000017</v>
      </c>
      <c r="B65" s="9">
        <f t="shared" si="1"/>
        <v>1.8586051132988664</v>
      </c>
      <c r="C65" s="9">
        <f t="shared" si="2"/>
        <v>6.3817487061910532</v>
      </c>
      <c r="D65" s="9">
        <f t="shared" si="0"/>
        <v>6.4083325059617291</v>
      </c>
      <c r="E65" s="10">
        <f t="shared" si="7"/>
        <v>8.6666666666666607</v>
      </c>
      <c r="F65" s="5">
        <f t="shared" si="8"/>
        <v>7.5</v>
      </c>
      <c r="G65">
        <f t="shared" si="9"/>
        <v>13.430139256765642</v>
      </c>
      <c r="H65">
        <f t="shared" si="10"/>
        <v>5.8961993850988925</v>
      </c>
      <c r="I65">
        <f t="shared" si="11"/>
        <v>12.066626424451742</v>
      </c>
      <c r="J65">
        <f t="shared" si="12"/>
        <v>-0.31107175263234721</v>
      </c>
      <c r="K65">
        <f t="shared" si="13"/>
        <v>-32.810611210892937</v>
      </c>
      <c r="Q65">
        <f t="shared" si="3"/>
        <v>0</v>
      </c>
      <c r="R65" t="b">
        <f t="shared" si="4"/>
        <v>0</v>
      </c>
      <c r="S65" t="b">
        <f t="shared" si="5"/>
        <v>0</v>
      </c>
    </row>
    <row r="66" spans="1:19" x14ac:dyDescent="0.2">
      <c r="A66" s="9">
        <f t="shared" si="6"/>
        <v>0.31800000000000017</v>
      </c>
      <c r="B66" s="9">
        <f t="shared" si="1"/>
        <v>1.8939767103179124</v>
      </c>
      <c r="C66" s="9">
        <f t="shared" si="2"/>
        <v>6.4535578737359671</v>
      </c>
      <c r="D66" s="9">
        <f t="shared" si="0"/>
        <v>6.4816252199916571</v>
      </c>
      <c r="E66" s="10">
        <f t="shared" si="7"/>
        <v>8.6666666666666607</v>
      </c>
      <c r="F66" s="5">
        <f t="shared" si="8"/>
        <v>7.5</v>
      </c>
      <c r="G66">
        <f t="shared" si="9"/>
        <v>13.252714019829041</v>
      </c>
      <c r="H66">
        <f t="shared" si="10"/>
        <v>5.8943329545830982</v>
      </c>
      <c r="I66">
        <f t="shared" si="11"/>
        <v>11.869762757186384</v>
      </c>
      <c r="J66">
        <f t="shared" si="12"/>
        <v>-0.30686502312812747</v>
      </c>
      <c r="K66">
        <f t="shared" si="13"/>
        <v>-32.791952031396065</v>
      </c>
      <c r="Q66">
        <f t="shared" si="3"/>
        <v>0</v>
      </c>
      <c r="R66" t="b">
        <f t="shared" si="4"/>
        <v>0</v>
      </c>
      <c r="S66" t="b">
        <f t="shared" si="5"/>
        <v>0</v>
      </c>
    </row>
    <row r="67" spans="1:19" x14ac:dyDescent="0.2">
      <c r="A67" s="9">
        <f t="shared" si="6"/>
        <v>0.32400000000000018</v>
      </c>
      <c r="B67" s="9">
        <f t="shared" si="1"/>
        <v>1.9293371844749947</v>
      </c>
      <c r="C67" s="9">
        <f t="shared" si="2"/>
        <v>6.5241861951425202</v>
      </c>
      <c r="D67" s="9">
        <f t="shared" si="0"/>
        <v>6.5537885042959632</v>
      </c>
      <c r="E67" s="10">
        <f t="shared" si="7"/>
        <v>8.6666666666666607</v>
      </c>
      <c r="F67" s="5">
        <f t="shared" si="8"/>
        <v>7.5</v>
      </c>
      <c r="G67">
        <f t="shared" si="9"/>
        <v>13.075956792934493</v>
      </c>
      <c r="H67">
        <f t="shared" si="10"/>
        <v>5.8924917644443298</v>
      </c>
      <c r="I67">
        <f t="shared" si="11"/>
        <v>11.673011044998008</v>
      </c>
      <c r="J67">
        <f t="shared" si="12"/>
        <v>-0.30267765468080027</v>
      </c>
      <c r="K67">
        <f t="shared" si="13"/>
        <v>-32.773603656212536</v>
      </c>
      <c r="Q67">
        <f t="shared" si="3"/>
        <v>0</v>
      </c>
      <c r="R67" t="b">
        <f t="shared" si="4"/>
        <v>0</v>
      </c>
      <c r="S67" t="b">
        <f t="shared" si="5"/>
        <v>0</v>
      </c>
    </row>
    <row r="68" spans="1:19" x14ac:dyDescent="0.2">
      <c r="A68" s="9">
        <f t="shared" si="6"/>
        <v>0.33000000000000018</v>
      </c>
      <c r="B68" s="9">
        <f t="shared" si="1"/>
        <v>1.9646866868638764</v>
      </c>
      <c r="C68" s="9">
        <f t="shared" si="2"/>
        <v>6.5936343365466961</v>
      </c>
      <c r="D68" s="9">
        <f t="shared" si="0"/>
        <v>6.6248237040310833</v>
      </c>
      <c r="E68" s="10">
        <f t="shared" si="7"/>
        <v>8.6666666666666607</v>
      </c>
      <c r="F68" s="5">
        <f t="shared" si="8"/>
        <v>7.5</v>
      </c>
      <c r="G68">
        <f t="shared" si="9"/>
        <v>12.899888190199681</v>
      </c>
      <c r="H68">
        <f t="shared" si="10"/>
        <v>5.8906756985162447</v>
      </c>
      <c r="I68">
        <f t="shared" si="11"/>
        <v>11.476369423060733</v>
      </c>
      <c r="J68">
        <f t="shared" si="12"/>
        <v>-0.29851005135241326</v>
      </c>
      <c r="K68">
        <f t="shared" si="13"/>
        <v>-32.755565138050294</v>
      </c>
      <c r="Q68">
        <f t="shared" si="3"/>
        <v>0</v>
      </c>
      <c r="R68" t="b">
        <f t="shared" si="4"/>
        <v>0</v>
      </c>
      <c r="S68" t="b">
        <f t="shared" si="5"/>
        <v>0</v>
      </c>
    </row>
    <row r="69" spans="1:19" x14ac:dyDescent="0.2">
      <c r="A69" s="9">
        <f t="shared" si="6"/>
        <v>0.33600000000000019</v>
      </c>
      <c r="B69" s="9">
        <f t="shared" si="1"/>
        <v>2.0000253678740494</v>
      </c>
      <c r="C69" s="9">
        <f t="shared" si="2"/>
        <v>6.6619029529125759</v>
      </c>
      <c r="D69" s="9">
        <f t="shared" si="0"/>
        <v>6.6947321437475367</v>
      </c>
      <c r="E69" s="10">
        <f t="shared" si="7"/>
        <v>8.6666666666666607</v>
      </c>
      <c r="F69" s="5">
        <f t="shared" si="8"/>
        <v>7.5</v>
      </c>
      <c r="G69">
        <f t="shared" si="9"/>
        <v>12.724529979381273</v>
      </c>
      <c r="H69">
        <f t="shared" si="10"/>
        <v>5.8888846382081299</v>
      </c>
      <c r="I69">
        <f t="shared" si="11"/>
        <v>11.279836032232431</v>
      </c>
      <c r="J69">
        <f t="shared" si="12"/>
        <v>-0.29436264390897543</v>
      </c>
      <c r="K69">
        <f t="shared" si="13"/>
        <v>-32.73783552426287</v>
      </c>
      <c r="Q69">
        <f t="shared" si="3"/>
        <v>0</v>
      </c>
      <c r="R69" t="b">
        <f t="shared" si="4"/>
        <v>0</v>
      </c>
      <c r="S69" t="b">
        <f t="shared" si="5"/>
        <v>0</v>
      </c>
    </row>
    <row r="70" spans="1:19" x14ac:dyDescent="0.2">
      <c r="A70" s="9">
        <f t="shared" si="6"/>
        <v>0.34200000000000019</v>
      </c>
      <c r="B70" s="9">
        <f t="shared" si="1"/>
        <v>2.0353533771757077</v>
      </c>
      <c r="C70" s="9">
        <f t="shared" si="2"/>
        <v>6.7289926880665334</v>
      </c>
      <c r="D70" s="9">
        <f t="shared" si="0"/>
        <v>6.763515127485527</v>
      </c>
      <c r="E70" s="10">
        <f t="shared" si="7"/>
        <v>8.6666666666666607</v>
      </c>
      <c r="F70" s="5">
        <f t="shared" si="8"/>
        <v>7.5</v>
      </c>
      <c r="G70">
        <f t="shared" si="9"/>
        <v>12.549905150002346</v>
      </c>
      <c r="H70">
        <f t="shared" si="10"/>
        <v>5.8871184623446764</v>
      </c>
      <c r="I70">
        <f t="shared" si="11"/>
        <v>11.083409019086854</v>
      </c>
      <c r="J70">
        <f t="shared" si="12"/>
        <v>-0.2902358913735133</v>
      </c>
      <c r="K70">
        <f t="shared" si="13"/>
        <v>-32.720413855383967</v>
      </c>
      <c r="Q70">
        <f t="shared" si="3"/>
        <v>0</v>
      </c>
      <c r="R70" t="b">
        <f t="shared" si="4"/>
        <v>0</v>
      </c>
      <c r="S70" t="b">
        <f t="shared" si="5"/>
        <v>0</v>
      </c>
    </row>
    <row r="71" spans="1:19" x14ac:dyDescent="0.2">
      <c r="A71" s="9">
        <f t="shared" si="6"/>
        <v>0.3480000000000002</v>
      </c>
      <c r="B71" s="9">
        <f t="shared" si="1"/>
        <v>2.070670863703731</v>
      </c>
      <c r="C71" s="9">
        <f t="shared" si="2"/>
        <v>6.7949041747316574</v>
      </c>
      <c r="D71" s="9">
        <f t="shared" si="0"/>
        <v>6.8311739388711832</v>
      </c>
      <c r="E71" s="10">
        <f t="shared" si="7"/>
        <v>8.6666666666666607</v>
      </c>
      <c r="F71" s="5">
        <f t="shared" si="8"/>
        <v>7.5</v>
      </c>
      <c r="G71">
        <f t="shared" si="9"/>
        <v>12.376037985828717</v>
      </c>
      <c r="H71">
        <f t="shared" si="10"/>
        <v>5.8853770469964353</v>
      </c>
      <c r="I71">
        <f t="shared" si="11"/>
        <v>10.88708653595455</v>
      </c>
      <c r="J71">
        <f t="shared" si="12"/>
        <v>-0.28613028267846852</v>
      </c>
      <c r="K71">
        <f t="shared" si="13"/>
        <v>-32.70329916353743</v>
      </c>
      <c r="Q71">
        <f t="shared" si="3"/>
        <v>0</v>
      </c>
      <c r="R71" t="b">
        <f t="shared" si="4"/>
        <v>0</v>
      </c>
      <c r="S71" t="b">
        <f t="shared" si="5"/>
        <v>0</v>
      </c>
    </row>
    <row r="72" spans="1:19" x14ac:dyDescent="0.2">
      <c r="A72" s="9">
        <f t="shared" si="6"/>
        <v>0.3540000000000002</v>
      </c>
      <c r="B72" s="9">
        <f t="shared" si="1"/>
        <v>2.1059779756406214</v>
      </c>
      <c r="C72" s="9">
        <f t="shared" si="2"/>
        <v>6.8596380345624413</v>
      </c>
      <c r="D72" s="9">
        <f t="shared" si="0"/>
        <v>6.897709841213544</v>
      </c>
      <c r="E72" s="10">
        <f t="shared" si="7"/>
        <v>8.6666666666666607</v>
      </c>
      <c r="F72" s="5">
        <f t="shared" si="8"/>
        <v>7.5</v>
      </c>
      <c r="G72">
        <f t="shared" si="9"/>
        <v>12.202954141957756</v>
      </c>
      <c r="H72">
        <f t="shared" si="10"/>
        <v>5.8836602653003647</v>
      </c>
      <c r="I72">
        <f t="shared" si="11"/>
        <v>10.690866740973325</v>
      </c>
      <c r="J72">
        <f t="shared" si="12"/>
        <v>-0.28204633842343896</v>
      </c>
      <c r="K72">
        <f t="shared" si="13"/>
        <v>-32.686490470710503</v>
      </c>
      <c r="Q72">
        <f t="shared" si="3"/>
        <v>0</v>
      </c>
      <c r="R72" t="b">
        <f t="shared" si="4"/>
        <v>0</v>
      </c>
      <c r="S72" t="b">
        <f t="shared" si="5"/>
        <v>0</v>
      </c>
    </row>
    <row r="73" spans="1:19" x14ac:dyDescent="0.2">
      <c r="A73" s="9">
        <f t="shared" si="6"/>
        <v>0.36000000000000021</v>
      </c>
      <c r="B73" s="9">
        <f t="shared" si="1"/>
        <v>2.1412748603983318</v>
      </c>
      <c r="C73" s="9">
        <f t="shared" si="2"/>
        <v>6.9231948781798085</v>
      </c>
      <c r="D73" s="9">
        <f t="shared" si="0"/>
        <v>6.963124077602413</v>
      </c>
      <c r="E73" s="10">
        <f t="shared" si="7"/>
        <v>8.6666666666666607</v>
      </c>
      <c r="F73" s="5">
        <f t="shared" si="8"/>
        <v>7.5</v>
      </c>
      <c r="G73">
        <f t="shared" si="9"/>
        <v>12.030680726792712</v>
      </c>
      <c r="H73">
        <f t="shared" si="10"/>
        <v>5.8819679872698236</v>
      </c>
      <c r="I73">
        <f t="shared" si="11"/>
        <v>10.494747798149062</v>
      </c>
      <c r="J73">
        <f t="shared" si="12"/>
        <v>-0.27798461274448177</v>
      </c>
      <c r="K73">
        <f t="shared" si="13"/>
        <v>-32.669986786877026</v>
      </c>
      <c r="Q73">
        <f t="shared" si="3"/>
        <v>0</v>
      </c>
      <c r="R73" t="b">
        <f t="shared" si="4"/>
        <v>0</v>
      </c>
      <c r="S73" t="b">
        <f t="shared" si="5"/>
        <v>0</v>
      </c>
    </row>
    <row r="74" spans="1:19" x14ac:dyDescent="0.2">
      <c r="A74" s="9">
        <f t="shared" si="6"/>
        <v>0.36600000000000021</v>
      </c>
      <c r="B74" s="9">
        <f t="shared" si="1"/>
        <v>2.1765616645989212</v>
      </c>
      <c r="C74" s="9">
        <f t="shared" si="2"/>
        <v>6.985575305206539</v>
      </c>
      <c r="D74" s="9">
        <f t="shared" si="0"/>
        <v>7.0274178710071826</v>
      </c>
      <c r="E74" s="10">
        <f t="shared" si="7"/>
        <v>8.6666666666666607</v>
      </c>
      <c r="F74" s="5">
        <f t="shared" si="8"/>
        <v>7.5</v>
      </c>
      <c r="G74">
        <f t="shared" si="9"/>
        <v>11.859246389184017</v>
      </c>
      <c r="H74">
        <f t="shared" si="10"/>
        <v>5.8803000795933569</v>
      </c>
      <c r="I74">
        <f t="shared" si="11"/>
        <v>10.298727877427799</v>
      </c>
      <c r="J74">
        <f t="shared" si="12"/>
        <v>-0.27394569530138363</v>
      </c>
      <c r="K74">
        <f t="shared" si="13"/>
        <v>-32.653787107956028</v>
      </c>
      <c r="Q74">
        <f t="shared" si="3"/>
        <v>0</v>
      </c>
      <c r="R74" t="b">
        <f t="shared" si="4"/>
        <v>0</v>
      </c>
      <c r="S74" t="b">
        <f t="shared" si="5"/>
        <v>0</v>
      </c>
    </row>
    <row r="75" spans="1:19" x14ac:dyDescent="0.2">
      <c r="A75" s="9">
        <f t="shared" si="6"/>
        <v>0.37200000000000022</v>
      </c>
      <c r="B75" s="9">
        <f t="shared" si="1"/>
        <v>2.2118385340539661</v>
      </c>
      <c r="C75" s="9">
        <f t="shared" si="2"/>
        <v>7.0467799043031629</v>
      </c>
      <c r="D75" s="9">
        <f t="shared" si="0"/>
        <v>7.0905924243768013</v>
      </c>
      <c r="E75" s="10">
        <f t="shared" si="7"/>
        <v>8.6666666666666607</v>
      </c>
      <c r="F75" s="5">
        <f t="shared" si="8"/>
        <v>7.5</v>
      </c>
      <c r="G75">
        <f t="shared" si="9"/>
        <v>11.688681411025557</v>
      </c>
      <c r="H75">
        <f t="shared" si="10"/>
        <v>5.8786564054215482</v>
      </c>
      <c r="I75">
        <f t="shared" si="11"/>
        <v>10.102805154780063</v>
      </c>
      <c r="J75">
        <f t="shared" si="12"/>
        <v>-0.26993021338945172</v>
      </c>
      <c r="K75">
        <f t="shared" si="13"/>
        <v>-32.637890413589545</v>
      </c>
      <c r="Q75">
        <f t="shared" si="3"/>
        <v>0</v>
      </c>
      <c r="R75" t="b">
        <f t="shared" si="4"/>
        <v>0</v>
      </c>
      <c r="S75" t="b">
        <f t="shared" si="5"/>
        <v>0</v>
      </c>
    </row>
    <row r="76" spans="1:19" x14ac:dyDescent="0.2">
      <c r="A76" s="9">
        <f t="shared" si="6"/>
        <v>0.37800000000000022</v>
      </c>
      <c r="B76" s="9">
        <f t="shared" si="1"/>
        <v>2.2471056137426544</v>
      </c>
      <c r="C76" s="9">
        <f t="shared" si="2"/>
        <v>7.1068092532043989</v>
      </c>
      <c r="D76" s="9">
        <f t="shared" si="0"/>
        <v>7.1526489207409814</v>
      </c>
      <c r="E76" s="10">
        <f t="shared" si="7"/>
        <v>8.6666666666666607</v>
      </c>
      <c r="F76" s="5">
        <f t="shared" si="8"/>
        <v>7.5</v>
      </c>
      <c r="G76">
        <f t="shared" si="9"/>
        <v>11.519017805598144</v>
      </c>
      <c r="H76">
        <f t="shared" si="10"/>
        <v>5.8770368241412116</v>
      </c>
      <c r="I76">
        <f t="shared" si="11"/>
        <v>9.9069778122985248</v>
      </c>
      <c r="J76">
        <f t="shared" si="12"/>
        <v>-0.26593883418246883</v>
      </c>
      <c r="K76">
        <f t="shared" si="13"/>
        <v>-32.622295664722031</v>
      </c>
      <c r="Q76">
        <f t="shared" si="3"/>
        <v>0</v>
      </c>
      <c r="R76" t="b">
        <f t="shared" si="4"/>
        <v>0</v>
      </c>
      <c r="S76" t="b">
        <f t="shared" si="5"/>
        <v>0</v>
      </c>
    </row>
    <row r="77" spans="1:19" x14ac:dyDescent="0.2">
      <c r="A77" s="9">
        <f t="shared" si="6"/>
        <v>0.38400000000000023</v>
      </c>
      <c r="B77" s="9">
        <f t="shared" si="1"/>
        <v>2.2823630477884862</v>
      </c>
      <c r="C77" s="9">
        <f t="shared" si="2"/>
        <v>7.1656639187562252</v>
      </c>
      <c r="D77" s="9">
        <f t="shared" ref="D77:D140" si="14">_a*B77^2+_b*B77+_c</f>
        <v>7.2135885233128416</v>
      </c>
      <c r="E77" s="10">
        <f t="shared" si="7"/>
        <v>8.6666666666666607</v>
      </c>
      <c r="F77" s="5">
        <f t="shared" si="8"/>
        <v>7.5</v>
      </c>
      <c r="G77">
        <f t="shared" si="9"/>
        <v>11.350289421953709</v>
      </c>
      <c r="H77">
        <f t="shared" si="10"/>
        <v>5.8754411911361171</v>
      </c>
      <c r="I77">
        <f t="shared" si="11"/>
        <v>9.711244038310193</v>
      </c>
      <c r="J77">
        <f t="shared" si="12"/>
        <v>-0.26197226711348409</v>
      </c>
      <c r="K77">
        <f t="shared" si="13"/>
        <v>-32.607001800962031</v>
      </c>
      <c r="Q77">
        <f t="shared" si="3"/>
        <v>0</v>
      </c>
      <c r="R77" t="b">
        <f t="shared" si="4"/>
        <v>0</v>
      </c>
      <c r="S77" t="b">
        <f t="shared" si="5"/>
        <v>0</v>
      </c>
    </row>
    <row r="78" spans="1:19" x14ac:dyDescent="0.2">
      <c r="A78" s="9">
        <f t="shared" si="6"/>
        <v>0.39000000000000024</v>
      </c>
      <c r="B78" s="9">
        <f t="shared" ref="B78:B141" si="15">B77+_dt*(H77+H78)/2</f>
        <v>2.317610979434495</v>
      </c>
      <c r="C78" s="9">
        <f t="shared" ref="C78:C141" si="16">C77+_dt*(I77+I78)/2</f>
        <v>7.2233444569536687</v>
      </c>
      <c r="D78" s="9">
        <f t="shared" si="14"/>
        <v>7.2734123755931144</v>
      </c>
      <c r="E78" s="10">
        <f t="shared" si="7"/>
        <v>8.6666666666666607</v>
      </c>
      <c r="F78" s="5">
        <f t="shared" si="8"/>
        <v>7.5</v>
      </c>
      <c r="G78">
        <f t="shared" si="9"/>
        <v>11.182532055631073</v>
      </c>
      <c r="H78">
        <f t="shared" si="10"/>
        <v>5.8738693575334358</v>
      </c>
      <c r="I78">
        <f t="shared" si="11"/>
        <v>9.5156020275044213</v>
      </c>
      <c r="J78">
        <f t="shared" si="12"/>
        <v>-0.25803126640004226</v>
      </c>
      <c r="K78">
        <f t="shared" si="13"/>
        <v>-32.592007737704748</v>
      </c>
      <c r="Q78">
        <f t="shared" ref="Q78:Q141" si="17">GESTEP(C78,F78)</f>
        <v>0</v>
      </c>
      <c r="R78" t="b">
        <f t="shared" ref="R78:R141" si="18">AND(Q77=0,Q78=1)</f>
        <v>0</v>
      </c>
      <c r="S78" t="b">
        <f t="shared" ref="S78:S141" si="19">AND(Q78=1,Q79=0)</f>
        <v>0</v>
      </c>
    </row>
    <row r="79" spans="1:19" x14ac:dyDescent="0.2">
      <c r="A79" s="9">
        <f t="shared" ref="A79:A142" si="20">A78+_dt</f>
        <v>0.39600000000000024</v>
      </c>
      <c r="B79" s="9">
        <f t="shared" si="15"/>
        <v>2.3528495510169005</v>
      </c>
      <c r="C79" s="9">
        <f t="shared" si="16"/>
        <v>7.2798514129794167</v>
      </c>
      <c r="D79" s="9">
        <f t="shared" si="14"/>
        <v>7.3321216014761248</v>
      </c>
      <c r="E79" s="10">
        <f t="shared" ref="E79:E142" si="21">E78</f>
        <v>8.6666666666666607</v>
      </c>
      <c r="F79" s="5">
        <f t="shared" ref="F79:F142" si="22">F78</f>
        <v>7.5</v>
      </c>
      <c r="G79">
        <f t="shared" ref="G79:G142" si="23">SQRT(H79^2+I79^2)</f>
        <v>11.015783565986707</v>
      </c>
      <c r="H79">
        <f t="shared" ref="H79:H142" si="24">H78+J78*_dt</f>
        <v>5.8723211699350353</v>
      </c>
      <c r="I79">
        <f t="shared" ref="I79:I142" si="25">I78+K78*_dt</f>
        <v>9.320049981078192</v>
      </c>
      <c r="J79">
        <f t="shared" ref="J79:J142" si="26">-_k*G79*H79</f>
        <v>-0.25411663372028015</v>
      </c>
      <c r="K79">
        <f t="shared" ref="K79:K142" si="27">-_g-_k*G79*I79</f>
        <v>-32.577312362992323</v>
      </c>
      <c r="Q79">
        <f t="shared" si="17"/>
        <v>0</v>
      </c>
      <c r="R79" t="b">
        <f t="shared" si="18"/>
        <v>0</v>
      </c>
      <c r="S79" t="b">
        <f t="shared" si="19"/>
        <v>0</v>
      </c>
    </row>
    <row r="80" spans="1:19" x14ac:dyDescent="0.2">
      <c r="A80" s="9">
        <f t="shared" si="20"/>
        <v>0.40200000000000025</v>
      </c>
      <c r="B80" s="9">
        <f t="shared" si="15"/>
        <v>2.388078903937104</v>
      </c>
      <c r="C80" s="9">
        <f t="shared" si="16"/>
        <v>7.335185321243352</v>
      </c>
      <c r="D80" s="9">
        <f t="shared" si="14"/>
        <v>7.389717305357701</v>
      </c>
      <c r="E80" s="10">
        <f t="shared" si="21"/>
        <v>8.6666666666666607</v>
      </c>
      <c r="F80" s="5">
        <f t="shared" si="22"/>
        <v>7.5</v>
      </c>
      <c r="G80">
        <f t="shared" si="23"/>
        <v>10.8500840004103</v>
      </c>
      <c r="H80">
        <f t="shared" si="24"/>
        <v>5.8707964701327136</v>
      </c>
      <c r="I80">
        <f t="shared" si="25"/>
        <v>9.1245861069002387</v>
      </c>
      <c r="J80">
        <f t="shared" si="26"/>
        <v>-0.25022922104600165</v>
      </c>
      <c r="K80">
        <f t="shared" si="27"/>
        <v>-32.562914534086239</v>
      </c>
      <c r="Q80">
        <f t="shared" si="17"/>
        <v>0</v>
      </c>
      <c r="R80" t="b">
        <f t="shared" si="18"/>
        <v>0</v>
      </c>
      <c r="S80" t="b">
        <f t="shared" si="19"/>
        <v>0</v>
      </c>
    </row>
    <row r="81" spans="1:19" x14ac:dyDescent="0.2">
      <c r="A81" s="9">
        <f t="shared" si="20"/>
        <v>0.40800000000000025</v>
      </c>
      <c r="B81" s="9">
        <f t="shared" si="15"/>
        <v>2.4232991786319213</v>
      </c>
      <c r="C81" s="9">
        <f t="shared" si="16"/>
        <v>7.3893467054231401</v>
      </c>
      <c r="D81" s="9">
        <f t="shared" si="14"/>
        <v>7.4462005722452433</v>
      </c>
      <c r="E81" s="10">
        <f t="shared" si="21"/>
        <v>8.6666666666666607</v>
      </c>
      <c r="F81" s="5">
        <f t="shared" si="22"/>
        <v>7.5</v>
      </c>
      <c r="G81">
        <f t="shared" si="23"/>
        <v>10.685475725673953</v>
      </c>
      <c r="H81">
        <f t="shared" si="24"/>
        <v>5.8692950948064375</v>
      </c>
      <c r="I81">
        <f t="shared" si="25"/>
        <v>8.9292086196957214</v>
      </c>
      <c r="J81">
        <f t="shared" si="26"/>
        <v>-0.24636993363835502</v>
      </c>
      <c r="K81">
        <f t="shared" si="27"/>
        <v>-32.548813073723977</v>
      </c>
      <c r="Q81">
        <f t="shared" si="17"/>
        <v>0</v>
      </c>
      <c r="R81" t="b">
        <f t="shared" si="18"/>
        <v>0</v>
      </c>
      <c r="S81" t="b">
        <f t="shared" si="19"/>
        <v>0</v>
      </c>
    </row>
    <row r="82" spans="1:19" x14ac:dyDescent="0.2">
      <c r="A82" s="9">
        <f t="shared" si="20"/>
        <v>0.41400000000000026</v>
      </c>
      <c r="B82" s="9">
        <f t="shared" si="15"/>
        <v>2.4585105145419544</v>
      </c>
      <c r="C82" s="9">
        <f t="shared" si="16"/>
        <v>7.4423360785059876</v>
      </c>
      <c r="D82" s="9">
        <f t="shared" si="14"/>
        <v>7.5015724678701723</v>
      </c>
      <c r="E82" s="10">
        <f t="shared" si="21"/>
        <v>8.6666666666666607</v>
      </c>
      <c r="F82" s="5">
        <f t="shared" si="22"/>
        <v>7.5</v>
      </c>
      <c r="G82">
        <f t="shared" si="23"/>
        <v>10.522003566633568</v>
      </c>
      <c r="H82">
        <f t="shared" si="24"/>
        <v>5.8678168752046078</v>
      </c>
      <c r="I82">
        <f t="shared" si="25"/>
        <v>8.7339157412533783</v>
      </c>
      <c r="J82">
        <f t="shared" si="26"/>
        <v>-0.24253973321103842</v>
      </c>
      <c r="K82">
        <f t="shared" si="27"/>
        <v>-32.535006766029561</v>
      </c>
      <c r="Q82">
        <f t="shared" si="17"/>
        <v>0</v>
      </c>
      <c r="R82" t="b">
        <f t="shared" si="18"/>
        <v>0</v>
      </c>
      <c r="S82" t="b">
        <f t="shared" si="19"/>
        <v>0</v>
      </c>
    </row>
    <row r="83" spans="1:19" x14ac:dyDescent="0.2">
      <c r="A83" s="9">
        <f t="shared" si="20"/>
        <v>0.42000000000000026</v>
      </c>
      <c r="B83" s="9">
        <f t="shared" si="15"/>
        <v>2.4937130500779841</v>
      </c>
      <c r="C83" s="9">
        <f t="shared" si="16"/>
        <v>7.4941539428317192</v>
      </c>
      <c r="D83" s="9">
        <f t="shared" si="14"/>
        <v>7.5558340388029617</v>
      </c>
      <c r="E83" s="10">
        <f t="shared" si="21"/>
        <v>8.6666666666666607</v>
      </c>
      <c r="F83" s="5">
        <f t="shared" si="22"/>
        <v>7.5</v>
      </c>
      <c r="G83">
        <f t="shared" si="23"/>
        <v>10.359714952459708</v>
      </c>
      <c r="H83">
        <f t="shared" si="24"/>
        <v>5.8663616368053413</v>
      </c>
      <c r="I83">
        <f t="shared" si="25"/>
        <v>8.5387057006572018</v>
      </c>
      <c r="J83">
        <f t="shared" si="26"/>
        <v>-0.2387396412650061</v>
      </c>
      <c r="K83">
        <f t="shared" si="27"/>
        <v>-32.52149435204484</v>
      </c>
      <c r="Q83">
        <f t="shared" si="17"/>
        <v>0</v>
      </c>
      <c r="R83" t="b">
        <f t="shared" si="18"/>
        <v>0</v>
      </c>
      <c r="S83" t="b">
        <f t="shared" si="19"/>
        <v>0</v>
      </c>
    </row>
    <row r="84" spans="1:19" x14ac:dyDescent="0.2">
      <c r="A84" s="9">
        <f t="shared" si="20"/>
        <v>0.42600000000000027</v>
      </c>
      <c r="B84" s="9">
        <f t="shared" si="15"/>
        <v>2.5289069225852732</v>
      </c>
      <c r="C84" s="9">
        <f t="shared" si="16"/>
        <v>7.5448007901373257</v>
      </c>
      <c r="D84" s="9">
        <f t="shared" si="14"/>
        <v>7.6089863125710595</v>
      </c>
      <c r="E84" s="10">
        <f t="shared" si="21"/>
        <v>8.6666666666666607</v>
      </c>
      <c r="F84" s="5">
        <f t="shared" si="22"/>
        <v>7.5</v>
      </c>
      <c r="G84">
        <f t="shared" si="23"/>
        <v>10.198660070520377</v>
      </c>
      <c r="H84">
        <f t="shared" si="24"/>
        <v>5.8649291989577517</v>
      </c>
      <c r="I84">
        <f t="shared" si="25"/>
        <v>8.3435767345449321</v>
      </c>
      <c r="J84">
        <f t="shared" si="26"/>
        <v>-0.23497074259738684</v>
      </c>
      <c r="K84">
        <f t="shared" si="27"/>
        <v>-32.508274524845532</v>
      </c>
      <c r="Q84">
        <f t="shared" si="17"/>
        <v>1</v>
      </c>
      <c r="R84" t="b">
        <f t="shared" si="18"/>
        <v>1</v>
      </c>
      <c r="S84" t="b">
        <f t="shared" si="19"/>
        <v>0</v>
      </c>
    </row>
    <row r="85" spans="1:19" x14ac:dyDescent="0.2">
      <c r="A85" s="9">
        <f t="shared" si="20"/>
        <v>0.43200000000000027</v>
      </c>
      <c r="B85" s="9">
        <f t="shared" si="15"/>
        <v>2.5640922683056528</v>
      </c>
      <c r="C85" s="9">
        <f t="shared" si="16"/>
        <v>7.5942771016031481</v>
      </c>
      <c r="D85" s="9">
        <f t="shared" si="14"/>
        <v>7.6610302977799236</v>
      </c>
      <c r="E85" s="10">
        <f t="shared" si="21"/>
        <v>8.6666666666666607</v>
      </c>
      <c r="F85" s="5">
        <f t="shared" si="22"/>
        <v>7.5</v>
      </c>
      <c r="G85">
        <f t="shared" si="23"/>
        <v>10.038892027967346</v>
      </c>
      <c r="H85">
        <f t="shared" si="24"/>
        <v>5.8635193745021672</v>
      </c>
      <c r="I85">
        <f t="shared" si="25"/>
        <v>8.1485270873958591</v>
      </c>
      <c r="J85">
        <f t="shared" si="26"/>
        <v>-0.23123418898569487</v>
      </c>
      <c r="K85">
        <f t="shared" si="27"/>
        <v>-32.495345924203058</v>
      </c>
      <c r="Q85">
        <f t="shared" si="17"/>
        <v>1</v>
      </c>
      <c r="R85" t="b">
        <f t="shared" si="18"/>
        <v>0</v>
      </c>
      <c r="S85" t="b">
        <f t="shared" si="19"/>
        <v>0</v>
      </c>
    </row>
    <row r="86" spans="1:19" x14ac:dyDescent="0.2">
      <c r="A86" s="9">
        <f t="shared" si="20"/>
        <v>0.43800000000000028</v>
      </c>
      <c r="B86" s="9">
        <f t="shared" si="15"/>
        <v>2.5992692223372642</v>
      </c>
      <c r="C86" s="9">
        <f t="shared" si="16"/>
        <v>7.6425833479008878</v>
      </c>
      <c r="D86" s="9">
        <f t="shared" si="14"/>
        <v>7.711966984237498</v>
      </c>
      <c r="E86" s="10">
        <f t="shared" si="21"/>
        <v>8.6666666666666607</v>
      </c>
      <c r="F86" s="5">
        <f t="shared" si="22"/>
        <v>7.5</v>
      </c>
      <c r="G86">
        <f t="shared" si="23"/>
        <v>9.8804670209876093</v>
      </c>
      <c r="H86">
        <f t="shared" si="24"/>
        <v>5.862131969368253</v>
      </c>
      <c r="I86">
        <f t="shared" si="25"/>
        <v>7.9535550118506411</v>
      </c>
      <c r="J86">
        <f t="shared" si="26"/>
        <v>-0.22753120304634816</v>
      </c>
      <c r="K86">
        <f t="shared" si="27"/>
        <v>-32.482707130750029</v>
      </c>
      <c r="Q86">
        <f t="shared" si="17"/>
        <v>1</v>
      </c>
      <c r="R86" t="b">
        <f t="shared" si="18"/>
        <v>0</v>
      </c>
      <c r="S86" t="b">
        <f t="shared" si="19"/>
        <v>0</v>
      </c>
    </row>
    <row r="87" spans="1:19" x14ac:dyDescent="0.2">
      <c r="A87" s="9">
        <f t="shared" si="20"/>
        <v>0.44400000000000028</v>
      </c>
      <c r="B87" s="9">
        <f t="shared" si="15"/>
        <v>2.6344379185918188</v>
      </c>
      <c r="C87" s="9">
        <f t="shared" si="16"/>
        <v>7.6897199892436383</v>
      </c>
      <c r="D87" s="9">
        <f t="shared" si="14"/>
        <v>7.7617973430824456</v>
      </c>
      <c r="E87" s="10">
        <f t="shared" si="21"/>
        <v>8.6666666666666607</v>
      </c>
      <c r="F87" s="5">
        <f t="shared" si="22"/>
        <v>7.5</v>
      </c>
      <c r="G87">
        <f t="shared" si="23"/>
        <v>9.723444511568907</v>
      </c>
      <c r="H87">
        <f t="shared" si="24"/>
        <v>5.8607667821499749</v>
      </c>
      <c r="I87">
        <f t="shared" si="25"/>
        <v>7.758658769066141</v>
      </c>
      <c r="J87">
        <f t="shared" si="26"/>
        <v>-0.22386308226391954</v>
      </c>
      <c r="K87">
        <f t="shared" si="27"/>
        <v>-32.470356659604185</v>
      </c>
      <c r="Q87">
        <f t="shared" si="17"/>
        <v>1</v>
      </c>
      <c r="R87" t="b">
        <f t="shared" si="18"/>
        <v>0</v>
      </c>
      <c r="S87" t="b">
        <f t="shared" si="19"/>
        <v>0</v>
      </c>
    </row>
    <row r="88" spans="1:19" x14ac:dyDescent="0.2">
      <c r="A88" s="9">
        <f t="shared" si="20"/>
        <v>0.45000000000000029</v>
      </c>
      <c r="B88" s="9">
        <f t="shared" si="15"/>
        <v>2.6695984897492377</v>
      </c>
      <c r="C88" s="9">
        <f t="shared" si="16"/>
        <v>7.7356874754381622</v>
      </c>
      <c r="D88" s="9">
        <f t="shared" si="14"/>
        <v>7.8105223269164723</v>
      </c>
      <c r="E88" s="10">
        <f t="shared" si="21"/>
        <v>8.6666666666666607</v>
      </c>
      <c r="F88" s="5">
        <f t="shared" si="22"/>
        <v>7.5</v>
      </c>
      <c r="G88">
        <f t="shared" si="23"/>
        <v>9.5678874114889823</v>
      </c>
      <c r="H88">
        <f t="shared" si="24"/>
        <v>5.8594236036563911</v>
      </c>
      <c r="I88">
        <f t="shared" si="25"/>
        <v>7.5638366291085157</v>
      </c>
      <c r="J88">
        <f t="shared" si="26"/>
        <v>-0.22023120318435185</v>
      </c>
      <c r="K88">
        <f t="shared" si="27"/>
        <v>-32.458292953402271</v>
      </c>
      <c r="Q88">
        <f t="shared" si="17"/>
        <v>1</v>
      </c>
      <c r="R88" t="b">
        <f t="shared" si="18"/>
        <v>0</v>
      </c>
      <c r="S88" t="b">
        <f t="shared" si="19"/>
        <v>0</v>
      </c>
    </row>
    <row r="89" spans="1:19" x14ac:dyDescent="0.2">
      <c r="A89" s="9">
        <f t="shared" si="20"/>
        <v>0.45600000000000029</v>
      </c>
      <c r="B89" s="9">
        <f t="shared" si="15"/>
        <v>2.7047510672095187</v>
      </c>
      <c r="C89" s="9">
        <f t="shared" si="16"/>
        <v>7.7804862459396524</v>
      </c>
      <c r="D89" s="9">
        <f t="shared" si="14"/>
        <v>7.8581428699411102</v>
      </c>
      <c r="E89" s="10">
        <f t="shared" si="21"/>
        <v>8.6666666666666607</v>
      </c>
      <c r="F89" s="5">
        <f t="shared" si="22"/>
        <v>7.5</v>
      </c>
      <c r="G89">
        <f t="shared" si="23"/>
        <v>9.4138622730679415</v>
      </c>
      <c r="H89">
        <f t="shared" si="24"/>
        <v>5.8581022164372847</v>
      </c>
      <c r="I89">
        <f t="shared" si="25"/>
        <v>7.3690868713881024</v>
      </c>
      <c r="J89">
        <f t="shared" si="26"/>
        <v>-0.2166370257614631</v>
      </c>
      <c r="K89">
        <f t="shared" si="27"/>
        <v>-32.446514374692192</v>
      </c>
      <c r="Q89">
        <f t="shared" si="17"/>
        <v>1</v>
      </c>
      <c r="R89" t="b">
        <f t="shared" si="18"/>
        <v>0</v>
      </c>
      <c r="S89" t="b">
        <f t="shared" si="19"/>
        <v>0</v>
      </c>
    </row>
    <row r="90" spans="1:19" x14ac:dyDescent="0.2">
      <c r="A90" s="9">
        <f t="shared" si="20"/>
        <v>0.4620000000000003</v>
      </c>
      <c r="B90" s="9">
        <f t="shared" si="15"/>
        <v>2.7398957810416786</v>
      </c>
      <c r="C90" s="9">
        <f t="shared" si="16"/>
        <v>7.8241167299092362</v>
      </c>
      <c r="D90" s="9">
        <f t="shared" si="14"/>
        <v>7.904659888099383</v>
      </c>
      <c r="E90" s="10">
        <f t="shared" si="21"/>
        <v>8.6666666666666607</v>
      </c>
      <c r="F90" s="5">
        <f t="shared" si="22"/>
        <v>7.5</v>
      </c>
      <c r="G90">
        <f t="shared" si="23"/>
        <v>9.2614394860168723</v>
      </c>
      <c r="H90">
        <f t="shared" si="24"/>
        <v>5.8568023942827159</v>
      </c>
      <c r="I90">
        <f t="shared" si="25"/>
        <v>7.174407785139949</v>
      </c>
      <c r="J90">
        <f t="shared" si="26"/>
        <v>-0.21308209784134058</v>
      </c>
      <c r="K90">
        <f t="shared" si="27"/>
        <v>-32.435019197628925</v>
      </c>
      <c r="Q90">
        <f t="shared" si="17"/>
        <v>1</v>
      </c>
      <c r="R90" t="b">
        <f t="shared" si="18"/>
        <v>0</v>
      </c>
      <c r="S90" t="b">
        <f t="shared" si="19"/>
        <v>0</v>
      </c>
    </row>
    <row r="91" spans="1:19" x14ac:dyDescent="0.2">
      <c r="A91" s="9">
        <f t="shared" si="20"/>
        <v>0.4680000000000003</v>
      </c>
      <c r="B91" s="9">
        <f t="shared" si="15"/>
        <v>2.7750327599296138</v>
      </c>
      <c r="C91" s="9">
        <f t="shared" si="16"/>
        <v>7.866579346274519</v>
      </c>
      <c r="D91" s="9">
        <f t="shared" si="14"/>
        <v>7.9500742792227586</v>
      </c>
      <c r="E91" s="10">
        <f t="shared" si="21"/>
        <v>8.6666666666666607</v>
      </c>
      <c r="F91" s="5">
        <f t="shared" si="22"/>
        <v>7.5</v>
      </c>
      <c r="G91">
        <f t="shared" si="23"/>
        <v>9.1106934794683436</v>
      </c>
      <c r="H91">
        <f t="shared" si="24"/>
        <v>5.8555239016956682</v>
      </c>
      <c r="I91">
        <f t="shared" si="25"/>
        <v>6.9797976699541753</v>
      </c>
      <c r="J91">
        <f t="shared" si="26"/>
        <v>-0.2095680597635507</v>
      </c>
      <c r="K91">
        <f t="shared" si="27"/>
        <v>-32.423805598916751</v>
      </c>
      <c r="Q91">
        <f t="shared" si="17"/>
        <v>1</v>
      </c>
      <c r="R91" t="b">
        <f t="shared" si="18"/>
        <v>0</v>
      </c>
      <c r="S91" t="b">
        <f t="shared" si="19"/>
        <v>0</v>
      </c>
    </row>
    <row r="92" spans="1:19" x14ac:dyDescent="0.2">
      <c r="A92" s="9">
        <f t="shared" si="20"/>
        <v>0.47400000000000031</v>
      </c>
      <c r="B92" s="9">
        <f t="shared" si="15"/>
        <v>2.810162131114712</v>
      </c>
      <c r="C92" s="9">
        <f t="shared" si="16"/>
        <v>7.9078745037934635</v>
      </c>
      <c r="D92" s="9">
        <f t="shared" si="14"/>
        <v>7.9943869231838676</v>
      </c>
      <c r="E92" s="10">
        <f t="shared" si="21"/>
        <v>8.6666666666666607</v>
      </c>
      <c r="F92" s="5">
        <f t="shared" si="22"/>
        <v>7.5</v>
      </c>
      <c r="G92">
        <f t="shared" si="23"/>
        <v>8.9617029279799958</v>
      </c>
      <c r="H92">
        <f t="shared" si="24"/>
        <v>5.8542664933370867</v>
      </c>
      <c r="I92">
        <f t="shared" si="25"/>
        <v>6.7852548363606751</v>
      </c>
      <c r="J92">
        <f t="shared" si="26"/>
        <v>-0.20609664905134992</v>
      </c>
      <c r="K92">
        <f t="shared" si="27"/>
        <v>-32.412871647938296</v>
      </c>
      <c r="Q92">
        <f t="shared" si="17"/>
        <v>1</v>
      </c>
      <c r="R92" t="b">
        <f t="shared" si="18"/>
        <v>0</v>
      </c>
      <c r="S92" t="b">
        <f t="shared" si="19"/>
        <v>0</v>
      </c>
    </row>
    <row r="93" spans="1:19" x14ac:dyDescent="0.2">
      <c r="A93" s="9">
        <f t="shared" si="20"/>
        <v>0.48000000000000032</v>
      </c>
      <c r="B93" s="9">
        <f t="shared" si="15"/>
        <v>2.8452840203350518</v>
      </c>
      <c r="C93" s="9">
        <f t="shared" si="16"/>
        <v>7.9480026011219644</v>
      </c>
      <c r="D93" s="9">
        <f t="shared" si="14"/>
        <v>8.0375986820554921</v>
      </c>
      <c r="E93" s="10">
        <f t="shared" si="21"/>
        <v>8.6666666666666607</v>
      </c>
      <c r="F93" s="5">
        <f t="shared" si="22"/>
        <v>7.5</v>
      </c>
      <c r="G93">
        <f t="shared" si="23"/>
        <v>8.8145509599549392</v>
      </c>
      <c r="H93">
        <f t="shared" si="24"/>
        <v>5.8530299134427786</v>
      </c>
      <c r="I93">
        <f t="shared" si="25"/>
        <v>6.5907776064730452</v>
      </c>
      <c r="J93">
        <f t="shared" si="26"/>
        <v>-0.20266970515512522</v>
      </c>
      <c r="K93">
        <f t="shared" si="27"/>
        <v>-32.402215296009174</v>
      </c>
      <c r="Q93">
        <f t="shared" si="17"/>
        <v>1</v>
      </c>
      <c r="R93" t="b">
        <f t="shared" si="18"/>
        <v>0</v>
      </c>
      <c r="S93" t="b">
        <f t="shared" si="19"/>
        <v>0</v>
      </c>
    </row>
    <row r="94" spans="1:19" x14ac:dyDescent="0.2">
      <c r="A94" s="9">
        <f t="shared" si="20"/>
        <v>0.48600000000000032</v>
      </c>
      <c r="B94" s="9">
        <f t="shared" si="15"/>
        <v>2.8803985517610156</v>
      </c>
      <c r="C94" s="9">
        <f t="shared" si="16"/>
        <v>7.9869640268854747</v>
      </c>
      <c r="D94" s="9">
        <f t="shared" si="14"/>
        <v>8.0797104002763458</v>
      </c>
      <c r="E94" s="10">
        <f t="shared" si="21"/>
        <v>8.6666666666666607</v>
      </c>
      <c r="F94" s="5">
        <f t="shared" si="22"/>
        <v>7.5</v>
      </c>
      <c r="G94">
        <f t="shared" si="23"/>
        <v>8.6693253665163326</v>
      </c>
      <c r="H94">
        <f t="shared" si="24"/>
        <v>5.8518138952118477</v>
      </c>
      <c r="I94">
        <f t="shared" si="25"/>
        <v>6.3963643146969904</v>
      </c>
      <c r="J94">
        <f t="shared" si="26"/>
        <v>-0.19928917420399375</v>
      </c>
      <c r="K94">
        <f t="shared" si="27"/>
        <v>-32.391834364696194</v>
      </c>
      <c r="Q94">
        <f t="shared" si="17"/>
        <v>1</v>
      </c>
      <c r="R94" t="b">
        <f t="shared" si="18"/>
        <v>0</v>
      </c>
      <c r="S94" t="b">
        <f t="shared" si="19"/>
        <v>0</v>
      </c>
    </row>
    <row r="95" spans="1:19" x14ac:dyDescent="0.2">
      <c r="A95" s="9">
        <f t="shared" si="20"/>
        <v>0.49200000000000033</v>
      </c>
      <c r="B95" s="9">
        <f t="shared" si="15"/>
        <v>2.9155058479271512</v>
      </c>
      <c r="C95" s="9">
        <f t="shared" si="16"/>
        <v>8.0247591597550922</v>
      </c>
      <c r="D95" s="9">
        <f t="shared" si="14"/>
        <v>8.1207229048242553</v>
      </c>
      <c r="E95" s="10">
        <f t="shared" si="21"/>
        <v>8.6666666666666607</v>
      </c>
      <c r="F95" s="5">
        <f t="shared" si="22"/>
        <v>7.5</v>
      </c>
      <c r="G95">
        <f t="shared" si="23"/>
        <v>8.5261188084023267</v>
      </c>
      <c r="H95">
        <f t="shared" si="24"/>
        <v>5.8506181601666238</v>
      </c>
      <c r="I95">
        <f t="shared" si="25"/>
        <v>6.2020133085088132</v>
      </c>
      <c r="J95">
        <f t="shared" si="26"/>
        <v>-0.19595711370971028</v>
      </c>
      <c r="K95">
        <f t="shared" si="27"/>
        <v>-32.381726533137822</v>
      </c>
      <c r="Q95">
        <f t="shared" si="17"/>
        <v>1</v>
      </c>
      <c r="R95" t="b">
        <f t="shared" si="18"/>
        <v>0</v>
      </c>
      <c r="S95" t="b">
        <f t="shared" si="19"/>
        <v>0</v>
      </c>
    </row>
    <row r="96" spans="1:19" x14ac:dyDescent="0.2">
      <c r="A96" s="9">
        <f t="shared" si="20"/>
        <v>0.49800000000000033</v>
      </c>
      <c r="B96" s="9">
        <f t="shared" si="15"/>
        <v>2.9506060296601042</v>
      </c>
      <c r="C96" s="9">
        <f t="shared" si="16"/>
        <v>8.061388368528549</v>
      </c>
      <c r="D96" s="9">
        <f t="shared" si="14"/>
        <v>8.1606370053973194</v>
      </c>
      <c r="E96" s="10">
        <f t="shared" si="21"/>
        <v>8.6666666666666607</v>
      </c>
      <c r="F96" s="5">
        <f t="shared" si="22"/>
        <v>7.5</v>
      </c>
      <c r="G96">
        <f t="shared" si="23"/>
        <v>8.3850290179063318</v>
      </c>
      <c r="H96">
        <f t="shared" si="24"/>
        <v>5.849442417484366</v>
      </c>
      <c r="I96">
        <f t="shared" si="25"/>
        <v>6.0077229493099864</v>
      </c>
      <c r="J96">
        <f t="shared" si="26"/>
        <v>-0.1926756971546548</v>
      </c>
      <c r="K96">
        <f t="shared" si="27"/>
        <v>-32.371889324307276</v>
      </c>
      <c r="Q96">
        <f t="shared" si="17"/>
        <v>1</v>
      </c>
      <c r="R96" t="b">
        <f t="shared" si="18"/>
        <v>0</v>
      </c>
      <c r="S96" t="b">
        <f t="shared" si="19"/>
        <v>0</v>
      </c>
    </row>
    <row r="97" spans="1:19" x14ac:dyDescent="0.2">
      <c r="A97" s="9">
        <f t="shared" si="20"/>
        <v>0.50400000000000034</v>
      </c>
      <c r="B97" s="9">
        <f t="shared" si="15"/>
        <v>2.9856992160024616</v>
      </c>
      <c r="C97" s="9">
        <f t="shared" si="16"/>
        <v>8.096852012216571</v>
      </c>
      <c r="D97" s="9">
        <f t="shared" si="14"/>
        <v>8.1994534946037803</v>
      </c>
      <c r="E97" s="10">
        <f t="shared" si="21"/>
        <v>8.6666666666666607</v>
      </c>
      <c r="F97" s="5">
        <f t="shared" si="22"/>
        <v>7.5</v>
      </c>
      <c r="G97">
        <f t="shared" si="23"/>
        <v>8.2461589922722673</v>
      </c>
      <c r="H97">
        <f t="shared" si="24"/>
        <v>5.8482863633014377</v>
      </c>
      <c r="I97">
        <f t="shared" si="25"/>
        <v>5.8134916133641426</v>
      </c>
      <c r="J97">
        <f t="shared" si="26"/>
        <v>-0.18944721838160286</v>
      </c>
      <c r="K97">
        <f t="shared" si="27"/>
        <v>-32.362320090163109</v>
      </c>
      <c r="Q97">
        <f t="shared" si="17"/>
        <v>1</v>
      </c>
      <c r="R97" t="b">
        <f t="shared" si="18"/>
        <v>0</v>
      </c>
      <c r="S97" t="b">
        <f t="shared" si="19"/>
        <v>0</v>
      </c>
    </row>
    <row r="98" spans="1:19" x14ac:dyDescent="0.2">
      <c r="A98" s="9">
        <f t="shared" si="20"/>
        <v>0.51000000000000034</v>
      </c>
      <c r="B98" s="9">
        <f t="shared" si="15"/>
        <v>3.0207855241323394</v>
      </c>
      <c r="C98" s="9">
        <f t="shared" si="16"/>
        <v>8.1311504401351336</v>
      </c>
      <c r="D98" s="9">
        <f t="shared" si="14"/>
        <v>8.2371731481612436</v>
      </c>
      <c r="E98" s="10">
        <f t="shared" si="21"/>
        <v>8.6666666666666607</v>
      </c>
      <c r="F98" s="5">
        <f t="shared" si="22"/>
        <v>7.5</v>
      </c>
      <c r="G98">
        <f t="shared" si="23"/>
        <v>8.1096171742626684</v>
      </c>
      <c r="H98">
        <f t="shared" si="24"/>
        <v>5.8471496799911478</v>
      </c>
      <c r="I98">
        <f t="shared" si="25"/>
        <v>5.6193176928231638</v>
      </c>
      <c r="J98">
        <f t="shared" si="26"/>
        <v>-0.18627409568717326</v>
      </c>
      <c r="K98">
        <f t="shared" si="27"/>
        <v>-32.353015995638266</v>
      </c>
      <c r="Q98">
        <f t="shared" si="17"/>
        <v>1</v>
      </c>
      <c r="R98" t="b">
        <f t="shared" si="18"/>
        <v>0</v>
      </c>
      <c r="S98" t="b">
        <f t="shared" si="19"/>
        <v>0</v>
      </c>
    </row>
    <row r="99" spans="1:19" x14ac:dyDescent="0.2">
      <c r="A99" s="9">
        <f t="shared" si="20"/>
        <v>0.51600000000000035</v>
      </c>
      <c r="B99" s="9">
        <f t="shared" si="15"/>
        <v>3.0558650692785641</v>
      </c>
      <c r="C99" s="9">
        <f t="shared" si="16"/>
        <v>8.164283992004151</v>
      </c>
      <c r="D99" s="9">
        <f t="shared" si="14"/>
        <v>8.2737967251060827</v>
      </c>
      <c r="E99" s="10">
        <f t="shared" si="21"/>
        <v>8.6666666666666607</v>
      </c>
      <c r="F99" s="5">
        <f t="shared" si="22"/>
        <v>7.5</v>
      </c>
      <c r="G99">
        <f t="shared" si="23"/>
        <v>7.9755176148496032</v>
      </c>
      <c r="H99">
        <f t="shared" si="24"/>
        <v>5.846032035417025</v>
      </c>
      <c r="I99">
        <f t="shared" si="25"/>
        <v>5.4251995968493345</v>
      </c>
      <c r="J99">
        <f t="shared" si="26"/>
        <v>-0.18315887550330226</v>
      </c>
      <c r="K99">
        <f t="shared" si="27"/>
        <v>-32.343974001428649</v>
      </c>
      <c r="Q99">
        <f t="shared" si="17"/>
        <v>1</v>
      </c>
      <c r="R99" t="b">
        <f t="shared" si="18"/>
        <v>0</v>
      </c>
      <c r="S99" t="b">
        <f t="shared" si="19"/>
        <v>0</v>
      </c>
    </row>
    <row r="100" spans="1:19" x14ac:dyDescent="0.2">
      <c r="A100" s="9">
        <f t="shared" si="20"/>
        <v>0.52200000000000035</v>
      </c>
      <c r="B100" s="9">
        <f t="shared" si="15"/>
        <v>3.0909379646313071</v>
      </c>
      <c r="C100" s="9">
        <f t="shared" si="16"/>
        <v>8.1962529980532217</v>
      </c>
      <c r="D100" s="9">
        <f t="shared" si="14"/>
        <v>8.3093249680137831</v>
      </c>
      <c r="E100" s="10">
        <f t="shared" si="21"/>
        <v>8.6666666666666607</v>
      </c>
      <c r="F100" s="5">
        <f t="shared" si="22"/>
        <v>7.5</v>
      </c>
      <c r="G100">
        <f t="shared" si="23"/>
        <v>7.8439801121384871</v>
      </c>
      <c r="H100">
        <f t="shared" si="24"/>
        <v>5.8449330821640055</v>
      </c>
      <c r="I100">
        <f t="shared" si="25"/>
        <v>5.2311357528407623</v>
      </c>
      <c r="J100">
        <f t="shared" si="26"/>
        <v>-0.18010423553191449</v>
      </c>
      <c r="K100">
        <f t="shared" si="27"/>
        <v>-32.335190845555452</v>
      </c>
      <c r="Q100">
        <f t="shared" si="17"/>
        <v>1</v>
      </c>
      <c r="R100" t="b">
        <f t="shared" si="18"/>
        <v>0</v>
      </c>
      <c r="S100" t="b">
        <f t="shared" si="19"/>
        <v>0</v>
      </c>
    </row>
    <row r="101" spans="1:19" x14ac:dyDescent="0.2">
      <c r="A101" s="9">
        <f t="shared" si="20"/>
        <v>0.52800000000000036</v>
      </c>
      <c r="B101" s="9">
        <f t="shared" si="15"/>
        <v>3.1260043212480517</v>
      </c>
      <c r="C101" s="9">
        <f t="shared" si="16"/>
        <v>8.2270577791350465</v>
      </c>
      <c r="D101" s="9">
        <f t="shared" si="14"/>
        <v>8.3437586032311373</v>
      </c>
      <c r="E101" s="10">
        <f t="shared" si="21"/>
        <v>8.6666666666666607</v>
      </c>
      <c r="F101" s="5">
        <f t="shared" si="22"/>
        <v>7.5</v>
      </c>
      <c r="G101">
        <f t="shared" si="23"/>
        <v>7.7151303197320464</v>
      </c>
      <c r="H101">
        <f t="shared" si="24"/>
        <v>5.8438524567508141</v>
      </c>
      <c r="I101">
        <f t="shared" si="25"/>
        <v>5.0371246077674297</v>
      </c>
      <c r="J101">
        <f t="shared" si="26"/>
        <v>-0.17711298717735416</v>
      </c>
      <c r="K101">
        <f t="shared" si="27"/>
        <v>-32.326663023693499</v>
      </c>
      <c r="Q101">
        <f t="shared" si="17"/>
        <v>1</v>
      </c>
      <c r="R101" t="b">
        <f t="shared" si="18"/>
        <v>0</v>
      </c>
      <c r="S101" t="b">
        <f t="shared" si="19"/>
        <v>0</v>
      </c>
    </row>
    <row r="102" spans="1:19" x14ac:dyDescent="0.2">
      <c r="A102" s="9">
        <f t="shared" si="20"/>
        <v>0.53400000000000036</v>
      </c>
      <c r="B102" s="9">
        <f t="shared" si="15"/>
        <v>3.1610642479547875</v>
      </c>
      <c r="C102" s="9">
        <f t="shared" si="16"/>
        <v>8.2566986468472248</v>
      </c>
      <c r="D102" s="9">
        <f t="shared" si="14"/>
        <v>8.3770983411211812</v>
      </c>
      <c r="E102" s="10">
        <f t="shared" si="21"/>
        <v>8.6666666666666607</v>
      </c>
      <c r="F102" s="5">
        <f t="shared" si="22"/>
        <v>7.5</v>
      </c>
      <c r="G102">
        <f t="shared" si="23"/>
        <v>7.5890998167916655</v>
      </c>
      <c r="H102">
        <f t="shared" si="24"/>
        <v>5.8427897788277496</v>
      </c>
      <c r="I102">
        <f t="shared" si="25"/>
        <v>4.8431646296252691</v>
      </c>
      <c r="J102">
        <f t="shared" si="26"/>
        <v>-0.1741880770994651</v>
      </c>
      <c r="K102">
        <f t="shared" si="27"/>
        <v>-32.318386768281066</v>
      </c>
      <c r="Q102">
        <f t="shared" si="17"/>
        <v>1</v>
      </c>
      <c r="R102" t="b">
        <f t="shared" si="18"/>
        <v>0</v>
      </c>
      <c r="S102" t="b">
        <f t="shared" si="19"/>
        <v>0</v>
      </c>
    </row>
    <row r="103" spans="1:19" x14ac:dyDescent="0.2">
      <c r="A103" s="9">
        <f t="shared" si="20"/>
        <v>0.54000000000000037</v>
      </c>
      <c r="B103" s="9">
        <f t="shared" si="15"/>
        <v>3.196117851242366</v>
      </c>
      <c r="C103" s="9">
        <f t="shared" si="16"/>
        <v>8.2851759036631467</v>
      </c>
      <c r="D103" s="9">
        <f t="shared" si="14"/>
        <v>8.4093448763218426</v>
      </c>
      <c r="E103" s="10">
        <f t="shared" si="21"/>
        <v>8.6666666666666607</v>
      </c>
      <c r="F103" s="5">
        <f t="shared" si="22"/>
        <v>7.5</v>
      </c>
      <c r="G103">
        <f t="shared" si="23"/>
        <v>7.4660261310800307</v>
      </c>
      <c r="H103">
        <f t="shared" si="24"/>
        <v>5.8417446503651531</v>
      </c>
      <c r="I103">
        <f t="shared" si="25"/>
        <v>4.6492543090155829</v>
      </c>
      <c r="J103">
        <f t="shared" si="26"/>
        <v>-0.17133258768802037</v>
      </c>
      <c r="K103">
        <f t="shared" si="27"/>
        <v>-32.310358026455937</v>
      </c>
      <c r="Q103">
        <f t="shared" si="17"/>
        <v>1</v>
      </c>
      <c r="R103" t="b">
        <f t="shared" si="18"/>
        <v>0</v>
      </c>
      <c r="S103" t="b">
        <f t="shared" si="19"/>
        <v>0</v>
      </c>
    </row>
    <row r="104" spans="1:19" x14ac:dyDescent="0.2">
      <c r="A104" s="9">
        <f t="shared" si="20"/>
        <v>0.54600000000000037</v>
      </c>
      <c r="B104" s="9">
        <f t="shared" si="15"/>
        <v>3.2311652351579787</v>
      </c>
      <c r="C104" s="9">
        <f t="shared" si="16"/>
        <v>8.3124898430727647</v>
      </c>
      <c r="D104" s="9">
        <f t="shared" si="14"/>
        <v>8.4404988880193184</v>
      </c>
      <c r="E104" s="10">
        <f t="shared" si="21"/>
        <v>8.6666666666666607</v>
      </c>
      <c r="F104" s="5">
        <f t="shared" si="22"/>
        <v>7.5</v>
      </c>
      <c r="G104">
        <f t="shared" si="23"/>
        <v>7.3460527053063425</v>
      </c>
      <c r="H104">
        <f t="shared" si="24"/>
        <v>5.8407166548390252</v>
      </c>
      <c r="I104">
        <f t="shared" si="25"/>
        <v>4.4553921608568476</v>
      </c>
      <c r="J104">
        <f t="shared" si="26"/>
        <v>-0.16854973623727423</v>
      </c>
      <c r="K104">
        <f t="shared" si="27"/>
        <v>-32.302572436898451</v>
      </c>
      <c r="Q104">
        <f t="shared" si="17"/>
        <v>1</v>
      </c>
      <c r="R104" t="b">
        <f t="shared" si="18"/>
        <v>0</v>
      </c>
      <c r="S104" t="b">
        <f t="shared" si="19"/>
        <v>0</v>
      </c>
    </row>
    <row r="105" spans="1:19" x14ac:dyDescent="0.2">
      <c r="A105" s="9">
        <f t="shared" si="20"/>
        <v>0.55200000000000038</v>
      </c>
      <c r="B105" s="9">
        <f t="shared" si="15"/>
        <v>3.2662065011917605</v>
      </c>
      <c r="C105" s="9">
        <f t="shared" si="16"/>
        <v>8.3386407497340418</v>
      </c>
      <c r="D105" s="9">
        <f t="shared" si="14"/>
        <v>8.4705610402372464</v>
      </c>
      <c r="E105" s="10">
        <f t="shared" si="21"/>
        <v>8.6666666666666607</v>
      </c>
      <c r="F105" s="5">
        <f t="shared" si="22"/>
        <v>7.5</v>
      </c>
      <c r="G105">
        <f t="shared" si="23"/>
        <v>7.2293287961892334</v>
      </c>
      <c r="H105">
        <f t="shared" si="24"/>
        <v>5.8397053564216019</v>
      </c>
      <c r="I105">
        <f t="shared" si="25"/>
        <v>4.2615767262354574</v>
      </c>
      <c r="J105">
        <f t="shared" si="26"/>
        <v>-0.16584287257879637</v>
      </c>
      <c r="K105">
        <f t="shared" si="27"/>
        <v>-32.295025305705991</v>
      </c>
      <c r="Q105">
        <f t="shared" si="17"/>
        <v>1</v>
      </c>
      <c r="R105" t="b">
        <f t="shared" si="18"/>
        <v>0</v>
      </c>
      <c r="S105" t="b">
        <f t="shared" si="19"/>
        <v>0</v>
      </c>
    </row>
    <row r="106" spans="1:19" x14ac:dyDescent="0.2">
      <c r="A106" s="9">
        <f t="shared" si="20"/>
        <v>0.55800000000000038</v>
      </c>
      <c r="B106" s="9">
        <f t="shared" si="15"/>
        <v>3.3012417481585836</v>
      </c>
      <c r="C106" s="9">
        <f t="shared" si="16"/>
        <v>8.3636288996359518</v>
      </c>
      <c r="D106" s="9">
        <f t="shared" si="14"/>
        <v>8.4995319821427504</v>
      </c>
      <c r="E106" s="10">
        <f t="shared" si="21"/>
        <v>8.6666666666666607</v>
      </c>
      <c r="F106" s="5">
        <f t="shared" si="22"/>
        <v>7.5</v>
      </c>
      <c r="G106">
        <f t="shared" si="23"/>
        <v>7.1160092948621125</v>
      </c>
      <c r="H106">
        <f t="shared" si="24"/>
        <v>5.838710299186129</v>
      </c>
      <c r="I106">
        <f t="shared" si="25"/>
        <v>4.0678065744012217</v>
      </c>
      <c r="J106">
        <f t="shared" si="26"/>
        <v>-0.16321547491280111</v>
      </c>
      <c r="K106">
        <f t="shared" si="27"/>
        <v>-32.287711581474909</v>
      </c>
      <c r="Q106">
        <f t="shared" si="17"/>
        <v>1</v>
      </c>
      <c r="R106" t="b">
        <f t="shared" si="18"/>
        <v>0</v>
      </c>
      <c r="S106" t="b">
        <f t="shared" si="19"/>
        <v>0</v>
      </c>
    </row>
    <row r="107" spans="1:19" x14ac:dyDescent="0.2">
      <c r="A107" s="9">
        <f t="shared" si="20"/>
        <v>0.56400000000000039</v>
      </c>
      <c r="B107" s="9">
        <f t="shared" si="15"/>
        <v>3.3362710720751521</v>
      </c>
      <c r="C107" s="9">
        <f t="shared" si="16"/>
        <v>8.387454560273893</v>
      </c>
      <c r="D107" s="9">
        <f t="shared" si="14"/>
        <v>8.5274123483705289</v>
      </c>
      <c r="E107" s="10">
        <f t="shared" si="21"/>
        <v>8.6666666666666607</v>
      </c>
      <c r="F107" s="5">
        <f t="shared" si="22"/>
        <v>7.5</v>
      </c>
      <c r="G107">
        <f t="shared" si="23"/>
        <v>7.00625445664474</v>
      </c>
      <c r="H107">
        <f t="shared" si="24"/>
        <v>5.8377310063366519</v>
      </c>
      <c r="I107">
        <f t="shared" si="25"/>
        <v>3.8740803049123724</v>
      </c>
      <c r="J107">
        <f t="shared" si="26"/>
        <v>-0.16067114356459833</v>
      </c>
      <c r="K107">
        <f t="shared" si="27"/>
        <v>-32.280625829825958</v>
      </c>
      <c r="Q107">
        <f t="shared" si="17"/>
        <v>1</v>
      </c>
      <c r="R107" t="b">
        <f t="shared" si="18"/>
        <v>0</v>
      </c>
      <c r="S107" t="b">
        <f t="shared" si="19"/>
        <v>0</v>
      </c>
    </row>
    <row r="108" spans="1:19" x14ac:dyDescent="0.2">
      <c r="A108" s="9">
        <f t="shared" si="20"/>
        <v>0.5700000000000004</v>
      </c>
      <c r="B108" s="9">
        <f t="shared" si="15"/>
        <v>3.3712945660325877</v>
      </c>
      <c r="C108" s="9">
        <f t="shared" si="16"/>
        <v>8.4101179908384296</v>
      </c>
      <c r="D108" s="9">
        <f t="shared" si="14"/>
        <v>8.5542027593660883</v>
      </c>
      <c r="E108" s="10">
        <f t="shared" si="21"/>
        <v>8.6666666666666607</v>
      </c>
      <c r="F108" s="5">
        <f t="shared" si="22"/>
        <v>7.5</v>
      </c>
      <c r="G108">
        <f t="shared" si="23"/>
        <v>6.9002295278819963</v>
      </c>
      <c r="H108">
        <f t="shared" si="24"/>
        <v>5.8367669794752643</v>
      </c>
      <c r="I108">
        <f t="shared" si="25"/>
        <v>3.6803965499334166</v>
      </c>
      <c r="J108">
        <f t="shared" si="26"/>
        <v>-0.158213592385584</v>
      </c>
      <c r="K108">
        <f t="shared" si="27"/>
        <v>-32.273762207676967</v>
      </c>
      <c r="Q108">
        <f t="shared" si="17"/>
        <v>1</v>
      </c>
      <c r="R108" t="b">
        <f t="shared" si="18"/>
        <v>0</v>
      </c>
      <c r="S108" t="b">
        <f t="shared" si="19"/>
        <v>0</v>
      </c>
    </row>
    <row r="109" spans="1:19" x14ac:dyDescent="0.2">
      <c r="A109" s="9">
        <f t="shared" si="20"/>
        <v>0.5760000000000004</v>
      </c>
      <c r="B109" s="9">
        <f t="shared" si="15"/>
        <v>3.4063123200647762</v>
      </c>
      <c r="C109" s="9">
        <f t="shared" si="16"/>
        <v>8.4316194424182918</v>
      </c>
      <c r="D109" s="9">
        <f t="shared" si="14"/>
        <v>8.5799038217493209</v>
      </c>
      <c r="E109" s="10">
        <f t="shared" si="21"/>
        <v>8.6666666666666607</v>
      </c>
      <c r="F109" s="5">
        <f t="shared" si="22"/>
        <v>7.5</v>
      </c>
      <c r="G109">
        <f t="shared" si="23"/>
        <v>6.798104257608327</v>
      </c>
      <c r="H109">
        <f t="shared" si="24"/>
        <v>5.8358176979209508</v>
      </c>
      <c r="I109">
        <f t="shared" si="25"/>
        <v>3.4867539766873548</v>
      </c>
      <c r="J109">
        <f t="shared" si="26"/>
        <v>-0.15584663751970457</v>
      </c>
      <c r="K109">
        <f t="shared" si="27"/>
        <v>-32.267114437642348</v>
      </c>
      <c r="Q109">
        <f t="shared" si="17"/>
        <v>1</v>
      </c>
      <c r="R109" t="b">
        <f t="shared" si="18"/>
        <v>0</v>
      </c>
      <c r="S109" t="b">
        <f t="shared" si="19"/>
        <v>0</v>
      </c>
    </row>
    <row r="110" spans="1:19" x14ac:dyDescent="0.2">
      <c r="A110" s="9">
        <f t="shared" si="20"/>
        <v>0.58200000000000041</v>
      </c>
      <c r="B110" s="9">
        <f t="shared" si="15"/>
        <v>3.4413244210128267</v>
      </c>
      <c r="C110" s="9">
        <f t="shared" si="16"/>
        <v>8.4519591582185392</v>
      </c>
      <c r="D110" s="9">
        <f t="shared" si="14"/>
        <v>8.6045161286996095</v>
      </c>
      <c r="E110" s="10">
        <f t="shared" si="21"/>
        <v>8.6666666666666607</v>
      </c>
      <c r="F110" s="5">
        <f t="shared" si="22"/>
        <v>7.5</v>
      </c>
      <c r="G110">
        <f t="shared" si="23"/>
        <v>6.7000522823475492</v>
      </c>
      <c r="H110">
        <f t="shared" si="24"/>
        <v>5.8348826180958326</v>
      </c>
      <c r="I110">
        <f t="shared" si="25"/>
        <v>3.2931512900615005</v>
      </c>
      <c r="J110">
        <f t="shared" si="26"/>
        <v>-0.15357418326914926</v>
      </c>
      <c r="K110">
        <f t="shared" si="27"/>
        <v>-32.260675783019948</v>
      </c>
      <c r="Q110">
        <f t="shared" si="17"/>
        <v>1</v>
      </c>
      <c r="R110" t="b">
        <f t="shared" si="18"/>
        <v>0</v>
      </c>
      <c r="S110" t="b">
        <f t="shared" si="19"/>
        <v>0</v>
      </c>
    </row>
    <row r="111" spans="1:19" x14ac:dyDescent="0.2">
      <c r="A111" s="9">
        <f t="shared" si="20"/>
        <v>0.58800000000000041</v>
      </c>
      <c r="B111" s="9">
        <f t="shared" si="15"/>
        <v>3.4763309523861028</v>
      </c>
      <c r="C111" s="9">
        <f t="shared" si="16"/>
        <v>8.4711373737948144</v>
      </c>
      <c r="D111" s="9">
        <f t="shared" si="14"/>
        <v>8.6280402603635125</v>
      </c>
      <c r="E111" s="10">
        <f t="shared" si="21"/>
        <v>8.6666666666666607</v>
      </c>
      <c r="F111" s="5">
        <f t="shared" si="22"/>
        <v>7.5</v>
      </c>
      <c r="G111">
        <f t="shared" si="23"/>
        <v>6.6062503735216556</v>
      </c>
      <c r="H111">
        <f t="shared" si="24"/>
        <v>5.8339611729962177</v>
      </c>
      <c r="I111">
        <f t="shared" si="25"/>
        <v>3.0995872353633809</v>
      </c>
      <c r="J111">
        <f t="shared" si="26"/>
        <v>-0.15140020481987207</v>
      </c>
      <c r="K111">
        <f t="shared" si="27"/>
        <v>-32.254439023911104</v>
      </c>
      <c r="Q111">
        <f t="shared" si="17"/>
        <v>1</v>
      </c>
      <c r="R111" t="b">
        <f t="shared" si="18"/>
        <v>0</v>
      </c>
      <c r="S111" t="b">
        <f t="shared" si="19"/>
        <v>0</v>
      </c>
    </row>
    <row r="112" spans="1:19" x14ac:dyDescent="0.2">
      <c r="A112" s="9">
        <f t="shared" si="20"/>
        <v>0.59400000000000042</v>
      </c>
      <c r="B112" s="9">
        <f t="shared" si="15"/>
        <v>3.5113319942203933</v>
      </c>
      <c r="C112" s="9">
        <f t="shared" si="16"/>
        <v>8.489154317304564</v>
      </c>
      <c r="D112" s="9">
        <f t="shared" si="14"/>
        <v>8.6504767842862211</v>
      </c>
      <c r="E112" s="10">
        <f t="shared" si="21"/>
        <v>8.6666666666666607</v>
      </c>
      <c r="F112" s="5">
        <f t="shared" si="22"/>
        <v>7.5</v>
      </c>
      <c r="G112">
        <f t="shared" si="23"/>
        <v>6.5168775388359732</v>
      </c>
      <c r="H112">
        <f t="shared" si="24"/>
        <v>5.8330527717672984</v>
      </c>
      <c r="I112">
        <f t="shared" si="25"/>
        <v>2.9060606012199144</v>
      </c>
      <c r="J112">
        <f t="shared" si="26"/>
        <v>-0.14932872763108229</v>
      </c>
      <c r="K112">
        <f t="shared" si="27"/>
        <v>-32.248396435105029</v>
      </c>
      <c r="Q112">
        <f t="shared" si="17"/>
        <v>1</v>
      </c>
      <c r="R112" t="b">
        <f t="shared" si="18"/>
        <v>0</v>
      </c>
      <c r="S112" t="b">
        <f t="shared" si="19"/>
        <v>0</v>
      </c>
    </row>
    <row r="113" spans="1:19" x14ac:dyDescent="0.2">
      <c r="A113" s="9">
        <f t="shared" si="20"/>
        <v>0.60000000000000042</v>
      </c>
      <c r="B113" s="9">
        <f t="shared" si="15"/>
        <v>3.5463276229338998</v>
      </c>
      <c r="C113" s="9">
        <f t="shared" si="16"/>
        <v>8.5060102097760524</v>
      </c>
      <c r="D113" s="9">
        <f t="shared" si="14"/>
        <v>8.6718262558677406</v>
      </c>
      <c r="E113" s="10">
        <f t="shared" si="21"/>
        <v>8.6666666666666607</v>
      </c>
      <c r="F113" s="5">
        <f t="shared" si="22"/>
        <v>7.5</v>
      </c>
      <c r="G113">
        <f t="shared" si="23"/>
        <v>6.4321139717352542</v>
      </c>
      <c r="H113">
        <f t="shared" si="24"/>
        <v>5.8321567994015115</v>
      </c>
      <c r="I113">
        <f t="shared" si="25"/>
        <v>2.7125702226092843</v>
      </c>
      <c r="J113">
        <f t="shared" si="26"/>
        <v>-0.14736380335543495</v>
      </c>
      <c r="K113">
        <f t="shared" si="27"/>
        <v>-32.242539766439997</v>
      </c>
      <c r="Q113">
        <f t="shared" si="17"/>
        <v>1</v>
      </c>
      <c r="R113" t="b">
        <f t="shared" si="18"/>
        <v>0</v>
      </c>
      <c r="S113" t="b">
        <f t="shared" si="19"/>
        <v>0</v>
      </c>
    </row>
    <row r="114" spans="1:19" x14ac:dyDescent="0.2">
      <c r="A114" s="9">
        <f t="shared" si="20"/>
        <v>0.60600000000000043</v>
      </c>
      <c r="B114" s="9">
        <f t="shared" si="15"/>
        <v>3.5813179111818485</v>
      </c>
      <c r="C114" s="9">
        <f t="shared" si="16"/>
        <v>8.5217052653959122</v>
      </c>
      <c r="D114" s="9">
        <f t="shared" si="14"/>
        <v>8.6920892188447354</v>
      </c>
      <c r="E114" s="10">
        <f t="shared" si="21"/>
        <v>8.6666666666666607</v>
      </c>
      <c r="F114" s="5">
        <f t="shared" si="22"/>
        <v>7.5</v>
      </c>
      <c r="G114">
        <f t="shared" si="23"/>
        <v>6.3521398466626025</v>
      </c>
      <c r="H114">
        <f t="shared" si="24"/>
        <v>5.8312726165813791</v>
      </c>
      <c r="I114">
        <f t="shared" si="25"/>
        <v>2.5191149840106442</v>
      </c>
      <c r="J114">
        <f t="shared" si="26"/>
        <v>-0.14550948224002933</v>
      </c>
      <c r="K114">
        <f t="shared" si="27"/>
        <v>-32.236860226425392</v>
      </c>
      <c r="Q114">
        <f t="shared" si="17"/>
        <v>1</v>
      </c>
      <c r="R114" t="b">
        <f t="shared" si="18"/>
        <v>0</v>
      </c>
      <c r="S114" t="b">
        <f t="shared" si="19"/>
        <v>0</v>
      </c>
    </row>
    <row r="115" spans="1:19" x14ac:dyDescent="0.2">
      <c r="A115" s="9">
        <f t="shared" si="20"/>
        <v>0.61200000000000043</v>
      </c>
      <c r="B115" s="9">
        <f t="shared" si="15"/>
        <v>3.6163029277106564</v>
      </c>
      <c r="C115" s="9">
        <f t="shared" si="16"/>
        <v>8.5362396918159007</v>
      </c>
      <c r="D115" s="9">
        <f t="shared" si="14"/>
        <v>8.7112662057988306</v>
      </c>
      <c r="E115" s="10">
        <f t="shared" si="21"/>
        <v>8.6666666666666607</v>
      </c>
      <c r="F115" s="5">
        <f t="shared" si="22"/>
        <v>7.5</v>
      </c>
      <c r="G115">
        <f t="shared" si="23"/>
        <v>6.277133962433127</v>
      </c>
      <c r="H115">
        <f t="shared" si="24"/>
        <v>5.8303995596879385</v>
      </c>
      <c r="I115">
        <f t="shared" si="25"/>
        <v>2.3256938226520916</v>
      </c>
      <c r="J115">
        <f t="shared" si="26"/>
        <v>-0.14376978206322041</v>
      </c>
      <c r="K115">
        <f t="shared" si="27"/>
        <v>-32.231348469964274</v>
      </c>
      <c r="Q115">
        <f t="shared" si="17"/>
        <v>1</v>
      </c>
      <c r="R115" t="b">
        <f t="shared" si="18"/>
        <v>0</v>
      </c>
      <c r="S115" t="b">
        <f t="shared" si="19"/>
        <v>0</v>
      </c>
    </row>
    <row r="116" spans="1:19" x14ac:dyDescent="0.2">
      <c r="A116" s="9">
        <f t="shared" si="20"/>
        <v>0.61800000000000044</v>
      </c>
      <c r="B116" s="9">
        <f t="shared" si="15"/>
        <v>3.651282737212707</v>
      </c>
      <c r="C116" s="9">
        <f t="shared" si="16"/>
        <v>8.5496136904793545</v>
      </c>
      <c r="D116" s="9">
        <f t="shared" si="14"/>
        <v>8.7293577386919932</v>
      </c>
      <c r="E116" s="10">
        <f t="shared" si="21"/>
        <v>8.6666666666666607</v>
      </c>
      <c r="F116" s="5">
        <f t="shared" si="22"/>
        <v>7.5</v>
      </c>
      <c r="G116">
        <f t="shared" si="23"/>
        <v>6.2072722415274137</v>
      </c>
      <c r="H116">
        <f t="shared" si="24"/>
        <v>5.8295369409955589</v>
      </c>
      <c r="I116">
        <f t="shared" si="25"/>
        <v>2.132305731832306</v>
      </c>
      <c r="J116">
        <f t="shared" si="26"/>
        <v>-0.14214865378796337</v>
      </c>
      <c r="K116">
        <f t="shared" si="27"/>
        <v>-32.225994591047666</v>
      </c>
      <c r="Q116">
        <f t="shared" si="17"/>
        <v>1</v>
      </c>
      <c r="R116" t="b">
        <f t="shared" si="18"/>
        <v>0</v>
      </c>
      <c r="S116" t="b">
        <f t="shared" si="19"/>
        <v>0</v>
      </c>
    </row>
    <row r="117" spans="1:19" x14ac:dyDescent="0.2">
      <c r="A117" s="9">
        <f t="shared" si="20"/>
        <v>0.62400000000000044</v>
      </c>
      <c r="B117" s="9">
        <f t="shared" si="15"/>
        <v>3.686257400182912</v>
      </c>
      <c r="C117" s="9">
        <f t="shared" si="16"/>
        <v>8.5618274569677091</v>
      </c>
      <c r="D117" s="9">
        <f t="shared" si="14"/>
        <v>8.7463643294293956</v>
      </c>
      <c r="E117" s="10">
        <f t="shared" si="21"/>
        <v>8.6666666666666607</v>
      </c>
      <c r="F117" s="5">
        <f t="shared" si="22"/>
        <v>7.5</v>
      </c>
      <c r="G117">
        <f t="shared" si="23"/>
        <v>6.1427260994074011</v>
      </c>
      <c r="H117">
        <f t="shared" si="24"/>
        <v>5.8286840490728311</v>
      </c>
      <c r="I117">
        <f t="shared" si="25"/>
        <v>1.9389497642860201</v>
      </c>
      <c r="J117">
        <f t="shared" si="26"/>
        <v>-0.14064994425643609</v>
      </c>
      <c r="K117">
        <f t="shared" si="27"/>
        <v>-32.220788121292358</v>
      </c>
      <c r="Q117">
        <f t="shared" si="17"/>
        <v>1</v>
      </c>
      <c r="R117" t="b">
        <f t="shared" si="18"/>
        <v>0</v>
      </c>
      <c r="S117" t="b">
        <f t="shared" si="19"/>
        <v>0</v>
      </c>
    </row>
    <row r="118" spans="1:19" x14ac:dyDescent="0.2">
      <c r="A118" s="9">
        <f t="shared" si="20"/>
        <v>0.63000000000000045</v>
      </c>
      <c r="B118" s="9">
        <f t="shared" si="15"/>
        <v>3.7212269727783522</v>
      </c>
      <c r="C118" s="9">
        <f t="shared" si="16"/>
        <v>8.5728811813672419</v>
      </c>
      <c r="D118" s="9">
        <f t="shared" si="14"/>
        <v>8.7622864804499443</v>
      </c>
      <c r="E118" s="10">
        <f t="shared" si="21"/>
        <v>8.6666666666666607</v>
      </c>
      <c r="F118" s="5">
        <f t="shared" si="22"/>
        <v>7.5</v>
      </c>
      <c r="G118">
        <f t="shared" si="23"/>
        <v>6.0836607048561984</v>
      </c>
      <c r="H118">
        <f t="shared" si="24"/>
        <v>5.8278401494072929</v>
      </c>
      <c r="I118">
        <f t="shared" si="25"/>
        <v>1.7456250355582659</v>
      </c>
      <c r="J118">
        <f t="shared" si="26"/>
        <v>-0.13927735640836053</v>
      </c>
      <c r="K118">
        <f t="shared" si="27"/>
        <v>-32.215718035155362</v>
      </c>
      <c r="Q118">
        <f t="shared" si="17"/>
        <v>1</v>
      </c>
      <c r="R118" t="b">
        <f t="shared" si="18"/>
        <v>0</v>
      </c>
      <c r="S118" t="b">
        <f t="shared" si="19"/>
        <v>0</v>
      </c>
    </row>
    <row r="119" spans="1:19" x14ac:dyDescent="0.2">
      <c r="A119" s="9">
        <f t="shared" si="20"/>
        <v>0.63600000000000045</v>
      </c>
      <c r="B119" s="9">
        <f t="shared" si="15"/>
        <v>3.7561915066823808</v>
      </c>
      <c r="C119" s="9">
        <f t="shared" si="16"/>
        <v>8.5827750486559591</v>
      </c>
      <c r="D119" s="9">
        <f t="shared" si="14"/>
        <v>8.7771246853443667</v>
      </c>
      <c r="E119" s="10">
        <f t="shared" si="21"/>
        <v>8.6666666666666607</v>
      </c>
      <c r="F119" s="5">
        <f t="shared" si="22"/>
        <v>7.5</v>
      </c>
      <c r="G119">
        <f t="shared" si="23"/>
        <v>6.030233159539514</v>
      </c>
      <c r="H119">
        <f t="shared" si="24"/>
        <v>5.8270044852688425</v>
      </c>
      <c r="I119">
        <f t="shared" si="25"/>
        <v>1.5523307273473337</v>
      </c>
      <c r="J119">
        <f t="shared" si="26"/>
        <v>-0.13803440766979316</v>
      </c>
      <c r="K119">
        <f t="shared" si="27"/>
        <v>-32.210772762574443</v>
      </c>
      <c r="Q119">
        <f t="shared" si="17"/>
        <v>1</v>
      </c>
      <c r="R119" t="b">
        <f t="shared" si="18"/>
        <v>0</v>
      </c>
      <c r="S119" t="b">
        <f t="shared" si="19"/>
        <v>0</v>
      </c>
    </row>
    <row r="120" spans="1:19" x14ac:dyDescent="0.2">
      <c r="A120" s="9">
        <f t="shared" si="20"/>
        <v>0.64200000000000046</v>
      </c>
      <c r="B120" s="9">
        <f t="shared" si="15"/>
        <v>3.7911510489746556</v>
      </c>
      <c r="C120" s="9">
        <f t="shared" si="16"/>
        <v>8.5915092391103176</v>
      </c>
      <c r="D120" s="9">
        <f t="shared" si="14"/>
        <v>8.7908794295004498</v>
      </c>
      <c r="E120" s="10">
        <f t="shared" si="21"/>
        <v>8.6666666666666607</v>
      </c>
      <c r="F120" s="5">
        <f t="shared" si="22"/>
        <v>7.5</v>
      </c>
      <c r="G120">
        <f t="shared" si="23"/>
        <v>5.9825906320760192</v>
      </c>
      <c r="H120">
        <f t="shared" si="24"/>
        <v>5.8261762788228237</v>
      </c>
      <c r="I120">
        <f t="shared" si="25"/>
        <v>1.359066090771887</v>
      </c>
      <c r="J120">
        <f t="shared" si="26"/>
        <v>-0.13692438732093634</v>
      </c>
      <c r="K120">
        <f t="shared" si="27"/>
        <v>-32.205940209650713</v>
      </c>
      <c r="Q120">
        <f t="shared" si="17"/>
        <v>1</v>
      </c>
      <c r="R120" t="b">
        <f t="shared" si="18"/>
        <v>0</v>
      </c>
      <c r="S120" t="b">
        <f t="shared" si="19"/>
        <v>0</v>
      </c>
    </row>
    <row r="121" spans="1:19" x14ac:dyDescent="0.2">
      <c r="A121" s="9">
        <f t="shared" si="20"/>
        <v>0.64800000000000046</v>
      </c>
      <c r="B121" s="9">
        <f t="shared" si="15"/>
        <v>3.8261056420086206</v>
      </c>
      <c r="C121" s="9">
        <f t="shared" si="16"/>
        <v>8.5990839287311758</v>
      </c>
      <c r="D121" s="9">
        <f t="shared" si="14"/>
        <v>8.8035511907746447</v>
      </c>
      <c r="E121" s="10">
        <f t="shared" si="21"/>
        <v>8.6666666666666607</v>
      </c>
      <c r="F121" s="5">
        <f t="shared" si="22"/>
        <v>7.5</v>
      </c>
      <c r="G121">
        <f t="shared" si="23"/>
        <v>5.9408684883997624</v>
      </c>
      <c r="H121">
        <f t="shared" si="24"/>
        <v>5.8253547324988979</v>
      </c>
      <c r="I121">
        <f t="shared" si="25"/>
        <v>1.1658304495139826</v>
      </c>
      <c r="J121">
        <f t="shared" si="26"/>
        <v>-0.13595031379958433</v>
      </c>
      <c r="K121">
        <f t="shared" si="27"/>
        <v>-32.201207787804634</v>
      </c>
      <c r="Q121">
        <f t="shared" si="17"/>
        <v>1</v>
      </c>
      <c r="R121" t="b">
        <f t="shared" si="18"/>
        <v>0</v>
      </c>
      <c r="S121" t="b">
        <f t="shared" si="19"/>
        <v>0</v>
      </c>
    </row>
    <row r="122" spans="1:19" x14ac:dyDescent="0.2">
      <c r="A122" s="9">
        <f t="shared" si="20"/>
        <v>0.65400000000000047</v>
      </c>
      <c r="B122" s="9">
        <f t="shared" si="15"/>
        <v>3.8610553232979656</v>
      </c>
      <c r="C122" s="9">
        <f t="shared" si="16"/>
        <v>8.6054992896880798</v>
      </c>
      <c r="D122" s="9">
        <f t="shared" si="14"/>
        <v>8.815140440188916</v>
      </c>
      <c r="E122" s="10">
        <f t="shared" si="21"/>
        <v>8.6666666666666607</v>
      </c>
      <c r="F122" s="5">
        <f t="shared" si="22"/>
        <v>7.5</v>
      </c>
      <c r="G122">
        <f t="shared" si="23"/>
        <v>5.9051884655589353</v>
      </c>
      <c r="H122">
        <f t="shared" si="24"/>
        <v>5.8245390306161005</v>
      </c>
      <c r="I122">
        <f t="shared" si="25"/>
        <v>0.97262320278715486</v>
      </c>
      <c r="J122">
        <f t="shared" si="26"/>
        <v>-0.1351148930188068</v>
      </c>
      <c r="K122">
        <f t="shared" si="27"/>
        <v>-32.196562451603711</v>
      </c>
      <c r="Q122">
        <f t="shared" si="17"/>
        <v>1</v>
      </c>
      <c r="R122" t="b">
        <f t="shared" si="18"/>
        <v>0</v>
      </c>
      <c r="S122" t="b">
        <f t="shared" si="19"/>
        <v>0</v>
      </c>
    </row>
    <row r="123" spans="1:19" x14ac:dyDescent="0.2">
      <c r="A123" s="9">
        <f t="shared" si="20"/>
        <v>0.66000000000000048</v>
      </c>
      <c r="B123" s="9">
        <f t="shared" si="15"/>
        <v>3.8960001254135879</v>
      </c>
      <c r="C123" s="9">
        <f t="shared" si="16"/>
        <v>8.610755490780674</v>
      </c>
      <c r="D123" s="9">
        <f t="shared" si="14"/>
        <v>8.8256476426513437</v>
      </c>
      <c r="E123" s="10">
        <f t="shared" si="21"/>
        <v>8.6666666666666607</v>
      </c>
      <c r="F123" s="5">
        <f t="shared" si="22"/>
        <v>7.5</v>
      </c>
      <c r="G123">
        <f t="shared" si="23"/>
        <v>5.8756569397727487</v>
      </c>
      <c r="H123">
        <f t="shared" si="24"/>
        <v>5.8237283412579872</v>
      </c>
      <c r="I123">
        <f t="shared" si="25"/>
        <v>0.77944382807753265</v>
      </c>
      <c r="J123">
        <f t="shared" si="26"/>
        <v>-0.13442047886084516</v>
      </c>
      <c r="K123">
        <f t="shared" si="27"/>
        <v>-32.191990745185187</v>
      </c>
      <c r="Q123">
        <f t="shared" si="17"/>
        <v>1</v>
      </c>
      <c r="R123" t="b">
        <f t="shared" si="18"/>
        <v>0</v>
      </c>
      <c r="S123" t="b">
        <f t="shared" si="19"/>
        <v>0</v>
      </c>
    </row>
    <row r="124" spans="1:19" x14ac:dyDescent="0.2">
      <c r="A124" s="9">
        <f t="shared" si="20"/>
        <v>0.66600000000000048</v>
      </c>
      <c r="B124" s="9">
        <f t="shared" si="15"/>
        <v>3.9309400758925164</v>
      </c>
      <c r="C124" s="9">
        <f t="shared" si="16"/>
        <v>8.6148526979157261</v>
      </c>
      <c r="D124" s="9">
        <f t="shared" si="14"/>
        <v>8.8350732576985234</v>
      </c>
      <c r="E124" s="10">
        <f t="shared" si="21"/>
        <v>8.6666666666666607</v>
      </c>
      <c r="F124" s="5">
        <f t="shared" si="22"/>
        <v>7.5</v>
      </c>
      <c r="G124">
        <f t="shared" si="23"/>
        <v>5.8523633410618627</v>
      </c>
      <c r="H124">
        <f t="shared" si="24"/>
        <v>5.8229218183848221</v>
      </c>
      <c r="I124">
        <f t="shared" si="25"/>
        <v>0.58629188360642148</v>
      </c>
      <c r="J124">
        <f t="shared" si="26"/>
        <v>-0.13386903704255454</v>
      </c>
      <c r="K124">
        <f t="shared" si="27"/>
        <v>-32.187478856892163</v>
      </c>
      <c r="Q124">
        <f t="shared" si="17"/>
        <v>1</v>
      </c>
      <c r="R124" t="b">
        <f t="shared" si="18"/>
        <v>0</v>
      </c>
      <c r="S124" t="b">
        <f t="shared" si="19"/>
        <v>0</v>
      </c>
    </row>
    <row r="125" spans="1:19" x14ac:dyDescent="0.2">
      <c r="A125" s="9">
        <f t="shared" si="20"/>
        <v>0.67200000000000049</v>
      </c>
      <c r="B125" s="9">
        <f t="shared" si="15"/>
        <v>3.9658751971601585</v>
      </c>
      <c r="C125" s="9">
        <f t="shared" si="16"/>
        <v>8.6177910745979407</v>
      </c>
      <c r="D125" s="9">
        <f t="shared" si="14"/>
        <v>8.8434177402575251</v>
      </c>
      <c r="E125" s="10">
        <f t="shared" si="21"/>
        <v>8.6666666666666607</v>
      </c>
      <c r="F125" s="5">
        <f t="shared" si="22"/>
        <v>7.5</v>
      </c>
      <c r="G125">
        <f t="shared" si="23"/>
        <v>5.8353787656889864</v>
      </c>
      <c r="H125">
        <f t="shared" si="24"/>
        <v>5.8221186041625668</v>
      </c>
      <c r="I125">
        <f t="shared" si="25"/>
        <v>0.39316701046506852</v>
      </c>
      <c r="J125">
        <f t="shared" si="26"/>
        <v>-0.13346211352222248</v>
      </c>
      <c r="K125">
        <f t="shared" si="27"/>
        <v>-32.183012681422596</v>
      </c>
      <c r="Q125">
        <f t="shared" si="17"/>
        <v>1</v>
      </c>
      <c r="R125" t="b">
        <f t="shared" si="18"/>
        <v>0</v>
      </c>
      <c r="S125" t="b">
        <f t="shared" si="19"/>
        <v>0</v>
      </c>
    </row>
    <row r="126" spans="1:19" x14ac:dyDescent="0.2">
      <c r="A126" s="9">
        <f t="shared" si="20"/>
        <v>0.67800000000000049</v>
      </c>
      <c r="B126" s="9">
        <f t="shared" si="15"/>
        <v>4.0008055064670902</v>
      </c>
      <c r="C126" s="9">
        <f t="shared" si="16"/>
        <v>8.619570782432465</v>
      </c>
      <c r="D126" s="9">
        <f t="shared" si="14"/>
        <v>8.8506815414247235</v>
      </c>
      <c r="E126" s="10">
        <f t="shared" si="21"/>
        <v>8.6666666666666607</v>
      </c>
      <c r="F126" s="5">
        <f t="shared" si="22"/>
        <v>7.5</v>
      </c>
      <c r="G126">
        <f t="shared" si="23"/>
        <v>5.8247548337785222</v>
      </c>
      <c r="H126">
        <f t="shared" si="24"/>
        <v>5.8213178314814336</v>
      </c>
      <c r="I126">
        <f t="shared" si="25"/>
        <v>0.20006893437653295</v>
      </c>
      <c r="J126">
        <f t="shared" si="26"/>
        <v>-0.13320080852833482</v>
      </c>
      <c r="K126">
        <f t="shared" si="27"/>
        <v>-32.178577888476767</v>
      </c>
      <c r="Q126">
        <f t="shared" si="17"/>
        <v>1</v>
      </c>
      <c r="R126" t="b">
        <f t="shared" si="18"/>
        <v>0</v>
      </c>
      <c r="S126" t="b">
        <f t="shared" si="19"/>
        <v>0</v>
      </c>
    </row>
    <row r="127" spans="1:19" x14ac:dyDescent="0.2">
      <c r="A127" s="9">
        <f t="shared" si="20"/>
        <v>0.6840000000000005</v>
      </c>
      <c r="B127" s="9">
        <f t="shared" si="15"/>
        <v>4.0357310158414252</v>
      </c>
      <c r="C127" s="9">
        <f t="shared" si="16"/>
        <v>8.6201919816367312</v>
      </c>
      <c r="D127" s="9">
        <f t="shared" si="14"/>
        <v>8.8568651092585551</v>
      </c>
      <c r="E127" s="10">
        <f t="shared" si="21"/>
        <v>8.6666666666666607</v>
      </c>
      <c r="F127" s="5">
        <f t="shared" si="22"/>
        <v>7.5</v>
      </c>
      <c r="G127">
        <f t="shared" si="23"/>
        <v>5.820522832829961</v>
      </c>
      <c r="H127">
        <f t="shared" si="24"/>
        <v>5.820518626630264</v>
      </c>
      <c r="I127">
        <f t="shared" si="25"/>
        <v>6.9974670456723342E-3</v>
      </c>
      <c r="J127">
        <f t="shared" si="26"/>
        <v>-0.13308575713796042</v>
      </c>
      <c r="K127">
        <f t="shared" si="27"/>
        <v>-32.174159996601603</v>
      </c>
      <c r="Q127">
        <f t="shared" si="17"/>
        <v>1</v>
      </c>
      <c r="R127" t="b">
        <f t="shared" si="18"/>
        <v>0</v>
      </c>
      <c r="S127" t="b">
        <f t="shared" si="19"/>
        <v>0</v>
      </c>
    </row>
    <row r="128" spans="1:19" x14ac:dyDescent="0.2">
      <c r="A128" s="9">
        <f t="shared" si="20"/>
        <v>0.6900000000000005</v>
      </c>
      <c r="B128" s="9">
        <f t="shared" si="15"/>
        <v>4.0706517320575779</v>
      </c>
      <c r="C128" s="9">
        <f t="shared" si="16"/>
        <v>8.6196548315590658</v>
      </c>
      <c r="D128" s="9">
        <f t="shared" si="14"/>
        <v>8.8619688895828794</v>
      </c>
      <c r="E128" s="10">
        <f t="shared" si="21"/>
        <v>8.6666666666666607</v>
      </c>
      <c r="F128" s="5">
        <f t="shared" si="22"/>
        <v>7.5</v>
      </c>
      <c r="G128">
        <f t="shared" si="23"/>
        <v>5.8226931786469747</v>
      </c>
      <c r="H128">
        <f t="shared" si="24"/>
        <v>5.8197201120874364</v>
      </c>
      <c r="I128">
        <f t="shared" si="25"/>
        <v>-0.1860474929339373</v>
      </c>
      <c r="J128">
        <f t="shared" si="26"/>
        <v>-0.13311711712160898</v>
      </c>
      <c r="K128">
        <f t="shared" si="27"/>
        <v>-32.169744450690054</v>
      </c>
      <c r="Q128">
        <f t="shared" si="17"/>
        <v>1</v>
      </c>
      <c r="R128" t="b">
        <f t="shared" si="18"/>
        <v>0</v>
      </c>
      <c r="S128" t="b">
        <f t="shared" si="19"/>
        <v>0</v>
      </c>
    </row>
    <row r="129" spans="1:19" x14ac:dyDescent="0.2">
      <c r="A129" s="9">
        <f t="shared" si="20"/>
        <v>0.69600000000000051</v>
      </c>
      <c r="B129" s="9">
        <f t="shared" si="15"/>
        <v>4.1055676566219947</v>
      </c>
      <c r="C129" s="9">
        <f t="shared" si="16"/>
        <v>8.6179594912013489</v>
      </c>
      <c r="D129" s="9">
        <f t="shared" si="14"/>
        <v>8.8659933267975255</v>
      </c>
      <c r="E129" s="10">
        <f t="shared" si="21"/>
        <v>8.6666666666666607</v>
      </c>
      <c r="F129" s="5">
        <f t="shared" si="22"/>
        <v>7.5</v>
      </c>
      <c r="G129">
        <f t="shared" si="23"/>
        <v>5.8312552139614029</v>
      </c>
      <c r="H129">
        <f t="shared" si="24"/>
        <v>5.818921409384707</v>
      </c>
      <c r="I129">
        <f t="shared" si="25"/>
        <v>-0.37906595963807765</v>
      </c>
      <c r="J129">
        <f t="shared" si="26"/>
        <v>-0.13329456451390487</v>
      </c>
      <c r="K129">
        <f t="shared" si="27"/>
        <v>-32.165316701419869</v>
      </c>
      <c r="Q129">
        <f t="shared" si="17"/>
        <v>1</v>
      </c>
      <c r="R129" t="b">
        <f t="shared" si="18"/>
        <v>0</v>
      </c>
      <c r="S129" t="b">
        <f t="shared" si="19"/>
        <v>0</v>
      </c>
    </row>
    <row r="130" spans="1:19" x14ac:dyDescent="0.2">
      <c r="A130" s="9">
        <f t="shared" si="20"/>
        <v>0.70200000000000051</v>
      </c>
      <c r="B130" s="9">
        <f t="shared" si="15"/>
        <v>4.1404787857761418</v>
      </c>
      <c r="C130" s="9">
        <f t="shared" si="16"/>
        <v>8.6151061197428955</v>
      </c>
      <c r="D130" s="9">
        <f t="shared" si="14"/>
        <v>8.8689388646923284</v>
      </c>
      <c r="E130" s="10">
        <f t="shared" si="21"/>
        <v>8.6666666666666607</v>
      </c>
      <c r="F130" s="5">
        <f t="shared" si="22"/>
        <v>7.5</v>
      </c>
      <c r="G130">
        <f t="shared" si="23"/>
        <v>5.8461773524323908</v>
      </c>
      <c r="H130">
        <f t="shared" si="24"/>
        <v>5.8181216419976236</v>
      </c>
      <c r="I130">
        <f t="shared" si="25"/>
        <v>-0.57205785984659685</v>
      </c>
      <c r="J130">
        <f t="shared" si="26"/>
        <v>-0.13361729708111564</v>
      </c>
      <c r="K130">
        <f t="shared" si="27"/>
        <v>-32.160862284821455</v>
      </c>
      <c r="Q130">
        <f t="shared" si="17"/>
        <v>1</v>
      </c>
      <c r="R130" t="b">
        <f t="shared" si="18"/>
        <v>0</v>
      </c>
      <c r="S130" t="b">
        <f t="shared" si="19"/>
        <v>0</v>
      </c>
    </row>
    <row r="131" spans="1:19" x14ac:dyDescent="0.2">
      <c r="A131" s="9">
        <f t="shared" si="20"/>
        <v>0.70800000000000052</v>
      </c>
      <c r="B131" s="9">
        <f t="shared" si="15"/>
        <v>4.1753851105167801</v>
      </c>
      <c r="C131" s="9">
        <f t="shared" si="16"/>
        <v>8.6110948770626887</v>
      </c>
      <c r="D131" s="9">
        <f t="shared" si="14"/>
        <v>8.8708059472609158</v>
      </c>
      <c r="E131" s="10">
        <f t="shared" si="21"/>
        <v>8.6666666666666607</v>
      </c>
      <c r="F131" s="5">
        <f t="shared" si="22"/>
        <v>7.5</v>
      </c>
      <c r="G131">
        <f t="shared" si="23"/>
        <v>5.867407562580417</v>
      </c>
      <c r="H131">
        <f t="shared" si="24"/>
        <v>5.817319938215137</v>
      </c>
      <c r="I131">
        <f t="shared" si="25"/>
        <v>-0.76502303355552559</v>
      </c>
      <c r="J131">
        <f t="shared" si="26"/>
        <v>-0.13408404555657866</v>
      </c>
      <c r="K131">
        <f t="shared" si="27"/>
        <v>-32.156366900158055</v>
      </c>
      <c r="Q131">
        <f t="shared" si="17"/>
        <v>1</v>
      </c>
      <c r="R131" t="b">
        <f t="shared" si="18"/>
        <v>0</v>
      </c>
      <c r="S131" t="b">
        <f t="shared" si="19"/>
        <v>0</v>
      </c>
    </row>
    <row r="132" spans="1:19" x14ac:dyDescent="0.2">
      <c r="A132" s="9">
        <f t="shared" si="20"/>
        <v>0.71400000000000052</v>
      </c>
      <c r="B132" s="9">
        <f t="shared" si="15"/>
        <v>4.2102866166332511</v>
      </c>
      <c r="C132" s="9">
        <f t="shared" si="16"/>
        <v>8.6059259242571535</v>
      </c>
      <c r="D132" s="9">
        <f t="shared" si="14"/>
        <v>8.87159501951054</v>
      </c>
      <c r="E132" s="10">
        <f t="shared" si="21"/>
        <v>8.6666666666666607</v>
      </c>
      <c r="F132" s="5">
        <f t="shared" si="22"/>
        <v>7.5</v>
      </c>
      <c r="G132">
        <f t="shared" si="23"/>
        <v>5.8948741734631174</v>
      </c>
      <c r="H132">
        <f t="shared" si="24"/>
        <v>5.8165154339417979</v>
      </c>
      <c r="I132">
        <f t="shared" si="25"/>
        <v>-0.95796123495647389</v>
      </c>
      <c r="J132">
        <f t="shared" si="26"/>
        <v>-0.13469309222371847</v>
      </c>
      <c r="K132">
        <f t="shared" si="27"/>
        <v>-32.151816484382763</v>
      </c>
      <c r="Q132">
        <f t="shared" si="17"/>
        <v>1</v>
      </c>
      <c r="R132" t="b">
        <f t="shared" si="18"/>
        <v>0</v>
      </c>
      <c r="S132" t="b">
        <f t="shared" si="19"/>
        <v>0</v>
      </c>
    </row>
    <row r="133" spans="1:19" x14ac:dyDescent="0.2">
      <c r="A133" s="9">
        <f t="shared" si="20"/>
        <v>0.72000000000000053</v>
      </c>
      <c r="B133" s="9">
        <f t="shared" si="15"/>
        <v>4.2451832847612421</v>
      </c>
      <c r="C133" s="9">
        <f t="shared" si="16"/>
        <v>8.5995994241506963</v>
      </c>
      <c r="D133" s="9">
        <f t="shared" si="14"/>
        <v>8.8713065282642773</v>
      </c>
      <c r="E133" s="10">
        <f t="shared" si="21"/>
        <v>8.6666666666666607</v>
      </c>
      <c r="F133" s="5">
        <f t="shared" si="22"/>
        <v>7.5</v>
      </c>
      <c r="G133">
        <f t="shared" si="23"/>
        <v>5.9284869723655511</v>
      </c>
      <c r="H133">
        <f t="shared" si="24"/>
        <v>5.8157072753884558</v>
      </c>
      <c r="I133">
        <f t="shared" si="25"/>
        <v>-1.1508721338627705</v>
      </c>
      <c r="J133">
        <f t="shared" si="26"/>
        <v>-0.13544229616307474</v>
      </c>
      <c r="K133">
        <f t="shared" si="27"/>
        <v>-32.147197281599759</v>
      </c>
      <c r="Q133">
        <f t="shared" si="17"/>
        <v>1</v>
      </c>
      <c r="R133" t="b">
        <f t="shared" si="18"/>
        <v>0</v>
      </c>
      <c r="S133" t="b">
        <f t="shared" si="19"/>
        <v>0</v>
      </c>
    </row>
    <row r="134" spans="1:19" x14ac:dyDescent="0.2">
      <c r="A134" s="9">
        <f t="shared" si="20"/>
        <v>0.72600000000000053</v>
      </c>
      <c r="B134" s="9">
        <f t="shared" si="15"/>
        <v>4.2800750904522422</v>
      </c>
      <c r="C134" s="9">
        <f t="shared" si="16"/>
        <v>8.592115541796451</v>
      </c>
      <c r="D134" s="9">
        <f t="shared" si="14"/>
        <v>8.8699409229520825</v>
      </c>
      <c r="E134" s="10">
        <f t="shared" si="21"/>
        <v>8.6666666666666607</v>
      </c>
      <c r="F134" s="5">
        <f t="shared" si="22"/>
        <v>7.5</v>
      </c>
      <c r="G134">
        <f t="shared" si="23"/>
        <v>5.9681385551858925</v>
      </c>
      <c r="H134">
        <f t="shared" si="24"/>
        <v>5.8148946216114776</v>
      </c>
      <c r="I134">
        <f t="shared" si="25"/>
        <v>-1.3437553175523691</v>
      </c>
      <c r="J134">
        <f t="shared" si="26"/>
        <v>-0.13632912426108271</v>
      </c>
      <c r="K134">
        <f t="shared" si="27"/>
        <v>-32.142495906188522</v>
      </c>
      <c r="Q134">
        <f t="shared" si="17"/>
        <v>1</v>
      </c>
      <c r="R134" t="b">
        <f t="shared" si="18"/>
        <v>0</v>
      </c>
      <c r="S134" t="b">
        <f t="shared" si="19"/>
        <v>0</v>
      </c>
    </row>
    <row r="135" spans="1:19" x14ac:dyDescent="0.2">
      <c r="A135" s="9">
        <f t="shared" si="20"/>
        <v>0.73200000000000054</v>
      </c>
      <c r="B135" s="9">
        <f t="shared" si="15"/>
        <v>4.3149620042576746</v>
      </c>
      <c r="C135" s="9">
        <f t="shared" si="16"/>
        <v>8.5834744449648248</v>
      </c>
      <c r="D135" s="9">
        <f t="shared" si="14"/>
        <v>8.8674986563873759</v>
      </c>
      <c r="E135" s="10">
        <f t="shared" si="21"/>
        <v>8.6666666666666607</v>
      </c>
      <c r="F135" s="5">
        <f t="shared" si="22"/>
        <v>7.5</v>
      </c>
      <c r="G135">
        <f t="shared" si="23"/>
        <v>6.0137058830768266</v>
      </c>
      <c r="H135">
        <f t="shared" si="24"/>
        <v>5.8140766468659111</v>
      </c>
      <c r="I135">
        <f t="shared" si="25"/>
        <v>-1.5366102929895002</v>
      </c>
      <c r="J135">
        <f t="shared" si="26"/>
        <v>-0.13735068691629651</v>
      </c>
      <c r="K135">
        <f t="shared" si="27"/>
        <v>-32.137699398531574</v>
      </c>
      <c r="Q135">
        <f t="shared" si="17"/>
        <v>1</v>
      </c>
      <c r="R135" t="b">
        <f t="shared" si="18"/>
        <v>0</v>
      </c>
      <c r="S135" t="b">
        <f t="shared" si="19"/>
        <v>0</v>
      </c>
    </row>
    <row r="136" spans="1:19" x14ac:dyDescent="0.2">
      <c r="A136" s="9">
        <f t="shared" si="20"/>
        <v>0.73800000000000054</v>
      </c>
      <c r="B136" s="9">
        <f t="shared" si="15"/>
        <v>4.3498439918265053</v>
      </c>
      <c r="C136" s="9">
        <f t="shared" si="16"/>
        <v>8.5736763046177149</v>
      </c>
      <c r="D136" s="9">
        <f t="shared" si="14"/>
        <v>8.8639801855261542</v>
      </c>
      <c r="E136" s="10">
        <f t="shared" si="21"/>
        <v>8.6666666666666607</v>
      </c>
      <c r="F136" s="5">
        <f t="shared" si="22"/>
        <v>7.5</v>
      </c>
      <c r="G136">
        <f t="shared" si="23"/>
        <v>6.0650519945442998</v>
      </c>
      <c r="H136">
        <f t="shared" si="24"/>
        <v>5.8132525427444133</v>
      </c>
      <c r="I136">
        <f t="shared" si="25"/>
        <v>-1.7294364893806897</v>
      </c>
      <c r="J136">
        <f t="shared" si="26"/>
        <v>-0.13850377727991814</v>
      </c>
      <c r="K136">
        <f t="shared" si="27"/>
        <v>-32.132795272597626</v>
      </c>
      <c r="Q136">
        <f t="shared" si="17"/>
        <v>1</v>
      </c>
      <c r="R136" t="b">
        <f t="shared" si="18"/>
        <v>0</v>
      </c>
      <c r="S136" t="b">
        <f t="shared" si="19"/>
        <v>0</v>
      </c>
    </row>
    <row r="137" spans="1:19" x14ac:dyDescent="0.2">
      <c r="A137" s="9">
        <f t="shared" si="20"/>
        <v>0.74400000000000055</v>
      </c>
      <c r="B137" s="9">
        <f t="shared" si="15"/>
        <v>4.384721014014981</v>
      </c>
      <c r="C137" s="9">
        <f t="shared" si="16"/>
        <v>8.5627212953665239</v>
      </c>
      <c r="D137" s="9">
        <f t="shared" si="14"/>
        <v>8.8593859722059261</v>
      </c>
      <c r="E137" s="10">
        <f t="shared" si="21"/>
        <v>8.6666666666666607</v>
      </c>
      <c r="F137" s="5">
        <f t="shared" si="22"/>
        <v>7.5</v>
      </c>
      <c r="G137">
        <f t="shared" si="23"/>
        <v>6.1220278206534555</v>
      </c>
      <c r="H137">
        <f t="shared" si="24"/>
        <v>5.8124215200807337</v>
      </c>
      <c r="I137">
        <f t="shared" si="25"/>
        <v>-1.9222332610162756</v>
      </c>
      <c r="J137">
        <f t="shared" si="26"/>
        <v>-0.13978491283285582</v>
      </c>
      <c r="K137">
        <f t="shared" si="27"/>
        <v>-32.127771554952218</v>
      </c>
      <c r="Q137">
        <f t="shared" si="17"/>
        <v>1</v>
      </c>
      <c r="R137" t="b">
        <f t="shared" si="18"/>
        <v>0</v>
      </c>
      <c r="S137" t="b">
        <f t="shared" si="19"/>
        <v>0</v>
      </c>
    </row>
    <row r="138" spans="1:19" x14ac:dyDescent="0.2">
      <c r="A138" s="9">
        <f t="shared" si="20"/>
        <v>0.75000000000000056</v>
      </c>
      <c r="B138" s="9">
        <f t="shared" si="15"/>
        <v>4.4195930270070347</v>
      </c>
      <c r="C138" s="9">
        <f t="shared" si="16"/>
        <v>8.5506095959124373</v>
      </c>
      <c r="D138" s="9">
        <f t="shared" si="14"/>
        <v>8.8537164838620939</v>
      </c>
      <c r="E138" s="10">
        <f t="shared" si="21"/>
        <v>8.6666666666666607</v>
      </c>
      <c r="F138" s="5">
        <f t="shared" si="22"/>
        <v>7.5</v>
      </c>
      <c r="G138">
        <f t="shared" si="23"/>
        <v>6.1844740520652506</v>
      </c>
      <c r="H138">
        <f t="shared" si="24"/>
        <v>5.8115828106037366</v>
      </c>
      <c r="I138">
        <f t="shared" si="25"/>
        <v>-2.114999890345989</v>
      </c>
      <c r="J138">
        <f t="shared" si="26"/>
        <v>-0.14119037812688498</v>
      </c>
      <c r="K138">
        <f t="shared" si="27"/>
        <v>-32.122616815076363</v>
      </c>
      <c r="Q138">
        <f t="shared" si="17"/>
        <v>1</v>
      </c>
      <c r="R138" t="b">
        <f t="shared" si="18"/>
        <v>0</v>
      </c>
      <c r="S138" t="b">
        <f t="shared" si="19"/>
        <v>0</v>
      </c>
    </row>
    <row r="139" spans="1:19" x14ac:dyDescent="0.2">
      <c r="A139" s="9">
        <f t="shared" si="20"/>
        <v>0.75600000000000056</v>
      </c>
      <c r="B139" s="9">
        <f t="shared" si="15"/>
        <v>4.4544599824438507</v>
      </c>
      <c r="C139" s="9">
        <f t="shared" si="16"/>
        <v>8.5373413894676897</v>
      </c>
      <c r="D139" s="9">
        <f t="shared" si="14"/>
        <v>8.8469721942197861</v>
      </c>
      <c r="E139" s="10">
        <f t="shared" si="21"/>
        <v>8.6666666666666607</v>
      </c>
      <c r="F139" s="5">
        <f t="shared" si="22"/>
        <v>7.5</v>
      </c>
      <c r="G139">
        <f t="shared" si="23"/>
        <v>6.2522230099637159</v>
      </c>
      <c r="H139">
        <f t="shared" si="24"/>
        <v>5.8107356683349751</v>
      </c>
      <c r="I139">
        <f t="shared" si="25"/>
        <v>-2.307735591236447</v>
      </c>
      <c r="J139">
        <f t="shared" si="26"/>
        <v>-0.14271626759448766</v>
      </c>
      <c r="K139">
        <f t="shared" si="27"/>
        <v>-32.117320187154441</v>
      </c>
      <c r="Q139">
        <f t="shared" si="17"/>
        <v>1</v>
      </c>
      <c r="R139" t="b">
        <f t="shared" si="18"/>
        <v>0</v>
      </c>
      <c r="S139" t="b">
        <f t="shared" si="19"/>
        <v>0</v>
      </c>
    </row>
    <row r="140" spans="1:19" x14ac:dyDescent="0.2">
      <c r="A140" s="9">
        <f t="shared" si="20"/>
        <v>0.76200000000000057</v>
      </c>
      <c r="B140" s="9">
        <f t="shared" si="15"/>
        <v>4.489321827561044</v>
      </c>
      <c r="C140" s="9">
        <f t="shared" si="16"/>
        <v>8.5229168641569029</v>
      </c>
      <c r="D140" s="9">
        <f t="shared" si="14"/>
        <v>8.8391535839595985</v>
      </c>
      <c r="E140" s="10">
        <f t="shared" si="21"/>
        <v>8.6666666666666607</v>
      </c>
      <c r="F140" s="5">
        <f t="shared" si="22"/>
        <v>7.5</v>
      </c>
      <c r="G140">
        <f t="shared" si="23"/>
        <v>6.325100478047375</v>
      </c>
      <c r="H140">
        <f t="shared" si="24"/>
        <v>5.8098793707294085</v>
      </c>
      <c r="I140">
        <f t="shared" si="25"/>
        <v>-2.5004395123593737</v>
      </c>
      <c r="J140">
        <f t="shared" si="26"/>
        <v>-0.14435852744946318</v>
      </c>
      <c r="K140">
        <f t="shared" si="27"/>
        <v>-32.111871383733167</v>
      </c>
      <c r="Q140">
        <f t="shared" si="17"/>
        <v>1</v>
      </c>
      <c r="R140" t="b">
        <f t="shared" si="18"/>
        <v>0</v>
      </c>
      <c r="S140" t="b">
        <f t="shared" si="19"/>
        <v>0</v>
      </c>
    </row>
    <row r="141" spans="1:19" x14ac:dyDescent="0.2">
      <c r="A141" s="9">
        <f t="shared" si="20"/>
        <v>0.76800000000000057</v>
      </c>
      <c r="B141" s="9">
        <f t="shared" si="15"/>
        <v>4.5241785053319266</v>
      </c>
      <c r="C141" s="9">
        <f t="shared" si="16"/>
        <v>8.5073362133978403</v>
      </c>
      <c r="D141" s="9">
        <f t="shared" ref="D141:D204" si="28">_a*B141^2+_b*B141+_c</f>
        <v>8.8302611413559458</v>
      </c>
      <c r="E141" s="10">
        <f t="shared" si="21"/>
        <v>8.6666666666666607</v>
      </c>
      <c r="F141" s="5">
        <f t="shared" si="22"/>
        <v>7.5</v>
      </c>
      <c r="G141">
        <f t="shared" si="23"/>
        <v>6.402927459103795</v>
      </c>
      <c r="H141">
        <f t="shared" si="24"/>
        <v>5.8090132195647115</v>
      </c>
      <c r="I141">
        <f t="shared" si="25"/>
        <v>-2.6931107406617727</v>
      </c>
      <c r="J141">
        <f t="shared" si="26"/>
        <v>-0.146112995845951</v>
      </c>
      <c r="K141">
        <f t="shared" si="27"/>
        <v>-32.106260701845592</v>
      </c>
      <c r="Q141">
        <f t="shared" si="17"/>
        <v>1</v>
      </c>
      <c r="R141" t="b">
        <f t="shared" si="18"/>
        <v>0</v>
      </c>
      <c r="S141" t="b">
        <f t="shared" si="19"/>
        <v>0</v>
      </c>
    </row>
    <row r="142" spans="1:19" x14ac:dyDescent="0.2">
      <c r="A142" s="9">
        <f t="shared" si="20"/>
        <v>0.77400000000000058</v>
      </c>
      <c r="B142" s="9">
        <f t="shared" ref="B142:B205" si="29">B141+_dt*(H141+H142)/2</f>
        <v>4.5590299546153892</v>
      </c>
      <c r="C142" s="9">
        <f t="shared" ref="C142:C205" si="30">C141+_dt*(I141+I142)/2</f>
        <v>8.490599636261237</v>
      </c>
      <c r="D142" s="9">
        <f t="shared" si="28"/>
        <v>8.8202953628872134</v>
      </c>
      <c r="E142" s="10">
        <f t="shared" si="21"/>
        <v>8.6666666666666607</v>
      </c>
      <c r="F142" s="5">
        <f t="shared" si="22"/>
        <v>7.5</v>
      </c>
      <c r="G142">
        <f t="shared" si="23"/>
        <v>6.4855218267172079</v>
      </c>
      <c r="H142">
        <f t="shared" si="24"/>
        <v>5.8081365415896355</v>
      </c>
      <c r="I142">
        <f t="shared" si="25"/>
        <v>-2.8857483048728461</v>
      </c>
      <c r="J142">
        <f t="shared" si="26"/>
        <v>-0.14797544062458851</v>
      </c>
      <c r="K142">
        <f t="shared" si="27"/>
        <v>-32.100479022335733</v>
      </c>
      <c r="Q142">
        <f t="shared" ref="Q142:Q205" si="31">GESTEP(C142,F142)</f>
        <v>1</v>
      </c>
      <c r="R142" t="b">
        <f t="shared" ref="R142:R205" si="32">AND(Q141=0,Q142=1)</f>
        <v>0</v>
      </c>
      <c r="S142" t="b">
        <f t="shared" ref="S142:S205" si="33">AND(Q142=1,Q143=0)</f>
        <v>0</v>
      </c>
    </row>
    <row r="143" spans="1:19" x14ac:dyDescent="0.2">
      <c r="A143" s="9">
        <f t="shared" ref="A143:A206" si="34">A142+_dt</f>
        <v>0.78000000000000058</v>
      </c>
      <c r="B143" s="9">
        <f t="shared" si="29"/>
        <v>4.5938761103069954</v>
      </c>
      <c r="C143" s="9">
        <f t="shared" si="30"/>
        <v>8.4727073378095987</v>
      </c>
      <c r="D143" s="9">
        <f t="shared" si="28"/>
        <v>8.8092567538171398</v>
      </c>
      <c r="E143" s="10">
        <f t="shared" ref="E143:E206" si="35">E142</f>
        <v>8.6666666666666607</v>
      </c>
      <c r="F143" s="5">
        <f t="shared" ref="F143:F206" si="36">F142</f>
        <v>7.5</v>
      </c>
      <c r="G143">
        <f t="shared" ref="G143:G206" si="37">SQRT(H143^2+I143^2)</f>
        <v>6.5726998498757467</v>
      </c>
      <c r="H143">
        <f t="shared" ref="H143:H206" si="38">H142+J142*_dt</f>
        <v>5.8072486889458883</v>
      </c>
      <c r="I143">
        <f t="shared" ref="I143:I206" si="39">I142+K142*_dt</f>
        <v>-3.0783511790068605</v>
      </c>
      <c r="J143">
        <f t="shared" ref="J143:J206" si="40">-_k*G143*H143</f>
        <v>-0.14994159413971406</v>
      </c>
      <c r="K143">
        <f t="shared" ref="K143:K206" si="41">-_g-_k*G143*I143</f>
        <v>-32.094517803210188</v>
      </c>
      <c r="Q143">
        <f t="shared" si="31"/>
        <v>1</v>
      </c>
      <c r="R143" t="b">
        <f t="shared" si="32"/>
        <v>0</v>
      </c>
      <c r="S143" t="b">
        <f t="shared" si="33"/>
        <v>0</v>
      </c>
    </row>
    <row r="144" spans="1:19" x14ac:dyDescent="0.2">
      <c r="A144" s="9">
        <f t="shared" si="34"/>
        <v>0.78600000000000059</v>
      </c>
      <c r="B144" s="9">
        <f t="shared" si="29"/>
        <v>4.6287169034919762</v>
      </c>
      <c r="C144" s="9">
        <f t="shared" si="30"/>
        <v>8.4536595294151002</v>
      </c>
      <c r="D144" s="9">
        <f t="shared" si="28"/>
        <v>8.7971458287472792</v>
      </c>
      <c r="E144" s="10">
        <f t="shared" si="35"/>
        <v>8.6666666666666607</v>
      </c>
      <c r="F144" s="5">
        <f t="shared" si="36"/>
        <v>7.5</v>
      </c>
      <c r="G144">
        <f t="shared" si="37"/>
        <v>6.6642775752269605</v>
      </c>
      <c r="H144">
        <f t="shared" si="38"/>
        <v>5.8063490393810504</v>
      </c>
      <c r="I144">
        <f t="shared" si="39"/>
        <v>-3.2709182858261214</v>
      </c>
      <c r="J144">
        <f t="shared" si="40"/>
        <v>-0.15200718482123268</v>
      </c>
      <c r="K144">
        <f t="shared" si="41"/>
        <v>-32.088369067888188</v>
      </c>
      <c r="Q144">
        <f t="shared" si="31"/>
        <v>1</v>
      </c>
      <c r="R144" t="b">
        <f t="shared" si="32"/>
        <v>0</v>
      </c>
      <c r="S144" t="b">
        <f t="shared" si="33"/>
        <v>0</v>
      </c>
    </row>
    <row r="145" spans="1:19" x14ac:dyDescent="0.2">
      <c r="A145" s="9">
        <f t="shared" si="34"/>
        <v>0.79200000000000059</v>
      </c>
      <c r="B145" s="9">
        <f t="shared" si="29"/>
        <v>4.6635522615989355</v>
      </c>
      <c r="C145" s="9">
        <f t="shared" si="30"/>
        <v>8.4334564290569212</v>
      </c>
      <c r="D145" s="9">
        <f t="shared" si="28"/>
        <v>8.7839631121405315</v>
      </c>
      <c r="E145" s="10">
        <f t="shared" si="35"/>
        <v>8.6666666666666607</v>
      </c>
      <c r="F145" s="5">
        <f t="shared" si="36"/>
        <v>7.5</v>
      </c>
      <c r="G145">
        <f t="shared" si="37"/>
        <v>6.760072058155477</v>
      </c>
      <c r="H145">
        <f t="shared" si="38"/>
        <v>5.8054369962721228</v>
      </c>
      <c r="I145">
        <f t="shared" si="39"/>
        <v>-3.4634485002334507</v>
      </c>
      <c r="J145">
        <f t="shared" si="40"/>
        <v>-0.15416796527162846</v>
      </c>
      <c r="K145">
        <f t="shared" si="41"/>
        <v>-32.082025389226182</v>
      </c>
      <c r="Q145">
        <f t="shared" si="31"/>
        <v>1</v>
      </c>
      <c r="R145" t="b">
        <f t="shared" si="32"/>
        <v>0</v>
      </c>
      <c r="S145" t="b">
        <f t="shared" si="33"/>
        <v>0</v>
      </c>
    </row>
    <row r="146" spans="1:19" x14ac:dyDescent="0.2">
      <c r="A146" s="9">
        <f t="shared" si="34"/>
        <v>0.7980000000000006</v>
      </c>
      <c r="B146" s="9">
        <f t="shared" si="29"/>
        <v>4.6983821085531936</v>
      </c>
      <c r="C146" s="9">
        <f t="shared" si="30"/>
        <v>8.4120982615985138</v>
      </c>
      <c r="D146" s="9">
        <f t="shared" si="28"/>
        <v>8.769709138816145</v>
      </c>
      <c r="E146" s="10">
        <f t="shared" si="35"/>
        <v>8.6666666666666607</v>
      </c>
      <c r="F146" s="5">
        <f t="shared" si="36"/>
        <v>7.5</v>
      </c>
      <c r="G146">
        <f t="shared" si="37"/>
        <v>6.8599024395044426</v>
      </c>
      <c r="H146">
        <f t="shared" si="38"/>
        <v>5.8045119884804928</v>
      </c>
      <c r="I146">
        <f t="shared" si="39"/>
        <v>-3.6559406525688081</v>
      </c>
      <c r="J146">
        <f t="shared" si="40"/>
        <v>-0.1564197368276192</v>
      </c>
      <c r="K146">
        <f t="shared" si="41"/>
        <v>-32.075479870165296</v>
      </c>
      <c r="Q146">
        <f t="shared" si="31"/>
        <v>1</v>
      </c>
      <c r="R146" t="b">
        <f t="shared" si="32"/>
        <v>0</v>
      </c>
      <c r="S146" t="b">
        <f t="shared" si="33"/>
        <v>0</v>
      </c>
    </row>
    <row r="147" spans="1:19" x14ac:dyDescent="0.2">
      <c r="A147" s="9">
        <f t="shared" si="34"/>
        <v>0.8040000000000006</v>
      </c>
      <c r="B147" s="9">
        <f t="shared" si="29"/>
        <v>4.7332063649288134</v>
      </c>
      <c r="C147" s="9">
        <f t="shared" si="30"/>
        <v>8.3895852590454378</v>
      </c>
      <c r="D147" s="9">
        <f t="shared" si="28"/>
        <v>8.7543844544166056</v>
      </c>
      <c r="E147" s="10">
        <f t="shared" si="35"/>
        <v>8.6666666666666607</v>
      </c>
      <c r="F147" s="5">
        <f t="shared" si="36"/>
        <v>7.5</v>
      </c>
      <c r="G147">
        <f t="shared" si="37"/>
        <v>6.963590869508371</v>
      </c>
      <c r="H147">
        <f t="shared" si="38"/>
        <v>5.8035734700595274</v>
      </c>
      <c r="I147">
        <f t="shared" si="39"/>
        <v>-3.8483935317897999</v>
      </c>
      <c r="J147">
        <f t="shared" si="40"/>
        <v>-0.15875837062428064</v>
      </c>
      <c r="K147">
        <f t="shared" si="41"/>
        <v>-32.068726121797212</v>
      </c>
      <c r="Q147">
        <f t="shared" si="31"/>
        <v>1</v>
      </c>
      <c r="R147" t="b">
        <f t="shared" si="32"/>
        <v>0</v>
      </c>
      <c r="S147" t="b">
        <f t="shared" si="33"/>
        <v>0</v>
      </c>
    </row>
    <row r="148" spans="1:19" x14ac:dyDescent="0.2">
      <c r="A148" s="9">
        <f t="shared" si="34"/>
        <v>0.81000000000000061</v>
      </c>
      <c r="B148" s="9">
        <f t="shared" si="29"/>
        <v>4.7680249480984997</v>
      </c>
      <c r="C148" s="9">
        <f t="shared" si="30"/>
        <v>8.3659176607845058</v>
      </c>
      <c r="D148" s="9">
        <f t="shared" si="28"/>
        <v>8.7379896158471908</v>
      </c>
      <c r="E148" s="10">
        <f t="shared" si="35"/>
        <v>8.6666666666666607</v>
      </c>
      <c r="F148" s="5">
        <f t="shared" si="36"/>
        <v>7.5</v>
      </c>
      <c r="G148">
        <f t="shared" si="37"/>
        <v>7.0709632843070596</v>
      </c>
      <c r="H148">
        <f t="shared" si="38"/>
        <v>5.8026209198357819</v>
      </c>
      <c r="I148">
        <f t="shared" si="39"/>
        <v>-4.0408058885205831</v>
      </c>
      <c r="J148">
        <f t="shared" si="40"/>
        <v>-0.16117982528617936</v>
      </c>
      <c r="K148">
        <f t="shared" si="41"/>
        <v>-32.061758239573997</v>
      </c>
      <c r="Q148">
        <f t="shared" si="31"/>
        <v>1</v>
      </c>
      <c r="R148" t="b">
        <f t="shared" si="32"/>
        <v>0</v>
      </c>
      <c r="S148" t="b">
        <f t="shared" si="33"/>
        <v>0</v>
      </c>
    </row>
    <row r="149" spans="1:19" x14ac:dyDescent="0.2">
      <c r="A149" s="9">
        <f t="shared" si="34"/>
        <v>0.81600000000000061</v>
      </c>
      <c r="B149" s="9">
        <f t="shared" si="29"/>
        <v>4.8028377723806592</v>
      </c>
      <c r="C149" s="9">
        <f t="shared" si="30"/>
        <v>8.3410957138050694</v>
      </c>
      <c r="D149" s="9">
        <f t="shared" si="28"/>
        <v>8.7205251916889619</v>
      </c>
      <c r="E149" s="10">
        <f t="shared" si="35"/>
        <v>8.6666666666666607</v>
      </c>
      <c r="F149" s="5">
        <f t="shared" si="36"/>
        <v>7.5</v>
      </c>
      <c r="G149">
        <f t="shared" si="37"/>
        <v>7.181850043291619</v>
      </c>
      <c r="H149">
        <f t="shared" si="38"/>
        <v>5.8016538408840646</v>
      </c>
      <c r="I149">
        <f t="shared" si="39"/>
        <v>-4.2331764379580274</v>
      </c>
      <c r="J149">
        <f t="shared" si="40"/>
        <v>-0.16368016143569314</v>
      </c>
      <c r="K149">
        <f t="shared" si="41"/>
        <v>-32.054570778306697</v>
      </c>
      <c r="Q149">
        <f t="shared" si="31"/>
        <v>1</v>
      </c>
      <c r="R149" t="b">
        <f t="shared" si="32"/>
        <v>0</v>
      </c>
      <c r="S149" t="b">
        <f t="shared" si="33"/>
        <v>0</v>
      </c>
    </row>
    <row r="150" spans="1:19" x14ac:dyDescent="0.2">
      <c r="A150" s="9">
        <f t="shared" si="34"/>
        <v>0.82200000000000062</v>
      </c>
      <c r="B150" s="9">
        <f t="shared" si="29"/>
        <v>4.8376447491830579</v>
      </c>
      <c r="C150" s="9">
        <f t="shared" si="30"/>
        <v>8.315119672903311</v>
      </c>
      <c r="D150" s="9">
        <f t="shared" si="28"/>
        <v>8.701991762586168</v>
      </c>
      <c r="E150" s="10">
        <f t="shared" si="35"/>
        <v>8.6666666666666607</v>
      </c>
      <c r="F150" s="5">
        <f t="shared" si="36"/>
        <v>7.5</v>
      </c>
      <c r="G150">
        <f t="shared" si="37"/>
        <v>7.2960864375646475</v>
      </c>
      <c r="H150">
        <f t="shared" si="38"/>
        <v>5.80067175991545</v>
      </c>
      <c r="I150">
        <f t="shared" si="39"/>
        <v>-4.4255038626278678</v>
      </c>
      <c r="J150">
        <f t="shared" si="40"/>
        <v>-0.1662555532548898</v>
      </c>
      <c r="K150">
        <f t="shared" si="41"/>
        <v>-32.047158726512123</v>
      </c>
      <c r="Q150">
        <f t="shared" si="31"/>
        <v>1</v>
      </c>
      <c r="R150" t="b">
        <f t="shared" si="32"/>
        <v>0</v>
      </c>
      <c r="S150" t="b">
        <f t="shared" si="33"/>
        <v>0</v>
      </c>
    </row>
    <row r="151" spans="1:19" x14ac:dyDescent="0.2">
      <c r="A151" s="9">
        <f t="shared" si="34"/>
        <v>0.82800000000000062</v>
      </c>
      <c r="B151" s="9">
        <f t="shared" si="29"/>
        <v>4.8724457871425919</v>
      </c>
      <c r="C151" s="9">
        <f t="shared" si="30"/>
        <v>8.2879898008704664</v>
      </c>
      <c r="D151" s="9">
        <f t="shared" si="28"/>
        <v>8.6823899216090314</v>
      </c>
      <c r="E151" s="10">
        <f t="shared" si="35"/>
        <v>8.6666666666666607</v>
      </c>
      <c r="F151" s="5">
        <f t="shared" si="36"/>
        <v>7.5</v>
      </c>
      <c r="G151">
        <f t="shared" si="37"/>
        <v>7.4135130810775696</v>
      </c>
      <c r="H151">
        <f t="shared" si="38"/>
        <v>5.7996742265959211</v>
      </c>
      <c r="I151">
        <f t="shared" si="39"/>
        <v>-4.6177868149869408</v>
      </c>
      <c r="J151">
        <f t="shared" si="40"/>
        <v>-0.16890229736638551</v>
      </c>
      <c r="K151">
        <f t="shared" si="41"/>
        <v>-32.039517480581438</v>
      </c>
      <c r="Q151">
        <f t="shared" si="31"/>
        <v>1</v>
      </c>
      <c r="R151" t="b">
        <f t="shared" si="32"/>
        <v>0</v>
      </c>
      <c r="S151" t="b">
        <f t="shared" si="33"/>
        <v>0</v>
      </c>
    </row>
    <row r="152" spans="1:19" x14ac:dyDescent="0.2">
      <c r="A152" s="9">
        <f t="shared" si="34"/>
        <v>0.83400000000000063</v>
      </c>
      <c r="B152" s="9">
        <f t="shared" si="29"/>
        <v>4.907240792260815</v>
      </c>
      <c r="C152" s="9">
        <f t="shared" si="30"/>
        <v>8.2597063686658938</v>
      </c>
      <c r="D152" s="9">
        <f t="shared" si="28"/>
        <v>8.6617202745930264</v>
      </c>
      <c r="E152" s="10">
        <f t="shared" si="35"/>
        <v>8.6666666666666607</v>
      </c>
      <c r="F152" s="5">
        <f t="shared" si="36"/>
        <v>7.5</v>
      </c>
      <c r="G152">
        <f t="shared" si="37"/>
        <v>7.5339761966549919</v>
      </c>
      <c r="H152">
        <f t="shared" si="38"/>
        <v>5.7986608128117227</v>
      </c>
      <c r="I152">
        <f t="shared" si="39"/>
        <v>-4.8100239198704298</v>
      </c>
      <c r="J152">
        <f t="shared" si="40"/>
        <v>-0.17161681931316947</v>
      </c>
      <c r="K152">
        <f t="shared" si="41"/>
        <v>-32.031642819161867</v>
      </c>
      <c r="Q152">
        <f t="shared" si="31"/>
        <v>1</v>
      </c>
      <c r="R152" t="b">
        <f t="shared" si="32"/>
        <v>0</v>
      </c>
      <c r="S152" t="b">
        <f t="shared" si="33"/>
        <v>0</v>
      </c>
    </row>
    <row r="153" spans="1:19" x14ac:dyDescent="0.2">
      <c r="A153" s="9">
        <f t="shared" si="34"/>
        <v>0.84000000000000064</v>
      </c>
      <c r="B153" s="9">
        <f t="shared" si="29"/>
        <v>4.9420296680349374</v>
      </c>
      <c r="C153" s="9">
        <f t="shared" si="30"/>
        <v>8.2302696555759258</v>
      </c>
      <c r="D153" s="9">
        <f t="shared" si="28"/>
        <v>8.6399834404557314</v>
      </c>
      <c r="E153" s="10">
        <f t="shared" si="35"/>
        <v>8.6666666666666607</v>
      </c>
      <c r="F153" s="5">
        <f t="shared" si="36"/>
        <v>7.5</v>
      </c>
      <c r="G153">
        <f t="shared" si="37"/>
        <v>7.6573278092480992</v>
      </c>
      <c r="H153">
        <f t="shared" si="38"/>
        <v>5.7976311118958437</v>
      </c>
      <c r="I153">
        <f t="shared" si="39"/>
        <v>-5.0022137767854007</v>
      </c>
      <c r="J153">
        <f t="shared" si="40"/>
        <v>-0.17439567792020247</v>
      </c>
      <c r="K153">
        <f t="shared" si="41"/>
        <v>-32.023530878065991</v>
      </c>
      <c r="Q153">
        <f t="shared" si="31"/>
        <v>1</v>
      </c>
      <c r="R153" t="b">
        <f t="shared" si="32"/>
        <v>0</v>
      </c>
      <c r="S153" t="b">
        <f t="shared" si="33"/>
        <v>0</v>
      </c>
    </row>
    <row r="154" spans="1:19" x14ac:dyDescent="0.2">
      <c r="A154" s="9">
        <f t="shared" si="34"/>
        <v>0.84600000000000064</v>
      </c>
      <c r="B154" s="9">
        <f t="shared" si="29"/>
        <v>4.9768123155841097</v>
      </c>
      <c r="C154" s="9">
        <f t="shared" si="30"/>
        <v>8.1996799493594086</v>
      </c>
      <c r="D154" s="9">
        <f t="shared" si="28"/>
        <v>8.6171800514923529</v>
      </c>
      <c r="E154" s="10">
        <f t="shared" si="35"/>
        <v>8.6666666666666607</v>
      </c>
      <c r="F154" s="5">
        <f t="shared" si="36"/>
        <v>7.5</v>
      </c>
      <c r="G154">
        <f t="shared" si="37"/>
        <v>7.7834258584916922</v>
      </c>
      <c r="H154">
        <f t="shared" si="38"/>
        <v>5.7965847378283222</v>
      </c>
      <c r="I154">
        <f t="shared" si="39"/>
        <v>-5.1943549620537963</v>
      </c>
      <c r="J154">
        <f t="shared" si="40"/>
        <v>-0.17723556781430205</v>
      </c>
      <c r="K154">
        <f t="shared" si="41"/>
        <v>-32.015178125953945</v>
      </c>
      <c r="Q154">
        <f t="shared" si="31"/>
        <v>1</v>
      </c>
      <c r="R154" t="b">
        <f t="shared" si="32"/>
        <v>0</v>
      </c>
      <c r="S154" t="b">
        <f t="shared" si="33"/>
        <v>0</v>
      </c>
    </row>
    <row r="155" spans="1:19" x14ac:dyDescent="0.2">
      <c r="A155" s="9">
        <f t="shared" si="34"/>
        <v>0.85200000000000065</v>
      </c>
      <c r="B155" s="9">
        <f t="shared" si="29"/>
        <v>5.0115886337708586</v>
      </c>
      <c r="C155" s="9">
        <f t="shared" si="30"/>
        <v>8.1679375463808181</v>
      </c>
      <c r="D155" s="9">
        <f t="shared" si="28"/>
        <v>8.5933107536510711</v>
      </c>
      <c r="E155" s="10">
        <f t="shared" si="35"/>
        <v>8.6666666666666607</v>
      </c>
      <c r="F155" s="5">
        <f t="shared" si="36"/>
        <v>7.5</v>
      </c>
      <c r="G155">
        <f t="shared" si="37"/>
        <v>7.9121342420769905</v>
      </c>
      <c r="H155">
        <f t="shared" si="38"/>
        <v>5.7955213244214363</v>
      </c>
      <c r="I155">
        <f t="shared" si="39"/>
        <v>-5.3864460308095197</v>
      </c>
      <c r="J155">
        <f t="shared" si="40"/>
        <v>-0.18013332036581514</v>
      </c>
      <c r="K155">
        <f t="shared" si="41"/>
        <v>-32.006581340972318</v>
      </c>
      <c r="Q155">
        <f t="shared" si="31"/>
        <v>1</v>
      </c>
      <c r="R155" t="b">
        <f t="shared" si="32"/>
        <v>0</v>
      </c>
      <c r="S155" t="b">
        <f t="shared" si="33"/>
        <v>0</v>
      </c>
    </row>
    <row r="156" spans="1:19" x14ac:dyDescent="0.2">
      <c r="A156" s="9">
        <f t="shared" si="34"/>
        <v>0.85800000000000065</v>
      </c>
      <c r="B156" s="9">
        <f t="shared" si="29"/>
        <v>5.0463585193176206</v>
      </c>
      <c r="C156" s="9">
        <f t="shared" si="30"/>
        <v>8.1350427517318238</v>
      </c>
      <c r="D156" s="9">
        <f t="shared" si="28"/>
        <v>8.5683762067892744</v>
      </c>
      <c r="E156" s="10">
        <f t="shared" si="35"/>
        <v>8.6666666666666607</v>
      </c>
      <c r="F156" s="5">
        <f t="shared" si="36"/>
        <v>7.5</v>
      </c>
      <c r="G156">
        <f t="shared" si="37"/>
        <v>8.0433228006861643</v>
      </c>
      <c r="H156">
        <f t="shared" si="38"/>
        <v>5.7944405244992412</v>
      </c>
      <c r="I156">
        <f t="shared" si="39"/>
        <v>-5.5784855188553539</v>
      </c>
      <c r="J156">
        <f t="shared" si="40"/>
        <v>-0.18308590329793201</v>
      </c>
      <c r="K156">
        <f t="shared" si="41"/>
        <v>-31.997737588480582</v>
      </c>
      <c r="Q156">
        <f t="shared" si="31"/>
        <v>1</v>
      </c>
      <c r="R156" t="b">
        <f t="shared" si="32"/>
        <v>0</v>
      </c>
      <c r="S156" t="b">
        <f t="shared" si="33"/>
        <v>0</v>
      </c>
    </row>
    <row r="157" spans="1:19" x14ac:dyDescent="0.2">
      <c r="A157" s="9">
        <f t="shared" si="34"/>
        <v>0.86400000000000066</v>
      </c>
      <c r="B157" s="9">
        <f t="shared" si="29"/>
        <v>5.0811218669183571</v>
      </c>
      <c r="C157" s="9">
        <f t="shared" si="30"/>
        <v>8.1009958793420989</v>
      </c>
      <c r="D157" s="9">
        <f t="shared" si="28"/>
        <v>8.5423770849117435</v>
      </c>
      <c r="E157" s="10">
        <f t="shared" si="35"/>
        <v>8.6666666666666607</v>
      </c>
      <c r="F157" s="5">
        <f t="shared" si="36"/>
        <v>7.5</v>
      </c>
      <c r="G157">
        <f t="shared" si="37"/>
        <v>8.1768672543409586</v>
      </c>
      <c r="H157">
        <f t="shared" si="38"/>
        <v>5.7933420090794536</v>
      </c>
      <c r="I157">
        <f t="shared" si="39"/>
        <v>-5.7704719443862373</v>
      </c>
      <c r="J157">
        <f t="shared" si="40"/>
        <v>-0.18609041918895863</v>
      </c>
      <c r="K157">
        <f t="shared" si="41"/>
        <v>-31.988644199951249</v>
      </c>
      <c r="Q157">
        <f t="shared" si="31"/>
        <v>1</v>
      </c>
      <c r="R157" t="b">
        <f t="shared" si="32"/>
        <v>0</v>
      </c>
      <c r="S157" t="b">
        <f t="shared" si="33"/>
        <v>0</v>
      </c>
    </row>
    <row r="158" spans="1:19" x14ac:dyDescent="0.2">
      <c r="A158" s="9">
        <f t="shared" si="34"/>
        <v>0.87000000000000066</v>
      </c>
      <c r="B158" s="9">
        <f t="shared" si="29"/>
        <v>5.1158785693452886</v>
      </c>
      <c r="C158" s="9">
        <f t="shared" si="30"/>
        <v>8.0657972520801824</v>
      </c>
      <c r="D158" s="9">
        <f t="shared" si="28"/>
        <v>8.5153140763918511</v>
      </c>
      <c r="E158" s="10">
        <f t="shared" si="35"/>
        <v>8.6666666666666607</v>
      </c>
      <c r="F158" s="5">
        <f t="shared" si="36"/>
        <v>7.5</v>
      </c>
      <c r="G158">
        <f t="shared" si="37"/>
        <v>8.3126490990586888</v>
      </c>
      <c r="H158">
        <f t="shared" si="38"/>
        <v>5.7922254665643198</v>
      </c>
      <c r="I158">
        <f t="shared" si="39"/>
        <v>-5.9624038095859451</v>
      </c>
      <c r="J158">
        <f t="shared" si="40"/>
        <v>-0.18914410307085344</v>
      </c>
      <c r="K158">
        <f t="shared" si="41"/>
        <v>-31.97929875309234</v>
      </c>
      <c r="Q158">
        <f t="shared" si="31"/>
        <v>1</v>
      </c>
      <c r="R158" t="b">
        <f t="shared" si="32"/>
        <v>0</v>
      </c>
      <c r="S158" t="b">
        <f t="shared" si="33"/>
        <v>0</v>
      </c>
    </row>
    <row r="159" spans="1:19" x14ac:dyDescent="0.2">
      <c r="A159" s="9">
        <f t="shared" si="34"/>
        <v>0.87600000000000067</v>
      </c>
      <c r="B159" s="9">
        <f t="shared" si="29"/>
        <v>5.1506285175508193</v>
      </c>
      <c r="C159" s="9">
        <f t="shared" si="30"/>
        <v>8.0294472018451106</v>
      </c>
      <c r="D159" s="9">
        <f t="shared" si="28"/>
        <v>8.487187884176782</v>
      </c>
      <c r="E159" s="10">
        <f t="shared" si="35"/>
        <v>8.6666666666666607</v>
      </c>
      <c r="F159" s="5">
        <f t="shared" si="36"/>
        <v>7.5</v>
      </c>
      <c r="G159">
        <f t="shared" si="37"/>
        <v>8.4505554717323506</v>
      </c>
      <c r="H159">
        <f t="shared" si="38"/>
        <v>5.7910906019458945</v>
      </c>
      <c r="I159">
        <f t="shared" si="39"/>
        <v>-6.1542796021044994</v>
      </c>
      <c r="J159">
        <f t="shared" si="40"/>
        <v>-0.19224431930494124</v>
      </c>
      <c r="K159">
        <f t="shared" si="41"/>
        <v>-31.969699053210924</v>
      </c>
      <c r="Q159">
        <f t="shared" si="31"/>
        <v>1</v>
      </c>
      <c r="R159" t="b">
        <f t="shared" si="32"/>
        <v>0</v>
      </c>
      <c r="S159" t="b">
        <f t="shared" si="33"/>
        <v>0</v>
      </c>
    </row>
    <row r="160" spans="1:19" x14ac:dyDescent="0.2">
      <c r="A160" s="9">
        <f t="shared" si="34"/>
        <v>0.88200000000000067</v>
      </c>
      <c r="B160" s="9">
        <f t="shared" si="29"/>
        <v>5.1853716007647472</v>
      </c>
      <c r="C160" s="9">
        <f t="shared" si="30"/>
        <v>7.9919460696495257</v>
      </c>
      <c r="D160" s="9">
        <f t="shared" si="28"/>
        <v>8.4579992259776802</v>
      </c>
      <c r="E160" s="10">
        <f t="shared" si="35"/>
        <v>8.6666666666666607</v>
      </c>
      <c r="F160" s="5">
        <f t="shared" si="36"/>
        <v>7.5</v>
      </c>
      <c r="G160">
        <f t="shared" si="37"/>
        <v>8.5904789901934215</v>
      </c>
      <c r="H160">
        <f t="shared" si="38"/>
        <v>5.7899371360300647</v>
      </c>
      <c r="I160">
        <f t="shared" si="39"/>
        <v>-6.3460977964237646</v>
      </c>
      <c r="J160">
        <f t="shared" si="40"/>
        <v>-0.19538855789376169</v>
      </c>
      <c r="K160">
        <f t="shared" si="41"/>
        <v>-31.959843115812099</v>
      </c>
      <c r="Q160">
        <f t="shared" si="31"/>
        <v>1</v>
      </c>
      <c r="R160" t="b">
        <f t="shared" si="32"/>
        <v>0</v>
      </c>
      <c r="S160" t="b">
        <f t="shared" si="33"/>
        <v>0</v>
      </c>
    </row>
    <row r="161" spans="1:19" x14ac:dyDescent="0.2">
      <c r="A161" s="9">
        <f t="shared" si="34"/>
        <v>0.88800000000000068</v>
      </c>
      <c r="B161" s="9">
        <f t="shared" si="29"/>
        <v>5.2201077065868855</v>
      </c>
      <c r="C161" s="9">
        <f t="shared" si="30"/>
        <v>7.9532942056948981</v>
      </c>
      <c r="D161" s="9">
        <f t="shared" si="28"/>
        <v>8.4277488344456941</v>
      </c>
      <c r="E161" s="10">
        <f t="shared" si="35"/>
        <v>8.6666666666666607</v>
      </c>
      <c r="F161" s="5">
        <f t="shared" si="36"/>
        <v>7.5</v>
      </c>
      <c r="G161">
        <f t="shared" si="37"/>
        <v>8.732317574501911</v>
      </c>
      <c r="H161">
        <f t="shared" si="38"/>
        <v>5.7887648046827023</v>
      </c>
      <c r="I161">
        <f t="shared" si="39"/>
        <v>-6.5378568551186369</v>
      </c>
      <c r="J161">
        <f t="shared" si="40"/>
        <v>-0.19857443036707781</v>
      </c>
      <c r="K161">
        <f t="shared" si="41"/>
        <v>-31.949729150409343</v>
      </c>
      <c r="Q161">
        <f t="shared" si="31"/>
        <v>1</v>
      </c>
      <c r="R161" t="b">
        <f t="shared" si="32"/>
        <v>0</v>
      </c>
      <c r="S161" t="b">
        <f t="shared" si="33"/>
        <v>0</v>
      </c>
    </row>
    <row r="162" spans="1:19" x14ac:dyDescent="0.2">
      <c r="A162" s="9">
        <f t="shared" si="34"/>
        <v>0.89400000000000068</v>
      </c>
      <c r="B162" s="9">
        <f t="shared" si="29"/>
        <v>5.2548367210752351</v>
      </c>
      <c r="C162" s="9">
        <f t="shared" si="30"/>
        <v>7.9134919694394785</v>
      </c>
      <c r="D162" s="9">
        <f t="shared" si="28"/>
        <v>8.3964374573347538</v>
      </c>
      <c r="E162" s="10">
        <f t="shared" si="35"/>
        <v>8.6666666666666607</v>
      </c>
      <c r="F162" s="5">
        <f t="shared" si="36"/>
        <v>7.5</v>
      </c>
      <c r="G162">
        <f t="shared" si="37"/>
        <v>8.8759742546550324</v>
      </c>
      <c r="H162">
        <f t="shared" si="38"/>
        <v>5.7875733581004996</v>
      </c>
      <c r="I162">
        <f t="shared" si="39"/>
        <v>-6.7295552300210932</v>
      </c>
      <c r="J162">
        <f t="shared" si="40"/>
        <v>-0.20179966536053889</v>
      </c>
      <c r="K162">
        <f t="shared" si="41"/>
        <v>-31.939355545508068</v>
      </c>
      <c r="Q162">
        <f t="shared" si="31"/>
        <v>1</v>
      </c>
      <c r="R162" t="b">
        <f t="shared" si="32"/>
        <v>0</v>
      </c>
      <c r="S162" t="b">
        <f t="shared" si="33"/>
        <v>0</v>
      </c>
    </row>
    <row r="163" spans="1:19" x14ac:dyDescent="0.2">
      <c r="A163" s="9">
        <f t="shared" si="34"/>
        <v>0.90000000000000069</v>
      </c>
      <c r="B163" s="9">
        <f t="shared" si="29"/>
        <v>5.2895585288298612</v>
      </c>
      <c r="C163" s="9">
        <f t="shared" si="30"/>
        <v>7.8725397296595325</v>
      </c>
      <c r="D163" s="9">
        <f t="shared" si="28"/>
        <v>8.3640658576519034</v>
      </c>
      <c r="E163" s="10">
        <f t="shared" si="35"/>
        <v>8.6666666666666607</v>
      </c>
      <c r="F163" s="5">
        <f t="shared" si="36"/>
        <v>7.5</v>
      </c>
      <c r="G163">
        <f t="shared" si="37"/>
        <v>9.0213569691239321</v>
      </c>
      <c r="H163">
        <f t="shared" si="38"/>
        <v>5.7863625601083362</v>
      </c>
      <c r="I163">
        <f t="shared" si="39"/>
        <v>-6.9211913632941418</v>
      </c>
      <c r="J163">
        <f t="shared" si="40"/>
        <v>-0.20506210398760275</v>
      </c>
      <c r="K163">
        <f t="shared" si="41"/>
        <v>-31.928720854714062</v>
      </c>
      <c r="Q163">
        <f t="shared" si="31"/>
        <v>1</v>
      </c>
      <c r="R163" t="b">
        <f t="shared" si="32"/>
        <v>0</v>
      </c>
      <c r="S163" t="b">
        <f t="shared" si="33"/>
        <v>0</v>
      </c>
    </row>
    <row r="164" spans="1:19" x14ac:dyDescent="0.2">
      <c r="A164" s="9">
        <f t="shared" si="34"/>
        <v>0.90600000000000069</v>
      </c>
      <c r="B164" s="9">
        <f t="shared" si="29"/>
        <v>5.3242730130726397</v>
      </c>
      <c r="C164" s="9">
        <f t="shared" si="30"/>
        <v>7.8304378645043826</v>
      </c>
      <c r="D164" s="9">
        <f t="shared" si="28"/>
        <v>8.3306348137959372</v>
      </c>
      <c r="E164" s="10">
        <f t="shared" si="35"/>
        <v>8.6666666666666607</v>
      </c>
      <c r="F164" s="5">
        <f t="shared" si="36"/>
        <v>7.5</v>
      </c>
      <c r="G164">
        <f t="shared" si="37"/>
        <v>9.1683783579217959</v>
      </c>
      <c r="H164">
        <f t="shared" si="38"/>
        <v>5.7851321874844102</v>
      </c>
      <c r="I164">
        <f t="shared" si="39"/>
        <v>-7.1127636884224259</v>
      </c>
      <c r="J164">
        <f t="shared" si="40"/>
        <v>-0.2083596950891696</v>
      </c>
      <c r="K164">
        <f t="shared" si="41"/>
        <v>-31.91782378391159</v>
      </c>
      <c r="Q164">
        <f t="shared" si="31"/>
        <v>1</v>
      </c>
      <c r="R164" t="b">
        <f t="shared" si="32"/>
        <v>0</v>
      </c>
      <c r="S164" t="b">
        <f t="shared" si="33"/>
        <v>0</v>
      </c>
    </row>
    <row r="165" spans="1:19" x14ac:dyDescent="0.2">
      <c r="A165" s="9">
        <f t="shared" si="34"/>
        <v>0.9120000000000007</v>
      </c>
      <c r="B165" s="9">
        <f t="shared" si="29"/>
        <v>5.3589800557230349</v>
      </c>
      <c r="C165" s="9">
        <f t="shared" si="30"/>
        <v>7.7871867615457377</v>
      </c>
      <c r="D165" s="9">
        <f t="shared" si="28"/>
        <v>8.2961451196851357</v>
      </c>
      <c r="E165" s="10">
        <f t="shared" si="35"/>
        <v>8.6666666666666607</v>
      </c>
      <c r="F165" s="5">
        <f t="shared" si="36"/>
        <v>7.5</v>
      </c>
      <c r="G165">
        <f t="shared" si="37"/>
        <v>9.3169555532774915</v>
      </c>
      <c r="H165">
        <f t="shared" si="38"/>
        <v>5.7838820293138751</v>
      </c>
      <c r="I165">
        <f t="shared" si="39"/>
        <v>-7.3042706311258954</v>
      </c>
      <c r="J165">
        <f t="shared" si="40"/>
        <v>-0.21169049043099633</v>
      </c>
      <c r="K165">
        <f t="shared" si="41"/>
        <v>-31.906663179451606</v>
      </c>
      <c r="Q165">
        <f t="shared" si="31"/>
        <v>1</v>
      </c>
      <c r="R165" t="b">
        <f t="shared" si="32"/>
        <v>0</v>
      </c>
      <c r="S165" t="b">
        <f t="shared" si="33"/>
        <v>0</v>
      </c>
    </row>
    <row r="166" spans="1:19" x14ac:dyDescent="0.2">
      <c r="A166" s="9">
        <f t="shared" si="34"/>
        <v>0.9180000000000007</v>
      </c>
      <c r="B166" s="9">
        <f t="shared" si="29"/>
        <v>5.3936795374700903</v>
      </c>
      <c r="C166" s="9">
        <f t="shared" si="30"/>
        <v>7.7427868178217523</v>
      </c>
      <c r="D166" s="9">
        <f t="shared" si="28"/>
        <v>8.2605975848746773</v>
      </c>
      <c r="E166" s="10">
        <f t="shared" si="35"/>
        <v>8.6666666666666607</v>
      </c>
      <c r="F166" s="5">
        <f t="shared" si="36"/>
        <v>7.5</v>
      </c>
      <c r="G166">
        <f t="shared" si="37"/>
        <v>9.4670099704345105</v>
      </c>
      <c r="H166">
        <f t="shared" si="38"/>
        <v>5.7826118863712894</v>
      </c>
      <c r="I166">
        <f t="shared" si="39"/>
        <v>-7.4957106102026048</v>
      </c>
      <c r="J166">
        <f t="shared" si="40"/>
        <v>-0.21505263990628865</v>
      </c>
      <c r="K166">
        <f t="shared" si="41"/>
        <v>-31.895238017288207</v>
      </c>
      <c r="Q166">
        <f t="shared" si="31"/>
        <v>1</v>
      </c>
      <c r="R166" t="b">
        <f t="shared" si="32"/>
        <v>0</v>
      </c>
      <c r="S166" t="b">
        <f t="shared" si="33"/>
        <v>0</v>
      </c>
    </row>
    <row r="167" spans="1:19" x14ac:dyDescent="0.2">
      <c r="A167" s="9">
        <f t="shared" si="34"/>
        <v>0.92400000000000071</v>
      </c>
      <c r="B167" s="9">
        <f t="shared" si="29"/>
        <v>5.4283713378408001</v>
      </c>
      <c r="C167" s="9">
        <f t="shared" si="30"/>
        <v>7.6972384398762257</v>
      </c>
      <c r="D167" s="9">
        <f t="shared" si="28"/>
        <v>8.2239930346644368</v>
      </c>
      <c r="E167" s="10">
        <f t="shared" si="35"/>
        <v>8.6666666666666607</v>
      </c>
      <c r="F167" s="5">
        <f t="shared" si="36"/>
        <v>7.5</v>
      </c>
      <c r="G167">
        <f t="shared" si="37"/>
        <v>9.6184671006116531</v>
      </c>
      <c r="H167">
        <f t="shared" si="38"/>
        <v>5.7813215705318513</v>
      </c>
      <c r="I167">
        <f t="shared" si="39"/>
        <v>-7.6870820383063343</v>
      </c>
      <c r="J167">
        <f t="shared" si="40"/>
        <v>-0.21844438678982464</v>
      </c>
      <c r="K167">
        <f t="shared" si="41"/>
        <v>-31.883547393000935</v>
      </c>
      <c r="Q167">
        <f t="shared" si="31"/>
        <v>1</v>
      </c>
      <c r="R167" t="b">
        <f t="shared" si="32"/>
        <v>0</v>
      </c>
      <c r="S167" t="b">
        <f t="shared" si="33"/>
        <v>0</v>
      </c>
    </row>
    <row r="168" spans="1:19" x14ac:dyDescent="0.2">
      <c r="A168" s="9">
        <f t="shared" si="34"/>
        <v>0.93000000000000071</v>
      </c>
      <c r="B168" s="9">
        <f t="shared" si="29"/>
        <v>5.4630553352650288</v>
      </c>
      <c r="C168" s="9">
        <f t="shared" si="30"/>
        <v>7.6505420437933136</v>
      </c>
      <c r="D168" s="9">
        <f t="shared" si="28"/>
        <v>8.1863323101977432</v>
      </c>
      <c r="E168" s="10">
        <f t="shared" si="35"/>
        <v>8.6666666666666607</v>
      </c>
      <c r="F168" s="5">
        <f t="shared" si="36"/>
        <v>7.5</v>
      </c>
      <c r="G168">
        <f t="shared" si="37"/>
        <v>9.7712563077444123</v>
      </c>
      <c r="H168">
        <f t="shared" si="38"/>
        <v>5.7800109042111121</v>
      </c>
      <c r="I168">
        <f t="shared" si="39"/>
        <v>-7.87838332266434</v>
      </c>
      <c r="J168">
        <f t="shared" si="40"/>
        <v>-0.22186406308042944</v>
      </c>
      <c r="K168">
        <f t="shared" si="41"/>
        <v>-31.871590512641088</v>
      </c>
      <c r="Q168">
        <f t="shared" si="31"/>
        <v>1</v>
      </c>
      <c r="R168" t="b">
        <f t="shared" si="32"/>
        <v>0</v>
      </c>
      <c r="S168" t="b">
        <f t="shared" si="33"/>
        <v>0</v>
      </c>
    </row>
    <row r="169" spans="1:19" x14ac:dyDescent="0.2">
      <c r="A169" s="9">
        <f t="shared" si="34"/>
        <v>0.93600000000000072</v>
      </c>
      <c r="B169" s="9">
        <f t="shared" si="29"/>
        <v>5.4977314071371604</v>
      </c>
      <c r="C169" s="9">
        <f t="shared" si="30"/>
        <v>7.6026980552280996</v>
      </c>
      <c r="D169" s="9">
        <f t="shared" si="28"/>
        <v>8.1476162685516549</v>
      </c>
      <c r="E169" s="10">
        <f t="shared" si="35"/>
        <v>8.6666666666666607</v>
      </c>
      <c r="F169" s="5">
        <f t="shared" si="36"/>
        <v>7.5</v>
      </c>
      <c r="G169">
        <f t="shared" si="37"/>
        <v>9.9253106302686795</v>
      </c>
      <c r="H169">
        <f t="shared" si="38"/>
        <v>5.7786797198326294</v>
      </c>
      <c r="I169">
        <f t="shared" si="39"/>
        <v>-8.0696128657401864</v>
      </c>
      <c r="J169">
        <f t="shared" si="40"/>
        <v>-0.22531008496046015</v>
      </c>
      <c r="K169">
        <f t="shared" si="41"/>
        <v>-31.859366684341765</v>
      </c>
      <c r="Q169">
        <f t="shared" si="31"/>
        <v>1</v>
      </c>
      <c r="R169" t="b">
        <f t="shared" si="32"/>
        <v>0</v>
      </c>
      <c r="S169" t="b">
        <f t="shared" si="33"/>
        <v>0</v>
      </c>
    </row>
    <row r="170" spans="1:19" x14ac:dyDescent="0.2">
      <c r="A170" s="9">
        <f t="shared" si="34"/>
        <v>0.94200000000000073</v>
      </c>
      <c r="B170" s="9">
        <f t="shared" si="29"/>
        <v>5.5323994298746264</v>
      </c>
      <c r="C170" s="9">
        <f t="shared" si="30"/>
        <v>7.5537069094333402</v>
      </c>
      <c r="D170" s="9">
        <f t="shared" si="28"/>
        <v>8.107845782819231</v>
      </c>
      <c r="E170" s="10">
        <f t="shared" si="35"/>
        <v>8.6666666666666607</v>
      </c>
      <c r="F170" s="5">
        <f t="shared" si="36"/>
        <v>7.5</v>
      </c>
      <c r="G170">
        <f t="shared" si="37"/>
        <v>10.080566588905121</v>
      </c>
      <c r="H170">
        <f t="shared" si="38"/>
        <v>5.7773278593228667</v>
      </c>
      <c r="I170">
        <f t="shared" si="39"/>
        <v>-8.2607690658462367</v>
      </c>
      <c r="J170">
        <f t="shared" si="40"/>
        <v>-0.22878094839404012</v>
      </c>
      <c r="K170">
        <f t="shared" si="41"/>
        <v>-31.846875310633667</v>
      </c>
      <c r="Q170">
        <f t="shared" si="31"/>
        <v>1</v>
      </c>
      <c r="R170" t="b">
        <f t="shared" si="32"/>
        <v>0</v>
      </c>
      <c r="S170" t="b">
        <f t="shared" si="33"/>
        <v>0</v>
      </c>
    </row>
    <row r="171" spans="1:19" x14ac:dyDescent="0.2">
      <c r="A171" s="9">
        <f t="shared" si="34"/>
        <v>0.94800000000000073</v>
      </c>
      <c r="B171" s="9">
        <f t="shared" si="29"/>
        <v>5.5670592789734927</v>
      </c>
      <c r="C171" s="9">
        <f t="shared" si="30"/>
        <v>7.5035690512826712</v>
      </c>
      <c r="D171" s="9">
        <f t="shared" si="28"/>
        <v>8.0670217421843553</v>
      </c>
      <c r="E171" s="10">
        <f t="shared" si="35"/>
        <v>8.6666666666666607</v>
      </c>
      <c r="F171" s="5">
        <f t="shared" si="36"/>
        <v>7.5</v>
      </c>
      <c r="G171">
        <f t="shared" si="37"/>
        <v>10.236964001147378</v>
      </c>
      <c r="H171">
        <f t="shared" si="38"/>
        <v>5.7759551736325028</v>
      </c>
      <c r="I171">
        <f t="shared" si="39"/>
        <v>-8.4518503177100381</v>
      </c>
      <c r="J171">
        <f t="shared" si="40"/>
        <v>-0.23227522487995864</v>
      </c>
      <c r="K171">
        <f t="shared" si="41"/>
        <v>-31.834115881411314</v>
      </c>
      <c r="Q171">
        <f t="shared" si="31"/>
        <v>1</v>
      </c>
      <c r="R171" t="b">
        <f t="shared" si="32"/>
        <v>0</v>
      </c>
      <c r="S171" t="b">
        <f t="shared" si="33"/>
        <v>1</v>
      </c>
    </row>
    <row r="172" spans="1:19" x14ac:dyDescent="0.2">
      <c r="A172" s="9">
        <f t="shared" si="34"/>
        <v>0.95400000000000074</v>
      </c>
      <c r="B172" s="9">
        <f t="shared" si="29"/>
        <v>5.6017108290612398</v>
      </c>
      <c r="C172" s="9">
        <f t="shared" si="30"/>
        <v>7.4522849352905451</v>
      </c>
      <c r="D172" s="9">
        <f t="shared" si="28"/>
        <v>8.0251450519894991</v>
      </c>
      <c r="E172" s="10">
        <f t="shared" si="35"/>
        <v>8.6666666666666607</v>
      </c>
      <c r="F172" s="5">
        <f t="shared" si="36"/>
        <v>7.5</v>
      </c>
      <c r="G172">
        <f t="shared" si="37"/>
        <v>10.394445802944347</v>
      </c>
      <c r="H172">
        <f t="shared" si="38"/>
        <v>5.7745615222832232</v>
      </c>
      <c r="I172">
        <f t="shared" si="39"/>
        <v>-8.6428550129985062</v>
      </c>
      <c r="J172">
        <f t="shared" si="40"/>
        <v>-0.235791557370297</v>
      </c>
      <c r="K172">
        <f t="shared" si="41"/>
        <v>-31.821087967497345</v>
      </c>
      <c r="Q172">
        <f t="shared" si="31"/>
        <v>0</v>
      </c>
      <c r="R172" t="b">
        <f t="shared" si="32"/>
        <v>0</v>
      </c>
      <c r="S172" t="b">
        <f t="shared" si="33"/>
        <v>0</v>
      </c>
    </row>
    <row r="173" spans="1:19" x14ac:dyDescent="0.2">
      <c r="A173" s="9">
        <f t="shared" si="34"/>
        <v>0.96000000000000074</v>
      </c>
      <c r="B173" s="9">
        <f t="shared" si="29"/>
        <v>5.636353953946907</v>
      </c>
      <c r="C173" s="9">
        <f t="shared" si="30"/>
        <v>7.3998550256291393</v>
      </c>
      <c r="D173" s="9">
        <f t="shared" si="28"/>
        <v>7.9822166337968259</v>
      </c>
      <c r="E173" s="10">
        <f t="shared" si="35"/>
        <v>8.6666666666666607</v>
      </c>
      <c r="F173" s="5">
        <f t="shared" si="36"/>
        <v>7.5</v>
      </c>
      <c r="G173">
        <f t="shared" si="37"/>
        <v>10.552957877890753</v>
      </c>
      <c r="H173">
        <f t="shared" si="38"/>
        <v>5.7731467729390014</v>
      </c>
      <c r="I173">
        <f t="shared" si="39"/>
        <v>-8.833781540803491</v>
      </c>
      <c r="J173">
        <f t="shared" si="40"/>
        <v>-0.23932865636183021</v>
      </c>
      <c r="K173">
        <f t="shared" si="41"/>
        <v>-31.807791214755806</v>
      </c>
      <c r="Q173">
        <f t="shared" si="31"/>
        <v>0</v>
      </c>
      <c r="R173" t="b">
        <f t="shared" si="32"/>
        <v>0</v>
      </c>
      <c r="S173" t="b">
        <f t="shared" si="33"/>
        <v>0</v>
      </c>
    </row>
    <row r="174" spans="1:19" x14ac:dyDescent="0.2">
      <c r="A174" s="9">
        <f t="shared" si="34"/>
        <v>0.96600000000000075</v>
      </c>
      <c r="B174" s="9">
        <f t="shared" si="29"/>
        <v>5.6709885266687268</v>
      </c>
      <c r="C174" s="9">
        <f t="shared" si="30"/>
        <v>7.3462797961424524</v>
      </c>
      <c r="D174" s="9">
        <f t="shared" si="28"/>
        <v>7.9382374254431269</v>
      </c>
      <c r="E174" s="10">
        <f t="shared" si="35"/>
        <v>8.6666666666666607</v>
      </c>
      <c r="F174" s="5">
        <f t="shared" si="36"/>
        <v>7.5</v>
      </c>
      <c r="G174">
        <f t="shared" si="37"/>
        <v>10.712448894096086</v>
      </c>
      <c r="H174">
        <f t="shared" si="38"/>
        <v>5.7717108010008307</v>
      </c>
      <c r="I174">
        <f t="shared" si="39"/>
        <v>-9.0246282880920266</v>
      </c>
      <c r="J174">
        <f t="shared" si="40"/>
        <v>-0.2428852961639679</v>
      </c>
      <c r="K174">
        <f t="shared" si="41"/>
        <v>-31.794225338708436</v>
      </c>
      <c r="Q174">
        <f t="shared" si="31"/>
        <v>0</v>
      </c>
      <c r="R174" t="b">
        <f t="shared" si="32"/>
        <v>0</v>
      </c>
      <c r="S174" t="b">
        <f t="shared" si="33"/>
        <v>0</v>
      </c>
    </row>
    <row r="175" spans="1:19" x14ac:dyDescent="0.2">
      <c r="A175" s="9">
        <f t="shared" si="34"/>
        <v>0.97200000000000075</v>
      </c>
      <c r="B175" s="9">
        <f t="shared" si="29"/>
        <v>5.7056144195394012</v>
      </c>
      <c r="C175" s="9">
        <f t="shared" si="30"/>
        <v>7.2915597303578039</v>
      </c>
      <c r="D175" s="9">
        <f t="shared" si="28"/>
        <v>7.8932083810888187</v>
      </c>
      <c r="E175" s="10">
        <f t="shared" si="35"/>
        <v>8.6666666666666607</v>
      </c>
      <c r="F175" s="5">
        <f t="shared" si="36"/>
        <v>7.5</v>
      </c>
      <c r="G175">
        <f t="shared" si="37"/>
        <v>10.872870148785138</v>
      </c>
      <c r="H175">
        <f t="shared" si="38"/>
        <v>5.7702534892238466</v>
      </c>
      <c r="I175">
        <f t="shared" si="39"/>
        <v>-9.2153936401242778</v>
      </c>
      <c r="J175">
        <f t="shared" si="40"/>
        <v>-0.24646031134434082</v>
      </c>
      <c r="K175">
        <f t="shared" si="41"/>
        <v>-31.780390119611333</v>
      </c>
      <c r="Q175">
        <f t="shared" si="31"/>
        <v>0</v>
      </c>
      <c r="R175" t="b">
        <f t="shared" si="32"/>
        <v>0</v>
      </c>
      <c r="S175" t="b">
        <f t="shared" si="33"/>
        <v>0</v>
      </c>
    </row>
    <row r="176" spans="1:19" x14ac:dyDescent="0.2">
      <c r="A176" s="9">
        <f t="shared" si="34"/>
        <v>0.97800000000000076</v>
      </c>
      <c r="B176" s="9">
        <f t="shared" si="29"/>
        <v>5.7402315041891399</v>
      </c>
      <c r="C176" s="9">
        <f t="shared" si="30"/>
        <v>7.2356953214949051</v>
      </c>
      <c r="D176" s="9">
        <f t="shared" si="28"/>
        <v>7.8471304712614103</v>
      </c>
      <c r="E176" s="10">
        <f t="shared" si="35"/>
        <v>8.6666666666666607</v>
      </c>
      <c r="F176" s="5">
        <f t="shared" si="36"/>
        <v>7.5</v>
      </c>
      <c r="G176">
        <f t="shared" si="37"/>
        <v>11.034175420589911</v>
      </c>
      <c r="H176">
        <f t="shared" si="38"/>
        <v>5.7687747273557806</v>
      </c>
      <c r="I176">
        <f t="shared" si="39"/>
        <v>-9.4060759808419458</v>
      </c>
      <c r="J176">
        <f t="shared" si="40"/>
        <v>-0.25005259335101032</v>
      </c>
      <c r="K176">
        <f t="shared" si="41"/>
        <v>-31.766285397952387</v>
      </c>
      <c r="Q176">
        <f t="shared" si="31"/>
        <v>0</v>
      </c>
      <c r="R176" t="b">
        <f t="shared" si="32"/>
        <v>0</v>
      </c>
      <c r="S176" t="b">
        <f t="shared" si="33"/>
        <v>0</v>
      </c>
    </row>
    <row r="177" spans="1:19" x14ac:dyDescent="0.2">
      <c r="A177" s="9">
        <f t="shared" si="34"/>
        <v>0.98400000000000076</v>
      </c>
      <c r="B177" s="9">
        <f t="shared" si="29"/>
        <v>5.7748396516065945</v>
      </c>
      <c r="C177" s="9">
        <f t="shared" si="30"/>
        <v>7.1786870724726901</v>
      </c>
      <c r="D177" s="9">
        <f t="shared" si="28"/>
        <v>7.8000046828937624</v>
      </c>
      <c r="E177" s="10">
        <f t="shared" si="35"/>
        <v>8.6666666666666607</v>
      </c>
      <c r="F177" s="5">
        <f t="shared" si="36"/>
        <v>7.5</v>
      </c>
      <c r="G177">
        <f t="shared" si="37"/>
        <v>11.196320829418891</v>
      </c>
      <c r="H177">
        <f t="shared" si="38"/>
        <v>5.7672744117956745</v>
      </c>
      <c r="I177">
        <f t="shared" si="39"/>
        <v>-9.5966736932296595</v>
      </c>
      <c r="J177">
        <f t="shared" si="40"/>
        <v>-0.25366108730860265</v>
      </c>
      <c r="K177">
        <f t="shared" si="41"/>
        <v>-31.751911070333037</v>
      </c>
      <c r="Q177">
        <f t="shared" si="31"/>
        <v>0</v>
      </c>
      <c r="R177" t="b">
        <f t="shared" si="32"/>
        <v>0</v>
      </c>
      <c r="S177" t="b">
        <f t="shared" si="33"/>
        <v>0</v>
      </c>
    </row>
    <row r="178" spans="1:19" x14ac:dyDescent="0.2">
      <c r="A178" s="9">
        <f t="shared" si="34"/>
        <v>0.99000000000000077</v>
      </c>
      <c r="B178" s="9">
        <f t="shared" si="29"/>
        <v>5.8094387321777967</v>
      </c>
      <c r="C178" s="9">
        <f t="shared" si="30"/>
        <v>7.1205354959140461</v>
      </c>
      <c r="D178" s="9">
        <f t="shared" si="28"/>
        <v>7.7518320193573906</v>
      </c>
      <c r="E178" s="10">
        <f t="shared" si="35"/>
        <v>8.6666666666666607</v>
      </c>
      <c r="F178" s="5">
        <f t="shared" si="36"/>
        <v>7.5</v>
      </c>
      <c r="G178">
        <f t="shared" si="37"/>
        <v>11.359264703732528</v>
      </c>
      <c r="H178">
        <f t="shared" si="38"/>
        <v>5.765752445271823</v>
      </c>
      <c r="I178">
        <f t="shared" si="39"/>
        <v>-9.7871851596516581</v>
      </c>
      <c r="J178">
        <f t="shared" si="40"/>
        <v>-0.25728478898437263</v>
      </c>
      <c r="K178">
        <f t="shared" si="41"/>
        <v>-31.737267085700687</v>
      </c>
      <c r="Q178">
        <f t="shared" si="31"/>
        <v>0</v>
      </c>
      <c r="R178" t="b">
        <f t="shared" si="32"/>
        <v>0</v>
      </c>
      <c r="S178" t="b">
        <f t="shared" si="33"/>
        <v>0</v>
      </c>
    </row>
    <row r="179" spans="1:19" x14ac:dyDescent="0.2">
      <c r="A179" s="9">
        <f t="shared" si="34"/>
        <v>0.99600000000000077</v>
      </c>
      <c r="B179" s="9">
        <f t="shared" si="29"/>
        <v>5.844028615723226</v>
      </c>
      <c r="C179" s="9">
        <f t="shared" si="30"/>
        <v>7.0612411141485936</v>
      </c>
      <c r="D179" s="9">
        <f t="shared" si="28"/>
        <v>7.7026135004910614</v>
      </c>
      <c r="E179" s="10">
        <f t="shared" si="35"/>
        <v>8.6666666666666607</v>
      </c>
      <c r="F179" s="5">
        <f t="shared" si="36"/>
        <v>7.5</v>
      </c>
      <c r="G179">
        <f t="shared" si="37"/>
        <v>11.522967455010409</v>
      </c>
      <c r="H179">
        <f t="shared" si="38"/>
        <v>5.7642087365379169</v>
      </c>
      <c r="I179">
        <f t="shared" si="39"/>
        <v>-9.9776087621658629</v>
      </c>
      <c r="J179">
        <f t="shared" si="40"/>
        <v>-0.26092274191921749</v>
      </c>
      <c r="K179">
        <f t="shared" si="41"/>
        <v>-31.722353441900999</v>
      </c>
      <c r="Q179">
        <f t="shared" si="31"/>
        <v>0</v>
      </c>
      <c r="R179" t="b">
        <f t="shared" si="32"/>
        <v>0</v>
      </c>
      <c r="S179" t="b">
        <f t="shared" si="33"/>
        <v>0</v>
      </c>
    </row>
    <row r="180" spans="1:19" x14ac:dyDescent="0.2">
      <c r="A180" s="9">
        <f t="shared" si="34"/>
        <v>1.0020000000000007</v>
      </c>
      <c r="B180" s="9">
        <f t="shared" si="29"/>
        <v>5.8786091715330988</v>
      </c>
      <c r="C180" s="9">
        <f t="shared" si="30"/>
        <v>7.0008044592136445</v>
      </c>
      <c r="D180" s="9">
        <f t="shared" si="28"/>
        <v>7.6523501626250319</v>
      </c>
      <c r="E180" s="10">
        <f t="shared" si="35"/>
        <v>8.6666666666666607</v>
      </c>
      <c r="F180" s="5">
        <f t="shared" si="36"/>
        <v>7.5</v>
      </c>
      <c r="G180">
        <f t="shared" si="37"/>
        <v>11.687391459163862</v>
      </c>
      <c r="H180">
        <f t="shared" si="38"/>
        <v>5.7626432000864014</v>
      </c>
      <c r="I180">
        <f t="shared" si="39"/>
        <v>-10.167942882817268</v>
      </c>
      <c r="J180">
        <f t="shared" si="40"/>
        <v>-0.264574034717944</v>
      </c>
      <c r="K180">
        <f t="shared" si="41"/>
        <v>-31.707170182521757</v>
      </c>
      <c r="Q180">
        <f t="shared" si="31"/>
        <v>0</v>
      </c>
      <c r="R180" t="b">
        <f t="shared" si="32"/>
        <v>0</v>
      </c>
      <c r="S180" t="b">
        <f t="shared" si="33"/>
        <v>0</v>
      </c>
    </row>
    <row r="181" spans="1:19" x14ac:dyDescent="0.2">
      <c r="A181" s="9">
        <f t="shared" si="34"/>
        <v>1.0080000000000007</v>
      </c>
      <c r="B181" s="9">
        <f t="shared" si="29"/>
        <v>5.9131802684009926</v>
      </c>
      <c r="C181" s="9">
        <f t="shared" si="30"/>
        <v>6.9392260728534554</v>
      </c>
      <c r="D181" s="9">
        <f t="shared" si="28"/>
        <v>7.601043058601034</v>
      </c>
      <c r="E181" s="10">
        <f t="shared" si="35"/>
        <v>8.6666666666666607</v>
      </c>
      <c r="F181" s="5">
        <f t="shared" si="36"/>
        <v>7.5</v>
      </c>
      <c r="G181">
        <f t="shared" si="37"/>
        <v>11.852500944625385</v>
      </c>
      <c r="H181">
        <f t="shared" si="38"/>
        <v>5.7610557558780942</v>
      </c>
      <c r="I181">
        <f t="shared" si="39"/>
        <v>-10.358185903912398</v>
      </c>
      <c r="J181">
        <f t="shared" si="40"/>
        <v>-0.26823779849258833</v>
      </c>
      <c r="K181">
        <f t="shared" si="41"/>
        <v>-31.691717394002389</v>
      </c>
      <c r="Q181">
        <f t="shared" si="31"/>
        <v>0</v>
      </c>
      <c r="R181" t="b">
        <f t="shared" si="32"/>
        <v>0</v>
      </c>
      <c r="S181" t="b">
        <f t="shared" si="33"/>
        <v>0</v>
      </c>
    </row>
    <row r="182" spans="1:19" x14ac:dyDescent="0.2">
      <c r="A182" s="9">
        <f t="shared" si="34"/>
        <v>1.0140000000000007</v>
      </c>
      <c r="B182" s="9">
        <f t="shared" si="29"/>
        <v>5.9477417746558885</v>
      </c>
      <c r="C182" s="9">
        <f t="shared" si="30"/>
        <v>6.8765065065168889</v>
      </c>
      <c r="D182" s="9">
        <f t="shared" si="28"/>
        <v>7.5486932577883277</v>
      </c>
      <c r="E182" s="10">
        <f t="shared" si="35"/>
        <v>8.6666666666666607</v>
      </c>
      <c r="F182" s="5">
        <f t="shared" si="36"/>
        <v>7.5</v>
      </c>
      <c r="G182">
        <f t="shared" si="37"/>
        <v>12.018261886831661</v>
      </c>
      <c r="H182">
        <f t="shared" si="38"/>
        <v>5.7594463290871385</v>
      </c>
      <c r="I182">
        <f t="shared" si="39"/>
        <v>-10.548336208276412</v>
      </c>
      <c r="J182">
        <f t="shared" si="40"/>
        <v>-0.27191320445225975</v>
      </c>
      <c r="K182">
        <f t="shared" si="41"/>
        <v>-31.675995202985622</v>
      </c>
      <c r="Q182">
        <f t="shared" si="31"/>
        <v>0</v>
      </c>
      <c r="R182" t="b">
        <f t="shared" si="32"/>
        <v>0</v>
      </c>
      <c r="S182" t="b">
        <f t="shared" si="33"/>
        <v>0</v>
      </c>
    </row>
    <row r="183" spans="1:19" x14ac:dyDescent="0.2">
      <c r="A183" s="9">
        <f t="shared" si="34"/>
        <v>1.0200000000000007</v>
      </c>
      <c r="B183" s="9">
        <f t="shared" si="29"/>
        <v>5.9822935581927315</v>
      </c>
      <c r="C183" s="9">
        <f t="shared" si="30"/>
        <v>6.8126463213535766</v>
      </c>
      <c r="D183" s="9">
        <f t="shared" si="28"/>
        <v>7.4953018460959697</v>
      </c>
      <c r="E183" s="10">
        <f t="shared" si="35"/>
        <v>8.6666666666666607</v>
      </c>
      <c r="F183" s="5">
        <f t="shared" si="36"/>
        <v>7.5</v>
      </c>
      <c r="G183">
        <f t="shared" si="37"/>
        <v>12.184641908808734</v>
      </c>
      <c r="H183">
        <f t="shared" si="38"/>
        <v>5.7578148498604254</v>
      </c>
      <c r="I183">
        <f t="shared" si="39"/>
        <v>-10.738392179494326</v>
      </c>
      <c r="J183">
        <f t="shared" si="40"/>
        <v>-0.27559946163279775</v>
      </c>
      <c r="K183">
        <f t="shared" si="41"/>
        <v>-31.660003773889635</v>
      </c>
      <c r="Q183">
        <f t="shared" si="31"/>
        <v>0</v>
      </c>
      <c r="R183" t="b">
        <f t="shared" si="32"/>
        <v>0</v>
      </c>
      <c r="S183" t="b">
        <f t="shared" si="33"/>
        <v>0</v>
      </c>
    </row>
    <row r="184" spans="1:19" x14ac:dyDescent="0.2">
      <c r="A184" s="9">
        <f t="shared" si="34"/>
        <v>1.0260000000000007</v>
      </c>
      <c r="B184" s="9">
        <f t="shared" si="29"/>
        <v>6.0168354865015843</v>
      </c>
      <c r="C184" s="9">
        <f t="shared" si="30"/>
        <v>6.7476460882086808</v>
      </c>
      <c r="D184" s="9">
        <f t="shared" si="28"/>
        <v>7.4408699259814846</v>
      </c>
      <c r="E184" s="10">
        <f t="shared" si="35"/>
        <v>8.6666666666666607</v>
      </c>
      <c r="F184" s="5">
        <f t="shared" si="36"/>
        <v>7.5</v>
      </c>
      <c r="G184">
        <f t="shared" si="37"/>
        <v>12.351610187564575</v>
      </c>
      <c r="H184">
        <f t="shared" si="38"/>
        <v>5.756161253090629</v>
      </c>
      <c r="I184">
        <f t="shared" si="39"/>
        <v>-10.928352202137663</v>
      </c>
      <c r="J184">
        <f t="shared" si="40"/>
        <v>-0.27929581475946125</v>
      </c>
      <c r="K184">
        <f t="shared" si="41"/>
        <v>-31.643743306681067</v>
      </c>
      <c r="Q184">
        <f t="shared" si="31"/>
        <v>0</v>
      </c>
      <c r="R184" t="b">
        <f t="shared" si="32"/>
        <v>0</v>
      </c>
      <c r="S184" t="b">
        <f t="shared" si="33"/>
        <v>0</v>
      </c>
    </row>
    <row r="185" spans="1:19" x14ac:dyDescent="0.2">
      <c r="A185" s="9">
        <f t="shared" si="34"/>
        <v>1.0320000000000007</v>
      </c>
      <c r="B185" s="9">
        <f t="shared" si="29"/>
        <v>6.051367426695462</v>
      </c>
      <c r="C185" s="9">
        <f t="shared" si="30"/>
        <v>6.6815063876163343</v>
      </c>
      <c r="D185" s="9">
        <f t="shared" si="28"/>
        <v>7.3853986164561363</v>
      </c>
      <c r="E185" s="10">
        <f t="shared" si="35"/>
        <v>8.6666666666666607</v>
      </c>
      <c r="F185" s="5">
        <f t="shared" si="36"/>
        <v>7.5</v>
      </c>
      <c r="G185">
        <f t="shared" si="37"/>
        <v>12.519137365995132</v>
      </c>
      <c r="H185">
        <f t="shared" si="38"/>
        <v>5.7544854782020725</v>
      </c>
      <c r="I185">
        <f t="shared" si="39"/>
        <v>-11.118214661977749</v>
      </c>
      <c r="J185">
        <f t="shared" si="40"/>
        <v>-0.28300154223589252</v>
      </c>
      <c r="K185">
        <f t="shared" si="41"/>
        <v>-31.627214034831052</v>
      </c>
      <c r="Q185">
        <f t="shared" si="31"/>
        <v>0</v>
      </c>
      <c r="R185" t="b">
        <f t="shared" si="32"/>
        <v>0</v>
      </c>
      <c r="S185" t="b">
        <f t="shared" si="33"/>
        <v>0</v>
      </c>
    </row>
    <row r="186" spans="1:19" x14ac:dyDescent="0.2">
      <c r="A186" s="9">
        <f t="shared" si="34"/>
        <v>1.0380000000000007</v>
      </c>
      <c r="B186" s="9">
        <f t="shared" si="29"/>
        <v>6.0858892455369142</v>
      </c>
      <c r="C186" s="9">
        <f t="shared" si="30"/>
        <v>6.6142278097918412</v>
      </c>
      <c r="D186" s="9">
        <f t="shared" si="28"/>
        <v>7.3288890530869644</v>
      </c>
      <c r="E186" s="10">
        <f t="shared" si="35"/>
        <v>8.6666666666666607</v>
      </c>
      <c r="F186" s="5">
        <f t="shared" si="36"/>
        <v>7.5</v>
      </c>
      <c r="G186">
        <f t="shared" si="37"/>
        <v>12.687195470013783</v>
      </c>
      <c r="H186">
        <f t="shared" si="38"/>
        <v>5.7527874689486573</v>
      </c>
      <c r="I186">
        <f t="shared" si="39"/>
        <v>-11.307977946186735</v>
      </c>
      <c r="J186">
        <f t="shared" si="40"/>
        <v>-0.28671595425269097</v>
      </c>
      <c r="K186">
        <f t="shared" si="41"/>
        <v>-31.61041622343788</v>
      </c>
      <c r="Q186">
        <f t="shared" si="31"/>
        <v>0</v>
      </c>
      <c r="R186" t="b">
        <f t="shared" si="32"/>
        <v>0</v>
      </c>
      <c r="S186" t="b">
        <f t="shared" si="33"/>
        <v>0</v>
      </c>
    </row>
    <row r="187" spans="1:19" x14ac:dyDescent="0.2">
      <c r="A187" s="9">
        <f t="shared" si="34"/>
        <v>1.0440000000000007</v>
      </c>
      <c r="B187" s="9">
        <f t="shared" si="29"/>
        <v>6.1204008094634297</v>
      </c>
      <c r="C187" s="9">
        <f t="shared" si="30"/>
        <v>6.5458109546226986</v>
      </c>
      <c r="D187" s="9">
        <f t="shared" si="28"/>
        <v>7.2713423879957055</v>
      </c>
      <c r="E187" s="10">
        <f t="shared" si="35"/>
        <v>8.6666666666666607</v>
      </c>
      <c r="F187" s="5">
        <f t="shared" si="36"/>
        <v>7.5</v>
      </c>
      <c r="G187">
        <f t="shared" si="37"/>
        <v>12.855757830620524</v>
      </c>
      <c r="H187">
        <f t="shared" si="38"/>
        <v>5.7510671732231415</v>
      </c>
      <c r="I187">
        <f t="shared" si="39"/>
        <v>-11.497640443527363</v>
      </c>
      <c r="J187">
        <f t="shared" si="40"/>
        <v>-0.29043839100908075</v>
      </c>
      <c r="K187">
        <f t="shared" si="41"/>
        <v>-31.593350167501608</v>
      </c>
      <c r="Q187">
        <f t="shared" si="31"/>
        <v>0</v>
      </c>
      <c r="R187" t="b">
        <f t="shared" si="32"/>
        <v>0</v>
      </c>
      <c r="S187" t="b">
        <f t="shared" si="33"/>
        <v>0</v>
      </c>
    </row>
    <row r="188" spans="1:19" x14ac:dyDescent="0.2">
      <c r="A188" s="9">
        <f t="shared" si="34"/>
        <v>1.0500000000000007</v>
      </c>
      <c r="B188" s="9">
        <f t="shared" si="29"/>
        <v>6.1549019846117305</v>
      </c>
      <c r="C188" s="9">
        <f t="shared" si="30"/>
        <v>6.4762564316585189</v>
      </c>
      <c r="D188" s="9">
        <f t="shared" si="28"/>
        <v>7.2127597898547862</v>
      </c>
      <c r="E188" s="10">
        <f t="shared" si="35"/>
        <v>8.6666666666666607</v>
      </c>
      <c r="F188" s="5">
        <f t="shared" si="36"/>
        <v>7.5</v>
      </c>
      <c r="G188">
        <f t="shared" si="37"/>
        <v>13.024799010635313</v>
      </c>
      <c r="H188">
        <f t="shared" si="38"/>
        <v>5.7493245428770869</v>
      </c>
      <c r="I188">
        <f t="shared" si="39"/>
        <v>-11.687200544532372</v>
      </c>
      <c r="J188">
        <f t="shared" si="40"/>
        <v>-0.29416822104134677</v>
      </c>
      <c r="K188">
        <f t="shared" si="41"/>
        <v>-31.576016190337015</v>
      </c>
      <c r="Q188">
        <f t="shared" si="31"/>
        <v>0</v>
      </c>
      <c r="R188" t="b">
        <f t="shared" si="32"/>
        <v>0</v>
      </c>
      <c r="S188" t="b">
        <f t="shared" si="33"/>
        <v>0</v>
      </c>
    </row>
    <row r="189" spans="1:19" x14ac:dyDescent="0.2">
      <c r="A189" s="9">
        <f t="shared" si="34"/>
        <v>1.0560000000000007</v>
      </c>
      <c r="B189" s="9">
        <f t="shared" si="29"/>
        <v>6.1893926368410144</v>
      </c>
      <c r="C189" s="9">
        <f t="shared" si="30"/>
        <v>6.4055648600998989</v>
      </c>
      <c r="D189" s="9">
        <f t="shared" si="28"/>
        <v>7.1531424438804727</v>
      </c>
      <c r="E189" s="10">
        <f t="shared" si="35"/>
        <v>8.6666666666666607</v>
      </c>
      <c r="F189" s="5">
        <f t="shared" si="36"/>
        <v>7.5</v>
      </c>
      <c r="G189">
        <f t="shared" si="37"/>
        <v>13.19429473582956</v>
      </c>
      <c r="H189">
        <f t="shared" si="38"/>
        <v>5.7475595335508389</v>
      </c>
      <c r="I189">
        <f t="shared" si="39"/>
        <v>-11.876656641674394</v>
      </c>
      <c r="J189">
        <f t="shared" si="40"/>
        <v>-0.29790483965193321</v>
      </c>
      <c r="K189">
        <f t="shared" si="41"/>
        <v>-31.558414642112766</v>
      </c>
      <c r="Q189">
        <f t="shared" si="31"/>
        <v>0</v>
      </c>
      <c r="R189" t="b">
        <f t="shared" si="32"/>
        <v>0</v>
      </c>
      <c r="S189" t="b">
        <f t="shared" si="33"/>
        <v>0</v>
      </c>
    </row>
    <row r="190" spans="1:19" x14ac:dyDescent="0.2">
      <c r="A190" s="9">
        <f t="shared" si="34"/>
        <v>1.0620000000000007</v>
      </c>
      <c r="B190" s="9">
        <f t="shared" si="29"/>
        <v>6.2238726317552056</v>
      </c>
      <c r="C190" s="9">
        <f t="shared" si="30"/>
        <v>6.3337368687862945</v>
      </c>
      <c r="D190" s="9">
        <f t="shared" si="28"/>
        <v>7.0924915518233504</v>
      </c>
      <c r="E190" s="10">
        <f t="shared" si="35"/>
        <v>8.6666666666666607</v>
      </c>
      <c r="F190" s="5">
        <f t="shared" si="36"/>
        <v>7.5</v>
      </c>
      <c r="G190">
        <f t="shared" si="37"/>
        <v>13.364221830200105</v>
      </c>
      <c r="H190">
        <f t="shared" si="38"/>
        <v>5.7457721045129277</v>
      </c>
      <c r="I190">
        <f t="shared" si="39"/>
        <v>-12.066007129527071</v>
      </c>
      <c r="J190">
        <f t="shared" si="40"/>
        <v>-0.30164766743333987</v>
      </c>
      <c r="K190">
        <f t="shared" si="41"/>
        <v>-31.540545898505588</v>
      </c>
      <c r="Q190">
        <f t="shared" si="31"/>
        <v>0</v>
      </c>
      <c r="R190" t="b">
        <f t="shared" si="32"/>
        <v>0</v>
      </c>
      <c r="S190" t="b">
        <f t="shared" si="33"/>
        <v>0</v>
      </c>
    </row>
    <row r="191" spans="1:19" x14ac:dyDescent="0.2">
      <c r="A191" s="9">
        <f t="shared" si="34"/>
        <v>1.0680000000000007</v>
      </c>
      <c r="B191" s="9">
        <f t="shared" si="29"/>
        <v>6.258341834724269</v>
      </c>
      <c r="C191" s="9">
        <f t="shared" si="30"/>
        <v>6.2607730961829589</v>
      </c>
      <c r="D191" s="9">
        <f t="shared" si="28"/>
        <v>7.0308083319562016</v>
      </c>
      <c r="E191" s="10">
        <f t="shared" si="35"/>
        <v>8.6666666666666607</v>
      </c>
      <c r="F191" s="5">
        <f t="shared" si="36"/>
        <v>7.5</v>
      </c>
      <c r="G191">
        <f t="shared" si="37"/>
        <v>13.5345581551411</v>
      </c>
      <c r="H191">
        <f t="shared" si="38"/>
        <v>5.7439622185083277</v>
      </c>
      <c r="I191">
        <f t="shared" si="39"/>
        <v>-12.255250404918105</v>
      </c>
      <c r="J191">
        <f t="shared" si="40"/>
        <v>-0.30539614888120536</v>
      </c>
      <c r="K191">
        <f t="shared" si="41"/>
        <v>-31.522410359459364</v>
      </c>
      <c r="Q191">
        <f t="shared" si="31"/>
        <v>0</v>
      </c>
      <c r="R191" t="b">
        <f t="shared" si="32"/>
        <v>0</v>
      </c>
      <c r="S191" t="b">
        <f t="shared" si="33"/>
        <v>0</v>
      </c>
    </row>
    <row r="192" spans="1:19" x14ac:dyDescent="0.2">
      <c r="A192" s="9">
        <f t="shared" si="34"/>
        <v>1.0740000000000007</v>
      </c>
      <c r="B192" s="9">
        <f t="shared" si="29"/>
        <v>6.292800110904639</v>
      </c>
      <c r="C192" s="9">
        <f t="shared" si="30"/>
        <v>6.18667419036698</v>
      </c>
      <c r="D192" s="9">
        <f t="shared" si="28"/>
        <v>6.9680940190594249</v>
      </c>
      <c r="E192" s="10">
        <f t="shared" si="35"/>
        <v>8.6666666666666607</v>
      </c>
      <c r="F192" s="5">
        <f t="shared" si="36"/>
        <v>7.5</v>
      </c>
      <c r="G192">
        <f t="shared" si="37"/>
        <v>13.705282552280627</v>
      </c>
      <c r="H192">
        <f t="shared" si="38"/>
        <v>5.7421298416150401</v>
      </c>
      <c r="I192">
        <f t="shared" si="39"/>
        <v>-12.444384867074861</v>
      </c>
      <c r="J192">
        <f t="shared" si="40"/>
        <v>-0.30914975109123172</v>
      </c>
      <c r="K192">
        <f t="shared" si="41"/>
        <v>-31.504008448039965</v>
      </c>
      <c r="Q192">
        <f t="shared" si="31"/>
        <v>0</v>
      </c>
      <c r="R192" t="b">
        <f t="shared" si="32"/>
        <v>0</v>
      </c>
      <c r="S192" t="b">
        <f t="shared" si="33"/>
        <v>0</v>
      </c>
    </row>
    <row r="193" spans="1:19" x14ac:dyDescent="0.2">
      <c r="A193" s="9">
        <f t="shared" si="34"/>
        <v>1.0800000000000007</v>
      </c>
      <c r="B193" s="9">
        <f t="shared" si="29"/>
        <v>6.32724732525881</v>
      </c>
      <c r="C193" s="9">
        <f t="shared" si="30"/>
        <v>6.1114408090124659</v>
      </c>
      <c r="D193" s="9">
        <f t="shared" si="28"/>
        <v>6.9043498644040966</v>
      </c>
      <c r="E193" s="10">
        <f t="shared" si="35"/>
        <v>8.6666666666666607</v>
      </c>
      <c r="F193" s="5">
        <f t="shared" si="36"/>
        <v>7.5</v>
      </c>
      <c r="G193">
        <f t="shared" si="37"/>
        <v>13.876374789760309</v>
      </c>
      <c r="H193">
        <f t="shared" si="38"/>
        <v>5.740274943108493</v>
      </c>
      <c r="I193">
        <f t="shared" si="39"/>
        <v>-12.6334089177631</v>
      </c>
      <c r="J193">
        <f t="shared" si="40"/>
        <v>-0.31290796253486552</v>
      </c>
      <c r="K193">
        <f t="shared" si="41"/>
        <v>-31.485340609377438</v>
      </c>
      <c r="Q193">
        <f t="shared" si="31"/>
        <v>0</v>
      </c>
      <c r="R193" t="b">
        <f t="shared" si="32"/>
        <v>0</v>
      </c>
      <c r="S193" t="b">
        <f t="shared" si="33"/>
        <v>0</v>
      </c>
    </row>
    <row r="194" spans="1:19" x14ac:dyDescent="0.2">
      <c r="A194" s="9">
        <f t="shared" si="34"/>
        <v>1.0860000000000007</v>
      </c>
      <c r="B194" s="9">
        <f t="shared" si="29"/>
        <v>6.3616833425741355</v>
      </c>
      <c r="C194" s="9">
        <f t="shared" si="30"/>
        <v>6.0350736193749182</v>
      </c>
      <c r="D194" s="9">
        <f t="shared" si="28"/>
        <v>6.8395771357327391</v>
      </c>
      <c r="E194" s="10">
        <f t="shared" si="35"/>
        <v>8.6666666666666607</v>
      </c>
      <c r="F194" s="5">
        <f t="shared" si="36"/>
        <v>7.5</v>
      </c>
      <c r="G194">
        <f t="shared" si="37"/>
        <v>14.047815511747787</v>
      </c>
      <c r="H194">
        <f t="shared" si="38"/>
        <v>5.7383974953332837</v>
      </c>
      <c r="I194">
        <f t="shared" si="39"/>
        <v>-12.822320961419365</v>
      </c>
      <c r="J194">
        <f t="shared" si="40"/>
        <v>-0.31667029190891971</v>
      </c>
      <c r="K194">
        <f t="shared" si="41"/>
        <v>-31.466407309687998</v>
      </c>
      <c r="Q194">
        <f t="shared" si="31"/>
        <v>0</v>
      </c>
      <c r="R194" t="b">
        <f t="shared" si="32"/>
        <v>0</v>
      </c>
      <c r="S194" t="b">
        <f t="shared" si="33"/>
        <v>0</v>
      </c>
    </row>
    <row r="195" spans="1:19" x14ac:dyDescent="0.2">
      <c r="A195" s="9">
        <f t="shared" si="34"/>
        <v>1.0920000000000007</v>
      </c>
      <c r="B195" s="9">
        <f t="shared" si="29"/>
        <v>6.3961080274808806</v>
      </c>
      <c r="C195" s="9">
        <f t="shared" si="30"/>
        <v>5.957573298274828</v>
      </c>
      <c r="D195" s="9">
        <f t="shared" si="28"/>
        <v>6.773777117237934</v>
      </c>
      <c r="E195" s="10">
        <f t="shared" si="35"/>
        <v>8.6666666666666607</v>
      </c>
      <c r="F195" s="5">
        <f t="shared" si="36"/>
        <v>7.5</v>
      </c>
      <c r="G195">
        <f t="shared" si="37"/>
        <v>14.21958619098317</v>
      </c>
      <c r="H195">
        <f t="shared" si="38"/>
        <v>5.7364974735818306</v>
      </c>
      <c r="I195">
        <f t="shared" si="39"/>
        <v>-13.011119405277492</v>
      </c>
      <c r="J195">
        <f t="shared" si="40"/>
        <v>-0.32043626705457851</v>
      </c>
      <c r="K195">
        <f t="shared" si="41"/>
        <v>-31.447209035368882</v>
      </c>
      <c r="Q195">
        <f t="shared" si="31"/>
        <v>0</v>
      </c>
      <c r="R195" t="b">
        <f t="shared" si="32"/>
        <v>0</v>
      </c>
      <c r="S195" t="b">
        <f t="shared" si="33"/>
        <v>0</v>
      </c>
    </row>
    <row r="196" spans="1:19" x14ac:dyDescent="0.2">
      <c r="A196" s="9">
        <f t="shared" si="34"/>
        <v>1.0980000000000008</v>
      </c>
      <c r="B196" s="9">
        <f t="shared" si="29"/>
        <v>6.4305212444695643</v>
      </c>
      <c r="C196" s="9">
        <f t="shared" si="30"/>
        <v>5.8789405320805264</v>
      </c>
      <c r="D196" s="9">
        <f t="shared" si="28"/>
        <v>6.7069511095387888</v>
      </c>
      <c r="E196" s="10">
        <f t="shared" si="35"/>
        <v>8.6666666666666607</v>
      </c>
      <c r="F196" s="5">
        <f t="shared" si="36"/>
        <v>7.5</v>
      </c>
      <c r="G196">
        <f t="shared" si="37"/>
        <v>14.391669084171712</v>
      </c>
      <c r="H196">
        <f t="shared" si="38"/>
        <v>5.7345748559795036</v>
      </c>
      <c r="I196">
        <f t="shared" si="39"/>
        <v>-13.199802659489706</v>
      </c>
      <c r="J196">
        <f t="shared" si="40"/>
        <v>-0.3242054339414821</v>
      </c>
      <c r="K196">
        <f t="shared" si="41"/>
        <v>-31.427746292159817</v>
      </c>
      <c r="Q196">
        <f t="shared" si="31"/>
        <v>0</v>
      </c>
      <c r="R196" t="b">
        <f t="shared" si="32"/>
        <v>0</v>
      </c>
      <c r="S196" t="b">
        <f t="shared" si="33"/>
        <v>0</v>
      </c>
    </row>
    <row r="197" spans="1:19" x14ac:dyDescent="0.2">
      <c r="A197" s="9">
        <f t="shared" si="34"/>
        <v>1.1040000000000008</v>
      </c>
      <c r="B197" s="9">
        <f t="shared" si="29"/>
        <v>6.4649228579076308</v>
      </c>
      <c r="C197" s="9">
        <f t="shared" si="30"/>
        <v>5.7991760166903292</v>
      </c>
      <c r="D197" s="9">
        <f t="shared" si="28"/>
        <v>6.6391004296554392</v>
      </c>
      <c r="E197" s="10">
        <f t="shared" si="35"/>
        <v>8.6666666666666607</v>
      </c>
      <c r="F197" s="5">
        <f t="shared" si="36"/>
        <v>7.5</v>
      </c>
      <c r="G197">
        <f t="shared" si="37"/>
        <v>14.564047190045708</v>
      </c>
      <c r="H197">
        <f t="shared" si="38"/>
        <v>5.7326296233758542</v>
      </c>
      <c r="I197">
        <f t="shared" si="39"/>
        <v>-13.388369137242664</v>
      </c>
      <c r="J197">
        <f t="shared" si="40"/>
        <v>-0.32797735571283798</v>
      </c>
      <c r="K197">
        <f t="shared" si="41"/>
        <v>-31.408019604365371</v>
      </c>
      <c r="Q197">
        <f t="shared" si="31"/>
        <v>0</v>
      </c>
      <c r="R197" t="b">
        <f t="shared" si="32"/>
        <v>0</v>
      </c>
      <c r="S197" t="b">
        <f t="shared" si="33"/>
        <v>0</v>
      </c>
    </row>
    <row r="198" spans="1:19" x14ac:dyDescent="0.2">
      <c r="A198" s="9">
        <f t="shared" si="34"/>
        <v>1.1100000000000008</v>
      </c>
      <c r="B198" s="9">
        <f t="shared" si="29"/>
        <v>6.4993127320554827</v>
      </c>
      <c r="C198" s="9">
        <f t="shared" si="30"/>
        <v>5.7182804575139947</v>
      </c>
      <c r="D198" s="9">
        <f t="shared" si="28"/>
        <v>6.5702264109815864</v>
      </c>
      <c r="E198" s="10">
        <f t="shared" si="35"/>
        <v>8.6666666666666607</v>
      </c>
      <c r="F198" s="5">
        <f t="shared" si="36"/>
        <v>7.5</v>
      </c>
      <c r="G198">
        <f t="shared" si="37"/>
        <v>14.736704209928979</v>
      </c>
      <c r="H198">
        <f t="shared" si="38"/>
        <v>5.7306617592415776</v>
      </c>
      <c r="I198">
        <f t="shared" si="39"/>
        <v>-13.576817254868857</v>
      </c>
      <c r="J198">
        <f t="shared" si="40"/>
        <v>-0.3317516117877401</v>
      </c>
      <c r="K198">
        <f t="shared" si="41"/>
        <v>-31.388029514133034</v>
      </c>
      <c r="Q198">
        <f t="shared" si="31"/>
        <v>0</v>
      </c>
      <c r="R198" t="b">
        <f t="shared" si="32"/>
        <v>0</v>
      </c>
      <c r="S198" t="b">
        <f t="shared" si="33"/>
        <v>0</v>
      </c>
    </row>
    <row r="199" spans="1:19" x14ac:dyDescent="0.2">
      <c r="A199" s="9">
        <f t="shared" si="34"/>
        <v>1.1160000000000008</v>
      </c>
      <c r="B199" s="9">
        <f t="shared" si="29"/>
        <v>6.5336907310819203</v>
      </c>
      <c r="C199" s="9">
        <f t="shared" si="30"/>
        <v>5.6362545694535271</v>
      </c>
      <c r="D199" s="9">
        <f t="shared" si="28"/>
        <v>6.5003304032551377</v>
      </c>
      <c r="E199" s="10">
        <f t="shared" si="35"/>
        <v>8.6666666666666607</v>
      </c>
      <c r="F199" s="5">
        <f t="shared" si="36"/>
        <v>7.5</v>
      </c>
      <c r="G199">
        <f t="shared" si="37"/>
        <v>14.909624510647284</v>
      </c>
      <c r="H199">
        <f t="shared" si="38"/>
        <v>5.7286712495708514</v>
      </c>
      <c r="I199">
        <f t="shared" si="39"/>
        <v>-13.765145431953655</v>
      </c>
      <c r="J199">
        <f t="shared" si="40"/>
        <v>-0.33552779701710872</v>
      </c>
      <c r="K199">
        <f t="shared" si="41"/>
        <v>-31.367776580782234</v>
      </c>
      <c r="Q199">
        <f t="shared" si="31"/>
        <v>0</v>
      </c>
      <c r="R199" t="b">
        <f t="shared" si="32"/>
        <v>0</v>
      </c>
      <c r="S199" t="b">
        <f t="shared" si="33"/>
        <v>0</v>
      </c>
    </row>
    <row r="200" spans="1:19" x14ac:dyDescent="0.2">
      <c r="A200" s="9">
        <f t="shared" si="34"/>
        <v>1.1220000000000008</v>
      </c>
      <c r="B200" s="9">
        <f t="shared" si="29"/>
        <v>6.5680567190789994</v>
      </c>
      <c r="C200" s="9">
        <f t="shared" si="30"/>
        <v>5.5530990768833508</v>
      </c>
      <c r="D200" s="9">
        <f t="shared" si="28"/>
        <v>6.429413772527063</v>
      </c>
      <c r="E200" s="10">
        <f t="shared" si="35"/>
        <v>8.6666666666666607</v>
      </c>
      <c r="F200" s="5">
        <f t="shared" si="36"/>
        <v>7.5</v>
      </c>
      <c r="G200">
        <f t="shared" si="37"/>
        <v>15.082793089637498</v>
      </c>
      <c r="H200">
        <f t="shared" si="38"/>
        <v>5.7266580827887488</v>
      </c>
      <c r="I200">
        <f t="shared" si="39"/>
        <v>-13.953352091438349</v>
      </c>
      <c r="J200">
        <f t="shared" si="40"/>
        <v>-0.3393055208898812</v>
      </c>
      <c r="K200">
        <f t="shared" si="41"/>
        <v>-31.347261380180072</v>
      </c>
      <c r="Q200">
        <f t="shared" si="31"/>
        <v>0</v>
      </c>
      <c r="R200" t="b">
        <f t="shared" si="32"/>
        <v>0</v>
      </c>
      <c r="S200" t="b">
        <f t="shared" si="33"/>
        <v>0</v>
      </c>
    </row>
    <row r="201" spans="1:19" x14ac:dyDescent="0.2">
      <c r="A201" s="9">
        <f t="shared" si="34"/>
        <v>1.1280000000000008</v>
      </c>
      <c r="B201" s="9">
        <f t="shared" si="29"/>
        <v>6.6024105600763558</v>
      </c>
      <c r="C201" s="9">
        <f t="shared" si="30"/>
        <v>5.468814713629877</v>
      </c>
      <c r="D201" s="9">
        <f t="shared" si="28"/>
        <v>6.3574779011285045</v>
      </c>
      <c r="E201" s="10">
        <f t="shared" si="35"/>
        <v>8.6666666666666607</v>
      </c>
      <c r="F201" s="5">
        <f t="shared" si="36"/>
        <v>7.5</v>
      </c>
      <c r="G201">
        <f t="shared" si="37"/>
        <v>15.256195542117492</v>
      </c>
      <c r="H201">
        <f t="shared" si="38"/>
        <v>5.7246222496634092</v>
      </c>
      <c r="I201">
        <f t="shared" si="39"/>
        <v>-14.141435659719429</v>
      </c>
      <c r="J201">
        <f t="shared" si="40"/>
        <v>-0.34308440678629182</v>
      </c>
      <c r="K201">
        <f t="shared" si="41"/>
        <v>-31.326484504159794</v>
      </c>
      <c r="Q201">
        <f t="shared" si="31"/>
        <v>0</v>
      </c>
      <c r="R201" t="b">
        <f t="shared" si="32"/>
        <v>0</v>
      </c>
      <c r="S201" t="b">
        <f t="shared" si="33"/>
        <v>0</v>
      </c>
    </row>
    <row r="202" spans="1:19" x14ac:dyDescent="0.2">
      <c r="A202" s="9">
        <f t="shared" si="34"/>
        <v>1.1340000000000008</v>
      </c>
      <c r="B202" s="9">
        <f t="shared" si="29"/>
        <v>6.6367521180550142</v>
      </c>
      <c r="C202" s="9">
        <f t="shared" si="30"/>
        <v>5.3834022229504859</v>
      </c>
      <c r="D202" s="9">
        <f t="shared" si="28"/>
        <v>6.2845241876361868</v>
      </c>
      <c r="E202" s="10">
        <f t="shared" si="35"/>
        <v>8.6666666666666607</v>
      </c>
      <c r="F202" s="5">
        <f t="shared" si="36"/>
        <v>7.5</v>
      </c>
      <c r="G202">
        <f t="shared" si="37"/>
        <v>15.429818030187215</v>
      </c>
      <c r="H202">
        <f t="shared" si="38"/>
        <v>5.7225637432226915</v>
      </c>
      <c r="I202">
        <f t="shared" si="39"/>
        <v>-14.329394566744387</v>
      </c>
      <c r="J202">
        <f t="shared" si="40"/>
        <v>-0.34686409127527595</v>
      </c>
      <c r="K202">
        <f t="shared" si="41"/>
        <v>-31.305446559978449</v>
      </c>
      <c r="Q202">
        <f t="shared" si="31"/>
        <v>0</v>
      </c>
      <c r="R202" t="b">
        <f t="shared" si="32"/>
        <v>0</v>
      </c>
      <c r="S202" t="b">
        <f t="shared" si="33"/>
        <v>0</v>
      </c>
    </row>
    <row r="203" spans="1:19" x14ac:dyDescent="0.2">
      <c r="A203" s="9">
        <f t="shared" si="34"/>
        <v>1.1400000000000008</v>
      </c>
      <c r="B203" s="9">
        <f t="shared" si="29"/>
        <v>6.671081256960707</v>
      </c>
      <c r="C203" s="9">
        <f t="shared" si="30"/>
        <v>5.29686235751194</v>
      </c>
      <c r="D203" s="9">
        <f t="shared" si="28"/>
        <v>6.2105540468361866</v>
      </c>
      <c r="E203" s="10">
        <f t="shared" si="35"/>
        <v>8.6666666666666607</v>
      </c>
      <c r="F203" s="5">
        <f t="shared" si="36"/>
        <v>7.5</v>
      </c>
      <c r="G203">
        <f t="shared" si="37"/>
        <v>15.603647253739656</v>
      </c>
      <c r="H203">
        <f t="shared" si="38"/>
        <v>5.7204825586750401</v>
      </c>
      <c r="I203">
        <f t="shared" si="39"/>
        <v>-14.517227246104257</v>
      </c>
      <c r="J203">
        <f t="shared" si="40"/>
        <v>-0.35064422345322116</v>
      </c>
      <c r="K203">
        <f t="shared" si="41"/>
        <v>-31.284148169810486</v>
      </c>
      <c r="Q203">
        <f t="shared" si="31"/>
        <v>0</v>
      </c>
      <c r="R203" t="b">
        <f t="shared" si="32"/>
        <v>0</v>
      </c>
      <c r="S203" t="b">
        <f t="shared" si="33"/>
        <v>0</v>
      </c>
    </row>
    <row r="204" spans="1:19" x14ac:dyDescent="0.2">
      <c r="A204" s="9">
        <f t="shared" si="34"/>
        <v>1.1460000000000008</v>
      </c>
      <c r="B204" s="9">
        <f t="shared" si="29"/>
        <v>6.7053978407167349</v>
      </c>
      <c r="C204" s="9">
        <f t="shared" si="30"/>
        <v>5.2091958793682576</v>
      </c>
      <c r="D204" s="9">
        <f t="shared" si="28"/>
        <v>6.135568909686171</v>
      </c>
      <c r="E204" s="10">
        <f t="shared" si="35"/>
        <v>8.6666666666666607</v>
      </c>
      <c r="F204" s="5">
        <f t="shared" si="36"/>
        <v>7.5</v>
      </c>
      <c r="G204">
        <f t="shared" si="37"/>
        <v>15.777670423068056</v>
      </c>
      <c r="H204">
        <f t="shared" si="38"/>
        <v>5.718378693334321</v>
      </c>
      <c r="I204">
        <f t="shared" si="39"/>
        <v>-14.704932135123119</v>
      </c>
      <c r="J204">
        <f t="shared" si="40"/>
        <v>-0.35442446432146457</v>
      </c>
      <c r="K204">
        <f t="shared" si="41"/>
        <v>-31.262589970274323</v>
      </c>
      <c r="Q204">
        <f t="shared" si="31"/>
        <v>0</v>
      </c>
      <c r="R204" t="b">
        <f t="shared" si="32"/>
        <v>0</v>
      </c>
      <c r="S204" t="b">
        <f t="shared" si="33"/>
        <v>0</v>
      </c>
    </row>
    <row r="205" spans="1:19" x14ac:dyDescent="0.2">
      <c r="A205" s="9">
        <f t="shared" si="34"/>
        <v>1.1520000000000008</v>
      </c>
      <c r="B205" s="9">
        <f t="shared" si="29"/>
        <v>6.7397017332363829</v>
      </c>
      <c r="C205" s="9">
        <f t="shared" si="30"/>
        <v>5.1204035599380537</v>
      </c>
      <c r="D205" s="9">
        <f t="shared" ref="D205:D268" si="42">_a*B205^2+_b*B205+_c</f>
        <v>6.0595702232760225</v>
      </c>
      <c r="E205" s="10">
        <f t="shared" si="35"/>
        <v>8.6666666666666607</v>
      </c>
      <c r="F205" s="5">
        <f t="shared" si="36"/>
        <v>7.5</v>
      </c>
      <c r="G205">
        <f t="shared" si="37"/>
        <v>15.951875233062971</v>
      </c>
      <c r="H205">
        <f t="shared" si="38"/>
        <v>5.716252146548392</v>
      </c>
      <c r="I205">
        <f t="shared" si="39"/>
        <v>-14.892507674944765</v>
      </c>
      <c r="J205">
        <f t="shared" si="40"/>
        <v>-0.35820448620010092</v>
      </c>
      <c r="K205">
        <f t="shared" si="41"/>
        <v>-31.240772611989172</v>
      </c>
      <c r="Q205">
        <f t="shared" si="31"/>
        <v>0</v>
      </c>
      <c r="R205" t="b">
        <f t="shared" si="32"/>
        <v>0</v>
      </c>
      <c r="S205" t="b">
        <f t="shared" si="33"/>
        <v>0</v>
      </c>
    </row>
    <row r="206" spans="1:19" x14ac:dyDescent="0.2">
      <c r="A206" s="9">
        <f t="shared" si="34"/>
        <v>1.1580000000000008</v>
      </c>
      <c r="B206" s="9">
        <f t="shared" ref="B206:B269" si="43">B205+_dt*(H205+H206)/2</f>
        <v>6.7739927984349215</v>
      </c>
      <c r="C206" s="9">
        <f t="shared" ref="C206:C269" si="44">C205+_dt*(I205+I206)/2</f>
        <v>5.0304861799813692</v>
      </c>
      <c r="D206" s="9">
        <f t="shared" si="42"/>
        <v>5.9825594507870647</v>
      </c>
      <c r="E206" s="10">
        <f t="shared" si="35"/>
        <v>8.6666666666666607</v>
      </c>
      <c r="F206" s="5">
        <f t="shared" si="36"/>
        <v>7.5</v>
      </c>
      <c r="G206">
        <f t="shared" si="37"/>
        <v>16.126249838899671</v>
      </c>
      <c r="H206">
        <f t="shared" si="38"/>
        <v>5.7141029196311912</v>
      </c>
      <c r="I206">
        <f t="shared" si="39"/>
        <v>-15.079952310616701</v>
      </c>
      <c r="J206">
        <f t="shared" si="40"/>
        <v>-0.36198397217582395</v>
      </c>
      <c r="K206">
        <f t="shared" si="41"/>
        <v>-31.218696759159641</v>
      </c>
      <c r="Q206">
        <f t="shared" ref="Q206:Q269" si="45">GESTEP(C206,F206)</f>
        <v>0</v>
      </c>
      <c r="R206" t="b">
        <f t="shared" ref="R206:R269" si="46">AND(Q205=0,Q206=1)</f>
        <v>0</v>
      </c>
      <c r="S206" t="b">
        <f t="shared" ref="S206:S269" si="47">AND(Q206=1,Q207=0)</f>
        <v>0</v>
      </c>
    </row>
    <row r="207" spans="1:19" x14ac:dyDescent="0.2">
      <c r="A207" s="9">
        <f t="shared" ref="A207:A270" si="48">A206+_dt</f>
        <v>1.1640000000000008</v>
      </c>
      <c r="B207" s="9">
        <f t="shared" si="43"/>
        <v>6.8082709002412098</v>
      </c>
      <c r="C207" s="9">
        <f t="shared" si="44"/>
        <v>4.9394445295760043</v>
      </c>
      <c r="D207" s="9">
        <f t="shared" si="42"/>
        <v>5.9045380714498137</v>
      </c>
      <c r="E207" s="10">
        <f t="shared" ref="E207:E270" si="49">E206</f>
        <v>8.6666666666666607</v>
      </c>
      <c r="F207" s="5">
        <f t="shared" ref="F207:F270" si="50">F206</f>
        <v>7.5</v>
      </c>
      <c r="G207">
        <f t="shared" ref="G207:G270" si="51">SQRT(H207^2+I207^2)</f>
        <v>16.3007828331227</v>
      </c>
      <c r="H207">
        <f t="shared" ref="H207:H270" si="52">H206+J206*_dt</f>
        <v>5.711931015798136</v>
      </c>
      <c r="I207">
        <f t="shared" ref="I207:I270" si="53">I206+K206*_dt</f>
        <v>-15.267264491171659</v>
      </c>
      <c r="J207">
        <f t="shared" ref="J207:J270" si="54">-_k*G207*H207</f>
        <v>-0.365762615581669</v>
      </c>
      <c r="K207">
        <f t="shared" ref="K207:K270" si="55">-_g-_k*G207*I207</f>
        <v>-31.196363089185908</v>
      </c>
      <c r="Q207">
        <f t="shared" si="45"/>
        <v>0</v>
      </c>
      <c r="R207" t="b">
        <f t="shared" si="46"/>
        <v>0</v>
      </c>
      <c r="S207" t="b">
        <f t="shared" si="47"/>
        <v>0</v>
      </c>
    </row>
    <row r="208" spans="1:19" x14ac:dyDescent="0.2">
      <c r="A208" s="9">
        <f t="shared" si="48"/>
        <v>1.1700000000000008</v>
      </c>
      <c r="B208" s="9">
        <f t="shared" si="43"/>
        <v>6.8425359026089181</v>
      </c>
      <c r="C208" s="9">
        <f t="shared" si="44"/>
        <v>4.8472794080933692</v>
      </c>
      <c r="D208" s="9">
        <f t="shared" si="42"/>
        <v>5.825507580500318</v>
      </c>
      <c r="E208" s="10">
        <f t="shared" si="49"/>
        <v>8.6666666666666607</v>
      </c>
      <c r="F208" s="5">
        <f t="shared" si="50"/>
        <v>7.5</v>
      </c>
      <c r="G208">
        <f t="shared" si="51"/>
        <v>16.475463224040542</v>
      </c>
      <c r="H208">
        <f t="shared" si="52"/>
        <v>5.7097364401046464</v>
      </c>
      <c r="I208">
        <f t="shared" si="53"/>
        <v>-15.454442669706774</v>
      </c>
      <c r="J208">
        <f t="shared" si="54"/>
        <v>-0.36954011950666477</v>
      </c>
      <c r="K208">
        <f t="shared" si="55"/>
        <v>-31.173772292297318</v>
      </c>
      <c r="Q208">
        <f t="shared" si="45"/>
        <v>0</v>
      </c>
      <c r="R208" t="b">
        <f t="shared" si="46"/>
        <v>0</v>
      </c>
      <c r="S208" t="b">
        <f t="shared" si="47"/>
        <v>0</v>
      </c>
    </row>
    <row r="209" spans="1:19" x14ac:dyDescent="0.2">
      <c r="A209" s="9">
        <f t="shared" si="48"/>
        <v>1.1760000000000008</v>
      </c>
      <c r="B209" s="9">
        <f t="shared" si="43"/>
        <v>6.8767876695273946</v>
      </c>
      <c r="C209" s="9">
        <f t="shared" si="44"/>
        <v>4.7539916241738673</v>
      </c>
      <c r="D209" s="9">
        <f t="shared" si="42"/>
        <v>5.7454694891351572</v>
      </c>
      <c r="E209" s="10">
        <f t="shared" si="49"/>
        <v>8.6666666666666607</v>
      </c>
      <c r="F209" s="5">
        <f t="shared" si="50"/>
        <v>7.5</v>
      </c>
      <c r="G209">
        <f t="shared" si="51"/>
        <v>16.650280415348888</v>
      </c>
      <c r="H209">
        <f t="shared" si="52"/>
        <v>5.7075191993876064</v>
      </c>
      <c r="I209">
        <f t="shared" si="53"/>
        <v>-15.641485303460557</v>
      </c>
      <c r="J209">
        <f t="shared" si="54"/>
        <v>-0.37331619633352919</v>
      </c>
      <c r="K209">
        <f t="shared" si="55"/>
        <v>-31.150925071207606</v>
      </c>
      <c r="Q209">
        <f t="shared" si="45"/>
        <v>0</v>
      </c>
      <c r="R209" t="b">
        <f t="shared" si="46"/>
        <v>0</v>
      </c>
      <c r="S209" t="b">
        <f t="shared" si="47"/>
        <v>0</v>
      </c>
    </row>
    <row r="210" spans="1:19" x14ac:dyDescent="0.2">
      <c r="A210" s="9">
        <f t="shared" si="48"/>
        <v>1.1820000000000008</v>
      </c>
      <c r="B210" s="9">
        <f t="shared" si="43"/>
        <v>6.9110260650321864</v>
      </c>
      <c r="C210" s="9">
        <f t="shared" si="44"/>
        <v>4.6595819957018225</v>
      </c>
      <c r="D210" s="9">
        <f t="shared" si="42"/>
        <v>5.664425324465153</v>
      </c>
      <c r="E210" s="10">
        <f t="shared" si="49"/>
        <v>8.6666666666666607</v>
      </c>
      <c r="F210" s="5">
        <f t="shared" si="50"/>
        <v>7.5</v>
      </c>
      <c r="G210">
        <f t="shared" si="51"/>
        <v>16.825224186906407</v>
      </c>
      <c r="H210">
        <f t="shared" si="52"/>
        <v>5.7052793022096049</v>
      </c>
      <c r="I210">
        <f t="shared" si="53"/>
        <v>-15.828390853887804</v>
      </c>
      <c r="J210">
        <f t="shared" si="54"/>
        <v>-0.37709056730266954</v>
      </c>
      <c r="K210">
        <f t="shared" si="55"/>
        <v>-31.12782214078997</v>
      </c>
      <c r="Q210">
        <f t="shared" si="45"/>
        <v>0</v>
      </c>
      <c r="R210" t="b">
        <f t="shared" si="46"/>
        <v>0</v>
      </c>
      <c r="S210" t="b">
        <f t="shared" si="47"/>
        <v>0</v>
      </c>
    </row>
    <row r="211" spans="1:19" x14ac:dyDescent="0.2">
      <c r="A211" s="9">
        <f t="shared" si="48"/>
        <v>1.1880000000000008</v>
      </c>
      <c r="B211" s="9">
        <f t="shared" si="43"/>
        <v>6.9452509532152327</v>
      </c>
      <c r="C211" s="9">
        <f t="shared" si="44"/>
        <v>4.5640513497799615</v>
      </c>
      <c r="D211" s="9">
        <f t="shared" si="42"/>
        <v>5.5823766294677313</v>
      </c>
      <c r="E211" s="10">
        <f t="shared" si="49"/>
        <v>8.6666666666666607</v>
      </c>
      <c r="F211" s="5">
        <f t="shared" si="50"/>
        <v>7.5</v>
      </c>
      <c r="G211">
        <f t="shared" si="51"/>
        <v>17.000284676591736</v>
      </c>
      <c r="H211">
        <f t="shared" si="52"/>
        <v>5.7030167588057887</v>
      </c>
      <c r="I211">
        <f t="shared" si="53"/>
        <v>-16.015157786732544</v>
      </c>
      <c r="J211">
        <f t="shared" si="54"/>
        <v>-0.38086296210085457</v>
      </c>
      <c r="K211">
        <f t="shared" si="55"/>
        <v>-31.104464227770432</v>
      </c>
      <c r="Q211">
        <f t="shared" si="45"/>
        <v>0</v>
      </c>
      <c r="R211" t="b">
        <f t="shared" si="46"/>
        <v>0</v>
      </c>
      <c r="S211" t="b">
        <f t="shared" si="47"/>
        <v>0</v>
      </c>
    </row>
    <row r="212" spans="1:19" x14ac:dyDescent="0.2">
      <c r="A212" s="9">
        <f t="shared" si="48"/>
        <v>1.1940000000000008</v>
      </c>
      <c r="B212" s="9">
        <f t="shared" si="43"/>
        <v>6.9794621982347493</v>
      </c>
      <c r="C212" s="9">
        <f t="shared" si="44"/>
        <v>4.4674005227034668</v>
      </c>
      <c r="D212" s="9">
        <f t="shared" si="42"/>
        <v>5.4993249629381253</v>
      </c>
      <c r="E212" s="10">
        <f t="shared" si="49"/>
        <v>8.6666666666666607</v>
      </c>
      <c r="F212" s="5">
        <f t="shared" si="50"/>
        <v>7.5</v>
      </c>
      <c r="G212">
        <f t="shared" si="51"/>
        <v>17.175452363175175</v>
      </c>
      <c r="H212">
        <f t="shared" si="52"/>
        <v>5.7007315810331836</v>
      </c>
      <c r="I212">
        <f t="shared" si="53"/>
        <v>-16.201784572099168</v>
      </c>
      <c r="J212">
        <f t="shared" si="54"/>
        <v>-0.38463311847303799</v>
      </c>
      <c r="K212">
        <f t="shared" si="55"/>
        <v>-31.080852070438048</v>
      </c>
      <c r="Q212">
        <f t="shared" si="45"/>
        <v>0</v>
      </c>
      <c r="R212" t="b">
        <f t="shared" si="46"/>
        <v>0</v>
      </c>
      <c r="S212" t="b">
        <f t="shared" si="47"/>
        <v>0</v>
      </c>
    </row>
    <row r="213" spans="1:19" x14ac:dyDescent="0.2">
      <c r="A213" s="9">
        <f t="shared" si="48"/>
        <v>1.2000000000000008</v>
      </c>
      <c r="B213" s="9">
        <f t="shared" si="43"/>
        <v>7.0136596643248161</v>
      </c>
      <c r="C213" s="9">
        <f t="shared" si="44"/>
        <v>4.3696303599336037</v>
      </c>
      <c r="D213" s="9">
        <f t="shared" si="42"/>
        <v>5.4152718994392792</v>
      </c>
      <c r="E213" s="10">
        <f t="shared" si="49"/>
        <v>8.6666666666666607</v>
      </c>
      <c r="F213" s="5">
        <f t="shared" si="50"/>
        <v>7.5</v>
      </c>
      <c r="G213">
        <f t="shared" si="51"/>
        <v>17.350718050142852</v>
      </c>
      <c r="H213">
        <f t="shared" si="52"/>
        <v>5.6984237823223456</v>
      </c>
      <c r="I213">
        <f t="shared" si="53"/>
        <v>-16.388269684521795</v>
      </c>
      <c r="J213">
        <f t="shared" si="54"/>
        <v>-0.38840078185591004</v>
      </c>
      <c r="K213">
        <f t="shared" si="55"/>
        <v>-31.056986418370645</v>
      </c>
      <c r="Q213">
        <f t="shared" si="45"/>
        <v>0</v>
      </c>
      <c r="R213" t="b">
        <f t="shared" si="46"/>
        <v>0</v>
      </c>
      <c r="S213" t="b">
        <f t="shared" si="47"/>
        <v>0</v>
      </c>
    </row>
    <row r="214" spans="1:19" x14ac:dyDescent="0.2">
      <c r="A214" s="9">
        <f t="shared" si="48"/>
        <v>1.2060000000000008</v>
      </c>
      <c r="B214" s="9">
        <f t="shared" si="43"/>
        <v>7.0478432158046767</v>
      </c>
      <c r="C214" s="9">
        <f t="shared" si="44"/>
        <v>4.2707417160709422</v>
      </c>
      <c r="D214" s="9">
        <f t="shared" si="42"/>
        <v>5.3302190292506317</v>
      </c>
      <c r="E214" s="10">
        <f t="shared" si="49"/>
        <v>8.6666666666666607</v>
      </c>
      <c r="F214" s="5">
        <f t="shared" si="50"/>
        <v>7.5</v>
      </c>
      <c r="G214">
        <f t="shared" si="51"/>
        <v>17.526072850415112</v>
      </c>
      <c r="H214">
        <f t="shared" si="52"/>
        <v>5.6960933776312102</v>
      </c>
      <c r="I214">
        <f t="shared" si="53"/>
        <v>-16.574611603032018</v>
      </c>
      <c r="J214">
        <f t="shared" si="54"/>
        <v>-0.39216570503184423</v>
      </c>
      <c r="K214">
        <f t="shared" si="55"/>
        <v>-31.032868032174861</v>
      </c>
      <c r="Q214">
        <f t="shared" si="45"/>
        <v>0</v>
      </c>
      <c r="R214" t="b">
        <f t="shared" si="46"/>
        <v>0</v>
      </c>
      <c r="S214" t="b">
        <f t="shared" si="47"/>
        <v>0</v>
      </c>
    </row>
    <row r="215" spans="1:19" x14ac:dyDescent="0.2">
      <c r="A215" s="9">
        <f t="shared" si="48"/>
        <v>1.2120000000000009</v>
      </c>
      <c r="B215" s="9">
        <f t="shared" si="43"/>
        <v>7.0820127170877729</v>
      </c>
      <c r="C215" s="9">
        <f t="shared" si="44"/>
        <v>4.1707354548281712</v>
      </c>
      <c r="D215" s="9">
        <f t="shared" si="42"/>
        <v>5.2441679583157388</v>
      </c>
      <c r="E215" s="10">
        <f t="shared" si="49"/>
        <v>8.6666666666666607</v>
      </c>
      <c r="F215" s="5">
        <f t="shared" si="50"/>
        <v>7.5</v>
      </c>
      <c r="G215">
        <f t="shared" si="51"/>
        <v>17.701508171904774</v>
      </c>
      <c r="H215">
        <f t="shared" si="52"/>
        <v>5.6937403834010194</v>
      </c>
      <c r="I215">
        <f t="shared" si="53"/>
        <v>-16.760808811225068</v>
      </c>
      <c r="J215">
        <f t="shared" si="54"/>
        <v>-0.39592764780199741</v>
      </c>
      <c r="K215">
        <f t="shared" si="55"/>
        <v>-31.008497683239391</v>
      </c>
      <c r="Q215">
        <f t="shared" si="45"/>
        <v>0</v>
      </c>
      <c r="R215" t="b">
        <f t="shared" si="46"/>
        <v>0</v>
      </c>
      <c r="S215" t="b">
        <f t="shared" si="47"/>
        <v>0</v>
      </c>
    </row>
    <row r="216" spans="1:19" x14ac:dyDescent="0.2">
      <c r="A216" s="9">
        <f t="shared" si="48"/>
        <v>1.2180000000000009</v>
      </c>
      <c r="B216" s="9">
        <f t="shared" si="43"/>
        <v>7.1161680326905188</v>
      </c>
      <c r="C216" s="9">
        <f t="shared" si="44"/>
        <v>4.0696124490025225</v>
      </c>
      <c r="D216" s="9">
        <f t="shared" si="42"/>
        <v>5.157120308188734</v>
      </c>
      <c r="E216" s="10">
        <f t="shared" si="49"/>
        <v>8.6666666666666607</v>
      </c>
      <c r="F216" s="5">
        <f t="shared" si="50"/>
        <v>7.5</v>
      </c>
      <c r="G216">
        <f t="shared" si="51"/>
        <v>17.877015703864334</v>
      </c>
      <c r="H216">
        <f t="shared" si="52"/>
        <v>5.6913648175142075</v>
      </c>
      <c r="I216">
        <f t="shared" si="53"/>
        <v>-16.946859797324503</v>
      </c>
      <c r="J216">
        <f t="shared" si="54"/>
        <v>-0.39968637667739643</v>
      </c>
      <c r="K216">
        <f t="shared" si="55"/>
        <v>-30.983876153500404</v>
      </c>
      <c r="Q216">
        <f t="shared" si="45"/>
        <v>0</v>
      </c>
      <c r="R216" t="b">
        <f t="shared" si="46"/>
        <v>0</v>
      </c>
      <c r="S216" t="b">
        <f t="shared" si="47"/>
        <v>0</v>
      </c>
    </row>
    <row r="217" spans="1:19" x14ac:dyDescent="0.2">
      <c r="A217" s="9">
        <f t="shared" si="48"/>
        <v>1.2240000000000009</v>
      </c>
      <c r="B217" s="9">
        <f t="shared" si="43"/>
        <v>7.1503090272408238</v>
      </c>
      <c r="C217" s="9">
        <f t="shared" si="44"/>
        <v>3.9673735804478123</v>
      </c>
      <c r="D217" s="9">
        <f t="shared" si="42"/>
        <v>5.0690777159797626</v>
      </c>
      <c r="E217" s="10">
        <f t="shared" si="49"/>
        <v>8.6666666666666607</v>
      </c>
      <c r="F217" s="5">
        <f t="shared" si="50"/>
        <v>7.5</v>
      </c>
      <c r="G217">
        <f t="shared" si="51"/>
        <v>18.052587403974599</v>
      </c>
      <c r="H217">
        <f t="shared" si="52"/>
        <v>5.6889666992541432</v>
      </c>
      <c r="I217">
        <f t="shared" si="53"/>
        <v>-17.132763054245505</v>
      </c>
      <c r="J217">
        <f t="shared" si="54"/>
        <v>-0.40344166458692809</v>
      </c>
      <c r="K217">
        <f t="shared" si="55"/>
        <v>-30.959004235218245</v>
      </c>
      <c r="Q217">
        <f t="shared" si="45"/>
        <v>0</v>
      </c>
      <c r="R217" t="b">
        <f t="shared" si="46"/>
        <v>0</v>
      </c>
      <c r="S217" t="b">
        <f t="shared" si="47"/>
        <v>0</v>
      </c>
    </row>
    <row r="218" spans="1:19" x14ac:dyDescent="0.2">
      <c r="A218" s="9">
        <f t="shared" si="48"/>
        <v>1.2300000000000009</v>
      </c>
      <c r="B218" s="9">
        <f t="shared" si="43"/>
        <v>7.1844355654863863</v>
      </c>
      <c r="C218" s="9">
        <f t="shared" si="44"/>
        <v>3.8640197400461052</v>
      </c>
      <c r="D218" s="9">
        <f t="shared" si="42"/>
        <v>4.9800418342992785</v>
      </c>
      <c r="E218" s="10">
        <f t="shared" si="49"/>
        <v>8.6666666666666607</v>
      </c>
      <c r="F218" s="5">
        <f t="shared" si="50"/>
        <v>7.5</v>
      </c>
      <c r="G218">
        <f t="shared" si="51"/>
        <v>18.228215486130139</v>
      </c>
      <c r="H218">
        <f t="shared" si="52"/>
        <v>5.6865460492666218</v>
      </c>
      <c r="I218">
        <f t="shared" si="53"/>
        <v>-17.318517079656814</v>
      </c>
      <c r="J218">
        <f t="shared" si="54"/>
        <v>-0.40719329060120896</v>
      </c>
      <c r="K218">
        <f t="shared" si="55"/>
        <v>-30.933882730764456</v>
      </c>
      <c r="Q218">
        <f t="shared" si="45"/>
        <v>0</v>
      </c>
      <c r="R218" t="b">
        <f t="shared" si="46"/>
        <v>0</v>
      </c>
      <c r="S218" t="b">
        <f t="shared" si="47"/>
        <v>0</v>
      </c>
    </row>
    <row r="219" spans="1:19" x14ac:dyDescent="0.2">
      <c r="A219" s="9">
        <f t="shared" si="48"/>
        <v>1.2360000000000009</v>
      </c>
      <c r="B219" s="9">
        <f t="shared" si="43"/>
        <v>7.2185475123027549</v>
      </c>
      <c r="C219" s="9">
        <f t="shared" si="44"/>
        <v>3.7595518276790103</v>
      </c>
      <c r="D219" s="9">
        <f t="shared" si="42"/>
        <v>4.8900143312013462</v>
      </c>
      <c r="E219" s="10">
        <f t="shared" si="49"/>
        <v>8.6666666666666607</v>
      </c>
      <c r="F219" s="5">
        <f t="shared" si="50"/>
        <v>7.5</v>
      </c>
      <c r="G219">
        <f t="shared" si="51"/>
        <v>18.403892408880022</v>
      </c>
      <c r="H219">
        <f t="shared" si="52"/>
        <v>5.6841028895230146</v>
      </c>
      <c r="I219">
        <f t="shared" si="53"/>
        <v>-17.504120376041403</v>
      </c>
      <c r="J219">
        <f t="shared" si="54"/>
        <v>-0.41094103967138762</v>
      </c>
      <c r="K219">
        <f t="shared" si="55"/>
        <v>-30.908512452418467</v>
      </c>
      <c r="Q219">
        <f t="shared" si="45"/>
        <v>0</v>
      </c>
      <c r="R219" t="b">
        <f t="shared" si="46"/>
        <v>0</v>
      </c>
      <c r="S219" t="b">
        <f t="shared" si="47"/>
        <v>0</v>
      </c>
    </row>
    <row r="220" spans="1:19" x14ac:dyDescent="0.2">
      <c r="A220" s="9">
        <f t="shared" si="48"/>
        <v>1.2420000000000009</v>
      </c>
      <c r="B220" s="9">
        <f t="shared" si="43"/>
        <v>7.2526447327011789</v>
      </c>
      <c r="C220" s="9">
        <f t="shared" si="44"/>
        <v>3.6539707521986182</v>
      </c>
      <c r="D220" s="9">
        <f t="shared" si="42"/>
        <v>4.7989968901259203</v>
      </c>
      <c r="E220" s="10">
        <f t="shared" si="49"/>
        <v>8.6666666666666607</v>
      </c>
      <c r="F220" s="5">
        <f t="shared" si="50"/>
        <v>7.5</v>
      </c>
      <c r="G220">
        <f t="shared" si="51"/>
        <v>18.579610864484803</v>
      </c>
      <c r="H220">
        <f t="shared" si="52"/>
        <v>5.6816372432849862</v>
      </c>
      <c r="I220">
        <f t="shared" si="53"/>
        <v>-17.689571450755913</v>
      </c>
      <c r="J220">
        <f t="shared" si="54"/>
        <v>-0.41468470238198668</v>
      </c>
      <c r="K220">
        <f t="shared" si="55"/>
        <v>-30.882894222173125</v>
      </c>
      <c r="Q220">
        <f t="shared" si="45"/>
        <v>0</v>
      </c>
      <c r="R220" t="b">
        <f t="shared" si="46"/>
        <v>0</v>
      </c>
      <c r="S220" t="b">
        <f t="shared" si="47"/>
        <v>0</v>
      </c>
    </row>
    <row r="221" spans="1:19" x14ac:dyDescent="0.2">
      <c r="A221" s="9">
        <f t="shared" si="48"/>
        <v>1.2480000000000009</v>
      </c>
      <c r="B221" s="9">
        <f t="shared" si="43"/>
        <v>7.2867270918362461</v>
      </c>
      <c r="C221" s="9">
        <f t="shared" si="44"/>
        <v>3.5472774313980837</v>
      </c>
      <c r="D221" s="9">
        <f t="shared" si="42"/>
        <v>4.7069912098401154</v>
      </c>
      <c r="E221" s="10">
        <f t="shared" si="49"/>
        <v>8.6666666666666607</v>
      </c>
      <c r="F221" s="5">
        <f t="shared" si="50"/>
        <v>7.5</v>
      </c>
      <c r="G221">
        <f t="shared" si="51"/>
        <v>18.755363768553345</v>
      </c>
      <c r="H221">
        <f t="shared" si="52"/>
        <v>5.679149135070694</v>
      </c>
      <c r="I221">
        <f t="shared" si="53"/>
        <v>-17.874868816088952</v>
      </c>
      <c r="J221">
        <f t="shared" si="54"/>
        <v>-0.41842407471695087</v>
      </c>
      <c r="K221">
        <f t="shared" si="55"/>
        <v>-30.857028871548415</v>
      </c>
      <c r="Q221">
        <f t="shared" si="45"/>
        <v>0</v>
      </c>
      <c r="R221" t="b">
        <f t="shared" si="46"/>
        <v>0</v>
      </c>
      <c r="S221" t="b">
        <f t="shared" si="47"/>
        <v>0</v>
      </c>
    </row>
    <row r="222" spans="1:19" x14ac:dyDescent="0.2">
      <c r="A222" s="9">
        <f t="shared" si="48"/>
        <v>1.2540000000000009</v>
      </c>
      <c r="B222" s="9">
        <f t="shared" si="43"/>
        <v>7.320794455013325</v>
      </c>
      <c r="C222" s="9">
        <f t="shared" si="44"/>
        <v>3.4394727919818622</v>
      </c>
      <c r="D222" s="9">
        <f t="shared" si="42"/>
        <v>4.6139990043784884</v>
      </c>
      <c r="E222" s="10">
        <f t="shared" si="49"/>
        <v>8.6666666666666607</v>
      </c>
      <c r="F222" s="5">
        <f t="shared" si="50"/>
        <v>7.5</v>
      </c>
      <c r="G222">
        <f t="shared" si="51"/>
        <v>18.931144250225316</v>
      </c>
      <c r="H222">
        <f t="shared" si="52"/>
        <v>5.6766385906223924</v>
      </c>
      <c r="I222">
        <f t="shared" si="53"/>
        <v>-18.060010989318243</v>
      </c>
      <c r="J222">
        <f t="shared" si="54"/>
        <v>-0.42215895783812163</v>
      </c>
      <c r="K222">
        <f t="shared" si="55"/>
        <v>-30.830917241412809</v>
      </c>
      <c r="Q222">
        <f t="shared" si="45"/>
        <v>0</v>
      </c>
      <c r="R222" t="b">
        <f t="shared" si="46"/>
        <v>0</v>
      </c>
      <c r="S222" t="b">
        <f t="shared" si="47"/>
        <v>0</v>
      </c>
    </row>
    <row r="223" spans="1:19" x14ac:dyDescent="0.2">
      <c r="A223" s="9">
        <f t="shared" si="48"/>
        <v>1.2600000000000009</v>
      </c>
      <c r="B223" s="9">
        <f t="shared" si="43"/>
        <v>7.3548466876958187</v>
      </c>
      <c r="C223" s="9">
        <f t="shared" si="44"/>
        <v>3.3305577695356074</v>
      </c>
      <c r="D223" s="9">
        <f t="shared" si="42"/>
        <v>4.5200220029824401</v>
      </c>
      <c r="E223" s="10">
        <f t="shared" si="49"/>
        <v>8.6666666666666607</v>
      </c>
      <c r="F223" s="5">
        <f t="shared" si="50"/>
        <v>7.5</v>
      </c>
      <c r="G223">
        <f t="shared" si="51"/>
        <v>19.10694564286743</v>
      </c>
      <c r="H223">
        <f t="shared" si="52"/>
        <v>5.674105636875364</v>
      </c>
      <c r="I223">
        <f t="shared" si="53"/>
        <v>-18.24499649276672</v>
      </c>
      <c r="J223">
        <f t="shared" si="54"/>
        <v>-0.42588915787540732</v>
      </c>
      <c r="K223">
        <f t="shared" si="55"/>
        <v>-30.804560181811635</v>
      </c>
      <c r="Q223">
        <f t="shared" si="45"/>
        <v>0</v>
      </c>
      <c r="R223" t="b">
        <f t="shared" si="46"/>
        <v>0</v>
      </c>
      <c r="S223" t="b">
        <f t="shared" si="47"/>
        <v>0</v>
      </c>
    </row>
    <row r="224" spans="1:19" x14ac:dyDescent="0.2">
      <c r="A224" s="9">
        <f t="shared" si="48"/>
        <v>1.2660000000000009</v>
      </c>
      <c r="B224" s="9">
        <f t="shared" si="43"/>
        <v>7.3888836555122293</v>
      </c>
      <c r="C224" s="9">
        <f t="shared" si="44"/>
        <v>3.2205333084957344</v>
      </c>
      <c r="D224" s="9">
        <f t="shared" si="42"/>
        <v>4.4250619500386108</v>
      </c>
      <c r="E224" s="10">
        <f t="shared" si="49"/>
        <v>8.6666666666666607</v>
      </c>
      <c r="F224" s="5">
        <f t="shared" si="50"/>
        <v>7.5</v>
      </c>
      <c r="G224">
        <f t="shared" si="51"/>
        <v>19.282761475253466</v>
      </c>
      <c r="H224">
        <f t="shared" si="52"/>
        <v>5.6715503019281117</v>
      </c>
      <c r="I224">
        <f t="shared" si="53"/>
        <v>-18.429823853857592</v>
      </c>
      <c r="J224">
        <f t="shared" si="54"/>
        <v>-0.42961448572796496</v>
      </c>
      <c r="K224">
        <f t="shared" si="55"/>
        <v>-30.777958551801913</v>
      </c>
      <c r="Q224">
        <f t="shared" si="45"/>
        <v>0</v>
      </c>
      <c r="R224" t="b">
        <f t="shared" si="46"/>
        <v>0</v>
      </c>
      <c r="S224" t="b">
        <f t="shared" si="47"/>
        <v>0</v>
      </c>
    </row>
    <row r="225" spans="1:19" x14ac:dyDescent="0.2">
      <c r="A225" s="9">
        <f t="shared" si="48"/>
        <v>1.2720000000000009</v>
      </c>
      <c r="B225" s="9">
        <f t="shared" si="43"/>
        <v>7.4229052242630544</v>
      </c>
      <c r="C225" s="9">
        <f t="shared" si="44"/>
        <v>3.1094003621186563</v>
      </c>
      <c r="D225" s="9">
        <f t="shared" si="42"/>
        <v>4.3291206050163993</v>
      </c>
      <c r="E225" s="10">
        <f t="shared" si="49"/>
        <v>8.6666666666666607</v>
      </c>
      <c r="F225" s="5">
        <f t="shared" si="50"/>
        <v>7.5</v>
      </c>
      <c r="G225">
        <f t="shared" si="51"/>
        <v>19.458585463200063</v>
      </c>
      <c r="H225">
        <f t="shared" si="52"/>
        <v>5.6689726150137441</v>
      </c>
      <c r="I225">
        <f t="shared" si="53"/>
        <v>-18.614491605168404</v>
      </c>
      <c r="J225">
        <f t="shared" si="54"/>
        <v>-0.43333475687575312</v>
      </c>
      <c r="K225">
        <f t="shared" si="55"/>
        <v>-30.751113219293291</v>
      </c>
      <c r="Q225">
        <f t="shared" si="45"/>
        <v>0</v>
      </c>
      <c r="R225" t="b">
        <f t="shared" si="46"/>
        <v>0</v>
      </c>
      <c r="S225" t="b">
        <f t="shared" si="47"/>
        <v>0</v>
      </c>
    </row>
    <row r="226" spans="1:19" x14ac:dyDescent="0.2">
      <c r="A226" s="9">
        <f t="shared" si="48"/>
        <v>1.2780000000000009</v>
      </c>
      <c r="B226" s="9">
        <f t="shared" si="43"/>
        <v>7.4569112599275131</v>
      </c>
      <c r="C226" s="9">
        <f t="shared" si="44"/>
        <v>2.9971598924496985</v>
      </c>
      <c r="D226" s="9">
        <f t="shared" si="42"/>
        <v>4.2321997424046245</v>
      </c>
      <c r="E226" s="10">
        <f t="shared" si="49"/>
        <v>8.6666666666666607</v>
      </c>
      <c r="F226" s="5">
        <f t="shared" si="50"/>
        <v>7.5</v>
      </c>
      <c r="G226">
        <f t="shared" si="51"/>
        <v>19.634411501632034</v>
      </c>
      <c r="H226">
        <f t="shared" si="52"/>
        <v>5.66637260647249</v>
      </c>
      <c r="I226">
        <f t="shared" si="53"/>
        <v>-18.798998284484163</v>
      </c>
      <c r="J226">
        <f t="shared" si="54"/>
        <v>-0.43704979120085524</v>
      </c>
      <c r="K226">
        <f t="shared" si="55"/>
        <v>-30.724025060894498</v>
      </c>
      <c r="Q226">
        <f t="shared" si="45"/>
        <v>0</v>
      </c>
      <c r="R226" t="b">
        <f t="shared" si="46"/>
        <v>0</v>
      </c>
      <c r="S226" t="b">
        <f t="shared" si="47"/>
        <v>0</v>
      </c>
    </row>
    <row r="227" spans="1:19" x14ac:dyDescent="0.2">
      <c r="A227" s="9">
        <f t="shared" si="48"/>
        <v>1.2840000000000009</v>
      </c>
      <c r="B227" s="9">
        <f t="shared" si="43"/>
        <v>7.4909016286701062</v>
      </c>
      <c r="C227" s="9">
        <f t="shared" si="44"/>
        <v>2.8838128702916972</v>
      </c>
      <c r="D227" s="9">
        <f t="shared" si="42"/>
        <v>4.134301151647243</v>
      </c>
      <c r="E227" s="10">
        <f t="shared" si="49"/>
        <v>8.6666666666666607</v>
      </c>
      <c r="F227" s="5">
        <f t="shared" si="50"/>
        <v>7.5</v>
      </c>
      <c r="G227">
        <f t="shared" si="51"/>
        <v>19.810233657052535</v>
      </c>
      <c r="H227">
        <f t="shared" si="52"/>
        <v>5.6637503077252846</v>
      </c>
      <c r="I227">
        <f t="shared" si="53"/>
        <v>-18.983342434849529</v>
      </c>
      <c r="J227">
        <f t="shared" si="54"/>
        <v>-0.44075941281801057</v>
      </c>
      <c r="K227">
        <f t="shared" si="55"/>
        <v>-30.696694961765015</v>
      </c>
      <c r="Q227">
        <f t="shared" si="45"/>
        <v>0</v>
      </c>
      <c r="R227" t="b">
        <f t="shared" si="46"/>
        <v>0</v>
      </c>
      <c r="S227" t="b">
        <f t="shared" si="47"/>
        <v>0</v>
      </c>
    </row>
    <row r="228" spans="1:19" x14ac:dyDescent="0.2">
      <c r="A228" s="9">
        <f t="shared" si="48"/>
        <v>1.2900000000000009</v>
      </c>
      <c r="B228" s="9">
        <f t="shared" si="43"/>
        <v>7.5248761968470275</v>
      </c>
      <c r="C228" s="9">
        <f t="shared" si="44"/>
        <v>2.7693602751732884</v>
      </c>
      <c r="D228" s="9">
        <f t="shared" si="42"/>
        <v>4.0354266370782987</v>
      </c>
      <c r="E228" s="10">
        <f t="shared" si="49"/>
        <v>8.6666666666666607</v>
      </c>
      <c r="F228" s="5">
        <f t="shared" si="50"/>
        <v>7.5</v>
      </c>
      <c r="G228">
        <f t="shared" si="51"/>
        <v>19.986046160395023</v>
      </c>
      <c r="H228">
        <f t="shared" si="52"/>
        <v>5.6611057512483764</v>
      </c>
      <c r="I228">
        <f t="shared" si="53"/>
        <v>-19.167522604620121</v>
      </c>
      <c r="J228">
        <f t="shared" si="54"/>
        <v>-0.44446344991382541</v>
      </c>
      <c r="K228">
        <f t="shared" si="55"/>
        <v>-30.669123815471554</v>
      </c>
      <c r="Q228">
        <f t="shared" si="45"/>
        <v>0</v>
      </c>
      <c r="R228" t="b">
        <f t="shared" si="46"/>
        <v>0</v>
      </c>
      <c r="S228" t="b">
        <f t="shared" si="47"/>
        <v>0</v>
      </c>
    </row>
    <row r="229" spans="1:19" x14ac:dyDescent="0.2">
      <c r="A229" s="9">
        <f t="shared" si="48"/>
        <v>1.2960000000000009</v>
      </c>
      <c r="B229" s="9">
        <f t="shared" si="43"/>
        <v>7.5588348310124189</v>
      </c>
      <c r="C229" s="9">
        <f t="shared" si="44"/>
        <v>2.6538030953168894</v>
      </c>
      <c r="D229" s="9">
        <f t="shared" si="42"/>
        <v>3.9355780178559954</v>
      </c>
      <c r="E229" s="10">
        <f t="shared" si="49"/>
        <v>8.6666666666666607</v>
      </c>
      <c r="F229" s="5">
        <f t="shared" si="50"/>
        <v>7.5</v>
      </c>
      <c r="G229">
        <f t="shared" si="51"/>
        <v>20.16184340023538</v>
      </c>
      <c r="H229">
        <f t="shared" si="52"/>
        <v>5.6584389705488931</v>
      </c>
      <c r="I229">
        <f t="shared" si="53"/>
        <v>-19.351537347512949</v>
      </c>
      <c r="J229">
        <f t="shared" si="54"/>
        <v>-0.4481617345941703</v>
      </c>
      <c r="K229">
        <f t="shared" si="55"/>
        <v>-30.64131252384896</v>
      </c>
      <c r="Q229">
        <f t="shared" si="45"/>
        <v>0</v>
      </c>
      <c r="R229" t="b">
        <f t="shared" si="46"/>
        <v>0</v>
      </c>
      <c r="S229" t="b">
        <f t="shared" si="47"/>
        <v>0</v>
      </c>
    </row>
    <row r="230" spans="1:19" x14ac:dyDescent="0.2">
      <c r="A230" s="9">
        <f t="shared" si="48"/>
        <v>1.3020000000000009</v>
      </c>
      <c r="B230" s="9">
        <f t="shared" si="43"/>
        <v>7.5927773979244897</v>
      </c>
      <c r="C230" s="9">
        <f t="shared" si="44"/>
        <v>2.5371423276063823</v>
      </c>
      <c r="D230" s="9">
        <f t="shared" si="42"/>
        <v>3.8347571278959371</v>
      </c>
      <c r="E230" s="10">
        <f t="shared" si="49"/>
        <v>8.6666666666666607</v>
      </c>
      <c r="F230" s="5">
        <f t="shared" si="50"/>
        <v>7.5</v>
      </c>
      <c r="G230">
        <f t="shared" si="51"/>
        <v>20.337619916343868</v>
      </c>
      <c r="H230">
        <f t="shared" si="52"/>
        <v>5.6557500001413281</v>
      </c>
      <c r="I230">
        <f t="shared" si="53"/>
        <v>-19.535385222656043</v>
      </c>
      <c r="J230">
        <f t="shared" si="54"/>
        <v>-0.45185410273929855</v>
      </c>
      <c r="K230">
        <f t="shared" si="55"/>
        <v>-30.613261996865273</v>
      </c>
      <c r="Q230">
        <f t="shared" si="45"/>
        <v>0</v>
      </c>
      <c r="R230" t="b">
        <f t="shared" si="46"/>
        <v>0</v>
      </c>
      <c r="S230" t="b">
        <f t="shared" si="47"/>
        <v>0</v>
      </c>
    </row>
    <row r="231" spans="1:19" x14ac:dyDescent="0.2">
      <c r="A231" s="9">
        <f t="shared" si="48"/>
        <v>1.3080000000000009</v>
      </c>
      <c r="B231" s="9">
        <f t="shared" si="43"/>
        <v>7.6267037645514879</v>
      </c>
      <c r="C231" s="9">
        <f t="shared" si="44"/>
        <v>2.4193789775545023</v>
      </c>
      <c r="D231" s="9">
        <f t="shared" si="42"/>
        <v>3.7329658158036203</v>
      </c>
      <c r="E231" s="10">
        <f t="shared" si="49"/>
        <v>8.6666666666666607</v>
      </c>
      <c r="F231" s="5">
        <f t="shared" si="50"/>
        <v>7.5</v>
      </c>
      <c r="G231">
        <f t="shared" si="51"/>
        <v>20.513370393557889</v>
      </c>
      <c r="H231">
        <f t="shared" si="52"/>
        <v>5.6530388755248921</v>
      </c>
      <c r="I231">
        <f t="shared" si="53"/>
        <v>-19.719064794637234</v>
      </c>
      <c r="J231">
        <f t="shared" si="54"/>
        <v>-0.45554039386625111</v>
      </c>
      <c r="K231">
        <f t="shared" si="55"/>
        <v>-30.58497315249064</v>
      </c>
      <c r="Q231">
        <f t="shared" si="45"/>
        <v>0</v>
      </c>
      <c r="R231" t="b">
        <f t="shared" si="46"/>
        <v>0</v>
      </c>
      <c r="S231" t="b">
        <f t="shared" si="47"/>
        <v>0</v>
      </c>
    </row>
    <row r="232" spans="1:19" x14ac:dyDescent="0.2">
      <c r="A232" s="9">
        <f t="shared" si="48"/>
        <v>1.3140000000000009</v>
      </c>
      <c r="B232" s="9">
        <f t="shared" si="43"/>
        <v>7.6606137980775477</v>
      </c>
      <c r="C232" s="9">
        <f t="shared" si="44"/>
        <v>2.300514059269934</v>
      </c>
      <c r="D232" s="9">
        <f t="shared" si="42"/>
        <v>3.6302059448061001</v>
      </c>
      <c r="E232" s="10">
        <f t="shared" si="49"/>
        <v>8.6666666666666607</v>
      </c>
      <c r="F232" s="5">
        <f t="shared" si="50"/>
        <v>7.5</v>
      </c>
      <c r="G232">
        <f t="shared" si="51"/>
        <v>20.689089655957641</v>
      </c>
      <c r="H232">
        <f t="shared" si="52"/>
        <v>5.650305633161695</v>
      </c>
      <c r="I232">
        <f t="shared" si="53"/>
        <v>-19.902574633552177</v>
      </c>
      <c r="J232">
        <f t="shared" si="54"/>
        <v>-0.45922045099813974</v>
      </c>
      <c r="K232">
        <f t="shared" si="55"/>
        <v>-30.556446916569758</v>
      </c>
      <c r="Q232">
        <f t="shared" si="45"/>
        <v>0</v>
      </c>
      <c r="R232" t="b">
        <f t="shared" si="46"/>
        <v>0</v>
      </c>
      <c r="S232" t="b">
        <f t="shared" si="47"/>
        <v>0</v>
      </c>
    </row>
    <row r="233" spans="1:19" x14ac:dyDescent="0.2">
      <c r="A233" s="9">
        <f t="shared" si="48"/>
        <v>1.320000000000001</v>
      </c>
      <c r="B233" s="9">
        <f t="shared" si="43"/>
        <v>7.6945073659084002</v>
      </c>
      <c r="C233" s="9">
        <f t="shared" si="44"/>
        <v>2.1805485954241228</v>
      </c>
      <c r="D233" s="9">
        <f t="shared" si="42"/>
        <v>3.5264793926828943</v>
      </c>
      <c r="E233" s="10">
        <f t="shared" si="49"/>
        <v>8.6666666666666607</v>
      </c>
      <c r="F233" s="5">
        <f t="shared" si="50"/>
        <v>7.5</v>
      </c>
      <c r="G233">
        <f t="shared" si="51"/>
        <v>20.86477266132788</v>
      </c>
      <c r="H233">
        <f t="shared" si="52"/>
        <v>5.6475503104557063</v>
      </c>
      <c r="I233">
        <f t="shared" si="53"/>
        <v>-20.085913315051595</v>
      </c>
      <c r="J233">
        <f t="shared" si="54"/>
        <v>-0.46289412053992324</v>
      </c>
      <c r="K233">
        <f t="shared" si="55"/>
        <v>-30.527684222697662</v>
      </c>
      <c r="Q233">
        <f t="shared" si="45"/>
        <v>0</v>
      </c>
      <c r="R233" t="b">
        <f t="shared" si="46"/>
        <v>0</v>
      </c>
      <c r="S233" t="b">
        <f t="shared" si="47"/>
        <v>0</v>
      </c>
    </row>
    <row r="234" spans="1:19" x14ac:dyDescent="0.2">
      <c r="A234" s="9">
        <f t="shared" si="48"/>
        <v>1.326000000000001</v>
      </c>
      <c r="B234" s="9">
        <f t="shared" si="43"/>
        <v>7.7283843356769646</v>
      </c>
      <c r="C234" s="9">
        <f t="shared" si="44"/>
        <v>2.0594836172178046</v>
      </c>
      <c r="D234" s="9">
        <f t="shared" si="42"/>
        <v>3.4217880516961685</v>
      </c>
      <c r="E234" s="10">
        <f t="shared" si="49"/>
        <v>8.6666666666666607</v>
      </c>
      <c r="F234" s="5">
        <f t="shared" si="50"/>
        <v>7.5</v>
      </c>
      <c r="G234">
        <f t="shared" si="51"/>
        <v>21.040414495890065</v>
      </c>
      <c r="H234">
        <f t="shared" si="52"/>
        <v>5.6447729457324671</v>
      </c>
      <c r="I234">
        <f t="shared" si="53"/>
        <v>-20.269079420387783</v>
      </c>
      <c r="J234">
        <f t="shared" si="54"/>
        <v>-0.46656125216031868</v>
      </c>
      <c r="K234">
        <f t="shared" si="55"/>
        <v>-30.498686012098585</v>
      </c>
      <c r="Q234">
        <f t="shared" si="45"/>
        <v>0</v>
      </c>
      <c r="R234" t="b">
        <f t="shared" si="46"/>
        <v>0</v>
      </c>
      <c r="S234" t="b">
        <f t="shared" si="47"/>
        <v>0</v>
      </c>
    </row>
    <row r="235" spans="1:19" x14ac:dyDescent="0.2">
      <c r="A235" s="9">
        <f t="shared" si="48"/>
        <v>1.332000000000001</v>
      </c>
      <c r="B235" s="9">
        <f t="shared" si="43"/>
        <v>7.7622445752488209</v>
      </c>
      <c r="C235" s="9">
        <f t="shared" si="44"/>
        <v>1.9373201643472602</v>
      </c>
      <c r="D235" s="9">
        <f t="shared" si="42"/>
        <v>3.3161338285201545</v>
      </c>
      <c r="E235" s="10">
        <f t="shared" si="49"/>
        <v>8.6666666666666607</v>
      </c>
      <c r="F235" s="5">
        <f t="shared" si="50"/>
        <v>7.5</v>
      </c>
      <c r="G235">
        <f t="shared" si="51"/>
        <v>21.216010369289972</v>
      </c>
      <c r="H235">
        <f t="shared" si="52"/>
        <v>5.6419735782195053</v>
      </c>
      <c r="I235">
        <f t="shared" si="53"/>
        <v>-20.452071536460373</v>
      </c>
      <c r="J235">
        <f t="shared" si="54"/>
        <v>-0.47022169867950647</v>
      </c>
      <c r="K235">
        <f t="shared" si="55"/>
        <v>-30.469453233507675</v>
      </c>
      <c r="Q235">
        <f t="shared" si="45"/>
        <v>0</v>
      </c>
      <c r="R235" t="b">
        <f t="shared" si="46"/>
        <v>0</v>
      </c>
      <c r="S235" t="b">
        <f t="shared" si="47"/>
        <v>0</v>
      </c>
    </row>
    <row r="236" spans="1:19" x14ac:dyDescent="0.2">
      <c r="A236" s="9">
        <f t="shared" si="48"/>
        <v>1.338000000000001</v>
      </c>
      <c r="B236" s="9">
        <f t="shared" si="43"/>
        <v>7.7960879527275617</v>
      </c>
      <c r="C236" s="9">
        <f t="shared" si="44"/>
        <v>1.8140592849702948</v>
      </c>
      <c r="D236" s="9">
        <f t="shared" si="42"/>
        <v>3.2095186441698438</v>
      </c>
      <c r="E236" s="10">
        <f t="shared" si="49"/>
        <v>8.6666666666666607</v>
      </c>
      <c r="F236" s="5">
        <f t="shared" si="50"/>
        <v>7.5</v>
      </c>
      <c r="G236">
        <f t="shared" si="51"/>
        <v>21.391555609826984</v>
      </c>
      <c r="H236">
        <f t="shared" si="52"/>
        <v>5.6391522480274281</v>
      </c>
      <c r="I236">
        <f t="shared" si="53"/>
        <v>-20.634888255861419</v>
      </c>
      <c r="J236">
        <f t="shared" si="54"/>
        <v>-0.47387531596231419</v>
      </c>
      <c r="K236">
        <f t="shared" si="55"/>
        <v>-30.439986843055383</v>
      </c>
      <c r="Q236">
        <f t="shared" si="45"/>
        <v>0</v>
      </c>
      <c r="R236" t="b">
        <f t="shared" si="46"/>
        <v>0</v>
      </c>
      <c r="S236" t="b">
        <f t="shared" si="47"/>
        <v>0</v>
      </c>
    </row>
    <row r="237" spans="1:19" x14ac:dyDescent="0.2">
      <c r="A237" s="9">
        <f t="shared" si="48"/>
        <v>1.344000000000001</v>
      </c>
      <c r="B237" s="9">
        <f t="shared" si="43"/>
        <v>7.829914336460039</v>
      </c>
      <c r="C237" s="9">
        <f t="shared" si="44"/>
        <v>1.6897020356719512</v>
      </c>
      <c r="D237" s="9">
        <f t="shared" si="42"/>
        <v>3.1019444339289954</v>
      </c>
      <c r="E237" s="10">
        <f t="shared" si="49"/>
        <v>8.6666666666666607</v>
      </c>
      <c r="F237" s="5">
        <f t="shared" si="50"/>
        <v>7.5</v>
      </c>
      <c r="G237">
        <f t="shared" si="51"/>
        <v>21.567045659911845</v>
      </c>
      <c r="H237">
        <f t="shared" si="52"/>
        <v>5.6363089961316541</v>
      </c>
      <c r="I237">
        <f t="shared" si="53"/>
        <v>-20.817528176919751</v>
      </c>
      <c r="J237">
        <f t="shared" si="54"/>
        <v>-0.47752196281657788</v>
      </c>
      <c r="K237">
        <f t="shared" si="55"/>
        <v>-30.410287804154315</v>
      </c>
      <c r="Q237">
        <f t="shared" si="45"/>
        <v>0</v>
      </c>
      <c r="R237" t="b">
        <f t="shared" si="46"/>
        <v>0</v>
      </c>
      <c r="S237" t="b">
        <f t="shared" si="47"/>
        <v>0</v>
      </c>
    </row>
    <row r="238" spans="1:19" x14ac:dyDescent="0.2">
      <c r="A238" s="9">
        <f t="shared" si="48"/>
        <v>1.350000000000001</v>
      </c>
      <c r="B238" s="9">
        <f t="shared" si="43"/>
        <v>7.8637235950414981</v>
      </c>
      <c r="C238" s="9">
        <f t="shared" si="44"/>
        <v>1.5642494814299579</v>
      </c>
      <c r="D238" s="9">
        <f t="shared" si="42"/>
        <v>2.9934131472774226</v>
      </c>
      <c r="E238" s="10">
        <f t="shared" si="49"/>
        <v>8.6666666666666607</v>
      </c>
      <c r="F238" s="5">
        <f t="shared" si="50"/>
        <v>7.5</v>
      </c>
      <c r="G238">
        <f t="shared" si="51"/>
        <v>21.742476071740647</v>
      </c>
      <c r="H238">
        <f t="shared" si="52"/>
        <v>5.6334438643547546</v>
      </c>
      <c r="I238">
        <f t="shared" si="53"/>
        <v>-20.999989903744677</v>
      </c>
      <c r="J238">
        <f t="shared" si="54"/>
        <v>-0.48116150089640064</v>
      </c>
      <c r="K238">
        <f t="shared" si="55"/>
        <v>-30.380357087388429</v>
      </c>
      <c r="Q238">
        <f t="shared" si="45"/>
        <v>0</v>
      </c>
      <c r="R238" t="b">
        <f t="shared" si="46"/>
        <v>0</v>
      </c>
      <c r="S238" t="b">
        <f t="shared" si="47"/>
        <v>0</v>
      </c>
    </row>
    <row r="239" spans="1:19" x14ac:dyDescent="0.2">
      <c r="A239" s="9">
        <f t="shared" si="48"/>
        <v>1.356000000000001</v>
      </c>
      <c r="B239" s="9">
        <f t="shared" si="43"/>
        <v>7.8975155973206101</v>
      </c>
      <c r="C239" s="9">
        <f t="shared" si="44"/>
        <v>1.4377026955799168</v>
      </c>
      <c r="D239" s="9">
        <f t="shared" si="42"/>
        <v>2.883926747817636</v>
      </c>
      <c r="E239" s="10">
        <f t="shared" si="49"/>
        <v>8.6666666666666607</v>
      </c>
      <c r="F239" s="5">
        <f t="shared" si="50"/>
        <v>7.5</v>
      </c>
      <c r="G239">
        <f t="shared" si="51"/>
        <v>21.917842503173432</v>
      </c>
      <c r="H239">
        <f t="shared" si="52"/>
        <v>5.6305568953493763</v>
      </c>
      <c r="I239">
        <f t="shared" si="53"/>
        <v>-21.182272046269006</v>
      </c>
      <c r="J239">
        <f t="shared" si="54"/>
        <v>-0.48479379461004313</v>
      </c>
      <c r="K239">
        <f t="shared" si="55"/>
        <v>-30.350195670404322</v>
      </c>
      <c r="Q239">
        <f t="shared" si="45"/>
        <v>0</v>
      </c>
      <c r="R239" t="b">
        <f t="shared" si="46"/>
        <v>0</v>
      </c>
      <c r="S239" t="b">
        <f t="shared" si="47"/>
        <v>0</v>
      </c>
    </row>
    <row r="240" spans="1:19" x14ac:dyDescent="0.2">
      <c r="A240" s="9">
        <f t="shared" si="48"/>
        <v>1.362000000000001</v>
      </c>
      <c r="B240" s="9">
        <f t="shared" si="43"/>
        <v>7.9312902124044031</v>
      </c>
      <c r="C240" s="9">
        <f t="shared" si="44"/>
        <v>1.3100627597802355</v>
      </c>
      <c r="D240" s="9">
        <f t="shared" si="42"/>
        <v>2.7734872132007844</v>
      </c>
      <c r="E240" s="10">
        <f t="shared" si="49"/>
        <v>8.6666666666666607</v>
      </c>
      <c r="F240" s="5">
        <f t="shared" si="50"/>
        <v>7.5</v>
      </c>
      <c r="G240">
        <f t="shared" si="51"/>
        <v>22.093140713806537</v>
      </c>
      <c r="H240">
        <f t="shared" si="52"/>
        <v>5.627648132581716</v>
      </c>
      <c r="I240">
        <f t="shared" si="53"/>
        <v>-21.36437322029143</v>
      </c>
      <c r="J240">
        <f t="shared" si="54"/>
        <v>-0.4884187110321993</v>
      </c>
      <c r="K240">
        <f t="shared" si="55"/>
        <v>-30.319804537804576</v>
      </c>
      <c r="Q240">
        <f t="shared" si="45"/>
        <v>0</v>
      </c>
      <c r="R240" t="b">
        <f t="shared" si="46"/>
        <v>0</v>
      </c>
      <c r="S240" t="b">
        <f t="shared" si="47"/>
        <v>0</v>
      </c>
    </row>
    <row r="241" spans="1:19" x14ac:dyDescent="0.2">
      <c r="A241" s="9">
        <f t="shared" si="48"/>
        <v>1.368000000000001</v>
      </c>
      <c r="B241" s="9">
        <f t="shared" si="43"/>
        <v>7.9650473096630945</v>
      </c>
      <c r="C241" s="9">
        <f t="shared" si="44"/>
        <v>1.1813307639768065</v>
      </c>
      <c r="D241" s="9">
        <f t="shared" si="42"/>
        <v>2.6620965350519654</v>
      </c>
      <c r="E241" s="10">
        <f t="shared" si="49"/>
        <v>8.6666666666666607</v>
      </c>
      <c r="F241" s="5">
        <f t="shared" si="50"/>
        <v>7.5</v>
      </c>
      <c r="G241">
        <f t="shared" si="51"/>
        <v>22.268366561228429</v>
      </c>
      <c r="H241">
        <f t="shared" si="52"/>
        <v>5.6247176203155229</v>
      </c>
      <c r="I241">
        <f t="shared" si="53"/>
        <v>-21.546292047518257</v>
      </c>
      <c r="J241">
        <f t="shared" si="54"/>
        <v>-0.4920361198204205</v>
      </c>
      <c r="K241">
        <f t="shared" si="55"/>
        <v>-30.289184681042926</v>
      </c>
      <c r="Q241">
        <f t="shared" si="45"/>
        <v>0</v>
      </c>
      <c r="R241" t="b">
        <f t="shared" si="46"/>
        <v>0</v>
      </c>
      <c r="S241" t="b">
        <f t="shared" si="47"/>
        <v>0</v>
      </c>
    </row>
    <row r="242" spans="1:19" x14ac:dyDescent="0.2">
      <c r="A242" s="9">
        <f t="shared" si="48"/>
        <v>1.374000000000001</v>
      </c>
      <c r="B242" s="9">
        <f t="shared" si="43"/>
        <v>7.9987867587348305</v>
      </c>
      <c r="C242" s="9">
        <f t="shared" si="44"/>
        <v>1.0515078063674381</v>
      </c>
      <c r="D242" s="9">
        <f t="shared" si="42"/>
        <v>2.5497567188948587</v>
      </c>
      <c r="E242" s="10">
        <f t="shared" si="49"/>
        <v>8.6666666666666607</v>
      </c>
      <c r="F242" s="5">
        <f t="shared" si="50"/>
        <v>7.5</v>
      </c>
      <c r="G242">
        <f t="shared" si="51"/>
        <v>22.443515997449303</v>
      </c>
      <c r="H242">
        <f t="shared" si="52"/>
        <v>5.6217654035966005</v>
      </c>
      <c r="I242">
        <f t="shared" si="53"/>
        <v>-21.728027155604515</v>
      </c>
      <c r="J242">
        <f t="shared" si="54"/>
        <v>-0.49564589313546875</v>
      </c>
      <c r="K242">
        <f t="shared" si="55"/>
        <v>-30.258337098321206</v>
      </c>
      <c r="Q242">
        <f t="shared" si="45"/>
        <v>0</v>
      </c>
      <c r="R242" t="b">
        <f t="shared" si="46"/>
        <v>0</v>
      </c>
      <c r="S242" t="b">
        <f t="shared" si="47"/>
        <v>0</v>
      </c>
    </row>
    <row r="243" spans="1:19" x14ac:dyDescent="0.2">
      <c r="A243" s="9">
        <f t="shared" si="48"/>
        <v>1.380000000000001</v>
      </c>
      <c r="B243" s="9">
        <f t="shared" si="43"/>
        <v>8.0325084295303331</v>
      </c>
      <c r="C243" s="9">
        <f t="shared" si="44"/>
        <v>0.92059499336604123</v>
      </c>
      <c r="D243" s="9">
        <f t="shared" si="42"/>
        <v>2.4364697840758041</v>
      </c>
      <c r="E243" s="10">
        <f t="shared" si="49"/>
        <v>8.6666666666666607</v>
      </c>
      <c r="F243" s="5">
        <f t="shared" si="50"/>
        <v>7.5</v>
      </c>
      <c r="G243">
        <f t="shared" si="51"/>
        <v>22.618585065495488</v>
      </c>
      <c r="H243">
        <f t="shared" si="52"/>
        <v>5.6187915282377876</v>
      </c>
      <c r="I243">
        <f t="shared" si="53"/>
        <v>-21.909577178194443</v>
      </c>
      <c r="J243">
        <f t="shared" si="54"/>
        <v>-0.49924790556539167</v>
      </c>
      <c r="K243">
        <f t="shared" si="55"/>
        <v>-30.227262794487867</v>
      </c>
      <c r="Q243">
        <f t="shared" si="45"/>
        <v>0</v>
      </c>
      <c r="R243" t="b">
        <f t="shared" si="46"/>
        <v>0</v>
      </c>
      <c r="S243" t="b">
        <f t="shared" si="47"/>
        <v>0</v>
      </c>
    </row>
    <row r="244" spans="1:19" x14ac:dyDescent="0.2">
      <c r="A244" s="9">
        <f t="shared" si="48"/>
        <v>1.386000000000001</v>
      </c>
      <c r="B244" s="9">
        <f t="shared" si="43"/>
        <v>8.0662121922374599</v>
      </c>
      <c r="C244" s="9">
        <f t="shared" si="44"/>
        <v>0.7885934395665738</v>
      </c>
      <c r="D244" s="9">
        <f t="shared" si="42"/>
        <v>2.3222377636871698</v>
      </c>
      <c r="E244" s="10">
        <f t="shared" si="49"/>
        <v>8.6666666666666607</v>
      </c>
      <c r="F244" s="5">
        <f t="shared" si="50"/>
        <v>7.5</v>
      </c>
      <c r="G244">
        <f t="shared" si="51"/>
        <v>22.793569896159916</v>
      </c>
      <c r="H244">
        <f t="shared" si="52"/>
        <v>5.615796040804395</v>
      </c>
      <c r="I244">
        <f t="shared" si="53"/>
        <v>-22.09094075496137</v>
      </c>
      <c r="J244">
        <f t="shared" si="54"/>
        <v>-0.50284203405312233</v>
      </c>
      <c r="K244">
        <f t="shared" si="55"/>
        <v>-30.195962780938057</v>
      </c>
      <c r="Q244">
        <f t="shared" si="45"/>
        <v>0</v>
      </c>
      <c r="R244" t="b">
        <f t="shared" si="46"/>
        <v>0</v>
      </c>
      <c r="S244" t="b">
        <f t="shared" si="47"/>
        <v>0</v>
      </c>
    </row>
    <row r="245" spans="1:19" x14ac:dyDescent="0.2">
      <c r="A245" s="9">
        <f t="shared" si="48"/>
        <v>1.392000000000001</v>
      </c>
      <c r="B245" s="9">
        <f t="shared" si="43"/>
        <v>8.0998979173256735</v>
      </c>
      <c r="C245" s="9">
        <f t="shared" si="44"/>
        <v>0.65550426770674863</v>
      </c>
      <c r="D245" s="9">
        <f t="shared" si="42"/>
        <v>2.2070627044901876</v>
      </c>
      <c r="E245" s="10">
        <f t="shared" si="49"/>
        <v>8.6666666666666607</v>
      </c>
      <c r="F245" s="5">
        <f t="shared" si="50"/>
        <v>7.5</v>
      </c>
      <c r="G245">
        <f t="shared" si="51"/>
        <v>22.968466704900742</v>
      </c>
      <c r="H245">
        <f t="shared" si="52"/>
        <v>5.6127789886000761</v>
      </c>
      <c r="I245">
        <f t="shared" si="53"/>
        <v>-22.272116531646997</v>
      </c>
      <c r="J245">
        <f t="shared" si="54"/>
        <v>-0.50642815782742134</v>
      </c>
      <c r="K245">
        <f t="shared" si="55"/>
        <v>-30.164438075515086</v>
      </c>
      <c r="Q245">
        <f t="shared" si="45"/>
        <v>0</v>
      </c>
      <c r="R245" t="b">
        <f t="shared" si="46"/>
        <v>0</v>
      </c>
      <c r="S245" t="b">
        <f t="shared" si="47"/>
        <v>0</v>
      </c>
    </row>
    <row r="246" spans="1:19" x14ac:dyDescent="0.2">
      <c r="A246" s="9">
        <f t="shared" si="48"/>
        <v>1.398000000000001</v>
      </c>
      <c r="B246" s="9">
        <f t="shared" si="43"/>
        <v>8.1335654755504336</v>
      </c>
      <c r="C246" s="9">
        <f t="shared" si="44"/>
        <v>0.52132860863150743</v>
      </c>
      <c r="D246" s="9">
        <f t="shared" si="42"/>
        <v>2.0909466668371515</v>
      </c>
      <c r="E246" s="10">
        <f t="shared" si="49"/>
        <v>8.6666666666666607</v>
      </c>
      <c r="F246" s="5">
        <f t="shared" si="50"/>
        <v>7.5</v>
      </c>
      <c r="G246">
        <f t="shared" si="51"/>
        <v>23.14327178888038</v>
      </c>
      <c r="H246">
        <f t="shared" si="52"/>
        <v>5.6097404196531118</v>
      </c>
      <c r="I246">
        <f t="shared" si="53"/>
        <v>-22.453103160100088</v>
      </c>
      <c r="J246">
        <f t="shared" si="54"/>
        <v>-0.51000615833698493</v>
      </c>
      <c r="K246">
        <f t="shared" si="55"/>
        <v>-30.132689702413224</v>
      </c>
      <c r="Q246">
        <f t="shared" si="45"/>
        <v>0</v>
      </c>
      <c r="R246" t="b">
        <f t="shared" si="46"/>
        <v>0</v>
      </c>
      <c r="S246" t="b">
        <f t="shared" si="47"/>
        <v>0</v>
      </c>
    </row>
    <row r="247" spans="1:19" x14ac:dyDescent="0.2">
      <c r="A247" s="9">
        <f t="shared" si="48"/>
        <v>1.404000000000001</v>
      </c>
      <c r="B247" s="9">
        <f t="shared" si="43"/>
        <v>8.1672147379575026</v>
      </c>
      <c r="C247" s="9">
        <f t="shared" si="44"/>
        <v>0.38606760125626344</v>
      </c>
      <c r="D247" s="9">
        <f t="shared" si="42"/>
        <v>1.9738917245930985</v>
      </c>
      <c r="E247" s="10">
        <f t="shared" si="49"/>
        <v>8.6666666666666607</v>
      </c>
      <c r="F247" s="5">
        <f t="shared" si="50"/>
        <v>7.5</v>
      </c>
      <c r="G247">
        <f t="shared" si="51"/>
        <v>23.31798152413781</v>
      </c>
      <c r="H247">
        <f t="shared" si="52"/>
        <v>5.6066803827030895</v>
      </c>
      <c r="I247">
        <f t="shared" si="53"/>
        <v>-22.633899298314567</v>
      </c>
      <c r="J247">
        <f t="shared" si="54"/>
        <v>-0.51357591918755674</v>
      </c>
      <c r="K247">
        <f t="shared" si="55"/>
        <v>-30.100718692081706</v>
      </c>
      <c r="Q247">
        <f t="shared" si="45"/>
        <v>0</v>
      </c>
      <c r="R247" t="b">
        <f t="shared" si="46"/>
        <v>0</v>
      </c>
      <c r="S247" t="b">
        <f t="shared" si="47"/>
        <v>0</v>
      </c>
    </row>
    <row r="248" spans="1:19" x14ac:dyDescent="0.2">
      <c r="A248" s="9">
        <f t="shared" si="48"/>
        <v>1.410000000000001</v>
      </c>
      <c r="B248" s="9">
        <f t="shared" si="43"/>
        <v>8.2008455758871754</v>
      </c>
      <c r="C248" s="9">
        <f t="shared" si="44"/>
        <v>0.24972239252991857</v>
      </c>
      <c r="D248" s="9">
        <f t="shared" si="42"/>
        <v>1.8558999650567998</v>
      </c>
      <c r="E248" s="10">
        <f t="shared" si="49"/>
        <v>8.6666666666666607</v>
      </c>
      <c r="F248" s="5">
        <f t="shared" si="50"/>
        <v>7.5</v>
      </c>
      <c r="G248">
        <f t="shared" si="51"/>
        <v>23.492592362887425</v>
      </c>
      <c r="H248">
        <f t="shared" si="52"/>
        <v>5.6035989271879645</v>
      </c>
      <c r="I248">
        <f t="shared" si="53"/>
        <v>-22.814503610467057</v>
      </c>
      <c r="J248">
        <f t="shared" si="54"/>
        <v>-0.51713732608188923</v>
      </c>
      <c r="K248">
        <f t="shared" si="55"/>
        <v>-30.068526081129935</v>
      </c>
      <c r="Q248">
        <f t="shared" si="45"/>
        <v>0</v>
      </c>
      <c r="R248" t="b">
        <f t="shared" si="46"/>
        <v>0</v>
      </c>
      <c r="S248" t="b">
        <f t="shared" si="47"/>
        <v>0</v>
      </c>
    </row>
    <row r="249" spans="1:19" x14ac:dyDescent="0.2">
      <c r="A249" s="9">
        <f t="shared" si="48"/>
        <v>1.416000000000001</v>
      </c>
      <c r="B249" s="9">
        <f t="shared" si="43"/>
        <v>8.2344578609784342</v>
      </c>
      <c r="C249" s="9">
        <f t="shared" si="44"/>
        <v>0.11229413739765587</v>
      </c>
      <c r="D249" s="9">
        <f t="shared" si="42"/>
        <v>1.7369734888813255</v>
      </c>
      <c r="E249" s="10">
        <f t="shared" si="49"/>
        <v>8.6666666666666607</v>
      </c>
      <c r="F249" s="5">
        <f t="shared" si="50"/>
        <v>7.5</v>
      </c>
      <c r="G249">
        <f t="shared" si="51"/>
        <v>23.667100830937922</v>
      </c>
      <c r="H249">
        <f t="shared" si="52"/>
        <v>5.6004961032314728</v>
      </c>
      <c r="I249">
        <f t="shared" si="53"/>
        <v>-22.994914766953837</v>
      </c>
      <c r="J249">
        <f t="shared" si="54"/>
        <v>-0.52069026676240482</v>
      </c>
      <c r="K249">
        <f t="shared" si="55"/>
        <v>-30.036112912233715</v>
      </c>
      <c r="Q249">
        <f t="shared" si="45"/>
        <v>0</v>
      </c>
      <c r="R249" t="b">
        <f t="shared" si="46"/>
        <v>0</v>
      </c>
      <c r="S249" t="b">
        <f t="shared" si="47"/>
        <v>0</v>
      </c>
    </row>
    <row r="250" spans="1:19" x14ac:dyDescent="0.2">
      <c r="A250" s="9">
        <f t="shared" si="48"/>
        <v>1.422000000000001</v>
      </c>
      <c r="B250" s="9">
        <f t="shared" si="43"/>
        <v>8.2680514651730217</v>
      </c>
      <c r="C250" s="9">
        <f t="shared" si="44"/>
        <v>-2.6216001236487374E-2</v>
      </c>
      <c r="D250" s="9">
        <f t="shared" si="42"/>
        <v>1.617114409993988</v>
      </c>
      <c r="E250" s="10">
        <f t="shared" si="49"/>
        <v>8.6666666666666607</v>
      </c>
      <c r="F250" s="5">
        <f t="shared" si="50"/>
        <v>7.5</v>
      </c>
      <c r="G250">
        <f t="shared" si="51"/>
        <v>23.841503525225331</v>
      </c>
      <c r="H250">
        <f t="shared" si="52"/>
        <v>5.5973719616308983</v>
      </c>
      <c r="I250">
        <f t="shared" si="53"/>
        <v>-23.17513144442724</v>
      </c>
      <c r="J250">
        <f t="shared" si="54"/>
        <v>-0.52423463095642553</v>
      </c>
      <c r="K250">
        <f t="shared" si="55"/>
        <v>-30.003480234042534</v>
      </c>
      <c r="Q250">
        <f t="shared" si="45"/>
        <v>0</v>
      </c>
      <c r="R250" t="b">
        <f t="shared" si="46"/>
        <v>0</v>
      </c>
      <c r="S250" t="b">
        <f t="shared" si="47"/>
        <v>0</v>
      </c>
    </row>
    <row r="251" spans="1:19" x14ac:dyDescent="0.2">
      <c r="A251" s="9">
        <f t="shared" si="48"/>
        <v>1.428000000000001</v>
      </c>
      <c r="B251" s="9">
        <f t="shared" si="43"/>
        <v>8.3016262607194502</v>
      </c>
      <c r="C251" s="9">
        <f t="shared" si="44"/>
        <v>-0.16580685254726357</v>
      </c>
      <c r="D251" s="9">
        <f t="shared" si="42"/>
        <v>1.4963248555157485</v>
      </c>
      <c r="E251" s="10">
        <f t="shared" si="49"/>
        <v>8.6666666666666607</v>
      </c>
      <c r="F251" s="5">
        <f t="shared" si="50"/>
        <v>7.5</v>
      </c>
      <c r="G251">
        <f t="shared" si="51"/>
        <v>24.01579711145434</v>
      </c>
      <c r="H251">
        <f t="shared" si="52"/>
        <v>5.5942265538451599</v>
      </c>
      <c r="I251">
        <f t="shared" si="53"/>
        <v>-23.355152325831497</v>
      </c>
      <c r="J251">
        <f t="shared" si="54"/>
        <v>-0.5277703103238347</v>
      </c>
      <c r="K251">
        <f t="shared" si="55"/>
        <v>-29.970629101087763</v>
      </c>
      <c r="Q251">
        <f t="shared" si="45"/>
        <v>0</v>
      </c>
      <c r="R251" t="b">
        <f t="shared" si="46"/>
        <v>0</v>
      </c>
      <c r="S251" t="b">
        <f t="shared" si="47"/>
        <v>0</v>
      </c>
    </row>
    <row r="252" spans="1:19" x14ac:dyDescent="0.2">
      <c r="A252" s="9">
        <f t="shared" si="48"/>
        <v>1.4340000000000011</v>
      </c>
      <c r="B252" s="9">
        <f t="shared" si="43"/>
        <v>8.3351821201769347</v>
      </c>
      <c r="C252" s="9">
        <f t="shared" si="44"/>
        <v>-0.30647723782607217</v>
      </c>
      <c r="D252" s="9">
        <f t="shared" si="42"/>
        <v>1.3746069656801474</v>
      </c>
      <c r="E252" s="10">
        <f t="shared" si="49"/>
        <v>8.6666666666666607</v>
      </c>
      <c r="F252" s="5">
        <f t="shared" si="50"/>
        <v>7.5</v>
      </c>
      <c r="G252">
        <f t="shared" si="51"/>
        <v>24.189978321842645</v>
      </c>
      <c r="H252">
        <f t="shared" si="52"/>
        <v>5.5910599319832173</v>
      </c>
      <c r="I252">
        <f t="shared" si="53"/>
        <v>-23.534976100438023</v>
      </c>
      <c r="J252">
        <f t="shared" si="54"/>
        <v>-0.53129719840705036</v>
      </c>
      <c r="K252">
        <f t="shared" si="55"/>
        <v>-29.937560573691748</v>
      </c>
      <c r="Q252">
        <f t="shared" si="45"/>
        <v>0</v>
      </c>
      <c r="R252" t="b">
        <f t="shared" si="46"/>
        <v>0</v>
      </c>
      <c r="S252" t="b">
        <f t="shared" si="47"/>
        <v>0</v>
      </c>
    </row>
    <row r="253" spans="1:19" x14ac:dyDescent="0.2">
      <c r="A253" s="9">
        <f t="shared" si="48"/>
        <v>1.4400000000000011</v>
      </c>
      <c r="B253" s="9">
        <f t="shared" si="43"/>
        <v>8.3687189164192635</v>
      </c>
      <c r="C253" s="9">
        <f t="shared" si="44"/>
        <v>-0.4482259705190268</v>
      </c>
      <c r="D253" s="9">
        <f t="shared" si="42"/>
        <v>1.2519628937516423</v>
      </c>
      <c r="E253" s="10">
        <f t="shared" si="49"/>
        <v>8.6666666666666607</v>
      </c>
      <c r="F253" s="5">
        <f t="shared" si="50"/>
        <v>7.5</v>
      </c>
      <c r="G253">
        <f t="shared" si="51"/>
        <v>24.364043952963179</v>
      </c>
      <c r="H253">
        <f t="shared" si="52"/>
        <v>5.5878721487927754</v>
      </c>
      <c r="I253">
        <f t="shared" si="53"/>
        <v>-23.714601463880172</v>
      </c>
      <c r="J253">
        <f t="shared" si="54"/>
        <v>-0.53481519058319615</v>
      </c>
      <c r="K253">
        <f t="shared" si="55"/>
        <v>-29.904275717877745</v>
      </c>
      <c r="Q253">
        <f t="shared" si="45"/>
        <v>0</v>
      </c>
      <c r="R253" t="b">
        <f t="shared" si="46"/>
        <v>0</v>
      </c>
      <c r="S253" t="b">
        <f t="shared" si="47"/>
        <v>0</v>
      </c>
    </row>
    <row r="254" spans="1:19" x14ac:dyDescent="0.2">
      <c r="A254" s="9">
        <f t="shared" si="48"/>
        <v>1.4460000000000011</v>
      </c>
      <c r="B254" s="9">
        <f t="shared" si="43"/>
        <v>8.4022365226385904</v>
      </c>
      <c r="C254" s="9">
        <f t="shared" si="44"/>
        <v>-0.5910518562652296</v>
      </c>
      <c r="D254" s="9">
        <f t="shared" si="42"/>
        <v>1.1283948059435041</v>
      </c>
      <c r="E254" s="10">
        <f t="shared" si="49"/>
        <v>8.6666666666666607</v>
      </c>
      <c r="F254" s="5">
        <f t="shared" si="50"/>
        <v>7.5</v>
      </c>
      <c r="G254">
        <f t="shared" si="51"/>
        <v>24.537990863679415</v>
      </c>
      <c r="H254">
        <f t="shared" si="52"/>
        <v>5.5846632576492761</v>
      </c>
      <c r="I254">
        <f t="shared" si="53"/>
        <v>-23.894027118187438</v>
      </c>
      <c r="J254">
        <f t="shared" si="54"/>
        <v>-0.5383241840183558</v>
      </c>
      <c r="K254">
        <f t="shared" si="55"/>
        <v>-29.870775605280638</v>
      </c>
      <c r="Q254">
        <f t="shared" si="45"/>
        <v>0</v>
      </c>
      <c r="R254" t="b">
        <f t="shared" si="46"/>
        <v>0</v>
      </c>
      <c r="S254" t="b">
        <f t="shared" si="47"/>
        <v>0</v>
      </c>
    </row>
    <row r="255" spans="1:19" x14ac:dyDescent="0.2">
      <c r="A255" s="9">
        <f t="shared" si="48"/>
        <v>1.4520000000000011</v>
      </c>
      <c r="B255" s="9">
        <f t="shared" si="43"/>
        <v>8.4357348123491747</v>
      </c>
      <c r="C255" s="9">
        <f t="shared" si="44"/>
        <v>-0.73495369293524926</v>
      </c>
      <c r="D255" s="9">
        <f t="shared" si="42"/>
        <v>1.0039048813352096</v>
      </c>
      <c r="E255" s="10">
        <f t="shared" si="49"/>
        <v>8.6666666666666607</v>
      </c>
      <c r="F255" s="5">
        <f t="shared" si="50"/>
        <v>7.5</v>
      </c>
      <c r="G255">
        <f t="shared" si="51"/>
        <v>24.711815973169223</v>
      </c>
      <c r="H255">
        <f t="shared" si="52"/>
        <v>5.5814333125451663</v>
      </c>
      <c r="I255">
        <f t="shared" si="53"/>
        <v>-24.073251771819123</v>
      </c>
      <c r="J255">
        <f t="shared" si="54"/>
        <v>-0.54182407762381202</v>
      </c>
      <c r="K255">
        <f t="shared" si="55"/>
        <v>-29.837061313058349</v>
      </c>
      <c r="Q255">
        <f t="shared" si="45"/>
        <v>0</v>
      </c>
      <c r="R255" t="b">
        <f t="shared" si="46"/>
        <v>0</v>
      </c>
      <c r="S255" t="b">
        <f t="shared" si="47"/>
        <v>0</v>
      </c>
    </row>
    <row r="256" spans="1:19" x14ac:dyDescent="0.2">
      <c r="A256" s="9">
        <f t="shared" si="48"/>
        <v>1.4580000000000011</v>
      </c>
      <c r="B256" s="9">
        <f t="shared" si="43"/>
        <v>8.4692136593910483</v>
      </c>
      <c r="C256" s="9">
        <f t="shared" si="44"/>
        <v>-0.87993027066979901</v>
      </c>
      <c r="D256" s="9">
        <f t="shared" si="42"/>
        <v>0.87849531178930462</v>
      </c>
      <c r="E256" s="10">
        <f t="shared" si="49"/>
        <v>8.6666666666666607</v>
      </c>
      <c r="F256" s="5">
        <f t="shared" si="50"/>
        <v>7.5</v>
      </c>
      <c r="G256">
        <f t="shared" si="51"/>
        <v>24.885516259032904</v>
      </c>
      <c r="H256">
        <f t="shared" si="52"/>
        <v>5.5781823680794238</v>
      </c>
      <c r="I256">
        <f t="shared" si="53"/>
        <v>-24.252274139697473</v>
      </c>
      <c r="J256">
        <f t="shared" si="54"/>
        <v>-0.54531477201416589</v>
      </c>
      <c r="K256">
        <f t="shared" si="55"/>
        <v>-29.803133923803998</v>
      </c>
      <c r="Q256">
        <f t="shared" si="45"/>
        <v>0</v>
      </c>
      <c r="R256" t="b">
        <f t="shared" si="46"/>
        <v>0</v>
      </c>
      <c r="S256" t="b">
        <f t="shared" si="47"/>
        <v>0</v>
      </c>
    </row>
    <row r="257" spans="1:19" x14ac:dyDescent="0.2">
      <c r="A257" s="9">
        <f t="shared" si="48"/>
        <v>1.4640000000000011</v>
      </c>
      <c r="B257" s="9">
        <f t="shared" si="43"/>
        <v>8.5026729379336281</v>
      </c>
      <c r="C257" s="9">
        <f t="shared" si="44"/>
        <v>-1.0259803719186122</v>
      </c>
      <c r="D257" s="9">
        <f t="shared" si="42"/>
        <v>0.75216830186784023</v>
      </c>
      <c r="E257" s="10">
        <f t="shared" si="49"/>
        <v>8.6666666666666607</v>
      </c>
      <c r="F257" s="5">
        <f t="shared" si="50"/>
        <v>7.5</v>
      </c>
      <c r="G257">
        <f t="shared" si="51"/>
        <v>25.059088755481465</v>
      </c>
      <c r="H257">
        <f t="shared" si="52"/>
        <v>5.5749104794473388</v>
      </c>
      <c r="I257">
        <f t="shared" si="53"/>
        <v>-24.431092943240298</v>
      </c>
      <c r="J257">
        <f t="shared" si="54"/>
        <v>-0.54879616946725163</v>
      </c>
      <c r="K257">
        <f t="shared" si="55"/>
        <v>-29.76899452545867</v>
      </c>
      <c r="Q257">
        <f t="shared" si="45"/>
        <v>0</v>
      </c>
      <c r="R257" t="b">
        <f t="shared" si="46"/>
        <v>0</v>
      </c>
      <c r="S257" t="b">
        <f t="shared" si="47"/>
        <v>0</v>
      </c>
    </row>
    <row r="258" spans="1:19" x14ac:dyDescent="0.2">
      <c r="A258" s="9">
        <f t="shared" si="48"/>
        <v>1.4700000000000011</v>
      </c>
      <c r="B258" s="9">
        <f t="shared" si="43"/>
        <v>8.5361125224792609</v>
      </c>
      <c r="C258" s="9">
        <f t="shared" si="44"/>
        <v>-1.1731027714795124</v>
      </c>
      <c r="D258" s="9">
        <f t="shared" si="42"/>
        <v>0.62492606874833001</v>
      </c>
      <c r="E258" s="10">
        <f t="shared" si="49"/>
        <v>8.6666666666666607</v>
      </c>
      <c r="F258" s="5">
        <f t="shared" si="50"/>
        <v>7.5</v>
      </c>
      <c r="G258">
        <f t="shared" si="51"/>
        <v>25.232530551601137</v>
      </c>
      <c r="H258">
        <f t="shared" si="52"/>
        <v>5.5716177024305349</v>
      </c>
      <c r="I258">
        <f t="shared" si="53"/>
        <v>-24.609706910393051</v>
      </c>
      <c r="J258">
        <f t="shared" si="54"/>
        <v>-0.552268173885751</v>
      </c>
      <c r="K258">
        <f t="shared" si="55"/>
        <v>-29.734644211224797</v>
      </c>
      <c r="Q258">
        <f t="shared" si="45"/>
        <v>0</v>
      </c>
      <c r="R258" t="b">
        <f t="shared" si="46"/>
        <v>0</v>
      </c>
      <c r="S258" t="b">
        <f t="shared" si="47"/>
        <v>0</v>
      </c>
    </row>
    <row r="259" spans="1:19" x14ac:dyDescent="0.2">
      <c r="A259" s="9">
        <f t="shared" si="48"/>
        <v>1.4760000000000011</v>
      </c>
      <c r="B259" s="9">
        <f t="shared" si="43"/>
        <v>8.5695322878667142</v>
      </c>
      <c r="C259" s="9">
        <f t="shared" si="44"/>
        <v>-1.3212962365376728</v>
      </c>
      <c r="D259" s="9">
        <f t="shared" si="42"/>
        <v>0.4967708421392274</v>
      </c>
      <c r="E259" s="10">
        <f t="shared" si="49"/>
        <v>8.6666666666666607</v>
      </c>
      <c r="F259" s="5">
        <f t="shared" si="50"/>
        <v>7.5</v>
      </c>
      <c r="G259">
        <f t="shared" si="51"/>
        <v>25.405838789690577</v>
      </c>
      <c r="H259">
        <f t="shared" si="52"/>
        <v>5.5683040933872201</v>
      </c>
      <c r="I259">
        <f t="shared" si="53"/>
        <v>-24.7881147756604</v>
      </c>
      <c r="J259">
        <f t="shared" si="54"/>
        <v>-0.55573069076042936</v>
      </c>
      <c r="K259">
        <f t="shared" si="55"/>
        <v>-29.700084079480138</v>
      </c>
      <c r="Q259">
        <f t="shared" si="45"/>
        <v>0</v>
      </c>
      <c r="R259" t="b">
        <f t="shared" si="46"/>
        <v>0</v>
      </c>
      <c r="S259" t="b">
        <f t="shared" si="47"/>
        <v>0</v>
      </c>
    </row>
    <row r="260" spans="1:19" x14ac:dyDescent="0.2">
      <c r="A260" s="9">
        <f t="shared" si="48"/>
        <v>1.4820000000000011</v>
      </c>
      <c r="B260" s="9">
        <f t="shared" si="43"/>
        <v>8.6029321092746045</v>
      </c>
      <c r="C260" s="9">
        <f t="shared" si="44"/>
        <v>-1.470559526705066</v>
      </c>
      <c r="D260" s="9">
        <f t="shared" si="42"/>
        <v>0.36770486419498383</v>
      </c>
      <c r="E260" s="10">
        <f t="shared" si="49"/>
        <v>8.6666666666666607</v>
      </c>
      <c r="F260" s="5">
        <f t="shared" si="50"/>
        <v>7.5</v>
      </c>
      <c r="G260">
        <f t="shared" si="51"/>
        <v>25.579010663667283</v>
      </c>
      <c r="H260">
        <f t="shared" si="52"/>
        <v>5.5649697092426571</v>
      </c>
      <c r="I260">
        <f t="shared" si="53"/>
        <v>-24.96631528013728</v>
      </c>
      <c r="J260">
        <f t="shared" si="54"/>
        <v>-0.55918362713491276</v>
      </c>
      <c r="K260">
        <f t="shared" si="55"/>
        <v>-29.665315233692279</v>
      </c>
      <c r="Q260">
        <f t="shared" si="45"/>
        <v>0</v>
      </c>
      <c r="R260" t="b">
        <f t="shared" si="46"/>
        <v>0</v>
      </c>
      <c r="S260" t="b">
        <f t="shared" si="47"/>
        <v>0</v>
      </c>
    </row>
    <row r="261" spans="1:19" x14ac:dyDescent="0.2">
      <c r="A261" s="9">
        <f t="shared" si="48"/>
        <v>1.4880000000000011</v>
      </c>
      <c r="B261" s="9">
        <f t="shared" si="43"/>
        <v>8.6363118622247725</v>
      </c>
      <c r="C261" s="9">
        <f t="shared" si="44"/>
        <v>-1.6208913940600962</v>
      </c>
      <c r="D261" s="9">
        <f t="shared" si="42"/>
        <v>0.23773038943068769</v>
      </c>
      <c r="E261" s="10">
        <f t="shared" si="49"/>
        <v>8.6666666666666607</v>
      </c>
      <c r="F261" s="5">
        <f t="shared" si="50"/>
        <v>7.5</v>
      </c>
      <c r="G261">
        <f t="shared" si="51"/>
        <v>25.752043417539952</v>
      </c>
      <c r="H261">
        <f t="shared" si="52"/>
        <v>5.5616146074798474</v>
      </c>
      <c r="I261">
        <f t="shared" si="53"/>
        <v>-25.144307171539435</v>
      </c>
      <c r="J261">
        <f t="shared" si="54"/>
        <v>-0.56262689157193169</v>
      </c>
      <c r="K261">
        <f t="shared" si="55"/>
        <v>-29.630338782333666</v>
      </c>
      <c r="Q261">
        <f t="shared" si="45"/>
        <v>0</v>
      </c>
      <c r="R261" t="b">
        <f t="shared" si="46"/>
        <v>0</v>
      </c>
      <c r="S261" t="b">
        <f t="shared" si="47"/>
        <v>0</v>
      </c>
    </row>
    <row r="262" spans="1:19" x14ac:dyDescent="0.2">
      <c r="A262" s="9">
        <f t="shared" si="48"/>
        <v>1.4940000000000011</v>
      </c>
      <c r="B262" s="9">
        <f t="shared" si="43"/>
        <v>8.6696714225856031</v>
      </c>
      <c r="C262" s="9">
        <f t="shared" si="44"/>
        <v>-1.7722905831874147</v>
      </c>
      <c r="D262" s="9">
        <f t="shared" si="42"/>
        <v>0.106849684636245</v>
      </c>
      <c r="E262" s="10">
        <f t="shared" si="49"/>
        <v>8.6666666666666607</v>
      </c>
      <c r="F262" s="5">
        <f t="shared" si="50"/>
        <v>7.5</v>
      </c>
      <c r="G262">
        <f t="shared" si="51"/>
        <v>25.924934343943644</v>
      </c>
      <c r="H262">
        <f t="shared" si="52"/>
        <v>5.5582388461304157</v>
      </c>
      <c r="I262">
        <f t="shared" si="53"/>
        <v>-25.322089204233436</v>
      </c>
      <c r="J262">
        <f t="shared" si="54"/>
        <v>-0.56606039412096043</v>
      </c>
      <c r="K262">
        <f t="shared" si="55"/>
        <v>-29.595155838797112</v>
      </c>
      <c r="Q262">
        <f t="shared" si="45"/>
        <v>0</v>
      </c>
      <c r="R262" t="b">
        <f t="shared" si="46"/>
        <v>0</v>
      </c>
      <c r="S262" t="b">
        <f t="shared" si="47"/>
        <v>0</v>
      </c>
    </row>
    <row r="263" spans="1:19" x14ac:dyDescent="0.2">
      <c r="A263" s="9">
        <f t="shared" si="48"/>
        <v>1.5000000000000011</v>
      </c>
      <c r="B263" s="9">
        <f t="shared" si="43"/>
        <v>8.7030106665752918</v>
      </c>
      <c r="C263" s="9">
        <f t="shared" si="44"/>
        <v>-1.9247558312179136</v>
      </c>
      <c r="D263" s="9">
        <f t="shared" si="42"/>
        <v>-2.4934971209916057E-2</v>
      </c>
      <c r="E263" s="10">
        <f t="shared" si="49"/>
        <v>8.6666666666666607</v>
      </c>
      <c r="F263" s="5">
        <f t="shared" si="50"/>
        <v>7.5</v>
      </c>
      <c r="G263">
        <f t="shared" si="51"/>
        <v>26.097680782734901</v>
      </c>
      <c r="H263">
        <f t="shared" si="52"/>
        <v>5.5548424837656896</v>
      </c>
      <c r="I263">
        <f t="shared" si="53"/>
        <v>-25.499660139266219</v>
      </c>
      <c r="J263">
        <f t="shared" si="54"/>
        <v>-0.56948404628718619</v>
      </c>
      <c r="K263">
        <f t="shared" si="55"/>
        <v>-29.55976752131178</v>
      </c>
      <c r="Q263">
        <f t="shared" si="45"/>
        <v>0</v>
      </c>
      <c r="R263" t="b">
        <f t="shared" si="46"/>
        <v>0</v>
      </c>
      <c r="S263" t="b">
        <f t="shared" si="47"/>
        <v>0</v>
      </c>
    </row>
    <row r="264" spans="1:19" x14ac:dyDescent="0.2">
      <c r="A264" s="9">
        <f t="shared" si="48"/>
        <v>1.5060000000000011</v>
      </c>
      <c r="B264" s="9">
        <f t="shared" si="43"/>
        <v>8.7363294707650532</v>
      </c>
      <c r="C264" s="9">
        <f t="shared" si="44"/>
        <v>-2.0782858678688947</v>
      </c>
      <c r="D264" s="9">
        <f t="shared" si="42"/>
        <v>-0.15762128702736788</v>
      </c>
      <c r="E264" s="10">
        <f t="shared" si="49"/>
        <v>8.6666666666666607</v>
      </c>
      <c r="F264" s="5">
        <f t="shared" si="50"/>
        <v>7.5</v>
      </c>
      <c r="G264">
        <f t="shared" si="51"/>
        <v>26.270280119643925</v>
      </c>
      <c r="H264">
        <f t="shared" si="52"/>
        <v>5.5514255794879661</v>
      </c>
      <c r="I264">
        <f t="shared" si="53"/>
        <v>-25.67701874439409</v>
      </c>
      <c r="J264">
        <f t="shared" si="54"/>
        <v>-0.57289776100174317</v>
      </c>
      <c r="K264">
        <f t="shared" si="55"/>
        <v>-29.524174952859592</v>
      </c>
      <c r="Q264">
        <f t="shared" si="45"/>
        <v>0</v>
      </c>
      <c r="R264" t="b">
        <f t="shared" si="46"/>
        <v>0</v>
      </c>
      <c r="S264" t="b">
        <f t="shared" si="47"/>
        <v>0</v>
      </c>
    </row>
    <row r="265" spans="1:19" x14ac:dyDescent="0.2">
      <c r="A265" s="9">
        <f t="shared" si="48"/>
        <v>1.5120000000000011</v>
      </c>
      <c r="B265" s="9">
        <f t="shared" si="43"/>
        <v>8.7696277120822828</v>
      </c>
      <c r="C265" s="9">
        <f t="shared" si="44"/>
        <v>-2.2328794154844105</v>
      </c>
      <c r="D265" s="9">
        <f t="shared" si="42"/>
        <v>-0.29120695972085997</v>
      </c>
      <c r="E265" s="10">
        <f t="shared" si="49"/>
        <v>8.6666666666666607</v>
      </c>
      <c r="F265" s="5">
        <f t="shared" si="50"/>
        <v>7.5</v>
      </c>
      <c r="G265">
        <f t="shared" si="51"/>
        <v>26.442729784981246</v>
      </c>
      <c r="H265">
        <f t="shared" si="52"/>
        <v>5.5479881929219559</v>
      </c>
      <c r="I265">
        <f t="shared" si="53"/>
        <v>-25.854163794111248</v>
      </c>
      <c r="J265">
        <f t="shared" si="54"/>
        <v>-0.57630145259315246</v>
      </c>
      <c r="K265">
        <f t="shared" si="55"/>
        <v>-29.488379261092057</v>
      </c>
      <c r="Q265">
        <f t="shared" si="45"/>
        <v>0</v>
      </c>
      <c r="R265" t="b">
        <f t="shared" si="46"/>
        <v>0</v>
      </c>
      <c r="S265" t="b">
        <f t="shared" si="47"/>
        <v>0</v>
      </c>
    </row>
    <row r="266" spans="1:19" x14ac:dyDescent="0.2">
      <c r="A266" s="9">
        <f t="shared" si="48"/>
        <v>1.5180000000000011</v>
      </c>
      <c r="B266" s="9">
        <f t="shared" si="43"/>
        <v>8.8029052678136672</v>
      </c>
      <c r="C266" s="9">
        <f t="shared" si="44"/>
        <v>-2.3885351890757778</v>
      </c>
      <c r="D266" s="9">
        <f t="shared" si="42"/>
        <v>-0.42568967426760196</v>
      </c>
      <c r="E266" s="10">
        <f t="shared" si="49"/>
        <v>8.6666666666666607</v>
      </c>
      <c r="F266" s="5">
        <f t="shared" si="50"/>
        <v>7.5</v>
      </c>
      <c r="G266">
        <f t="shared" si="51"/>
        <v>26.615027252396391</v>
      </c>
      <c r="H266">
        <f t="shared" si="52"/>
        <v>5.5445303842063973</v>
      </c>
      <c r="I266">
        <f t="shared" si="53"/>
        <v>-26.031094069677799</v>
      </c>
      <c r="J266">
        <f t="shared" si="54"/>
        <v>-0.57969503675990919</v>
      </c>
      <c r="K266">
        <f t="shared" si="55"/>
        <v>-29.452381578247511</v>
      </c>
      <c r="Q266">
        <f t="shared" si="45"/>
        <v>0</v>
      </c>
      <c r="R266" t="b">
        <f t="shared" si="46"/>
        <v>0</v>
      </c>
      <c r="S266" t="b">
        <f t="shared" si="47"/>
        <v>0</v>
      </c>
    </row>
    <row r="267" spans="1:19" x14ac:dyDescent="0.2">
      <c r="A267" s="9">
        <f t="shared" si="48"/>
        <v>1.5240000000000011</v>
      </c>
      <c r="B267" s="9">
        <f t="shared" si="43"/>
        <v>8.8361620156082434</v>
      </c>
      <c r="C267" s="9">
        <f t="shared" si="44"/>
        <v>-2.5452518963622532</v>
      </c>
      <c r="D267" s="9">
        <f t="shared" si="42"/>
        <v>-0.56106710380520752</v>
      </c>
      <c r="E267" s="10">
        <f t="shared" si="49"/>
        <v>8.6666666666666607</v>
      </c>
      <c r="F267" s="5">
        <f t="shared" si="50"/>
        <v>7.5</v>
      </c>
      <c r="G267">
        <f t="shared" si="51"/>
        <v>26.787170037686092</v>
      </c>
      <c r="H267">
        <f t="shared" si="52"/>
        <v>5.5410522139858376</v>
      </c>
      <c r="I267">
        <f t="shared" si="53"/>
        <v>-26.207808359147283</v>
      </c>
      <c r="J267">
        <f t="shared" si="54"/>
        <v>-0.5830784305441653</v>
      </c>
      <c r="K267">
        <f t="shared" si="55"/>
        <v>-29.41618304106872</v>
      </c>
      <c r="Q267">
        <f t="shared" si="45"/>
        <v>0</v>
      </c>
      <c r="R267" t="b">
        <f t="shared" si="46"/>
        <v>0</v>
      </c>
      <c r="S267" t="b">
        <f t="shared" si="47"/>
        <v>0</v>
      </c>
    </row>
    <row r="268" spans="1:19" x14ac:dyDescent="0.2">
      <c r="A268" s="9">
        <f t="shared" si="48"/>
        <v>1.5300000000000011</v>
      </c>
      <c r="B268" s="9">
        <f t="shared" si="43"/>
        <v>8.8693978334804093</v>
      </c>
      <c r="C268" s="9">
        <f t="shared" si="44"/>
        <v>-2.7030282378118762</v>
      </c>
      <c r="D268" s="9">
        <f t="shared" si="42"/>
        <v>-0.69733690971980877</v>
      </c>
      <c r="E268" s="10">
        <f t="shared" si="49"/>
        <v>8.6666666666666607</v>
      </c>
      <c r="F268" s="5">
        <f t="shared" si="50"/>
        <v>7.5</v>
      </c>
      <c r="G268">
        <f t="shared" si="51"/>
        <v>26.959155697649852</v>
      </c>
      <c r="H268">
        <f t="shared" si="52"/>
        <v>5.5375537434025723</v>
      </c>
      <c r="I268">
        <f t="shared" si="53"/>
        <v>-26.384305457393694</v>
      </c>
      <c r="J268">
        <f t="shared" si="54"/>
        <v>-0.58645155230645385</v>
      </c>
      <c r="K268">
        <f t="shared" si="55"/>
        <v>-29.379784790720848</v>
      </c>
      <c r="Q268">
        <f t="shared" si="45"/>
        <v>0</v>
      </c>
      <c r="R268" t="b">
        <f t="shared" si="46"/>
        <v>0</v>
      </c>
      <c r="S268" t="b">
        <f t="shared" si="47"/>
        <v>0</v>
      </c>
    </row>
    <row r="269" spans="1:19" x14ac:dyDescent="0.2">
      <c r="A269" s="9">
        <f t="shared" si="48"/>
        <v>1.5360000000000011</v>
      </c>
      <c r="B269" s="9">
        <f t="shared" si="43"/>
        <v>8.9026125998128833</v>
      </c>
      <c r="C269" s="9">
        <f t="shared" si="44"/>
        <v>-2.8618629066824712</v>
      </c>
      <c r="D269" s="9">
        <f t="shared" ref="D269:D283" si="56">_a*B269^2+_b*B269+_c</f>
        <v>-0.83449674173461119</v>
      </c>
      <c r="E269" s="10">
        <f t="shared" si="49"/>
        <v>8.6666666666666607</v>
      </c>
      <c r="F269" s="5">
        <f t="shared" si="50"/>
        <v>7.5</v>
      </c>
      <c r="G269">
        <f t="shared" si="51"/>
        <v>27.130981828990691</v>
      </c>
      <c r="H269">
        <f t="shared" si="52"/>
        <v>5.5340350340887339</v>
      </c>
      <c r="I269">
        <f t="shared" si="53"/>
        <v>-26.560584166138018</v>
      </c>
      <c r="J269">
        <f t="shared" si="54"/>
        <v>-0.58981432170140702</v>
      </c>
      <c r="K269">
        <f t="shared" si="55"/>
        <v>-29.343187972709782</v>
      </c>
      <c r="Q269">
        <f t="shared" si="45"/>
        <v>0</v>
      </c>
      <c r="R269" t="b">
        <f t="shared" si="46"/>
        <v>0</v>
      </c>
      <c r="S269" t="b">
        <f t="shared" si="47"/>
        <v>0</v>
      </c>
    </row>
    <row r="270" spans="1:19" x14ac:dyDescent="0.2">
      <c r="A270" s="9">
        <f t="shared" si="48"/>
        <v>1.5420000000000011</v>
      </c>
      <c r="B270" s="9">
        <f t="shared" ref="B270:B283" si="57">B269+_dt*(H269+H270)/2</f>
        <v>8.9358061933596247</v>
      </c>
      <c r="C270" s="9">
        <f t="shared" ref="C270:C283" si="58">C269+_dt*(I269+I270)/2</f>
        <v>-3.0217545890628079</v>
      </c>
      <c r="D270" s="9">
        <f t="shared" si="56"/>
        <v>-0.97254423799880385</v>
      </c>
      <c r="E270" s="10">
        <f t="shared" si="49"/>
        <v>8.6666666666666607</v>
      </c>
      <c r="F270" s="5">
        <f t="shared" si="50"/>
        <v>7.5</v>
      </c>
      <c r="G270">
        <f t="shared" si="51"/>
        <v>27.302646067259047</v>
      </c>
      <c r="H270">
        <f t="shared" si="52"/>
        <v>5.5304961481585257</v>
      </c>
      <c r="I270">
        <f t="shared" si="53"/>
        <v>-26.736643293974275</v>
      </c>
      <c r="J270">
        <f t="shared" si="54"/>
        <v>-0.59316665965442195</v>
      </c>
      <c r="K270">
        <f t="shared" si="55"/>
        <v>-29.306393736800786</v>
      </c>
      <c r="Q270">
        <f t="shared" ref="Q270:Q283" si="59">GESTEP(C270,F270)</f>
        <v>0</v>
      </c>
      <c r="R270" t="b">
        <f t="shared" ref="R270:R283" si="60">AND(Q269=0,Q270=1)</f>
        <v>0</v>
      </c>
      <c r="S270" t="b">
        <f t="shared" ref="S270:S283" si="61">AND(Q270=1,Q271=0)</f>
        <v>0</v>
      </c>
    </row>
    <row r="271" spans="1:19" x14ac:dyDescent="0.2">
      <c r="A271" s="9">
        <f t="shared" ref="A271:A283" si="62">A270+_dt</f>
        <v>1.5480000000000012</v>
      </c>
      <c r="B271" s="9">
        <f t="shared" si="57"/>
        <v>8.9689784932487022</v>
      </c>
      <c r="C271" s="9">
        <f t="shared" si="58"/>
        <v>-3.182701963913916</v>
      </c>
      <c r="D271" s="9">
        <f t="shared" si="56"/>
        <v>-1.111477025176832</v>
      </c>
      <c r="E271" s="10">
        <f t="shared" ref="E271:E283" si="63">E270</f>
        <v>8.6666666666666607</v>
      </c>
      <c r="F271" s="5">
        <f t="shared" ref="F271:F283" si="64">F270</f>
        <v>7.5</v>
      </c>
      <c r="G271">
        <f t="shared" ref="G271:G283" si="65">SQRT(H271^2+I271^2)</f>
        <v>27.474146085837891</v>
      </c>
      <c r="H271">
        <f t="shared" ref="H271:H283" si="66">H270+J270*_dt</f>
        <v>5.5269371482005996</v>
      </c>
      <c r="I271">
        <f t="shared" ref="I271:I283" si="67">I270+K270*_dt</f>
        <v>-26.91248165639508</v>
      </c>
      <c r="J271">
        <f t="shared" ref="J271:J283" si="68">-_k*G271*H271</f>
        <v>-0.59650848833923065</v>
      </c>
      <c r="K271">
        <f t="shared" ref="K271:K283" si="69">-_g-_k*G271*I271</f>
        <v>-29.269403236937471</v>
      </c>
      <c r="Q271">
        <f t="shared" si="59"/>
        <v>0</v>
      </c>
      <c r="R271" t="b">
        <f t="shared" si="60"/>
        <v>0</v>
      </c>
      <c r="S271" t="b">
        <f t="shared" si="61"/>
        <v>0</v>
      </c>
    </row>
    <row r="272" spans="1:19" x14ac:dyDescent="0.2">
      <c r="A272" s="9">
        <f t="shared" si="62"/>
        <v>1.5540000000000012</v>
      </c>
      <c r="B272" s="9">
        <f t="shared" si="57"/>
        <v>9.0021293789851153</v>
      </c>
      <c r="C272" s="9">
        <f t="shared" si="58"/>
        <v>-3.3447037031105515</v>
      </c>
      <c r="D272" s="9">
        <f t="shared" si="56"/>
        <v>-1.2512927185379468</v>
      </c>
      <c r="E272" s="10">
        <f t="shared" si="63"/>
        <v>8.6666666666666607</v>
      </c>
      <c r="F272" s="5">
        <f t="shared" si="64"/>
        <v>7.5</v>
      </c>
      <c r="G272">
        <f t="shared" si="65"/>
        <v>27.645479594967224</v>
      </c>
      <c r="H272">
        <f t="shared" si="66"/>
        <v>5.523358097270564</v>
      </c>
      <c r="I272">
        <f t="shared" si="67"/>
        <v>-27.088098075816706</v>
      </c>
      <c r="J272">
        <f t="shared" si="68"/>
        <v>-0.59983973115632994</v>
      </c>
      <c r="K272">
        <f t="shared" si="69"/>
        <v>-29.232217631161085</v>
      </c>
      <c r="Q272">
        <f t="shared" si="59"/>
        <v>0</v>
      </c>
      <c r="R272" t="b">
        <f t="shared" si="60"/>
        <v>0</v>
      </c>
      <c r="S272" t="b">
        <f t="shared" si="61"/>
        <v>0</v>
      </c>
    </row>
    <row r="273" spans="1:19" x14ac:dyDescent="0.2">
      <c r="A273" s="9">
        <f t="shared" si="62"/>
        <v>1.5600000000000012</v>
      </c>
      <c r="B273" s="9">
        <f t="shared" si="57"/>
        <v>9.0352587304535774</v>
      </c>
      <c r="C273" s="9">
        <f t="shared" si="58"/>
        <v>-3.5077584714828127</v>
      </c>
      <c r="D273" s="9">
        <f t="shared" si="56"/>
        <v>-1.3919889220461741</v>
      </c>
      <c r="E273" s="10">
        <f t="shared" si="63"/>
        <v>8.6666666666666607</v>
      </c>
      <c r="F273" s="5">
        <f t="shared" si="64"/>
        <v>7.5</v>
      </c>
      <c r="G273">
        <f t="shared" si="65"/>
        <v>27.816644340806199</v>
      </c>
      <c r="H273">
        <f t="shared" si="66"/>
        <v>5.5197590588836265</v>
      </c>
      <c r="I273">
        <f t="shared" si="67"/>
        <v>-27.263491381603671</v>
      </c>
      <c r="J273">
        <f t="shared" si="68"/>
        <v>-0.60316031271223514</v>
      </c>
      <c r="K273">
        <f t="shared" si="69"/>
        <v>-29.19483808153009</v>
      </c>
      <c r="Q273">
        <f t="shared" si="59"/>
        <v>0</v>
      </c>
      <c r="R273" t="b">
        <f t="shared" si="60"/>
        <v>0</v>
      </c>
      <c r="S273" t="b">
        <f t="shared" si="61"/>
        <v>0</v>
      </c>
    </row>
    <row r="274" spans="1:19" x14ac:dyDescent="0.2">
      <c r="A274" s="9">
        <f t="shared" si="62"/>
        <v>1.5660000000000012</v>
      </c>
      <c r="B274" s="9">
        <f t="shared" si="57"/>
        <v>9.0683664279212497</v>
      </c>
      <c r="C274" s="9">
        <f t="shared" si="58"/>
        <v>-3.6718649268579022</v>
      </c>
      <c r="D274" s="9">
        <f t="shared" si="56"/>
        <v>-1.533563228450511</v>
      </c>
      <c r="E274" s="10">
        <f t="shared" si="63"/>
        <v>8.6666666666666607</v>
      </c>
      <c r="F274" s="5">
        <f t="shared" si="64"/>
        <v>7.5</v>
      </c>
      <c r="G274">
        <f t="shared" si="65"/>
        <v>27.987638104531243</v>
      </c>
      <c r="H274">
        <f t="shared" si="66"/>
        <v>5.5161400970073533</v>
      </c>
      <c r="I274">
        <f t="shared" si="67"/>
        <v>-27.438660410092851</v>
      </c>
      <c r="J274">
        <f t="shared" si="68"/>
        <v>-0.60647015879951605</v>
      </c>
      <c r="K274">
        <f t="shared" si="69"/>
        <v>-29.157265754040033</v>
      </c>
      <c r="Q274">
        <f t="shared" si="59"/>
        <v>0</v>
      </c>
      <c r="R274" t="b">
        <f t="shared" si="60"/>
        <v>0</v>
      </c>
      <c r="S274" t="b">
        <f t="shared" si="61"/>
        <v>0</v>
      </c>
    </row>
    <row r="275" spans="1:19" x14ac:dyDescent="0.2">
      <c r="A275" s="9">
        <f t="shared" si="62"/>
        <v>1.5720000000000012</v>
      </c>
      <c r="B275" s="9">
        <f t="shared" si="57"/>
        <v>9.101452352040436</v>
      </c>
      <c r="C275" s="9">
        <f t="shared" si="58"/>
        <v>-3.8370217201020322</v>
      </c>
      <c r="D275" s="9">
        <f t="shared" si="56"/>
        <v>-1.6760132193755126</v>
      </c>
      <c r="E275" s="10">
        <f t="shared" si="63"/>
        <v>8.6666666666666607</v>
      </c>
      <c r="F275" s="5">
        <f t="shared" si="64"/>
        <v>7.5</v>
      </c>
      <c r="G275">
        <f t="shared" si="65"/>
        <v>28.158458701468518</v>
      </c>
      <c r="H275">
        <f t="shared" si="66"/>
        <v>5.5125012760545564</v>
      </c>
      <c r="I275">
        <f t="shared" si="67"/>
        <v>-27.613604004617091</v>
      </c>
      <c r="J275">
        <f t="shared" si="68"/>
        <v>-0.60976919637758231</v>
      </c>
      <c r="K275">
        <f t="shared" si="69"/>
        <v>-29.119501818543704</v>
      </c>
      <c r="Q275">
        <f t="shared" si="59"/>
        <v>0</v>
      </c>
      <c r="R275" t="b">
        <f t="shared" si="60"/>
        <v>0</v>
      </c>
      <c r="S275" t="b">
        <f t="shared" si="61"/>
        <v>0</v>
      </c>
    </row>
    <row r="276" spans="1:19" x14ac:dyDescent="0.2">
      <c r="A276" s="9">
        <f t="shared" si="62"/>
        <v>1.5780000000000012</v>
      </c>
      <c r="B276" s="9">
        <f t="shared" si="57"/>
        <v>9.1345163838512278</v>
      </c>
      <c r="C276" s="9">
        <f t="shared" si="58"/>
        <v>-4.0032274951624682</v>
      </c>
      <c r="D276" s="9">
        <f t="shared" si="56"/>
        <v>-1.8193364654121353</v>
      </c>
      <c r="E276" s="10">
        <f t="shared" si="63"/>
        <v>8.6666666666666607</v>
      </c>
      <c r="F276" s="5">
        <f t="shared" si="64"/>
        <v>7.5</v>
      </c>
      <c r="G276">
        <f t="shared" si="65"/>
        <v>28.329103980259337</v>
      </c>
      <c r="H276">
        <f t="shared" si="66"/>
        <v>5.508842660876291</v>
      </c>
      <c r="I276">
        <f t="shared" si="67"/>
        <v>-27.788321015528354</v>
      </c>
      <c r="J276">
        <f t="shared" si="68"/>
        <v>-0.61305735355418267</v>
      </c>
      <c r="K276">
        <f t="shared" si="69"/>
        <v>-29.08154744867155</v>
      </c>
      <c r="Q276">
        <f t="shared" si="59"/>
        <v>0</v>
      </c>
      <c r="R276" t="b">
        <f t="shared" si="60"/>
        <v>0</v>
      </c>
      <c r="S276" t="b">
        <f t="shared" si="61"/>
        <v>0</v>
      </c>
    </row>
    <row r="277" spans="1:19" x14ac:dyDescent="0.2">
      <c r="A277" s="9">
        <f t="shared" si="62"/>
        <v>1.5840000000000012</v>
      </c>
      <c r="B277" s="9">
        <f t="shared" si="57"/>
        <v>9.1675584047841223</v>
      </c>
      <c r="C277" s="9">
        <f t="shared" si="58"/>
        <v>-4.1704808891097143</v>
      </c>
      <c r="D277" s="9">
        <f t="shared" si="56"/>
        <v>-1.963530526208892</v>
      </c>
      <c r="E277" s="10">
        <f t="shared" si="63"/>
        <v>8.6666666666666607</v>
      </c>
      <c r="F277" s="5">
        <f t="shared" si="64"/>
        <v>7.5</v>
      </c>
      <c r="G277">
        <f t="shared" si="65"/>
        <v>28.499571822056964</v>
      </c>
      <c r="H277">
        <f t="shared" si="66"/>
        <v>5.505164316754966</v>
      </c>
      <c r="I277">
        <f t="shared" si="67"/>
        <v>-27.962810300220383</v>
      </c>
      <c r="J277">
        <f t="shared" si="68"/>
        <v>-0.61633455956758409</v>
      </c>
      <c r="K277">
        <f t="shared" si="69"/>
        <v>-29.043403821752385</v>
      </c>
      <c r="Q277">
        <f t="shared" si="59"/>
        <v>0</v>
      </c>
      <c r="R277" t="b">
        <f t="shared" si="60"/>
        <v>0</v>
      </c>
      <c r="S277" t="b">
        <f t="shared" si="61"/>
        <v>0</v>
      </c>
    </row>
    <row r="278" spans="1:19" x14ac:dyDescent="0.2">
      <c r="A278" s="9">
        <f t="shared" si="62"/>
        <v>1.5900000000000012</v>
      </c>
      <c r="B278" s="9">
        <f t="shared" si="57"/>
        <v>9.2005782966625791</v>
      </c>
      <c r="C278" s="9">
        <f t="shared" si="58"/>
        <v>-4.3387805321798281</v>
      </c>
      <c r="D278" s="9">
        <f t="shared" si="56"/>
        <v>-2.1085929505633132</v>
      </c>
      <c r="E278" s="10">
        <f t="shared" si="63"/>
        <v>8.6666666666666607</v>
      </c>
      <c r="F278" s="5">
        <f t="shared" si="64"/>
        <v>7.5</v>
      </c>
      <c r="G278">
        <f t="shared" si="65"/>
        <v>28.669860139753592</v>
      </c>
      <c r="H278">
        <f t="shared" si="66"/>
        <v>5.5014663093975607</v>
      </c>
      <c r="I278">
        <f t="shared" si="67"/>
        <v>-28.137070723150899</v>
      </c>
      <c r="J278">
        <f t="shared" si="68"/>
        <v>-0.61960074476940474</v>
      </c>
      <c r="K278">
        <f t="shared" si="69"/>
        <v>-29.005072118734322</v>
      </c>
      <c r="Q278">
        <f t="shared" si="59"/>
        <v>0</v>
      </c>
      <c r="R278" t="b">
        <f t="shared" si="60"/>
        <v>0</v>
      </c>
      <c r="S278" t="b">
        <f t="shared" si="61"/>
        <v>0</v>
      </c>
    </row>
    <row r="279" spans="1:19" x14ac:dyDescent="0.2">
      <c r="A279" s="9">
        <f t="shared" si="62"/>
        <v>1.5960000000000012</v>
      </c>
      <c r="B279" s="9">
        <f t="shared" si="57"/>
        <v>9.2335759417055581</v>
      </c>
      <c r="C279" s="9">
        <f t="shared" si="58"/>
        <v>-4.5081250478168711</v>
      </c>
      <c r="D279" s="9">
        <f t="shared" si="56"/>
        <v>-2.2545212765136569</v>
      </c>
      <c r="E279" s="10">
        <f t="shared" si="63"/>
        <v>8.6666666666666607</v>
      </c>
      <c r="F279" s="5">
        <f t="shared" si="64"/>
        <v>7.5</v>
      </c>
      <c r="G279">
        <f t="shared" si="65"/>
        <v>28.839966877236051</v>
      </c>
      <c r="H279">
        <f t="shared" si="66"/>
        <v>5.4977487049289442</v>
      </c>
      <c r="I279">
        <f t="shared" si="67"/>
        <v>-28.311101155863305</v>
      </c>
      <c r="J279">
        <f t="shared" si="68"/>
        <v>-0.62285584060806409</v>
      </c>
      <c r="K279">
        <f t="shared" si="69"/>
        <v>-28.966553524105993</v>
      </c>
      <c r="Q279">
        <f t="shared" si="59"/>
        <v>0</v>
      </c>
      <c r="R279" t="b">
        <f t="shared" si="60"/>
        <v>0</v>
      </c>
      <c r="S279" t="b">
        <f t="shared" si="61"/>
        <v>0</v>
      </c>
    </row>
    <row r="280" spans="1:19" x14ac:dyDescent="0.2">
      <c r="A280" s="9">
        <f t="shared" si="62"/>
        <v>1.6020000000000012</v>
      </c>
      <c r="B280" s="9">
        <f t="shared" si="57"/>
        <v>9.2665512225300013</v>
      </c>
      <c r="C280" s="9">
        <f t="shared" si="58"/>
        <v>-4.678513052715485</v>
      </c>
      <c r="D280" s="9">
        <f t="shared" si="56"/>
        <v>-2.4013130314309095</v>
      </c>
      <c r="E280" s="10">
        <f t="shared" si="63"/>
        <v>8.6666666666666607</v>
      </c>
      <c r="F280" s="5">
        <f t="shared" si="64"/>
        <v>7.5</v>
      </c>
      <c r="G280">
        <f t="shared" si="65"/>
        <v>29.009890008669124</v>
      </c>
      <c r="H280">
        <f t="shared" si="66"/>
        <v>5.4940115698852958</v>
      </c>
      <c r="I280">
        <f t="shared" si="67"/>
        <v>-28.48490047700794</v>
      </c>
      <c r="J280">
        <f t="shared" si="68"/>
        <v>-0.62609977961282937</v>
      </c>
      <c r="K280">
        <f t="shared" si="69"/>
        <v>-28.927849225817994</v>
      </c>
      <c r="Q280">
        <f t="shared" si="59"/>
        <v>0</v>
      </c>
      <c r="R280" t="b">
        <f t="shared" si="60"/>
        <v>0</v>
      </c>
      <c r="S280" t="b">
        <f t="shared" si="61"/>
        <v>0</v>
      </c>
    </row>
    <row r="281" spans="1:19" x14ac:dyDescent="0.2">
      <c r="A281" s="9">
        <f t="shared" si="62"/>
        <v>1.6080000000000012</v>
      </c>
      <c r="B281" s="9">
        <f t="shared" si="57"/>
        <v>9.2995040221532808</v>
      </c>
      <c r="C281" s="9">
        <f t="shared" si="58"/>
        <v>-4.8499431568635973</v>
      </c>
      <c r="D281" s="9">
        <f t="shared" si="56"/>
        <v>-2.5489657321110712</v>
      </c>
      <c r="E281" s="10">
        <f t="shared" si="63"/>
        <v>8.6666666666666607</v>
      </c>
      <c r="F281" s="5">
        <f t="shared" si="64"/>
        <v>7.5</v>
      </c>
      <c r="G281">
        <f t="shared" si="65"/>
        <v>29.179627537805256</v>
      </c>
      <c r="H281">
        <f t="shared" si="66"/>
        <v>5.4902549712076185</v>
      </c>
      <c r="I281">
        <f t="shared" si="67"/>
        <v>-28.658467572362849</v>
      </c>
      <c r="J281">
        <f t="shared" si="68"/>
        <v>-0.62933249537842639</v>
      </c>
      <c r="K281">
        <f t="shared" si="69"/>
        <v>-28.888960415204586</v>
      </c>
      <c r="Q281">
        <f t="shared" si="59"/>
        <v>0</v>
      </c>
      <c r="R281" t="b">
        <f t="shared" si="60"/>
        <v>0</v>
      </c>
      <c r="S281" t="b">
        <f t="shared" si="61"/>
        <v>0</v>
      </c>
    </row>
    <row r="282" spans="1:19" x14ac:dyDescent="0.2">
      <c r="A282" s="9">
        <f t="shared" si="62"/>
        <v>1.6140000000000012</v>
      </c>
      <c r="B282" s="9">
        <f t="shared" si="57"/>
        <v>9.3324342239956088</v>
      </c>
      <c r="C282" s="9">
        <f t="shared" si="58"/>
        <v>-5.0224139635852483</v>
      </c>
      <c r="D282" s="9">
        <f t="shared" si="56"/>
        <v>-2.6974768848676121</v>
      </c>
      <c r="E282" s="10">
        <f t="shared" si="63"/>
        <v>8.6666666666666607</v>
      </c>
      <c r="F282" s="5">
        <f t="shared" si="64"/>
        <v>7.5</v>
      </c>
      <c r="G282">
        <f t="shared" si="65"/>
        <v>29.349177497319509</v>
      </c>
      <c r="H282">
        <f t="shared" si="66"/>
        <v>5.4864789762353476</v>
      </c>
      <c r="I282">
        <f t="shared" si="67"/>
        <v>-28.831801334854077</v>
      </c>
      <c r="J282">
        <f t="shared" si="68"/>
        <v>-0.63255392255019283</v>
      </c>
      <c r="K282">
        <f t="shared" si="69"/>
        <v>-28.849888286905646</v>
      </c>
      <c r="Q282">
        <f t="shared" si="59"/>
        <v>0</v>
      </c>
      <c r="R282" t="b">
        <f t="shared" si="60"/>
        <v>0</v>
      </c>
      <c r="S282" t="b">
        <f t="shared" si="61"/>
        <v>0</v>
      </c>
    </row>
    <row r="283" spans="1:19" x14ac:dyDescent="0.2">
      <c r="A283" s="9">
        <f t="shared" si="62"/>
        <v>1.6200000000000012</v>
      </c>
      <c r="B283" s="9">
        <f t="shared" si="57"/>
        <v>9.3653417118824152</v>
      </c>
      <c r="C283" s="9">
        <f t="shared" si="58"/>
        <v>-5.1959240695835369</v>
      </c>
      <c r="D283" s="9">
        <f t="shared" si="56"/>
        <v>-2.8468439856243464</v>
      </c>
      <c r="E283" s="10">
        <f t="shared" si="63"/>
        <v>8.6666666666666607</v>
      </c>
      <c r="F283" s="5">
        <f t="shared" si="64"/>
        <v>7.5</v>
      </c>
      <c r="G283">
        <f t="shared" si="65"/>
        <v>29.518537948168731</v>
      </c>
      <c r="H283">
        <f t="shared" si="66"/>
        <v>5.4826836527000467</v>
      </c>
      <c r="I283">
        <f t="shared" si="67"/>
        <v>-29.004900664575512</v>
      </c>
      <c r="J283">
        <f t="shared" si="68"/>
        <v>-0.6357639968097466</v>
      </c>
      <c r="K283">
        <f t="shared" si="69"/>
        <v>-28.810634038788841</v>
      </c>
      <c r="Q283">
        <f t="shared" si="59"/>
        <v>0</v>
      </c>
      <c r="R283" t="b">
        <f t="shared" si="60"/>
        <v>0</v>
      </c>
      <c r="S283" t="b">
        <f t="shared" si="61"/>
        <v>0</v>
      </c>
    </row>
    <row r="284" spans="1:19" x14ac:dyDescent="0.2">
      <c r="C284" s="9"/>
      <c r="D284" s="9"/>
    </row>
    <row r="285" spans="1:19" x14ac:dyDescent="0.2">
      <c r="C285" s="9"/>
      <c r="D285" s="9"/>
    </row>
    <row r="286" spans="1:19" x14ac:dyDescent="0.2">
      <c r="C286" s="9"/>
      <c r="D286" s="9"/>
    </row>
    <row r="287" spans="1:19" x14ac:dyDescent="0.2">
      <c r="C287" s="9"/>
      <c r="D287" s="9"/>
    </row>
    <row r="288" spans="1:19" x14ac:dyDescent="0.2">
      <c r="C288" s="9"/>
      <c r="D288" s="9"/>
    </row>
    <row r="289" spans="3:4" x14ac:dyDescent="0.2">
      <c r="C289" s="9"/>
      <c r="D289" s="9"/>
    </row>
    <row r="290" spans="3:4" x14ac:dyDescent="0.2">
      <c r="C290" s="9"/>
      <c r="D290" s="9"/>
    </row>
    <row r="291" spans="3:4" x14ac:dyDescent="0.2">
      <c r="C291" s="9"/>
      <c r="D291" s="9"/>
    </row>
    <row r="292" spans="3:4" x14ac:dyDescent="0.2">
      <c r="C292" s="9"/>
      <c r="D292" s="9"/>
    </row>
    <row r="293" spans="3:4" x14ac:dyDescent="0.2">
      <c r="C293" s="9"/>
      <c r="D293" s="9"/>
    </row>
    <row r="294" spans="3:4" x14ac:dyDescent="0.2">
      <c r="C294" s="9"/>
      <c r="D294" s="9"/>
    </row>
    <row r="295" spans="3:4" x14ac:dyDescent="0.2">
      <c r="C295" s="9"/>
      <c r="D295" s="9"/>
    </row>
    <row r="296" spans="3:4" x14ac:dyDescent="0.2">
      <c r="C296" s="9"/>
      <c r="D296" s="9"/>
    </row>
    <row r="297" spans="3:4" x14ac:dyDescent="0.2">
      <c r="C297" s="9"/>
      <c r="D297" s="9"/>
    </row>
    <row r="298" spans="3:4" x14ac:dyDescent="0.2">
      <c r="C298" s="9"/>
      <c r="D298" s="9"/>
    </row>
    <row r="299" spans="3:4" x14ac:dyDescent="0.2">
      <c r="C299" s="9"/>
      <c r="D299" s="9"/>
    </row>
    <row r="300" spans="3:4" x14ac:dyDescent="0.2">
      <c r="C300" s="9"/>
      <c r="D300" s="9"/>
    </row>
    <row r="301" spans="3:4" x14ac:dyDescent="0.2">
      <c r="C301" s="9"/>
      <c r="D301" s="9"/>
    </row>
    <row r="302" spans="3:4" x14ac:dyDescent="0.2">
      <c r="C302" s="9"/>
      <c r="D302" s="9"/>
    </row>
    <row r="303" spans="3:4" x14ac:dyDescent="0.2">
      <c r="C303" s="9"/>
      <c r="D303" s="9"/>
    </row>
    <row r="304" spans="3:4" x14ac:dyDescent="0.2">
      <c r="C304" s="9"/>
      <c r="D304" s="9"/>
    </row>
    <row r="305" spans="3:4" x14ac:dyDescent="0.2">
      <c r="C305" s="9"/>
      <c r="D305" s="9"/>
    </row>
    <row r="306" spans="3:4" x14ac:dyDescent="0.2">
      <c r="C306" s="9"/>
      <c r="D306" s="9"/>
    </row>
    <row r="307" spans="3:4" x14ac:dyDescent="0.2">
      <c r="C307" s="9"/>
      <c r="D307" s="9"/>
    </row>
    <row r="308" spans="3:4" x14ac:dyDescent="0.2">
      <c r="C308" s="9"/>
      <c r="D308" s="9"/>
    </row>
    <row r="309" spans="3:4" x14ac:dyDescent="0.2">
      <c r="C309" s="9"/>
      <c r="D309" s="9"/>
    </row>
    <row r="310" spans="3:4" x14ac:dyDescent="0.2">
      <c r="C310" s="9"/>
      <c r="D310" s="9"/>
    </row>
    <row r="311" spans="3:4" x14ac:dyDescent="0.2">
      <c r="C311" s="9"/>
      <c r="D311" s="9"/>
    </row>
    <row r="312" spans="3:4" x14ac:dyDescent="0.2">
      <c r="C312" s="9"/>
      <c r="D312" s="9"/>
    </row>
    <row r="313" spans="3:4" x14ac:dyDescent="0.2">
      <c r="C313" s="9"/>
      <c r="D313" s="9"/>
    </row>
    <row r="314" spans="3:4" x14ac:dyDescent="0.2">
      <c r="C314" s="9"/>
      <c r="D314" s="9"/>
    </row>
    <row r="315" spans="3:4" x14ac:dyDescent="0.2">
      <c r="C315" s="9"/>
      <c r="D315" s="9"/>
    </row>
    <row r="316" spans="3:4" x14ac:dyDescent="0.2">
      <c r="C316" s="9"/>
      <c r="D316" s="9"/>
    </row>
    <row r="317" spans="3:4" x14ac:dyDescent="0.2">
      <c r="C317" s="9"/>
      <c r="D317" s="9"/>
    </row>
    <row r="318" spans="3:4" x14ac:dyDescent="0.2">
      <c r="C318" s="9"/>
      <c r="D318" s="9"/>
    </row>
    <row r="319" spans="3:4" x14ac:dyDescent="0.2">
      <c r="C319" s="9"/>
      <c r="D319" s="9"/>
    </row>
    <row r="320" spans="3:4" x14ac:dyDescent="0.2">
      <c r="C320" s="9"/>
      <c r="D320" s="9"/>
    </row>
    <row r="321" spans="3:4" x14ac:dyDescent="0.2">
      <c r="C321" s="9"/>
      <c r="D321" s="9"/>
    </row>
    <row r="322" spans="3:4" x14ac:dyDescent="0.2">
      <c r="C322" s="9"/>
      <c r="D322" s="9"/>
    </row>
    <row r="323" spans="3:4" x14ac:dyDescent="0.2">
      <c r="C323" s="9"/>
      <c r="D323" s="9"/>
    </row>
    <row r="324" spans="3:4" x14ac:dyDescent="0.2">
      <c r="C324" s="9"/>
      <c r="D324" s="9"/>
    </row>
    <row r="325" spans="3:4" x14ac:dyDescent="0.2">
      <c r="C325" s="9"/>
      <c r="D325" s="9"/>
    </row>
    <row r="326" spans="3:4" x14ac:dyDescent="0.2">
      <c r="C326" s="9"/>
      <c r="D326" s="9"/>
    </row>
    <row r="327" spans="3:4" x14ac:dyDescent="0.2">
      <c r="C327" s="9"/>
      <c r="D327" s="9"/>
    </row>
    <row r="328" spans="3:4" x14ac:dyDescent="0.2">
      <c r="C328" s="9"/>
      <c r="D328" s="9"/>
    </row>
    <row r="329" spans="3:4" x14ac:dyDescent="0.2">
      <c r="C329" s="9"/>
      <c r="D329" s="9"/>
    </row>
    <row r="330" spans="3:4" x14ac:dyDescent="0.2">
      <c r="C330" s="9"/>
      <c r="D330" s="9"/>
    </row>
    <row r="331" spans="3:4" x14ac:dyDescent="0.2">
      <c r="C331" s="9"/>
      <c r="D331" s="9"/>
    </row>
    <row r="332" spans="3:4" x14ac:dyDescent="0.2">
      <c r="C332" s="9"/>
      <c r="D332" s="9"/>
    </row>
    <row r="333" spans="3:4" x14ac:dyDescent="0.2">
      <c r="C333" s="9"/>
      <c r="D333" s="9"/>
    </row>
    <row r="334" spans="3:4" x14ac:dyDescent="0.2">
      <c r="C334" s="9"/>
      <c r="D334" s="9"/>
    </row>
    <row r="335" spans="3:4" x14ac:dyDescent="0.2">
      <c r="C335" s="9"/>
      <c r="D335" s="9"/>
    </row>
    <row r="336" spans="3:4" x14ac:dyDescent="0.2">
      <c r="C336" s="9"/>
      <c r="D336" s="9"/>
    </row>
    <row r="337" spans="3:4" x14ac:dyDescent="0.2">
      <c r="C337" s="9"/>
      <c r="D337" s="9"/>
    </row>
    <row r="338" spans="3:4" x14ac:dyDescent="0.2">
      <c r="C338" s="9"/>
      <c r="D338" s="9"/>
    </row>
    <row r="339" spans="3:4" x14ac:dyDescent="0.2">
      <c r="C339" s="9"/>
      <c r="D339" s="9"/>
    </row>
    <row r="340" spans="3:4" x14ac:dyDescent="0.2">
      <c r="C340" s="9"/>
      <c r="D340" s="9"/>
    </row>
    <row r="341" spans="3:4" x14ac:dyDescent="0.2">
      <c r="C341" s="9"/>
      <c r="D341" s="9"/>
    </row>
    <row r="342" spans="3:4" x14ac:dyDescent="0.2">
      <c r="C342" s="9"/>
      <c r="D342" s="9"/>
    </row>
    <row r="343" spans="3:4" x14ac:dyDescent="0.2">
      <c r="C343" s="9"/>
      <c r="D343" s="9"/>
    </row>
    <row r="344" spans="3:4" x14ac:dyDescent="0.2">
      <c r="C344" s="9"/>
      <c r="D344" s="9"/>
    </row>
    <row r="345" spans="3:4" x14ac:dyDescent="0.2">
      <c r="C345" s="9"/>
      <c r="D345" s="9"/>
    </row>
    <row r="346" spans="3:4" x14ac:dyDescent="0.2">
      <c r="C346" s="9"/>
      <c r="D346" s="9"/>
    </row>
    <row r="347" spans="3:4" x14ac:dyDescent="0.2">
      <c r="C347" s="9"/>
      <c r="D347" s="9"/>
    </row>
    <row r="348" spans="3:4" x14ac:dyDescent="0.2">
      <c r="C348" s="9"/>
      <c r="D348" s="9"/>
    </row>
    <row r="349" spans="3:4" x14ac:dyDescent="0.2">
      <c r="C349" s="9"/>
      <c r="D349" s="9"/>
    </row>
    <row r="350" spans="3:4" x14ac:dyDescent="0.2">
      <c r="C350" s="9"/>
      <c r="D350" s="9"/>
    </row>
    <row r="351" spans="3:4" x14ac:dyDescent="0.2">
      <c r="C351" s="9"/>
      <c r="D351" s="9"/>
    </row>
    <row r="352" spans="3:4" x14ac:dyDescent="0.2">
      <c r="C352" s="9"/>
      <c r="D352" s="9"/>
    </row>
    <row r="353" spans="3:4" x14ac:dyDescent="0.2">
      <c r="C353" s="9"/>
      <c r="D353" s="9"/>
    </row>
    <row r="354" spans="3:4" x14ac:dyDescent="0.2">
      <c r="C354" s="9"/>
      <c r="D354" s="9"/>
    </row>
    <row r="355" spans="3:4" x14ac:dyDescent="0.2">
      <c r="C355" s="9"/>
      <c r="D355" s="9"/>
    </row>
    <row r="356" spans="3:4" x14ac:dyDescent="0.2">
      <c r="C356" s="9"/>
      <c r="D356" s="9"/>
    </row>
    <row r="357" spans="3:4" x14ac:dyDescent="0.2">
      <c r="C357" s="9"/>
      <c r="D357" s="9"/>
    </row>
    <row r="358" spans="3:4" x14ac:dyDescent="0.2">
      <c r="C358" s="9"/>
      <c r="D358" s="9"/>
    </row>
    <row r="359" spans="3:4" x14ac:dyDescent="0.2">
      <c r="C359" s="9"/>
      <c r="D359" s="9"/>
    </row>
    <row r="360" spans="3:4" x14ac:dyDescent="0.2">
      <c r="C360" s="9"/>
      <c r="D360" s="9"/>
    </row>
    <row r="361" spans="3:4" x14ac:dyDescent="0.2">
      <c r="C361" s="9"/>
      <c r="D361" s="9"/>
    </row>
    <row r="362" spans="3:4" x14ac:dyDescent="0.2">
      <c r="C362" s="9"/>
      <c r="D362" s="9"/>
    </row>
    <row r="363" spans="3:4" x14ac:dyDescent="0.2">
      <c r="C363" s="9"/>
      <c r="D363" s="9"/>
    </row>
    <row r="364" spans="3:4" x14ac:dyDescent="0.2">
      <c r="C364" s="9"/>
      <c r="D364" s="9"/>
    </row>
    <row r="365" spans="3:4" x14ac:dyDescent="0.2">
      <c r="C365" s="9"/>
      <c r="D365" s="9"/>
    </row>
    <row r="366" spans="3:4" x14ac:dyDescent="0.2">
      <c r="C366" s="9"/>
      <c r="D366" s="9"/>
    </row>
    <row r="367" spans="3:4" x14ac:dyDescent="0.2">
      <c r="C367" s="9"/>
      <c r="D367" s="9"/>
    </row>
    <row r="368" spans="3:4" x14ac:dyDescent="0.2">
      <c r="C368" s="9"/>
      <c r="D368" s="9"/>
    </row>
    <row r="369" spans="3:4" x14ac:dyDescent="0.2">
      <c r="C369" s="9"/>
      <c r="D369" s="9"/>
    </row>
    <row r="370" spans="3:4" x14ac:dyDescent="0.2">
      <c r="C370" s="9"/>
      <c r="D370" s="9"/>
    </row>
    <row r="371" spans="3:4" x14ac:dyDescent="0.2">
      <c r="C371" s="9"/>
      <c r="D371" s="9"/>
    </row>
    <row r="372" spans="3:4" x14ac:dyDescent="0.2">
      <c r="C372" s="9"/>
      <c r="D372" s="9"/>
    </row>
    <row r="373" spans="3:4" x14ac:dyDescent="0.2">
      <c r="C373" s="9"/>
      <c r="D373" s="9"/>
    </row>
    <row r="374" spans="3:4" x14ac:dyDescent="0.2">
      <c r="C374" s="9"/>
      <c r="D374" s="9"/>
    </row>
    <row r="375" spans="3:4" x14ac:dyDescent="0.2">
      <c r="C375" s="9"/>
      <c r="D375" s="9"/>
    </row>
    <row r="376" spans="3:4" x14ac:dyDescent="0.2">
      <c r="C376" s="9"/>
      <c r="D376" s="9"/>
    </row>
    <row r="377" spans="3:4" x14ac:dyDescent="0.2">
      <c r="C377" s="9"/>
      <c r="D377" s="9"/>
    </row>
    <row r="378" spans="3:4" x14ac:dyDescent="0.2">
      <c r="C378" s="9"/>
      <c r="D378" s="9"/>
    </row>
    <row r="379" spans="3:4" x14ac:dyDescent="0.2">
      <c r="C379" s="9"/>
      <c r="D379" s="9"/>
    </row>
    <row r="380" spans="3:4" x14ac:dyDescent="0.2">
      <c r="C380" s="9"/>
      <c r="D380" s="9"/>
    </row>
    <row r="381" spans="3:4" x14ac:dyDescent="0.2">
      <c r="C381" s="9"/>
      <c r="D381" s="9"/>
    </row>
    <row r="382" spans="3:4" x14ac:dyDescent="0.2">
      <c r="C382" s="9"/>
      <c r="D382" s="9"/>
    </row>
    <row r="383" spans="3:4" x14ac:dyDescent="0.2">
      <c r="C383" s="9"/>
      <c r="D383" s="9"/>
    </row>
    <row r="384" spans="3:4" x14ac:dyDescent="0.2">
      <c r="C384" s="9"/>
      <c r="D384" s="9"/>
    </row>
    <row r="385" spans="3:4" x14ac:dyDescent="0.2">
      <c r="C385" s="9"/>
      <c r="D385" s="9"/>
    </row>
    <row r="386" spans="3:4" x14ac:dyDescent="0.2">
      <c r="C386" s="9"/>
      <c r="D386" s="9"/>
    </row>
    <row r="387" spans="3:4" x14ac:dyDescent="0.2">
      <c r="C387" s="9"/>
      <c r="D387" s="9"/>
    </row>
    <row r="388" spans="3:4" x14ac:dyDescent="0.2">
      <c r="C388" s="9"/>
      <c r="D388" s="9"/>
    </row>
    <row r="389" spans="3:4" x14ac:dyDescent="0.2">
      <c r="C389" s="9"/>
      <c r="D389" s="9"/>
    </row>
    <row r="390" spans="3:4" x14ac:dyDescent="0.2">
      <c r="C390" s="9"/>
      <c r="D390" s="9"/>
    </row>
    <row r="391" spans="3:4" x14ac:dyDescent="0.2">
      <c r="C391" s="9"/>
      <c r="D391" s="9"/>
    </row>
    <row r="392" spans="3:4" x14ac:dyDescent="0.2">
      <c r="C392" s="9"/>
      <c r="D392" s="9"/>
    </row>
    <row r="393" spans="3:4" x14ac:dyDescent="0.2">
      <c r="C393" s="9"/>
      <c r="D393" s="9"/>
    </row>
    <row r="394" spans="3:4" x14ac:dyDescent="0.2">
      <c r="C394" s="9"/>
      <c r="D394" s="9"/>
    </row>
    <row r="395" spans="3:4" x14ac:dyDescent="0.2">
      <c r="C395" s="9"/>
      <c r="D395" s="9"/>
    </row>
    <row r="396" spans="3:4" x14ac:dyDescent="0.2">
      <c r="C396" s="9"/>
      <c r="D396" s="9"/>
    </row>
    <row r="397" spans="3:4" x14ac:dyDescent="0.2">
      <c r="C397" s="9"/>
      <c r="D397" s="9"/>
    </row>
    <row r="398" spans="3:4" x14ac:dyDescent="0.2">
      <c r="C398" s="9"/>
      <c r="D398" s="9"/>
    </row>
    <row r="399" spans="3:4" x14ac:dyDescent="0.2">
      <c r="C399" s="9"/>
      <c r="D399" s="9"/>
    </row>
    <row r="400" spans="3:4" x14ac:dyDescent="0.2">
      <c r="C400" s="9"/>
      <c r="D400" s="9"/>
    </row>
    <row r="401" spans="3:4" x14ac:dyDescent="0.2">
      <c r="C401" s="9"/>
      <c r="D401" s="9"/>
    </row>
    <row r="402" spans="3:4" x14ac:dyDescent="0.2">
      <c r="C402" s="9"/>
      <c r="D402" s="9"/>
    </row>
    <row r="403" spans="3:4" x14ac:dyDescent="0.2">
      <c r="C403" s="9"/>
      <c r="D403" s="9"/>
    </row>
    <row r="404" spans="3:4" x14ac:dyDescent="0.2">
      <c r="C404" s="9"/>
      <c r="D404" s="9"/>
    </row>
    <row r="405" spans="3:4" x14ac:dyDescent="0.2">
      <c r="C405" s="9"/>
      <c r="D405" s="9"/>
    </row>
    <row r="406" spans="3:4" x14ac:dyDescent="0.2">
      <c r="C406" s="9"/>
      <c r="D406" s="9"/>
    </row>
    <row r="407" spans="3:4" x14ac:dyDescent="0.2">
      <c r="C407" s="9"/>
      <c r="D407" s="9"/>
    </row>
    <row r="408" spans="3:4" x14ac:dyDescent="0.2">
      <c r="C408" s="9"/>
      <c r="D408" s="9"/>
    </row>
    <row r="409" spans="3:4" x14ac:dyDescent="0.2">
      <c r="C409" s="9"/>
      <c r="D409" s="9"/>
    </row>
    <row r="410" spans="3:4" x14ac:dyDescent="0.2">
      <c r="C410" s="9"/>
      <c r="D410" s="9"/>
    </row>
    <row r="411" spans="3:4" x14ac:dyDescent="0.2">
      <c r="C411" s="9"/>
      <c r="D411" s="9"/>
    </row>
    <row r="412" spans="3:4" x14ac:dyDescent="0.2">
      <c r="C412" s="9"/>
      <c r="D412" s="9"/>
    </row>
    <row r="413" spans="3:4" x14ac:dyDescent="0.2">
      <c r="C413" s="9"/>
      <c r="D413" s="9"/>
    </row>
    <row r="414" spans="3:4" x14ac:dyDescent="0.2">
      <c r="C414" s="9"/>
      <c r="D414" s="9"/>
    </row>
    <row r="415" spans="3:4" x14ac:dyDescent="0.2">
      <c r="C415" s="9"/>
      <c r="D415" s="9"/>
    </row>
    <row r="416" spans="3:4" x14ac:dyDescent="0.2">
      <c r="C416" s="9"/>
      <c r="D416" s="9"/>
    </row>
    <row r="417" spans="3:4" x14ac:dyDescent="0.2">
      <c r="C417" s="9"/>
      <c r="D417" s="9"/>
    </row>
    <row r="418" spans="3:4" x14ac:dyDescent="0.2">
      <c r="C418" s="9"/>
      <c r="D418" s="9"/>
    </row>
    <row r="419" spans="3:4" x14ac:dyDescent="0.2">
      <c r="C419" s="9"/>
      <c r="D419" s="9"/>
    </row>
    <row r="420" spans="3:4" x14ac:dyDescent="0.2">
      <c r="C420" s="9"/>
      <c r="D420" s="9"/>
    </row>
    <row r="421" spans="3:4" x14ac:dyDescent="0.2">
      <c r="C421" s="9"/>
      <c r="D421" s="9"/>
    </row>
    <row r="422" spans="3:4" x14ac:dyDescent="0.2">
      <c r="C422" s="9"/>
      <c r="D422" s="9"/>
    </row>
    <row r="423" spans="3:4" x14ac:dyDescent="0.2">
      <c r="C423" s="9"/>
      <c r="D423" s="9"/>
    </row>
    <row r="424" spans="3:4" x14ac:dyDescent="0.2">
      <c r="C424" s="9"/>
      <c r="D424" s="9"/>
    </row>
    <row r="425" spans="3:4" x14ac:dyDescent="0.2">
      <c r="C425" s="9"/>
      <c r="D425" s="9"/>
    </row>
    <row r="426" spans="3:4" x14ac:dyDescent="0.2">
      <c r="C426" s="9"/>
      <c r="D426" s="9"/>
    </row>
    <row r="427" spans="3:4" x14ac:dyDescent="0.2">
      <c r="C427" s="9"/>
      <c r="D427" s="9"/>
    </row>
    <row r="428" spans="3:4" x14ac:dyDescent="0.2">
      <c r="C428" s="9"/>
      <c r="D428" s="9"/>
    </row>
    <row r="429" spans="3:4" x14ac:dyDescent="0.2">
      <c r="C429" s="9"/>
      <c r="D429" s="9"/>
    </row>
    <row r="430" spans="3:4" x14ac:dyDescent="0.2">
      <c r="C430" s="9"/>
      <c r="D430" s="9"/>
    </row>
    <row r="431" spans="3:4" x14ac:dyDescent="0.2">
      <c r="C431" s="9"/>
      <c r="D431" s="9"/>
    </row>
    <row r="432" spans="3:4" x14ac:dyDescent="0.2">
      <c r="C432" s="9"/>
      <c r="D432" s="9"/>
    </row>
    <row r="433" spans="3:4" x14ac:dyDescent="0.2">
      <c r="C433" s="9"/>
      <c r="D433" s="9"/>
    </row>
    <row r="434" spans="3:4" x14ac:dyDescent="0.2">
      <c r="C434" s="9"/>
      <c r="D434" s="9"/>
    </row>
    <row r="435" spans="3:4" x14ac:dyDescent="0.2">
      <c r="C435" s="9"/>
      <c r="D435" s="9"/>
    </row>
    <row r="436" spans="3:4" x14ac:dyDescent="0.2">
      <c r="C436" s="9"/>
      <c r="D436" s="9"/>
    </row>
    <row r="437" spans="3:4" x14ac:dyDescent="0.2">
      <c r="C437" s="9"/>
      <c r="D437" s="9"/>
    </row>
    <row r="438" spans="3:4" x14ac:dyDescent="0.2">
      <c r="C438" s="9"/>
      <c r="D438" s="9"/>
    </row>
    <row r="439" spans="3:4" x14ac:dyDescent="0.2">
      <c r="C439" s="9"/>
      <c r="D439" s="9"/>
    </row>
    <row r="440" spans="3:4" x14ac:dyDescent="0.2">
      <c r="C440" s="9"/>
      <c r="D440" s="9"/>
    </row>
    <row r="441" spans="3:4" x14ac:dyDescent="0.2">
      <c r="C441" s="9"/>
      <c r="D441" s="9"/>
    </row>
    <row r="442" spans="3:4" x14ac:dyDescent="0.2">
      <c r="C442" s="9"/>
      <c r="D442" s="9"/>
    </row>
    <row r="443" spans="3:4" x14ac:dyDescent="0.2">
      <c r="C443" s="9"/>
      <c r="D443" s="9"/>
    </row>
    <row r="444" spans="3:4" x14ac:dyDescent="0.2">
      <c r="C444" s="9"/>
      <c r="D444" s="9"/>
    </row>
    <row r="445" spans="3:4" x14ac:dyDescent="0.2">
      <c r="C445" s="9"/>
      <c r="D445" s="9"/>
    </row>
    <row r="446" spans="3:4" x14ac:dyDescent="0.2">
      <c r="C446" s="9"/>
      <c r="D446" s="9"/>
    </row>
    <row r="447" spans="3:4" x14ac:dyDescent="0.2">
      <c r="C447" s="9"/>
      <c r="D447" s="9"/>
    </row>
    <row r="448" spans="3:4" x14ac:dyDescent="0.2">
      <c r="C448" s="9"/>
      <c r="D448" s="9"/>
    </row>
    <row r="449" spans="3:4" x14ac:dyDescent="0.2">
      <c r="C449" s="9"/>
      <c r="D449" s="9"/>
    </row>
    <row r="450" spans="3:4" x14ac:dyDescent="0.2">
      <c r="C450" s="9"/>
      <c r="D450" s="9"/>
    </row>
    <row r="451" spans="3:4" x14ac:dyDescent="0.2">
      <c r="C451" s="9"/>
      <c r="D451" s="9"/>
    </row>
    <row r="452" spans="3:4" x14ac:dyDescent="0.2">
      <c r="C452" s="9"/>
      <c r="D452" s="9"/>
    </row>
    <row r="453" spans="3:4" x14ac:dyDescent="0.2">
      <c r="C453" s="9"/>
      <c r="D453" s="9"/>
    </row>
    <row r="454" spans="3:4" x14ac:dyDescent="0.2">
      <c r="C454" s="9"/>
      <c r="D454" s="9"/>
    </row>
    <row r="455" spans="3:4" x14ac:dyDescent="0.2">
      <c r="C455" s="9"/>
      <c r="D455" s="9"/>
    </row>
    <row r="456" spans="3:4" x14ac:dyDescent="0.2">
      <c r="C456" s="9"/>
      <c r="D456" s="9"/>
    </row>
    <row r="457" spans="3:4" x14ac:dyDescent="0.2">
      <c r="C457" s="9"/>
      <c r="D457" s="9"/>
    </row>
    <row r="458" spans="3:4" x14ac:dyDescent="0.2">
      <c r="C458" s="9"/>
      <c r="D458" s="9"/>
    </row>
    <row r="459" spans="3:4" x14ac:dyDescent="0.2">
      <c r="C459" s="9"/>
      <c r="D459" s="9"/>
    </row>
    <row r="460" spans="3:4" x14ac:dyDescent="0.2">
      <c r="C460" s="9"/>
      <c r="D460" s="9"/>
    </row>
    <row r="461" spans="3:4" x14ac:dyDescent="0.2">
      <c r="C461" s="9"/>
      <c r="D461" s="9"/>
    </row>
    <row r="462" spans="3:4" x14ac:dyDescent="0.2">
      <c r="C462" s="9"/>
      <c r="D462" s="9"/>
    </row>
    <row r="463" spans="3:4" x14ac:dyDescent="0.2">
      <c r="C463" s="9"/>
      <c r="D463" s="9"/>
    </row>
    <row r="464" spans="3:4" x14ac:dyDescent="0.2">
      <c r="C464" s="9"/>
      <c r="D464" s="9"/>
    </row>
    <row r="465" spans="3:4" x14ac:dyDescent="0.2">
      <c r="C465" s="9"/>
      <c r="D465" s="9"/>
    </row>
    <row r="466" spans="3:4" x14ac:dyDescent="0.2">
      <c r="C466" s="9"/>
      <c r="D466" s="9"/>
    </row>
    <row r="467" spans="3:4" x14ac:dyDescent="0.2">
      <c r="C467" s="9"/>
      <c r="D467" s="9"/>
    </row>
    <row r="468" spans="3:4" x14ac:dyDescent="0.2">
      <c r="C468" s="9"/>
      <c r="D468" s="9"/>
    </row>
    <row r="469" spans="3:4" x14ac:dyDescent="0.2">
      <c r="C469" s="9"/>
      <c r="D469" s="9"/>
    </row>
    <row r="470" spans="3:4" x14ac:dyDescent="0.2">
      <c r="C470" s="9"/>
      <c r="D470" s="9"/>
    </row>
    <row r="471" spans="3:4" x14ac:dyDescent="0.2">
      <c r="C471" s="9"/>
      <c r="D471" s="9"/>
    </row>
    <row r="472" spans="3:4" x14ac:dyDescent="0.2">
      <c r="C472" s="9"/>
      <c r="D472" s="9"/>
    </row>
    <row r="473" spans="3:4" x14ac:dyDescent="0.2">
      <c r="C473" s="9"/>
      <c r="D473" s="9"/>
    </row>
    <row r="474" spans="3:4" x14ac:dyDescent="0.2">
      <c r="C474" s="9"/>
      <c r="D474" s="9"/>
    </row>
    <row r="475" spans="3:4" x14ac:dyDescent="0.2">
      <c r="C475" s="9"/>
      <c r="D475" s="9"/>
    </row>
    <row r="476" spans="3:4" x14ac:dyDescent="0.2">
      <c r="C476" s="9"/>
      <c r="D476" s="9"/>
    </row>
    <row r="477" spans="3:4" x14ac:dyDescent="0.2">
      <c r="C477" s="9"/>
      <c r="D477" s="9"/>
    </row>
    <row r="478" spans="3:4" x14ac:dyDescent="0.2">
      <c r="C478" s="9"/>
      <c r="D478" s="9"/>
    </row>
    <row r="479" spans="3:4" x14ac:dyDescent="0.2">
      <c r="C479" s="9"/>
      <c r="D479" s="9"/>
    </row>
    <row r="480" spans="3:4" x14ac:dyDescent="0.2">
      <c r="C480" s="9"/>
      <c r="D480" s="9"/>
    </row>
    <row r="481" spans="3:4" x14ac:dyDescent="0.2">
      <c r="C481" s="9"/>
      <c r="D481" s="9"/>
    </row>
    <row r="482" spans="3:4" x14ac:dyDescent="0.2">
      <c r="C482" s="9"/>
      <c r="D482" s="9"/>
    </row>
    <row r="483" spans="3:4" x14ac:dyDescent="0.2">
      <c r="C483" s="9"/>
      <c r="D483" s="9"/>
    </row>
    <row r="484" spans="3:4" x14ac:dyDescent="0.2">
      <c r="C484" s="9"/>
      <c r="D484" s="9"/>
    </row>
    <row r="485" spans="3:4" x14ac:dyDescent="0.2">
      <c r="C485" s="9"/>
      <c r="D485" s="9"/>
    </row>
    <row r="486" spans="3:4" x14ac:dyDescent="0.2">
      <c r="C486" s="9"/>
      <c r="D486" s="9"/>
    </row>
    <row r="487" spans="3:4" x14ac:dyDescent="0.2">
      <c r="C487" s="9"/>
      <c r="D487" s="9"/>
    </row>
    <row r="488" spans="3:4" x14ac:dyDescent="0.2">
      <c r="C488" s="9"/>
      <c r="D488" s="9"/>
    </row>
    <row r="489" spans="3:4" x14ac:dyDescent="0.2">
      <c r="C489" s="9"/>
      <c r="D489" s="9"/>
    </row>
    <row r="490" spans="3:4" x14ac:dyDescent="0.2">
      <c r="C490" s="9"/>
      <c r="D490" s="9"/>
    </row>
    <row r="491" spans="3:4" x14ac:dyDescent="0.2">
      <c r="C491" s="9"/>
      <c r="D491" s="9"/>
    </row>
    <row r="492" spans="3:4" x14ac:dyDescent="0.2">
      <c r="C492" s="9"/>
      <c r="D492" s="9"/>
    </row>
    <row r="493" spans="3:4" x14ac:dyDescent="0.2">
      <c r="C493" s="9"/>
      <c r="D493" s="9"/>
    </row>
    <row r="494" spans="3:4" x14ac:dyDescent="0.2">
      <c r="C494" s="9"/>
      <c r="D494" s="9"/>
    </row>
    <row r="495" spans="3:4" x14ac:dyDescent="0.2">
      <c r="C495" s="9"/>
      <c r="D495" s="9"/>
    </row>
    <row r="496" spans="3:4" x14ac:dyDescent="0.2">
      <c r="C496" s="9"/>
      <c r="D496" s="9"/>
    </row>
    <row r="497" spans="3:4" x14ac:dyDescent="0.2">
      <c r="C497" s="9"/>
      <c r="D497" s="9"/>
    </row>
    <row r="498" spans="3:4" x14ac:dyDescent="0.2">
      <c r="C498" s="9"/>
      <c r="D498" s="9"/>
    </row>
    <row r="499" spans="3:4" x14ac:dyDescent="0.2">
      <c r="C499" s="9"/>
      <c r="D499" s="9"/>
    </row>
    <row r="500" spans="3:4" x14ac:dyDescent="0.2">
      <c r="C500" s="9"/>
      <c r="D500" s="9"/>
    </row>
    <row r="501" spans="3:4" x14ac:dyDescent="0.2">
      <c r="C501" s="9"/>
      <c r="D501" s="9"/>
    </row>
    <row r="502" spans="3:4" x14ac:dyDescent="0.2">
      <c r="C502" s="9"/>
      <c r="D502" s="9"/>
    </row>
    <row r="503" spans="3:4" x14ac:dyDescent="0.2">
      <c r="C503" s="9"/>
      <c r="D503" s="9"/>
    </row>
    <row r="504" spans="3:4" x14ac:dyDescent="0.2">
      <c r="C504" s="9"/>
      <c r="D504" s="9"/>
    </row>
    <row r="505" spans="3:4" x14ac:dyDescent="0.2">
      <c r="C505" s="9"/>
      <c r="D505" s="9"/>
    </row>
    <row r="506" spans="3:4" x14ac:dyDescent="0.2">
      <c r="C506" s="9"/>
      <c r="D506" s="9"/>
    </row>
    <row r="507" spans="3:4" x14ac:dyDescent="0.2">
      <c r="C507" s="9"/>
      <c r="D507" s="9"/>
    </row>
    <row r="508" spans="3:4" x14ac:dyDescent="0.2">
      <c r="C508" s="9"/>
      <c r="D508" s="9"/>
    </row>
    <row r="509" spans="3:4" x14ac:dyDescent="0.2">
      <c r="C509" s="9"/>
      <c r="D509" s="9"/>
    </row>
    <row r="510" spans="3:4" x14ac:dyDescent="0.2">
      <c r="C510" s="9"/>
      <c r="D510" s="9"/>
    </row>
    <row r="511" spans="3:4" x14ac:dyDescent="0.2">
      <c r="C511" s="9"/>
      <c r="D511" s="9"/>
    </row>
    <row r="512" spans="3:4" x14ac:dyDescent="0.2">
      <c r="C512" s="9"/>
      <c r="D512" s="9"/>
    </row>
    <row r="513" spans="3:4" x14ac:dyDescent="0.2">
      <c r="C513" s="9"/>
      <c r="D513" s="9"/>
    </row>
    <row r="514" spans="3:4" x14ac:dyDescent="0.2">
      <c r="C514" s="9"/>
      <c r="D514" s="9"/>
    </row>
    <row r="515" spans="3:4" x14ac:dyDescent="0.2">
      <c r="C515" s="9"/>
      <c r="D515" s="9"/>
    </row>
    <row r="516" spans="3:4" x14ac:dyDescent="0.2">
      <c r="C516" s="9"/>
      <c r="D516" s="9"/>
    </row>
    <row r="517" spans="3:4" x14ac:dyDescent="0.2">
      <c r="C517" s="9"/>
      <c r="D517" s="9"/>
    </row>
    <row r="518" spans="3:4" x14ac:dyDescent="0.2">
      <c r="C518" s="9"/>
      <c r="D518" s="9"/>
    </row>
    <row r="519" spans="3:4" x14ac:dyDescent="0.2">
      <c r="C519" s="9"/>
      <c r="D519" s="9"/>
    </row>
    <row r="520" spans="3:4" x14ac:dyDescent="0.2">
      <c r="C520" s="9"/>
      <c r="D520" s="9"/>
    </row>
    <row r="521" spans="3:4" x14ac:dyDescent="0.2">
      <c r="C521" s="9"/>
      <c r="D521" s="9"/>
    </row>
    <row r="522" spans="3:4" x14ac:dyDescent="0.2">
      <c r="C522" s="9"/>
      <c r="D522" s="9"/>
    </row>
    <row r="523" spans="3:4" x14ac:dyDescent="0.2">
      <c r="C523" s="9"/>
      <c r="D523" s="9"/>
    </row>
    <row r="524" spans="3:4" x14ac:dyDescent="0.2">
      <c r="C524" s="9"/>
      <c r="D524" s="9"/>
    </row>
    <row r="525" spans="3:4" x14ac:dyDescent="0.2">
      <c r="C525" s="9"/>
      <c r="D525" s="9"/>
    </row>
    <row r="526" spans="3:4" x14ac:dyDescent="0.2">
      <c r="C526" s="9"/>
      <c r="D526" s="9"/>
    </row>
    <row r="527" spans="3:4" x14ac:dyDescent="0.2">
      <c r="C527" s="9"/>
      <c r="D527" s="9"/>
    </row>
    <row r="528" spans="3:4" x14ac:dyDescent="0.2">
      <c r="C528" s="9"/>
      <c r="D528" s="9"/>
    </row>
    <row r="529" spans="3:4" x14ac:dyDescent="0.2">
      <c r="C529" s="9"/>
      <c r="D529" s="9"/>
    </row>
    <row r="530" spans="3:4" x14ac:dyDescent="0.2">
      <c r="C530" s="9"/>
      <c r="D530" s="9"/>
    </row>
    <row r="531" spans="3:4" x14ac:dyDescent="0.2">
      <c r="C531" s="9"/>
      <c r="D531" s="9"/>
    </row>
    <row r="532" spans="3:4" x14ac:dyDescent="0.2">
      <c r="C532" s="9"/>
      <c r="D532" s="9"/>
    </row>
    <row r="533" spans="3:4" x14ac:dyDescent="0.2">
      <c r="C533" s="9"/>
      <c r="D533" s="9"/>
    </row>
    <row r="534" spans="3:4" x14ac:dyDescent="0.2">
      <c r="C534" s="9"/>
      <c r="D534" s="9"/>
    </row>
    <row r="535" spans="3:4" x14ac:dyDescent="0.2">
      <c r="C535" s="9"/>
      <c r="D535" s="9"/>
    </row>
    <row r="536" spans="3:4" x14ac:dyDescent="0.2">
      <c r="C536" s="9"/>
      <c r="D536" s="9"/>
    </row>
    <row r="537" spans="3:4" x14ac:dyDescent="0.2">
      <c r="C537" s="9"/>
      <c r="D537" s="9"/>
    </row>
    <row r="538" spans="3:4" x14ac:dyDescent="0.2">
      <c r="C538" s="9"/>
      <c r="D538" s="9"/>
    </row>
    <row r="539" spans="3:4" x14ac:dyDescent="0.2">
      <c r="C539" s="9"/>
      <c r="D539" s="9"/>
    </row>
    <row r="540" spans="3:4" x14ac:dyDescent="0.2">
      <c r="C540" s="9"/>
      <c r="D540" s="9"/>
    </row>
  </sheetData>
  <mergeCells count="1">
    <mergeCell ref="A11:D11"/>
  </mergeCells>
  <phoneticPr fontId="1" type="noConversion"/>
  <conditionalFormatting sqref="L13">
    <cfRule type="cellIs" dxfId="5" priority="5" stopIfTrue="1" operator="greaterThan">
      <formula>$E$13</formula>
    </cfRule>
    <cfRule type="cellIs" dxfId="4" priority="6" stopIfTrue="1" operator="lessThan">
      <formula>$F$13</formula>
    </cfRule>
    <cfRule type="cellIs" dxfId="3" priority="7" stopIfTrue="1" operator="between">
      <formula>$F$13</formula>
      <formula>$E$13</formula>
    </cfRule>
  </conditionalFormatting>
  <conditionalFormatting sqref="C13:D283">
    <cfRule type="cellIs" dxfId="2" priority="1" stopIfTrue="1" operator="lessThan">
      <formula>$F$13</formula>
    </cfRule>
    <cfRule type="cellIs" dxfId="1" priority="2" stopIfTrue="1" operator="greaterThan">
      <formula>$E$13</formula>
    </cfRule>
    <cfRule type="cellIs" dxfId="0" priority="3" stopIfTrue="1" operator="between">
      <formula>$F$13</formula>
      <formula>$E$13</formula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Ether!L8:L8</xm:f>
              <xm:sqref>M9</xm:sqref>
            </x14:sparkline>
            <x14:sparkline>
              <xm:sqref>N9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Ether</vt:lpstr>
      <vt:lpstr>_a</vt:lpstr>
      <vt:lpstr>_b</vt:lpstr>
      <vt:lpstr>_c</vt:lpstr>
      <vt:lpstr>_dt</vt:lpstr>
      <vt:lpstr>_g</vt:lpstr>
      <vt:lpstr>_ho</vt:lpstr>
      <vt:lpstr>_k</vt:lpstr>
      <vt:lpstr>_Vo</vt:lpstr>
      <vt:lpstr>_Vt</vt:lpstr>
      <vt:lpstr>N</vt:lpstr>
      <vt:lpstr>plot1</vt:lpstr>
      <vt:lpstr>theta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Ether</dc:creator>
  <cp:lastModifiedBy>James Juncker</cp:lastModifiedBy>
  <dcterms:created xsi:type="dcterms:W3CDTF">2014-01-11T20:51:55Z</dcterms:created>
  <dcterms:modified xsi:type="dcterms:W3CDTF">2016-01-14T17:40:04Z</dcterms:modified>
</cp:coreProperties>
</file>