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B7392B2-23FE-4E5E-A97A-CD10491094E8}" xr6:coauthVersionLast="47" xr6:coauthVersionMax="47" xr10:uidLastSave="{00000000-0000-0000-0000-000000000000}"/>
  <bookViews>
    <workbookView xWindow="-120" yWindow="-120" windowWidth="29040" windowHeight="15720" xr2:uid="{B3140941-5F7C-4766-94C1-B9DA8250C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I28" i="1"/>
  <c r="I29" i="1"/>
  <c r="I30" i="1"/>
  <c r="I31" i="1"/>
  <c r="I32" i="1"/>
  <c r="I33" i="1"/>
  <c r="I34" i="1"/>
  <c r="I35" i="1"/>
  <c r="I36" i="1"/>
  <c r="I27" i="1"/>
  <c r="G38" i="1"/>
  <c r="U4" i="1"/>
  <c r="T4" i="1"/>
  <c r="S21" i="1"/>
  <c r="S20" i="1"/>
  <c r="M4" i="1"/>
  <c r="L12" i="1"/>
  <c r="L18" i="1"/>
  <c r="L17" i="1"/>
  <c r="M7" i="1"/>
  <c r="X9" i="1"/>
  <c r="V9" i="1"/>
  <c r="U9" i="1"/>
  <c r="T9" i="1"/>
  <c r="G11" i="1"/>
  <c r="R11" i="1"/>
  <c r="R10" i="1"/>
  <c r="R9" i="1"/>
  <c r="R7" i="1"/>
</calcChain>
</file>

<file path=xl/sharedStrings.xml><?xml version="1.0" encoding="utf-8"?>
<sst xmlns="http://schemas.openxmlformats.org/spreadsheetml/2006/main" count="26" uniqueCount="25">
  <si>
    <t>Long</t>
  </si>
  <si>
    <t>Qty in cake</t>
  </si>
  <si>
    <t>in metamask wallet</t>
  </si>
  <si>
    <t>cake price</t>
  </si>
  <si>
    <t>In a year, if cake is still at $8,</t>
  </si>
  <si>
    <t>u make</t>
  </si>
  <si>
    <t>$2</t>
  </si>
  <si>
    <t>$8</t>
  </si>
  <si>
    <t>$6</t>
  </si>
  <si>
    <t>Short</t>
  </si>
  <si>
    <t>on binance.com</t>
  </si>
  <si>
    <t xml:space="preserve">Capital </t>
  </si>
  <si>
    <t>metamask</t>
  </si>
  <si>
    <t>binance</t>
  </si>
  <si>
    <t>staking coins</t>
  </si>
  <si>
    <t>earning 124%</t>
  </si>
  <si>
    <t>fees</t>
  </si>
  <si>
    <t>rebalancing in alpaca</t>
  </si>
  <si>
    <t>binance withdrawal/deposit</t>
  </si>
  <si>
    <t>remove capital from alpaca</t>
  </si>
  <si>
    <t>send cap to binance</t>
  </si>
  <si>
    <t>adjust margin position position</t>
  </si>
  <si>
    <t>3 to 4$</t>
  </si>
  <si>
    <t>0.2$</t>
  </si>
  <si>
    <t xml:space="preserve">binance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</si>
</sst>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9" fontId="0" fillId="0" borderId="0" xfId="1" applyFont="1"/>
    <xf numFmtId="165" fontId="0" fillId="0" borderId="0" xfId="1" applyNumberFormat="1" applyFont="1"/>
    <xf numFmtId="10" fontId="0" fillId="0" borderId="0" xfId="1" applyNumberFormat="1" applyFont="1"/>
    <xf numFmtId="9" fontId="0" fillId="0" borderId="0" xfId="0" applyNumberFormat="1"/>
    <xf numFmtId="16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24F0-C3B1-4776-908F-0A17EE0E4F30}">
  <dimension ref="F2:X38"/>
  <sheetViews>
    <sheetView tabSelected="1" workbookViewId="0">
      <selection activeCell="O31" sqref="O31"/>
    </sheetView>
  </sheetViews>
  <sheetFormatPr defaultRowHeight="15" x14ac:dyDescent="0.25"/>
  <cols>
    <col min="12" max="12" width="13.85546875" customWidth="1"/>
    <col min="16" max="16" width="12.140625" customWidth="1"/>
    <col min="20" max="20" width="12.42578125" customWidth="1"/>
  </cols>
  <sheetData>
    <row r="2" spans="6:24" x14ac:dyDescent="0.25">
      <c r="N2" t="s">
        <v>3</v>
      </c>
      <c r="O2">
        <v>8</v>
      </c>
    </row>
    <row r="3" spans="6:24" x14ac:dyDescent="0.25">
      <c r="G3" t="s">
        <v>1</v>
      </c>
      <c r="M3" s="2" t="s">
        <v>11</v>
      </c>
      <c r="R3" t="s">
        <v>4</v>
      </c>
    </row>
    <row r="4" spans="6:24" x14ac:dyDescent="0.25">
      <c r="F4" t="s">
        <v>0</v>
      </c>
      <c r="G4">
        <v>100</v>
      </c>
      <c r="I4" t="s">
        <v>2</v>
      </c>
      <c r="L4" t="s">
        <v>15</v>
      </c>
      <c r="M4" s="1">
        <f>40*8</f>
        <v>320</v>
      </c>
      <c r="R4" t="s">
        <v>5</v>
      </c>
      <c r="T4" s="1">
        <f>1*6</f>
        <v>6</v>
      </c>
      <c r="U4">
        <f>F261</f>
        <v>0</v>
      </c>
    </row>
    <row r="7" spans="6:24" x14ac:dyDescent="0.25">
      <c r="F7" t="s">
        <v>9</v>
      </c>
      <c r="G7">
        <v>100</v>
      </c>
      <c r="I7" t="s">
        <v>10</v>
      </c>
      <c r="M7">
        <f>800/3</f>
        <v>266.66666666666669</v>
      </c>
      <c r="R7">
        <f>G4*0.62</f>
        <v>62</v>
      </c>
    </row>
    <row r="8" spans="6:24" x14ac:dyDescent="0.25">
      <c r="T8" t="s">
        <v>12</v>
      </c>
      <c r="U8" t="s">
        <v>13</v>
      </c>
      <c r="V8" t="s">
        <v>14</v>
      </c>
    </row>
    <row r="9" spans="6:24" x14ac:dyDescent="0.25">
      <c r="Q9" t="s">
        <v>6</v>
      </c>
      <c r="R9" s="1">
        <f>(100+62)*2</f>
        <v>324</v>
      </c>
      <c r="T9">
        <f>100*2</f>
        <v>200</v>
      </c>
      <c r="U9">
        <f>100*6 + 800</f>
        <v>1400</v>
      </c>
      <c r="V9">
        <f>62*2</f>
        <v>124</v>
      </c>
      <c r="X9" s="5">
        <f>124/1600</f>
        <v>7.7499999999999999E-2</v>
      </c>
    </row>
    <row r="10" spans="6:24" x14ac:dyDescent="0.25">
      <c r="Q10" t="s">
        <v>7</v>
      </c>
      <c r="R10">
        <f>(100+62)*8</f>
        <v>1296</v>
      </c>
    </row>
    <row r="11" spans="6:24" x14ac:dyDescent="0.25">
      <c r="G11">
        <f>G4-G7</f>
        <v>0</v>
      </c>
      <c r="Q11" t="s">
        <v>8</v>
      </c>
      <c r="R11">
        <f>162*6</f>
        <v>972</v>
      </c>
    </row>
    <row r="12" spans="6:24" x14ac:dyDescent="0.25">
      <c r="L12" s="4">
        <f>500/1066</f>
        <v>0.46904315196998125</v>
      </c>
    </row>
    <row r="17" spans="6:21" x14ac:dyDescent="0.25">
      <c r="J17">
        <v>2500</v>
      </c>
      <c r="K17">
        <v>10</v>
      </c>
      <c r="L17">
        <f>J17*K17</f>
        <v>25000</v>
      </c>
    </row>
    <row r="18" spans="6:21" x14ac:dyDescent="0.25">
      <c r="J18">
        <v>2000</v>
      </c>
      <c r="K18">
        <v>10</v>
      </c>
      <c r="L18">
        <f>J18*K18</f>
        <v>20000</v>
      </c>
    </row>
    <row r="20" spans="6:21" x14ac:dyDescent="0.25">
      <c r="S20">
        <f>320*1.24</f>
        <v>396.8</v>
      </c>
      <c r="T20" t="s">
        <v>13</v>
      </c>
    </row>
    <row r="21" spans="6:21" x14ac:dyDescent="0.25">
      <c r="S21" s="3">
        <f>396/(320+266)</f>
        <v>0.67576791808873715</v>
      </c>
      <c r="T21" s="6">
        <v>0.27</v>
      </c>
      <c r="U21" s="6">
        <v>0.41</v>
      </c>
    </row>
    <row r="26" spans="6:21" x14ac:dyDescent="0.25">
      <c r="T26" t="s">
        <v>19</v>
      </c>
    </row>
    <row r="27" spans="6:21" x14ac:dyDescent="0.25">
      <c r="F27">
        <v>1</v>
      </c>
      <c r="H27">
        <v>8</v>
      </c>
      <c r="I27">
        <f>H27*F27</f>
        <v>8</v>
      </c>
      <c r="O27" t="s">
        <v>16</v>
      </c>
      <c r="T27" t="s">
        <v>20</v>
      </c>
    </row>
    <row r="28" spans="6:21" x14ac:dyDescent="0.25">
      <c r="F28">
        <v>1</v>
      </c>
      <c r="H28">
        <v>7.5</v>
      </c>
      <c r="I28">
        <f t="shared" ref="I28:I36" si="0">H28*F28</f>
        <v>7.5</v>
      </c>
      <c r="O28" t="s">
        <v>17</v>
      </c>
      <c r="Q28" s="7" t="s">
        <v>22</v>
      </c>
      <c r="T28" t="s">
        <v>21</v>
      </c>
    </row>
    <row r="29" spans="6:21" x14ac:dyDescent="0.25">
      <c r="F29">
        <v>1</v>
      </c>
      <c r="H29">
        <v>7.2</v>
      </c>
      <c r="I29">
        <f t="shared" si="0"/>
        <v>7.2</v>
      </c>
      <c r="O29" t="s">
        <v>18</v>
      </c>
      <c r="Q29" t="s">
        <v>23</v>
      </c>
    </row>
    <row r="30" spans="6:21" x14ac:dyDescent="0.25">
      <c r="F30">
        <v>1</v>
      </c>
      <c r="H30">
        <v>7</v>
      </c>
      <c r="I30">
        <f t="shared" si="0"/>
        <v>7</v>
      </c>
      <c r="O30" t="s">
        <v>24</v>
      </c>
      <c r="Q30" s="8">
        <v>1E-3</v>
      </c>
    </row>
    <row r="31" spans="6:21" x14ac:dyDescent="0.25">
      <c r="F31">
        <v>1</v>
      </c>
      <c r="H31">
        <v>6.5</v>
      </c>
      <c r="I31">
        <f t="shared" si="0"/>
        <v>6.5</v>
      </c>
    </row>
    <row r="32" spans="6:21" x14ac:dyDescent="0.25">
      <c r="F32">
        <v>1</v>
      </c>
      <c r="H32">
        <v>6</v>
      </c>
      <c r="I32">
        <f t="shared" si="0"/>
        <v>6</v>
      </c>
    </row>
    <row r="33" spans="6:9" x14ac:dyDescent="0.25">
      <c r="F33">
        <v>1</v>
      </c>
      <c r="H33">
        <v>6</v>
      </c>
      <c r="I33">
        <f t="shared" si="0"/>
        <v>6</v>
      </c>
    </row>
    <row r="34" spans="6:9" x14ac:dyDescent="0.25">
      <c r="F34">
        <v>1</v>
      </c>
      <c r="H34">
        <v>6</v>
      </c>
      <c r="I34">
        <f t="shared" si="0"/>
        <v>6</v>
      </c>
    </row>
    <row r="35" spans="6:9" x14ac:dyDescent="0.25">
      <c r="F35">
        <v>1</v>
      </c>
      <c r="H35">
        <v>5.5</v>
      </c>
      <c r="I35">
        <f t="shared" si="0"/>
        <v>5.5</v>
      </c>
    </row>
    <row r="36" spans="6:9" x14ac:dyDescent="0.25">
      <c r="F36">
        <v>1</v>
      </c>
      <c r="H36">
        <v>5</v>
      </c>
      <c r="I36">
        <f t="shared" si="0"/>
        <v>5</v>
      </c>
    </row>
    <row r="38" spans="6:9" x14ac:dyDescent="0.25">
      <c r="F38">
        <v>10</v>
      </c>
      <c r="G38">
        <f>10*5</f>
        <v>50</v>
      </c>
      <c r="I38">
        <f>SUM(I27:I36)</f>
        <v>64.7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2022-04-12T14:45:44Z</dcterms:created>
  <dcterms:modified xsi:type="dcterms:W3CDTF">2022-04-12T15:31:34Z</dcterms:modified>
</cp:coreProperties>
</file>