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drawings/drawing2.xml" ContentType="application/vnd.openxmlformats-officedocument.drawing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drawings/drawing3.xml" ContentType="application/vnd.openxmlformats-officedocument.drawing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318639D-011C-F348-A2DF-1B958A7AD1EB}" xr6:coauthVersionLast="47" xr6:coauthVersionMax="47" xr10:uidLastSave="{00000000-0000-0000-0000-000000000000}"/>
  <bookViews>
    <workbookView xWindow="0" yWindow="600" windowWidth="28420" windowHeight="17400" activeTab="1" xr2:uid="{961B0B3E-3BA2-3448-8368-25BB6B9A901A}"/>
  </bookViews>
  <sheets>
    <sheet name="AGENDA" sheetId="1" r:id="rId1"/>
    <sheet name="Sheet3" sheetId="3" r:id="rId2"/>
    <sheet name="Sheet2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3" l="1"/>
  <c r="F77" i="3"/>
  <c r="F75" i="3"/>
  <c r="J60" i="3"/>
  <c r="I40" i="3"/>
  <c r="H40" i="3"/>
  <c r="I36" i="3"/>
  <c r="H36" i="3"/>
  <c r="I32" i="3"/>
  <c r="H32" i="3"/>
  <c r="F32" i="3"/>
  <c r="K106" i="2"/>
  <c r="K108" i="2"/>
  <c r="H108" i="2"/>
  <c r="I108" i="2" s="1"/>
  <c r="H106" i="2"/>
  <c r="I106" i="2" s="1"/>
  <c r="E76" i="2"/>
  <c r="E74" i="2"/>
  <c r="P79" i="2"/>
  <c r="P74" i="2"/>
  <c r="G88" i="2"/>
  <c r="G87" i="2"/>
  <c r="G86" i="2"/>
  <c r="E83" i="2"/>
  <c r="D76" i="2"/>
  <c r="D74" i="2"/>
  <c r="E64" i="2"/>
  <c r="F42" i="2"/>
  <c r="H42" i="2"/>
  <c r="C27" i="2"/>
  <c r="C29" i="2"/>
  <c r="C31" i="2" a="1"/>
  <c r="C31" i="2" s="1"/>
  <c r="G18" i="2"/>
  <c r="C20" i="2"/>
  <c r="F15" i="2"/>
  <c r="J13" i="2"/>
  <c r="F10" i="2"/>
  <c r="K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<sst xmlns="http://schemas.openxmlformats.org/spreadsheetml/2006/main" count="129" uniqueCount="111">
  <si>
    <t>AVERAGE</t>
  </si>
  <si>
    <t>AVERAGEIF</t>
  </si>
  <si>
    <t>AVERAGEIFS</t>
  </si>
  <si>
    <t>Simple Mean</t>
  </si>
  <si>
    <t>Mean but when a condition is fulfilled</t>
  </si>
  <si>
    <t>Mean but when multiple conditions are fulfilled ( ALL TOGETHER)</t>
  </si>
  <si>
    <t>STATE</t>
  </si>
  <si>
    <t>Salary</t>
  </si>
  <si>
    <t>AGE</t>
  </si>
  <si>
    <t>MH</t>
  </si>
  <si>
    <t>UP</t>
  </si>
  <si>
    <t>BH</t>
  </si>
  <si>
    <t>PU</t>
  </si>
  <si>
    <t>TN</t>
  </si>
  <si>
    <t>AVERAGE salary of an adult ( &gt;=18) from state of MH</t>
  </si>
  <si>
    <t>AVERAGE SALARY OF AN MINOR (&lt;18)</t>
  </si>
  <si>
    <t>COUNTING</t>
  </si>
  <si>
    <t>COUNT</t>
  </si>
  <si>
    <t>COUNTA</t>
  </si>
  <si>
    <t>COUNTBLANK</t>
  </si>
  <si>
    <t>COUNTIF</t>
  </si>
  <si>
    <t>COUNTIFS</t>
  </si>
  <si>
    <t>COUNT the cells which are not empty</t>
  </si>
  <si>
    <t>COUNT ALL</t>
  </si>
  <si>
    <t>COUNT only empty/blank cells</t>
  </si>
  <si>
    <t>COUNT only when a condition is met</t>
  </si>
  <si>
    <t>COUNT only when all (multiple) condition is met</t>
  </si>
  <si>
    <t>How many people are present in the data?</t>
  </si>
  <si>
    <r>
      <t xml:space="preserve">Counts the </t>
    </r>
    <r>
      <rPr>
        <b/>
        <sz val="12"/>
        <color theme="1"/>
        <rFont val="Aptos Narrow"/>
        <scheme val="minor"/>
      </rPr>
      <t>number</t>
    </r>
    <r>
      <rPr>
        <sz val="12"/>
        <color theme="1"/>
        <rFont val="Aptos Narrow"/>
        <family val="2"/>
        <scheme val="minor"/>
      </rPr>
      <t xml:space="preserve"> of cells in a range that contain numbers.</t>
    </r>
  </si>
  <si>
    <t>How many people are from UP</t>
  </si>
  <si>
    <t>UNIQUE</t>
  </si>
  <si>
    <t>MODULO</t>
  </si>
  <si>
    <t>To get Unique values from the range</t>
  </si>
  <si>
    <t>COUNT of states in data</t>
  </si>
  <si>
    <t>Unique value of states</t>
  </si>
  <si>
    <t>Count the unique values</t>
  </si>
  <si>
    <r>
      <t xml:space="preserve">GET the </t>
    </r>
    <r>
      <rPr>
        <b/>
        <sz val="12"/>
        <color theme="1"/>
        <rFont val="Aptos Narrow"/>
        <scheme val="minor"/>
      </rPr>
      <t>remainder</t>
    </r>
    <r>
      <rPr>
        <sz val="12"/>
        <color theme="1"/>
        <rFont val="Aptos Narrow"/>
        <family val="2"/>
        <scheme val="minor"/>
      </rPr>
      <t xml:space="preserve"> when a number is divided by another</t>
    </r>
  </si>
  <si>
    <t>QUOTIENT</t>
  </si>
  <si>
    <t>Rem</t>
  </si>
  <si>
    <t>Quo</t>
  </si>
  <si>
    <r>
      <t xml:space="preserve">GET the </t>
    </r>
    <r>
      <rPr>
        <b/>
        <sz val="12"/>
        <color theme="1"/>
        <rFont val="Aptos Narrow"/>
        <scheme val="minor"/>
      </rPr>
      <t>Quotient</t>
    </r>
    <r>
      <rPr>
        <sz val="12"/>
        <color theme="1"/>
        <rFont val="Aptos Narrow"/>
        <family val="2"/>
        <scheme val="minor"/>
      </rPr>
      <t xml:space="preserve"> when a number is divided by another</t>
    </r>
  </si>
  <si>
    <t>SAMPLE and POPULATION</t>
  </si>
  <si>
    <t>POPULATION</t>
  </si>
  <si>
    <t xml:space="preserve">THE ENTIRE DATASET </t>
  </si>
  <si>
    <t>SAMPLE</t>
  </si>
  <si>
    <t>A SUBSET used for a study</t>
  </si>
  <si>
    <t>MEAN</t>
  </si>
  <si>
    <t>SUM/N</t>
  </si>
  <si>
    <t>CENTRE OF DATA</t>
  </si>
  <si>
    <t>SPREAD OF DATA</t>
  </si>
  <si>
    <t>How much data is varing</t>
  </si>
  <si>
    <t>VARIANCE</t>
  </si>
  <si>
    <t>Tell the spread of data AROUND the MEAN</t>
  </si>
  <si>
    <t>100 shops</t>
  </si>
  <si>
    <t>5 shops</t>
  </si>
  <si>
    <t>Sample avg</t>
  </si>
  <si>
    <t>WHAT will you report</t>
  </si>
  <si>
    <t>SAMPLE Var is Higher than Pop Var</t>
  </si>
  <si>
    <t>VAR.P</t>
  </si>
  <si>
    <t>VAR.S</t>
  </si>
  <si>
    <t>Population Variance</t>
  </si>
  <si>
    <t>Sample Variance</t>
  </si>
  <si>
    <t>Height(cm)</t>
  </si>
  <si>
    <t>VAR.p</t>
  </si>
  <si>
    <t>cm</t>
  </si>
  <si>
    <t>cm^2</t>
  </si>
  <si>
    <t>Price (₹)</t>
  </si>
  <si>
    <t xml:space="preserve">Var </t>
  </si>
  <si>
    <t>₹^2</t>
  </si>
  <si>
    <t>Unit of var is always sq of original unit</t>
  </si>
  <si>
    <t>Variance units might not make any physical sense</t>
  </si>
  <si>
    <t>Std Dev</t>
  </si>
  <si>
    <t>Standard Dev is SQUARE ROOT OF VAR</t>
  </si>
  <si>
    <t>std dev</t>
  </si>
  <si>
    <t>₹</t>
  </si>
  <si>
    <t xml:space="preserve">Std Dev </t>
  </si>
  <si>
    <t>VAR.s</t>
  </si>
  <si>
    <t>STDDEV.P</t>
  </si>
  <si>
    <t>STDDEV.S</t>
  </si>
  <si>
    <t>P Var</t>
  </si>
  <si>
    <t>S Var</t>
  </si>
  <si>
    <t>SQRT(VAR)</t>
  </si>
  <si>
    <t>20 cm +/- 4cm</t>
  </si>
  <si>
    <t>Pop Std Deviation</t>
  </si>
  <si>
    <t>Sample Std Dev</t>
  </si>
  <si>
    <t>STD DEV is SQRT of VAR</t>
  </si>
  <si>
    <t>PERCENTILE</t>
  </si>
  <si>
    <t>RANK</t>
  </si>
  <si>
    <t xml:space="preserve">MIN </t>
  </si>
  <si>
    <t>MAX</t>
  </si>
  <si>
    <t>LARGE</t>
  </si>
  <si>
    <t>SMALL</t>
  </si>
  <si>
    <t xml:space="preserve">JEE NEET </t>
  </si>
  <si>
    <t>Marks(/50)</t>
  </si>
  <si>
    <t>This gives value in the data at given percentile</t>
  </si>
  <si>
    <t>what is 50%ile??</t>
  </si>
  <si>
    <t>MEDIAN</t>
  </si>
  <si>
    <t>50%ile</t>
  </si>
  <si>
    <t>Median</t>
  </si>
  <si>
    <t>what is 0%ile</t>
  </si>
  <si>
    <t>What is 100%ile</t>
  </si>
  <si>
    <t>MIN</t>
  </si>
  <si>
    <t>0%ile</t>
  </si>
  <si>
    <t>100%ile</t>
  </si>
  <si>
    <t>minimum val</t>
  </si>
  <si>
    <t>maximum val</t>
  </si>
  <si>
    <t>QUARTILE</t>
  </si>
  <si>
    <t>DIVIDE data into 4 eql parts</t>
  </si>
  <si>
    <t xml:space="preserve">LARGE </t>
  </si>
  <si>
    <t>nth Largest</t>
  </si>
  <si>
    <t>nth smallest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</si>
</sst>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1"/>
      <name val="Times New Roman"/>
      <family val="1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4" fillId="0" borderId="0" xfId="0" applyFont="1"/>
    <xf numFmtId="0" fontId="4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.png"/><Relationship Id="rId18" Type="http://schemas.openxmlformats.org/officeDocument/2006/relationships/customXml" Target="../ink/ink12.xml"/><Relationship Id="rId26" Type="http://schemas.openxmlformats.org/officeDocument/2006/relationships/customXml" Target="../ink/ink16.xml"/><Relationship Id="rId21" Type="http://schemas.openxmlformats.org/officeDocument/2006/relationships/image" Target="../media/image14.png"/><Relationship Id="rId34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customXml" Target="../ink/ink9.xml"/><Relationship Id="rId17" Type="http://schemas.openxmlformats.org/officeDocument/2006/relationships/image" Target="../media/image12.png"/><Relationship Id="rId25" Type="http://schemas.openxmlformats.org/officeDocument/2006/relationships/image" Target="../media/image16.png"/><Relationship Id="rId33" Type="http://schemas.openxmlformats.org/officeDocument/2006/relationships/customXml" Target="../ink/ink19.xml"/><Relationship Id="rId38" Type="http://schemas.openxmlformats.org/officeDocument/2006/relationships/image" Target="../media/image23.png"/><Relationship Id="rId2" Type="http://schemas.openxmlformats.org/officeDocument/2006/relationships/customXml" Target="../ink/ink4.xml"/><Relationship Id="rId16" Type="http://schemas.openxmlformats.org/officeDocument/2006/relationships/customXml" Target="../ink/ink11.xml"/><Relationship Id="rId20" Type="http://schemas.openxmlformats.org/officeDocument/2006/relationships/customXml" Target="../ink/ink13.xml"/><Relationship Id="rId29" Type="http://schemas.openxmlformats.org/officeDocument/2006/relationships/customXml" Target="../ink/ink17.xml"/><Relationship Id="rId1" Type="http://schemas.openxmlformats.org/officeDocument/2006/relationships/image" Target="../media/image4.jpeg"/><Relationship Id="rId6" Type="http://schemas.openxmlformats.org/officeDocument/2006/relationships/customXml" Target="../ink/ink6.xml"/><Relationship Id="rId11" Type="http://schemas.openxmlformats.org/officeDocument/2006/relationships/image" Target="../media/image9.png"/><Relationship Id="rId24" Type="http://schemas.openxmlformats.org/officeDocument/2006/relationships/customXml" Target="../ink/ink15.xml"/><Relationship Id="rId32" Type="http://schemas.openxmlformats.org/officeDocument/2006/relationships/image" Target="../media/image20.png"/><Relationship Id="rId37" Type="http://schemas.openxmlformats.org/officeDocument/2006/relationships/customXml" Target="../ink/ink21.xml"/><Relationship Id="rId5" Type="http://schemas.openxmlformats.org/officeDocument/2006/relationships/image" Target="../media/image6.png"/><Relationship Id="rId15" Type="http://schemas.openxmlformats.org/officeDocument/2006/relationships/image" Target="../media/image11.png"/><Relationship Id="rId23" Type="http://schemas.openxmlformats.org/officeDocument/2006/relationships/image" Target="../media/image15.png"/><Relationship Id="rId28" Type="http://schemas.openxmlformats.org/officeDocument/2006/relationships/image" Target="../media/image18.png"/><Relationship Id="rId36" Type="http://schemas.openxmlformats.org/officeDocument/2006/relationships/image" Target="../media/image22.png"/><Relationship Id="rId10" Type="http://schemas.openxmlformats.org/officeDocument/2006/relationships/customXml" Target="../ink/ink8.xml"/><Relationship Id="rId19" Type="http://schemas.openxmlformats.org/officeDocument/2006/relationships/image" Target="../media/image13.png"/><Relationship Id="rId31" Type="http://schemas.openxmlformats.org/officeDocument/2006/relationships/customXml" Target="../ink/ink18.xml"/><Relationship Id="rId4" Type="http://schemas.openxmlformats.org/officeDocument/2006/relationships/customXml" Target="../ink/ink5.xml"/><Relationship Id="rId9" Type="http://schemas.openxmlformats.org/officeDocument/2006/relationships/image" Target="../media/image8.png"/><Relationship Id="rId14" Type="http://schemas.openxmlformats.org/officeDocument/2006/relationships/customXml" Target="../ink/ink10.xml"/><Relationship Id="rId22" Type="http://schemas.openxmlformats.org/officeDocument/2006/relationships/customXml" Target="../ink/ink14.xml"/><Relationship Id="rId27" Type="http://schemas.openxmlformats.org/officeDocument/2006/relationships/image" Target="../media/image17.png"/><Relationship Id="rId30" Type="http://schemas.openxmlformats.org/officeDocument/2006/relationships/image" Target="../media/image19.png"/><Relationship Id="rId35" Type="http://schemas.openxmlformats.org/officeDocument/2006/relationships/customXml" Target="../ink/ink20.xml"/><Relationship Id="rId8" Type="http://schemas.openxmlformats.org/officeDocument/2006/relationships/customXml" Target="../ink/ink7.xml"/><Relationship Id="rId3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6" Type="http://schemas.openxmlformats.org/officeDocument/2006/relationships/customXml" Target="../ink/ink34.xml"/><Relationship Id="rId21" Type="http://schemas.openxmlformats.org/officeDocument/2006/relationships/image" Target="../media/image34.png"/><Relationship Id="rId34" Type="http://schemas.openxmlformats.org/officeDocument/2006/relationships/customXml" Target="../ink/ink38.xml"/><Relationship Id="rId42" Type="http://schemas.openxmlformats.org/officeDocument/2006/relationships/customXml" Target="../ink/ink42.xml"/><Relationship Id="rId47" Type="http://schemas.openxmlformats.org/officeDocument/2006/relationships/customXml" Target="../ink/ink44.xml"/><Relationship Id="rId50" Type="http://schemas.openxmlformats.org/officeDocument/2006/relationships/image" Target="../media/image49.png"/><Relationship Id="rId55" Type="http://schemas.openxmlformats.org/officeDocument/2006/relationships/customXml" Target="../ink/ink48.xml"/><Relationship Id="rId63" Type="http://schemas.openxmlformats.org/officeDocument/2006/relationships/customXml" Target="../ink/ink52.xml"/><Relationship Id="rId7" Type="http://schemas.openxmlformats.org/officeDocument/2006/relationships/image" Target="../media/image27.png"/><Relationship Id="rId2" Type="http://schemas.openxmlformats.org/officeDocument/2006/relationships/customXml" Target="../ink/ink22.xml"/><Relationship Id="rId16" Type="http://schemas.openxmlformats.org/officeDocument/2006/relationships/customXml" Target="../ink/ink29.xml"/><Relationship Id="rId29" Type="http://schemas.openxmlformats.org/officeDocument/2006/relationships/image" Target="../media/image38.png"/><Relationship Id="rId11" Type="http://schemas.openxmlformats.org/officeDocument/2006/relationships/image" Target="../media/image29.png"/><Relationship Id="rId24" Type="http://schemas.openxmlformats.org/officeDocument/2006/relationships/customXml" Target="../ink/ink33.xml"/><Relationship Id="rId32" Type="http://schemas.openxmlformats.org/officeDocument/2006/relationships/customXml" Target="../ink/ink37.xml"/><Relationship Id="rId37" Type="http://schemas.openxmlformats.org/officeDocument/2006/relationships/image" Target="../media/image42.png"/><Relationship Id="rId40" Type="http://schemas.openxmlformats.org/officeDocument/2006/relationships/customXml" Target="../ink/ink41.xml"/><Relationship Id="rId45" Type="http://schemas.openxmlformats.org/officeDocument/2006/relationships/image" Target="../media/image46.png"/><Relationship Id="rId53" Type="http://schemas.openxmlformats.org/officeDocument/2006/relationships/customXml" Target="../ink/ink47.xml"/><Relationship Id="rId58" Type="http://schemas.openxmlformats.org/officeDocument/2006/relationships/image" Target="../media/image53.png"/><Relationship Id="rId66" Type="http://schemas.openxmlformats.org/officeDocument/2006/relationships/image" Target="../media/image57.png"/><Relationship Id="rId5" Type="http://schemas.openxmlformats.org/officeDocument/2006/relationships/image" Target="../media/image26.png"/><Relationship Id="rId61" Type="http://schemas.openxmlformats.org/officeDocument/2006/relationships/customXml" Target="../ink/ink51.xml"/><Relationship Id="rId19" Type="http://schemas.openxmlformats.org/officeDocument/2006/relationships/image" Target="../media/image33.png"/><Relationship Id="rId14" Type="http://schemas.openxmlformats.org/officeDocument/2006/relationships/customXml" Target="../ink/ink28.xml"/><Relationship Id="rId22" Type="http://schemas.openxmlformats.org/officeDocument/2006/relationships/customXml" Target="../ink/ink32.xml"/><Relationship Id="rId27" Type="http://schemas.openxmlformats.org/officeDocument/2006/relationships/image" Target="../media/image37.png"/><Relationship Id="rId30" Type="http://schemas.openxmlformats.org/officeDocument/2006/relationships/customXml" Target="../ink/ink36.xml"/><Relationship Id="rId35" Type="http://schemas.openxmlformats.org/officeDocument/2006/relationships/image" Target="../media/image41.png"/><Relationship Id="rId43" Type="http://schemas.openxmlformats.org/officeDocument/2006/relationships/image" Target="../media/image45.png"/><Relationship Id="rId48" Type="http://schemas.openxmlformats.org/officeDocument/2006/relationships/image" Target="../media/image48.png"/><Relationship Id="rId56" Type="http://schemas.openxmlformats.org/officeDocument/2006/relationships/image" Target="../media/image52.png"/><Relationship Id="rId64" Type="http://schemas.openxmlformats.org/officeDocument/2006/relationships/image" Target="../media/image56.png"/><Relationship Id="rId8" Type="http://schemas.openxmlformats.org/officeDocument/2006/relationships/customXml" Target="../ink/ink25.xml"/><Relationship Id="rId51" Type="http://schemas.openxmlformats.org/officeDocument/2006/relationships/customXml" Target="../ink/ink46.xml"/><Relationship Id="rId3" Type="http://schemas.openxmlformats.org/officeDocument/2006/relationships/image" Target="../media/image25.png"/><Relationship Id="rId12" Type="http://schemas.openxmlformats.org/officeDocument/2006/relationships/customXml" Target="../ink/ink27.xml"/><Relationship Id="rId17" Type="http://schemas.openxmlformats.org/officeDocument/2006/relationships/image" Target="../media/image32.png"/><Relationship Id="rId25" Type="http://schemas.openxmlformats.org/officeDocument/2006/relationships/image" Target="../media/image36.png"/><Relationship Id="rId33" Type="http://schemas.openxmlformats.org/officeDocument/2006/relationships/image" Target="../media/image40.png"/><Relationship Id="rId38" Type="http://schemas.openxmlformats.org/officeDocument/2006/relationships/customXml" Target="../ink/ink40.xml"/><Relationship Id="rId46" Type="http://schemas.openxmlformats.org/officeDocument/2006/relationships/image" Target="../media/image47.png"/><Relationship Id="rId59" Type="http://schemas.openxmlformats.org/officeDocument/2006/relationships/customXml" Target="../ink/ink50.xml"/><Relationship Id="rId20" Type="http://schemas.openxmlformats.org/officeDocument/2006/relationships/customXml" Target="../ink/ink31.xml"/><Relationship Id="rId41" Type="http://schemas.openxmlformats.org/officeDocument/2006/relationships/image" Target="../media/image44.png"/><Relationship Id="rId54" Type="http://schemas.openxmlformats.org/officeDocument/2006/relationships/image" Target="../media/image51.png"/><Relationship Id="rId62" Type="http://schemas.openxmlformats.org/officeDocument/2006/relationships/image" Target="../media/image55.png"/><Relationship Id="rId1" Type="http://schemas.openxmlformats.org/officeDocument/2006/relationships/image" Target="../media/image24.png"/><Relationship Id="rId6" Type="http://schemas.openxmlformats.org/officeDocument/2006/relationships/customXml" Target="../ink/ink24.xml"/><Relationship Id="rId15" Type="http://schemas.openxmlformats.org/officeDocument/2006/relationships/image" Target="../media/image31.png"/><Relationship Id="rId23" Type="http://schemas.openxmlformats.org/officeDocument/2006/relationships/image" Target="../media/image35.png"/><Relationship Id="rId28" Type="http://schemas.openxmlformats.org/officeDocument/2006/relationships/customXml" Target="../ink/ink35.xml"/><Relationship Id="rId36" Type="http://schemas.openxmlformats.org/officeDocument/2006/relationships/customXml" Target="../ink/ink39.xml"/><Relationship Id="rId49" Type="http://schemas.openxmlformats.org/officeDocument/2006/relationships/customXml" Target="../ink/ink45.xml"/><Relationship Id="rId57" Type="http://schemas.openxmlformats.org/officeDocument/2006/relationships/customXml" Target="../ink/ink49.xml"/><Relationship Id="rId10" Type="http://schemas.openxmlformats.org/officeDocument/2006/relationships/customXml" Target="../ink/ink26.xml"/><Relationship Id="rId31" Type="http://schemas.openxmlformats.org/officeDocument/2006/relationships/image" Target="../media/image39.png"/><Relationship Id="rId44" Type="http://schemas.openxmlformats.org/officeDocument/2006/relationships/customXml" Target="../ink/ink43.xml"/><Relationship Id="rId52" Type="http://schemas.openxmlformats.org/officeDocument/2006/relationships/image" Target="../media/image50.png"/><Relationship Id="rId60" Type="http://schemas.openxmlformats.org/officeDocument/2006/relationships/image" Target="../media/image54.png"/><Relationship Id="rId65" Type="http://schemas.openxmlformats.org/officeDocument/2006/relationships/customXml" Target="../ink/ink53.xml"/><Relationship Id="rId4" Type="http://schemas.openxmlformats.org/officeDocument/2006/relationships/customXml" Target="../ink/ink23.xml"/><Relationship Id="rId9" Type="http://schemas.openxmlformats.org/officeDocument/2006/relationships/image" Target="../media/image28.png"/><Relationship Id="rId13" Type="http://schemas.openxmlformats.org/officeDocument/2006/relationships/image" Target="../media/image30.png"/><Relationship Id="rId18" Type="http://schemas.openxmlformats.org/officeDocument/2006/relationships/customXml" Target="../ink/ink30.xml"/><Relationship Id="rId39" Type="http://schemas.openxmlformats.org/officeDocument/2006/relationships/image" Target="../media/image4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199798</xdr:colOff>
      <xdr:row>47</xdr:row>
      <xdr:rowOff>179584</xdr:rowOff>
    </xdr:from>
    <xdr:to>
      <xdr:col>4</xdr:col>
      <xdr:colOff>370437</xdr:colOff>
      <xdr:row>55</xdr:row>
      <xdr:rowOff>22959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FC5BB25A-DE34-4CF8-042E-03D59830A3F7}"/>
                </a:ext>
              </a:extLst>
            </xdr14:cNvPr>
            <xdr14:cNvContentPartPr/>
          </xdr14:nvContentPartPr>
          <xdr14:nvPr macro=""/>
          <xdr14:xfrm>
            <a:off x="1854000" y="9709920"/>
            <a:ext cx="1824840" cy="146556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FC5BB25A-DE34-4CF8-042E-03D59830A3F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847880" y="9703800"/>
              <a:ext cx="1837080" cy="147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690838</xdr:colOff>
      <xdr:row>51</xdr:row>
      <xdr:rowOff>88491</xdr:rowOff>
    </xdr:from>
    <xdr:to>
      <xdr:col>7</xdr:col>
      <xdr:colOff>84774</xdr:colOff>
      <xdr:row>55</xdr:row>
      <xdr:rowOff>35199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9CDE1403-1AD4-FD36-A479-DFCBD9F308C1}"/>
                </a:ext>
              </a:extLst>
            </xdr14:cNvPr>
            <xdr14:cNvContentPartPr/>
          </xdr14:nvContentPartPr>
          <xdr14:nvPr macro=""/>
          <xdr14:xfrm>
            <a:off x="2345040" y="10429920"/>
            <a:ext cx="3529440" cy="75780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9CDE1403-1AD4-FD36-A479-DFCBD9F308C1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338921" y="10423797"/>
              <a:ext cx="3541679" cy="77004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633597</xdr:colOff>
      <xdr:row>48</xdr:row>
      <xdr:rowOff>2011</xdr:rowOff>
    </xdr:from>
    <xdr:to>
      <xdr:col>5</xdr:col>
      <xdr:colOff>41216</xdr:colOff>
      <xdr:row>55</xdr:row>
      <xdr:rowOff>21159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A98D3586-58B5-2E18-0B00-55DEEFC3399E}"/>
                </a:ext>
              </a:extLst>
            </xdr14:cNvPr>
            <xdr14:cNvContentPartPr/>
          </xdr14:nvContentPartPr>
          <xdr14:nvPr macro=""/>
          <xdr14:xfrm>
            <a:off x="3942000" y="9735120"/>
            <a:ext cx="234720" cy="143856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A98D3586-58B5-2E18-0B00-55DEEFC3399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935880" y="9729000"/>
              <a:ext cx="246960" cy="1450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534592</xdr:colOff>
      <xdr:row>0</xdr:row>
      <xdr:rowOff>134471</xdr:rowOff>
    </xdr:from>
    <xdr:to>
      <xdr:col>8</xdr:col>
      <xdr:colOff>807591</xdr:colOff>
      <xdr:row>24</xdr:row>
      <xdr:rowOff>120276</xdr:rowOff>
    </xdr:to>
    <xdr:pic>
      <xdr:nvPicPr>
        <xdr:cNvPr id="4" name="Picture 3" descr="What is a Percentile | Definition of Percentile">
          <a:extLst>
            <a:ext uri="{FF2B5EF4-FFF2-40B4-BE49-F238E27FC236}">
              <a16:creationId xmlns:a16="http://schemas.microsoft.com/office/drawing/2014/main" id="{BE504855-2587-B4CF-1079-3C34B352C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592" y="134471"/>
          <a:ext cx="6906881" cy="4826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491444</xdr:colOff>
      <xdr:row>6</xdr:row>
      <xdr:rowOff>134876</xdr:rowOff>
    </xdr:from>
    <xdr:to>
      <xdr:col>2</xdr:col>
      <xdr:colOff>735568</xdr:colOff>
      <xdr:row>8</xdr:row>
      <xdr:rowOff>83595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AA485D2-5FEA-A32C-0F08-95216E0E01A9}"/>
                </a:ext>
              </a:extLst>
            </xdr14:cNvPr>
            <xdr14:cNvContentPartPr/>
          </xdr14:nvContentPartPr>
          <xdr14:nvPr macro=""/>
          <xdr14:xfrm>
            <a:off x="1319400" y="1355760"/>
            <a:ext cx="1072080" cy="35568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AA485D2-5FEA-A32C-0F08-95216E0E01A9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313280" y="1349640"/>
              <a:ext cx="1084320" cy="36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14261</xdr:colOff>
      <xdr:row>52</xdr:row>
      <xdr:rowOff>148446</xdr:rowOff>
    </xdr:from>
    <xdr:to>
      <xdr:col>9</xdr:col>
      <xdr:colOff>49358</xdr:colOff>
      <xdr:row>53</xdr:row>
      <xdr:rowOff>127485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C2A838C2-33D6-D441-D062-14D708ED16EF}"/>
                </a:ext>
              </a:extLst>
            </xdr14:cNvPr>
            <xdr14:cNvContentPartPr/>
          </xdr14:nvContentPartPr>
          <xdr14:nvPr macro=""/>
          <xdr14:xfrm>
            <a:off x="4154040" y="10729440"/>
            <a:ext cx="3346920" cy="18252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C2A838C2-33D6-D441-D062-14D708ED16EF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4147920" y="10723320"/>
              <a:ext cx="3359160" cy="194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774897</xdr:colOff>
      <xdr:row>54</xdr:row>
      <xdr:rowOff>100044</xdr:rowOff>
    </xdr:from>
    <xdr:to>
      <xdr:col>5</xdr:col>
      <xdr:colOff>304781</xdr:colOff>
      <xdr:row>55</xdr:row>
      <xdr:rowOff>109684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5CA58EE2-CFDE-84EE-DD73-91F98860AC2C}"/>
                </a:ext>
              </a:extLst>
            </xdr14:cNvPr>
            <xdr14:cNvContentPartPr/>
          </xdr14:nvContentPartPr>
          <xdr14:nvPr macro=""/>
          <xdr14:xfrm>
            <a:off x="4086720" y="11088000"/>
            <a:ext cx="357840" cy="21312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5CA58EE2-CFDE-84EE-DD73-91F98860AC2C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4080600" y="11081880"/>
              <a:ext cx="370080" cy="22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694074</xdr:colOff>
      <xdr:row>54</xdr:row>
      <xdr:rowOff>73404</xdr:rowOff>
    </xdr:from>
    <xdr:to>
      <xdr:col>9</xdr:col>
      <xdr:colOff>356078</xdr:colOff>
      <xdr:row>55</xdr:row>
      <xdr:rowOff>88444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64F07E6C-A94C-BF58-6048-D8C1329AD1B1}"/>
                </a:ext>
              </a:extLst>
            </xdr14:cNvPr>
            <xdr14:cNvContentPartPr/>
          </xdr14:nvContentPartPr>
          <xdr14:nvPr macro=""/>
          <xdr14:xfrm>
            <a:off x="7317720" y="11061360"/>
            <a:ext cx="489960" cy="21852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64F07E6C-A94C-BF58-6048-D8C1329AD1B1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311595" y="11055240"/>
              <a:ext cx="502209" cy="23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739257</xdr:colOff>
      <xdr:row>50</xdr:row>
      <xdr:rowOff>145727</xdr:rowOff>
    </xdr:from>
    <xdr:to>
      <xdr:col>5</xdr:col>
      <xdr:colOff>49901</xdr:colOff>
      <xdr:row>51</xdr:row>
      <xdr:rowOff>49886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46183620-DBF3-2FBE-F156-674B42347CC4}"/>
                </a:ext>
              </a:extLst>
            </xdr14:cNvPr>
            <xdr14:cNvContentPartPr/>
          </xdr14:nvContentPartPr>
          <xdr14:nvPr macro=""/>
          <xdr14:xfrm>
            <a:off x="4051080" y="10319760"/>
            <a:ext cx="138600" cy="10764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46183620-DBF3-2FBE-F156-674B42347CC4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4044960" y="10313640"/>
              <a:ext cx="150840" cy="11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731874</xdr:colOff>
      <xdr:row>50</xdr:row>
      <xdr:rowOff>50327</xdr:rowOff>
    </xdr:from>
    <xdr:to>
      <xdr:col>9</xdr:col>
      <xdr:colOff>148358</xdr:colOff>
      <xdr:row>51</xdr:row>
      <xdr:rowOff>131606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9C9BEA4E-4C1B-05B4-588C-1496CE9A708D}"/>
                </a:ext>
              </a:extLst>
            </xdr14:cNvPr>
            <xdr14:cNvContentPartPr/>
          </xdr14:nvContentPartPr>
          <xdr14:nvPr macro=""/>
          <xdr14:xfrm>
            <a:off x="7355520" y="10224360"/>
            <a:ext cx="244440" cy="28476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9C9BEA4E-4C1B-05B4-588C-1496CE9A708D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349391" y="10218240"/>
              <a:ext cx="256698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20829</xdr:colOff>
      <xdr:row>52</xdr:row>
      <xdr:rowOff>189846</xdr:rowOff>
    </xdr:from>
    <xdr:to>
      <xdr:col>7</xdr:col>
      <xdr:colOff>22989</xdr:colOff>
      <xdr:row>53</xdr:row>
      <xdr:rowOff>185085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D0AFC38-719A-D14C-3762-04397701C89A}"/>
                </a:ext>
              </a:extLst>
            </xdr14:cNvPr>
            <xdr14:cNvContentPartPr/>
          </xdr14:nvContentPartPr>
          <xdr14:nvPr macro=""/>
          <xdr14:xfrm>
            <a:off x="5816520" y="10770840"/>
            <a:ext cx="2160" cy="19872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D0AFC38-719A-D14C-3762-04397701C89A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5810400" y="10764720"/>
              <a:ext cx="14400" cy="21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751585</xdr:colOff>
      <xdr:row>50</xdr:row>
      <xdr:rowOff>45287</xdr:rowOff>
    </xdr:from>
    <xdr:to>
      <xdr:col>7</xdr:col>
      <xdr:colOff>220269</xdr:colOff>
      <xdr:row>51</xdr:row>
      <xdr:rowOff>18926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BBCD0545-2184-96C1-3713-7887A74A08F0}"/>
                </a:ext>
              </a:extLst>
            </xdr14:cNvPr>
            <xdr14:cNvContentPartPr/>
          </xdr14:nvContentPartPr>
          <xdr14:nvPr macro=""/>
          <xdr14:xfrm>
            <a:off x="5719320" y="10219320"/>
            <a:ext cx="296640" cy="17712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BBCD0545-2184-96C1-3713-7887A74A08F0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5713200" y="10213200"/>
              <a:ext cx="30888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692545</xdr:colOff>
      <xdr:row>54</xdr:row>
      <xdr:rowOff>73404</xdr:rowOff>
    </xdr:from>
    <xdr:to>
      <xdr:col>7</xdr:col>
      <xdr:colOff>356709</xdr:colOff>
      <xdr:row>55</xdr:row>
      <xdr:rowOff>41644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0DF461BD-4FBF-8332-40E5-7C3AF8A55BDF}"/>
                </a:ext>
              </a:extLst>
            </xdr14:cNvPr>
            <xdr14:cNvContentPartPr/>
          </xdr14:nvContentPartPr>
          <xdr14:nvPr macro=""/>
          <xdr14:xfrm>
            <a:off x="5660280" y="11061360"/>
            <a:ext cx="492120" cy="17172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0DF461BD-4FBF-8332-40E5-7C3AF8A55BDF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5654160" y="11055240"/>
              <a:ext cx="504360" cy="18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9625</xdr:colOff>
      <xdr:row>52</xdr:row>
      <xdr:rowOff>104166</xdr:rowOff>
    </xdr:from>
    <xdr:to>
      <xdr:col>6</xdr:col>
      <xdr:colOff>9985</xdr:colOff>
      <xdr:row>53</xdr:row>
      <xdr:rowOff>112725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FAFB544C-2EF0-389A-F8BA-13A944BC675D}"/>
                </a:ext>
              </a:extLst>
            </xdr14:cNvPr>
            <xdr14:cNvContentPartPr/>
          </xdr14:nvContentPartPr>
          <xdr14:nvPr macro=""/>
          <xdr14:xfrm>
            <a:off x="4977360" y="10685160"/>
            <a:ext cx="360" cy="21204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FAFB544C-2EF0-389A-F8BA-13A944BC675D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4968360" y="10676160"/>
              <a:ext cx="18000" cy="2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16194</xdr:colOff>
      <xdr:row>53</xdr:row>
      <xdr:rowOff>1845</xdr:rowOff>
    </xdr:from>
    <xdr:to>
      <xdr:col>8</xdr:col>
      <xdr:colOff>18354</xdr:colOff>
      <xdr:row>54</xdr:row>
      <xdr:rowOff>29484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64785093-7A8E-9AA8-E87B-4D058ED1BB9C}"/>
                </a:ext>
              </a:extLst>
            </xdr14:cNvPr>
            <xdr14:cNvContentPartPr/>
          </xdr14:nvContentPartPr>
          <xdr14:nvPr macro=""/>
          <xdr14:xfrm>
            <a:off x="6639840" y="10786320"/>
            <a:ext cx="2160" cy="23112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64785093-7A8E-9AA8-E87B-4D058ED1BB9C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6630840" y="10777680"/>
              <a:ext cx="19800" cy="24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657221</xdr:colOff>
      <xdr:row>50</xdr:row>
      <xdr:rowOff>197567</xdr:rowOff>
    </xdr:from>
    <xdr:to>
      <xdr:col>6</xdr:col>
      <xdr:colOff>108985</xdr:colOff>
      <xdr:row>51</xdr:row>
      <xdr:rowOff>129446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5E659AA6-FBD7-E2DC-E8DE-9F36A5C374B7}"/>
                </a:ext>
              </a:extLst>
            </xdr14:cNvPr>
            <xdr14:cNvContentPartPr/>
          </xdr14:nvContentPartPr>
          <xdr14:nvPr macro=""/>
          <xdr14:xfrm>
            <a:off x="4797000" y="10371600"/>
            <a:ext cx="279720" cy="13536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5E659AA6-FBD7-E2DC-E8DE-9F36A5C374B7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4788349" y="10362960"/>
              <a:ext cx="297383" cy="15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718869</xdr:colOff>
      <xdr:row>50</xdr:row>
      <xdr:rowOff>92807</xdr:rowOff>
    </xdr:from>
    <xdr:to>
      <xdr:col>8</xdr:col>
      <xdr:colOff>161994</xdr:colOff>
      <xdr:row>51</xdr:row>
      <xdr:rowOff>52046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05A79078-0F30-EA8D-7949-2CA78D843A92}"/>
                </a:ext>
              </a:extLst>
            </xdr14:cNvPr>
            <xdr14:cNvContentPartPr/>
          </xdr14:nvContentPartPr>
          <xdr14:nvPr macro=""/>
          <xdr14:xfrm>
            <a:off x="6514560" y="10266840"/>
            <a:ext cx="271080" cy="16272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05A79078-0F30-EA8D-7949-2CA78D843A92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6505920" y="10258200"/>
              <a:ext cx="288720" cy="18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659558</xdr:colOff>
      <xdr:row>62</xdr:row>
      <xdr:rowOff>95132</xdr:rowOff>
    </xdr:from>
    <xdr:to>
      <xdr:col>12</xdr:col>
      <xdr:colOff>353493</xdr:colOff>
      <xdr:row>68</xdr:row>
      <xdr:rowOff>129665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3C72189C-10FC-0276-46D7-5DB141C34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283204" y="12710933"/>
          <a:ext cx="3005759" cy="1255417"/>
        </a:xfrm>
        <a:prstGeom prst="rect">
          <a:avLst/>
        </a:prstGeom>
      </xdr:spPr>
    </xdr:pic>
    <xdr:clientData/>
  </xdr:twoCellAnchor>
  <xdr:twoCellAnchor editAs="oneCell">
    <xdr:from>
      <xdr:col>4</xdr:col>
      <xdr:colOff>711177</xdr:colOff>
      <xdr:row>57</xdr:row>
      <xdr:rowOff>34282</xdr:rowOff>
    </xdr:from>
    <xdr:to>
      <xdr:col>5</xdr:col>
      <xdr:colOff>81581</xdr:colOff>
      <xdr:row>57</xdr:row>
      <xdr:rowOff>162802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FD180D8F-17F3-351A-DA73-7442034F44C7}"/>
                </a:ext>
              </a:extLst>
            </xdr14:cNvPr>
            <xdr14:cNvContentPartPr/>
          </xdr14:nvContentPartPr>
          <xdr14:nvPr macro=""/>
          <xdr14:xfrm>
            <a:off x="4023000" y="11632680"/>
            <a:ext cx="198360" cy="128520"/>
          </xdr14:xfrm>
        </xdr:contentPart>
      </mc:Choice>
      <mc:Fallback>
        <xdr:pic>
          <xdr:nvPicPr>
            <xdr:cNvPr id="56" name="Ink 55">
              <a:extLst>
                <a:ext uri="{FF2B5EF4-FFF2-40B4-BE49-F238E27FC236}">
                  <a16:creationId xmlns:a16="http://schemas.microsoft.com/office/drawing/2014/main" id="{FD180D8F-17F3-351A-DA73-7442034F44C7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14000" y="11624016"/>
              <a:ext cx="216000" cy="1462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620141</xdr:colOff>
      <xdr:row>57</xdr:row>
      <xdr:rowOff>35722</xdr:rowOff>
    </xdr:from>
    <xdr:to>
      <xdr:col>6</xdr:col>
      <xdr:colOff>27625</xdr:colOff>
      <xdr:row>58</xdr:row>
      <xdr:rowOff>24842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629785C7-AD27-766B-A326-AA467169E687}"/>
                </a:ext>
              </a:extLst>
            </xdr14:cNvPr>
            <xdr14:cNvContentPartPr/>
          </xdr14:nvContentPartPr>
          <xdr14:nvPr macro=""/>
          <xdr14:xfrm>
            <a:off x="4759920" y="11634120"/>
            <a:ext cx="235440" cy="19260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629785C7-AD27-766B-A326-AA467169E687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750920" y="11625464"/>
              <a:ext cx="253080" cy="2102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785065</xdr:colOff>
      <xdr:row>56</xdr:row>
      <xdr:rowOff>171523</xdr:rowOff>
    </xdr:from>
    <xdr:to>
      <xdr:col>7</xdr:col>
      <xdr:colOff>343029</xdr:colOff>
      <xdr:row>58</xdr:row>
      <xdr:rowOff>97922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B82F5F72-501A-4AC2-2A98-80A2D35A1AD7}"/>
                </a:ext>
              </a:extLst>
            </xdr14:cNvPr>
            <xdr14:cNvContentPartPr/>
          </xdr14:nvContentPartPr>
          <xdr14:nvPr macro=""/>
          <xdr14:xfrm>
            <a:off x="5752800" y="11566440"/>
            <a:ext cx="385920" cy="33336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B82F5F72-501A-4AC2-2A98-80A2D35A1AD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5743800" y="11557800"/>
              <a:ext cx="403560" cy="35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59034</xdr:colOff>
      <xdr:row>56</xdr:row>
      <xdr:rowOff>142003</xdr:rowOff>
    </xdr:from>
    <xdr:to>
      <xdr:col>8</xdr:col>
      <xdr:colOff>245514</xdr:colOff>
      <xdr:row>58</xdr:row>
      <xdr:rowOff>32762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6E9C9C09-AD37-89C8-363C-05C448F925C7}"/>
                </a:ext>
              </a:extLst>
            </xdr14:cNvPr>
            <xdr14:cNvContentPartPr/>
          </xdr14:nvContentPartPr>
          <xdr14:nvPr macro=""/>
          <xdr14:xfrm>
            <a:off x="6682680" y="11536920"/>
            <a:ext cx="186480" cy="29772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6E9C9C09-AD37-89C8-363C-05C448F925C7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6674040" y="11527920"/>
              <a:ext cx="204120" cy="31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298118</xdr:colOff>
      <xdr:row>56</xdr:row>
      <xdr:rowOff>98803</xdr:rowOff>
    </xdr:from>
    <xdr:to>
      <xdr:col>9</xdr:col>
      <xdr:colOff>503678</xdr:colOff>
      <xdr:row>57</xdr:row>
      <xdr:rowOff>152362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D80CB807-25B0-CCFF-C058-D1FF6E2A3DB1}"/>
                </a:ext>
              </a:extLst>
            </xdr14:cNvPr>
            <xdr14:cNvContentPartPr/>
          </xdr14:nvContentPartPr>
          <xdr14:nvPr macro=""/>
          <xdr14:xfrm>
            <a:off x="7749720" y="11493720"/>
            <a:ext cx="205560" cy="25704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D80CB807-25B0-CCFF-C058-D1FF6E2A3DB1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7741095" y="11484707"/>
              <a:ext cx="223169" cy="27470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294333</xdr:colOff>
      <xdr:row>22</xdr:row>
      <xdr:rowOff>44678</xdr:rowOff>
    </xdr:from>
    <xdr:to>
      <xdr:col>6</xdr:col>
      <xdr:colOff>448750</xdr:colOff>
      <xdr:row>26</xdr:row>
      <xdr:rowOff>100073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17171C-C5B1-04B1-9B3C-7B584E995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6522" y="4481502"/>
          <a:ext cx="1800511" cy="862090"/>
        </a:xfrm>
        <a:prstGeom prst="rect">
          <a:avLst/>
        </a:prstGeom>
      </xdr:spPr>
    </xdr:pic>
    <xdr:clientData/>
  </xdr:twoCellAnchor>
  <xdr:twoCellAnchor editAs="oneCell">
    <xdr:from>
      <xdr:col>4</xdr:col>
      <xdr:colOff>759251</xdr:colOff>
      <xdr:row>25</xdr:row>
      <xdr:rowOff>119835</xdr:rowOff>
    </xdr:from>
    <xdr:to>
      <xdr:col>5</xdr:col>
      <xdr:colOff>817484</xdr:colOff>
      <xdr:row>29</xdr:row>
      <xdr:rowOff>144739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EAA0D5F0-B5A3-F891-5A67-37C12ADE4A21}"/>
                </a:ext>
              </a:extLst>
            </xdr14:cNvPr>
            <xdr14:cNvContentPartPr/>
          </xdr14:nvContentPartPr>
          <xdr14:nvPr macro=""/>
          <xdr14:xfrm>
            <a:off x="4051440" y="5161680"/>
            <a:ext cx="881280" cy="83160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EAA0D5F0-B5A3-F891-5A67-37C12ADE4A21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045320" y="5155557"/>
              <a:ext cx="893520" cy="8438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681120</xdr:colOff>
      <xdr:row>3</xdr:row>
      <xdr:rowOff>96979</xdr:rowOff>
    </xdr:from>
    <xdr:to>
      <xdr:col>0</xdr:col>
      <xdr:colOff>811440</xdr:colOff>
      <xdr:row>3</xdr:row>
      <xdr:rowOff>186979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C42B6874-DB42-9863-1EB7-222C1164B2A2}"/>
                </a:ext>
              </a:extLst>
            </xdr14:cNvPr>
            <xdr14:cNvContentPartPr/>
          </xdr14:nvContentPartPr>
          <xdr14:nvPr macro=""/>
          <xdr14:xfrm>
            <a:off x="681120" y="702000"/>
            <a:ext cx="130320" cy="9000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C42B6874-DB42-9863-1EB7-222C1164B2A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675000" y="695880"/>
              <a:ext cx="142560" cy="10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697320</xdr:colOff>
      <xdr:row>4</xdr:row>
      <xdr:rowOff>104825</xdr:rowOff>
    </xdr:from>
    <xdr:to>
      <xdr:col>0</xdr:col>
      <xdr:colOff>807840</xdr:colOff>
      <xdr:row>5</xdr:row>
      <xdr:rowOff>1431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0396F696-0E44-F031-F243-D3E6E525C364}"/>
                </a:ext>
              </a:extLst>
            </xdr14:cNvPr>
            <xdr14:cNvContentPartPr/>
          </xdr14:nvContentPartPr>
          <xdr14:nvPr macro=""/>
          <xdr14:xfrm>
            <a:off x="697320" y="911520"/>
            <a:ext cx="110520" cy="9828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0396F696-0E44-F031-F243-D3E6E525C36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691200" y="905400"/>
              <a:ext cx="122760" cy="1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697320</xdr:colOff>
      <xdr:row>5</xdr:row>
      <xdr:rowOff>113751</xdr:rowOff>
    </xdr:from>
    <xdr:to>
      <xdr:col>0</xdr:col>
      <xdr:colOff>794880</xdr:colOff>
      <xdr:row>5</xdr:row>
      <xdr:rowOff>197631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75C6DEB3-36B8-5FD8-1D12-8B2F92CE7ACF}"/>
                </a:ext>
              </a:extLst>
            </xdr14:cNvPr>
            <xdr14:cNvContentPartPr/>
          </xdr14:nvContentPartPr>
          <xdr14:nvPr macro=""/>
          <xdr14:xfrm>
            <a:off x="697320" y="1122120"/>
            <a:ext cx="97560" cy="8388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75C6DEB3-36B8-5FD8-1D12-8B2F92CE7ACF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91200" y="1116000"/>
              <a:ext cx="109800" cy="9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723960</xdr:colOff>
      <xdr:row>6</xdr:row>
      <xdr:rowOff>186037</xdr:rowOff>
    </xdr:from>
    <xdr:to>
      <xdr:col>1</xdr:col>
      <xdr:colOff>4233</xdr:colOff>
      <xdr:row>7</xdr:row>
      <xdr:rowOff>100283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8712396-72D6-45DE-614C-5286B07B43BF}"/>
                </a:ext>
              </a:extLst>
            </xdr14:cNvPr>
            <xdr14:cNvContentPartPr/>
          </xdr14:nvContentPartPr>
          <xdr14:nvPr macro=""/>
          <xdr14:xfrm>
            <a:off x="723960" y="1396080"/>
            <a:ext cx="103320" cy="11592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88712396-72D6-45DE-614C-5286B07B43BF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717840" y="1389960"/>
              <a:ext cx="11556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667080</xdr:colOff>
      <xdr:row>11</xdr:row>
      <xdr:rowOff>6028</xdr:rowOff>
    </xdr:from>
    <xdr:to>
      <xdr:col>0</xdr:col>
      <xdr:colOff>754920</xdr:colOff>
      <xdr:row>11</xdr:row>
      <xdr:rowOff>133468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FCA8DC7A-7963-3A77-A4AC-F25805C2D4AC}"/>
                </a:ext>
              </a:extLst>
            </xdr14:cNvPr>
            <xdr14:cNvContentPartPr/>
          </xdr14:nvContentPartPr>
          <xdr14:nvPr macro=""/>
          <xdr14:xfrm>
            <a:off x="667080" y="2224440"/>
            <a:ext cx="87840" cy="1274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FCA8DC7A-7963-3A77-A4AC-F25805C2D4AC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960" y="2218320"/>
              <a:ext cx="100080" cy="13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666731</xdr:colOff>
      <xdr:row>25</xdr:row>
      <xdr:rowOff>37755</xdr:rowOff>
    </xdr:from>
    <xdr:to>
      <xdr:col>7</xdr:col>
      <xdr:colOff>589790</xdr:colOff>
      <xdr:row>26</xdr:row>
      <xdr:rowOff>47041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A2238DD3-A47D-EF18-061C-291516088579}"/>
                </a:ext>
              </a:extLst>
            </xdr14:cNvPr>
            <xdr14:cNvContentPartPr/>
          </xdr14:nvContentPartPr>
          <xdr14:nvPr macro=""/>
          <xdr14:xfrm>
            <a:off x="3958920" y="5079600"/>
            <a:ext cx="2392200" cy="21096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A2238DD3-A47D-EF18-061C-291516088579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952800" y="5073480"/>
              <a:ext cx="2404440" cy="22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156164</xdr:colOff>
      <xdr:row>23</xdr:row>
      <xdr:rowOff>27822</xdr:rowOff>
    </xdr:from>
    <xdr:to>
      <xdr:col>7</xdr:col>
      <xdr:colOff>311870</xdr:colOff>
      <xdr:row>24</xdr:row>
      <xdr:rowOff>102268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05654C25-C487-CF7C-4DAC-CA911AB56F93}"/>
                </a:ext>
              </a:extLst>
            </xdr14:cNvPr>
            <xdr14:cNvContentPartPr/>
          </xdr14:nvContentPartPr>
          <xdr14:nvPr macro=""/>
          <xdr14:xfrm>
            <a:off x="4271400" y="4666320"/>
            <a:ext cx="1801800" cy="27612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05654C25-C487-CF7C-4DAC-CA911AB56F93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4265280" y="4660192"/>
              <a:ext cx="1814040" cy="288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749171</xdr:colOff>
      <xdr:row>43</xdr:row>
      <xdr:rowOff>24906</xdr:rowOff>
    </xdr:from>
    <xdr:to>
      <xdr:col>5</xdr:col>
      <xdr:colOff>79484</xdr:colOff>
      <xdr:row>43</xdr:row>
      <xdr:rowOff>190506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260CD632-D382-B169-5430-F760CAD6AF76}"/>
                </a:ext>
              </a:extLst>
            </xdr14:cNvPr>
            <xdr14:cNvContentPartPr/>
          </xdr14:nvContentPartPr>
          <xdr14:nvPr macro=""/>
          <xdr14:xfrm>
            <a:off x="4041360" y="8696880"/>
            <a:ext cx="153360" cy="16560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260CD632-D382-B169-5430-F760CAD6AF76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035240" y="8690760"/>
              <a:ext cx="165600" cy="17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640080</xdr:colOff>
      <xdr:row>38</xdr:row>
      <xdr:rowOff>8715</xdr:rowOff>
    </xdr:from>
    <xdr:to>
      <xdr:col>5</xdr:col>
      <xdr:colOff>370724</xdr:colOff>
      <xdr:row>43</xdr:row>
      <xdr:rowOff>113106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BC9CCA19-234B-E806-345D-B7F18C5C95CB}"/>
                </a:ext>
              </a:extLst>
            </xdr14:cNvPr>
            <xdr14:cNvContentPartPr/>
          </xdr14:nvContentPartPr>
          <xdr14:nvPr macro=""/>
          <xdr14:xfrm>
            <a:off x="640080" y="7672320"/>
            <a:ext cx="3845880" cy="111276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BC9CCA19-234B-E806-345D-B7F18C5C95CB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633960" y="7666200"/>
              <a:ext cx="3858120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423011</xdr:colOff>
      <xdr:row>39</xdr:row>
      <xdr:rowOff>68041</xdr:rowOff>
    </xdr:from>
    <xdr:to>
      <xdr:col>7</xdr:col>
      <xdr:colOff>532190</xdr:colOff>
      <xdr:row>40</xdr:row>
      <xdr:rowOff>75527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69" name="Ink 68">
              <a:extLst>
                <a:ext uri="{FF2B5EF4-FFF2-40B4-BE49-F238E27FC236}">
                  <a16:creationId xmlns:a16="http://schemas.microsoft.com/office/drawing/2014/main" id="{5F3DF091-E76B-5C1E-08E7-CF1334F38B39}"/>
                </a:ext>
              </a:extLst>
            </xdr14:cNvPr>
            <xdr14:cNvContentPartPr/>
          </xdr14:nvContentPartPr>
          <xdr14:nvPr macro=""/>
          <xdr14:xfrm>
            <a:off x="3715200" y="7933320"/>
            <a:ext cx="2578320" cy="209160"/>
          </xdr14:xfrm>
        </xdr:contentPart>
      </mc:Choice>
      <mc:Fallback>
        <xdr:pic>
          <xdr:nvPicPr>
            <xdr:cNvPr id="69" name="Ink 68">
              <a:extLst>
                <a:ext uri="{FF2B5EF4-FFF2-40B4-BE49-F238E27FC236}">
                  <a16:creationId xmlns:a16="http://schemas.microsoft.com/office/drawing/2014/main" id="{5F3DF091-E76B-5C1E-08E7-CF1334F38B39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3706200" y="7924680"/>
              <a:ext cx="2595960" cy="226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193418</xdr:colOff>
      <xdr:row>42</xdr:row>
      <xdr:rowOff>60980</xdr:rowOff>
    </xdr:from>
    <xdr:to>
      <xdr:col>3</xdr:col>
      <xdr:colOff>535778</xdr:colOff>
      <xdr:row>43</xdr:row>
      <xdr:rowOff>137226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1603C051-7BF4-5A71-CA9B-63AB5212A095}"/>
                </a:ext>
              </a:extLst>
            </xdr14:cNvPr>
            <xdr14:cNvContentPartPr/>
          </xdr14:nvContentPartPr>
          <xdr14:nvPr macro=""/>
          <xdr14:xfrm>
            <a:off x="2662560" y="8531280"/>
            <a:ext cx="342360" cy="27792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1603C051-7BF4-5A71-CA9B-63AB5212A095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653560" y="8522640"/>
              <a:ext cx="360000" cy="29556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4</xdr:col>
      <xdr:colOff>636657</xdr:colOff>
      <xdr:row>59</xdr:row>
      <xdr:rowOff>181880</xdr:rowOff>
    </xdr:from>
    <xdr:ext cx="88560" cy="2415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0F2CB1E8-291E-BB46-A95D-53136F0EAF7B}"/>
                </a:ext>
              </a:extLst>
            </xdr14:cNvPr>
            <xdr14:cNvContentPartPr/>
          </xdr14:nvContentPartPr>
          <xdr14:nvPr macro=""/>
          <xdr14:xfrm>
            <a:off x="3117960" y="12551040"/>
            <a:ext cx="88560" cy="24156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0F2CB1E8-291E-BB46-A95D-53136F0EAF7B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3111840" y="12544920"/>
              <a:ext cx="100800" cy="2538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562499</xdr:colOff>
      <xdr:row>59</xdr:row>
      <xdr:rowOff>47960</xdr:rowOff>
    </xdr:from>
    <xdr:ext cx="2788920" cy="323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124378D9-6BD7-D640-B382-DB785DCE0448}"/>
                </a:ext>
              </a:extLst>
            </xdr14:cNvPr>
            <xdr14:cNvContentPartPr/>
          </xdr14:nvContentPartPr>
          <xdr14:nvPr macro=""/>
          <xdr14:xfrm>
            <a:off x="1389600" y="12417120"/>
            <a:ext cx="2788920" cy="32364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124378D9-6BD7-D640-B382-DB785DCE0448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383480" y="12411000"/>
              <a:ext cx="2801160" cy="335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741419</xdr:colOff>
      <xdr:row>58</xdr:row>
      <xdr:rowOff>145253</xdr:rowOff>
    </xdr:from>
    <xdr:ext cx="144360" cy="257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D822B370-5C58-454C-95F9-DF3A078879D0}"/>
                </a:ext>
              </a:extLst>
            </xdr14:cNvPr>
            <xdr14:cNvContentPartPr/>
          </xdr14:nvContentPartPr>
          <xdr14:nvPr macro=""/>
          <xdr14:xfrm>
            <a:off x="1568520" y="12311640"/>
            <a:ext cx="144360" cy="2577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D822B370-5C58-454C-95F9-DF3A078879D0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562400" y="12305520"/>
              <a:ext cx="156600" cy="270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209877</xdr:colOff>
      <xdr:row>58</xdr:row>
      <xdr:rowOff>164693</xdr:rowOff>
    </xdr:from>
    <xdr:ext cx="96840" cy="1890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E912A493-7EB2-8249-B52F-82ADFE3D2F3A}"/>
                </a:ext>
              </a:extLst>
            </xdr14:cNvPr>
            <xdr14:cNvContentPartPr/>
          </xdr14:nvContentPartPr>
          <xdr14:nvPr macro=""/>
          <xdr14:xfrm>
            <a:off x="3518280" y="12331080"/>
            <a:ext cx="96840" cy="18900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E912A493-7EB2-8249-B52F-82ADFE3D2F3A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3512160" y="12324960"/>
              <a:ext cx="109080" cy="20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</xdr:col>
      <xdr:colOff>807118</xdr:colOff>
      <xdr:row>57</xdr:row>
      <xdr:rowOff>93867</xdr:rowOff>
    </xdr:from>
    <xdr:ext cx="121320" cy="7668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D73DAB98-E10A-8B4B-92F7-AF5ACBC7DA94}"/>
                </a:ext>
              </a:extLst>
            </xdr14:cNvPr>
            <xdr14:cNvContentPartPr/>
          </xdr14:nvContentPartPr>
          <xdr14:nvPr macro=""/>
          <xdr14:xfrm>
            <a:off x="2461320" y="12057480"/>
            <a:ext cx="121320" cy="76680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D73DAB98-E10A-8B4B-92F7-AF5ACBC7DA94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52680" y="12048480"/>
              <a:ext cx="138960" cy="7844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800819</xdr:colOff>
      <xdr:row>57</xdr:row>
      <xdr:rowOff>170187</xdr:rowOff>
    </xdr:from>
    <xdr:ext cx="1855440" cy="17856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6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3A45AD20-4F86-6447-A38F-851DCA26204D}"/>
                </a:ext>
              </a:extLst>
            </xdr14:cNvPr>
            <xdr14:cNvContentPartPr/>
          </xdr14:nvContentPartPr>
          <xdr14:nvPr macro=""/>
          <xdr14:xfrm>
            <a:off x="1627920" y="12133800"/>
            <a:ext cx="1855440" cy="17856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3A45AD20-4F86-6447-A38F-851DCA26204D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1618920" y="12080160"/>
              <a:ext cx="1873080" cy="286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764637</xdr:colOff>
      <xdr:row>59</xdr:row>
      <xdr:rowOff>23480</xdr:rowOff>
    </xdr:from>
    <xdr:ext cx="1050120" cy="7344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9CC28385-E05C-3E40-AB9E-CD89B9BFC2CE}"/>
                </a:ext>
              </a:extLst>
            </xdr14:cNvPr>
            <xdr14:cNvContentPartPr/>
          </xdr14:nvContentPartPr>
          <xdr14:nvPr macro=""/>
          <xdr14:xfrm>
            <a:off x="4073040" y="12392640"/>
            <a:ext cx="1050120" cy="73440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9CC28385-E05C-3E40-AB9E-CD89B9BFC2CE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4066920" y="12386517"/>
              <a:ext cx="1062360" cy="74664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</xdr:col>
      <xdr:colOff>53278</xdr:colOff>
      <xdr:row>82</xdr:row>
      <xdr:rowOff>131859</xdr:rowOff>
    </xdr:from>
    <xdr:ext cx="844560" cy="11998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E4C469D0-5637-4B4F-9441-380921EC05EC}"/>
                </a:ext>
              </a:extLst>
            </xdr14:cNvPr>
            <xdr14:cNvContentPartPr/>
          </xdr14:nvContentPartPr>
          <xdr14:nvPr macro=""/>
          <xdr14:xfrm>
            <a:off x="1707480" y="17164800"/>
            <a:ext cx="844560" cy="119988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E4C469D0-5637-4B4F-9441-380921EC05EC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701357" y="17158680"/>
              <a:ext cx="856805" cy="12121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686157</xdr:colOff>
      <xdr:row>84</xdr:row>
      <xdr:rowOff>175233</xdr:rowOff>
    </xdr:from>
    <xdr:ext cx="192240" cy="7491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2488D75A-EEDE-AE4E-9EE4-D107FA7CFEA8}"/>
                </a:ext>
              </a:extLst>
            </xdr14:cNvPr>
            <xdr14:cNvContentPartPr/>
          </xdr14:nvContentPartPr>
          <xdr14:nvPr macro=""/>
          <xdr14:xfrm>
            <a:off x="3994560" y="17613720"/>
            <a:ext cx="192240" cy="74916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2488D75A-EEDE-AE4E-9EE4-D107FA7CFEA8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3988440" y="17607600"/>
              <a:ext cx="204480" cy="761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118976</xdr:colOff>
      <xdr:row>86</xdr:row>
      <xdr:rowOff>28166</xdr:rowOff>
    </xdr:from>
    <xdr:ext cx="521280" cy="3420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12C12F9F-6B79-5442-8DCA-F2FEE2ADF4FD}"/>
                </a:ext>
              </a:extLst>
            </xdr14:cNvPr>
            <xdr14:cNvContentPartPr/>
          </xdr14:nvContentPartPr>
          <xdr14:nvPr macro=""/>
          <xdr14:xfrm>
            <a:off x="4254480" y="17872200"/>
            <a:ext cx="521280" cy="34200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12C12F9F-6B79-5442-8DCA-F2FEE2ADF4FD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4248360" y="17866080"/>
              <a:ext cx="533520" cy="354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144076</xdr:colOff>
      <xdr:row>71</xdr:row>
      <xdr:rowOff>94259</xdr:rowOff>
    </xdr:from>
    <xdr:ext cx="1945126" cy="1038173"/>
    <xdr:pic>
      <xdr:nvPicPr>
        <xdr:cNvPr id="82" name="Picture 81">
          <a:extLst>
            <a:ext uri="{FF2B5EF4-FFF2-40B4-BE49-F238E27FC236}">
              <a16:creationId xmlns:a16="http://schemas.microsoft.com/office/drawing/2014/main" id="{967A8CE1-0CEF-0843-BF05-70BC94212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748076" y="14927859"/>
          <a:ext cx="1945126" cy="1038173"/>
        </a:xfrm>
        <a:prstGeom prst="rect">
          <a:avLst/>
        </a:prstGeom>
      </xdr:spPr>
    </xdr:pic>
    <xdr:clientData/>
  </xdr:oneCellAnchor>
  <xdr:oneCellAnchor>
    <xdr:from>
      <xdr:col>7</xdr:col>
      <xdr:colOff>697315</xdr:colOff>
      <xdr:row>74</xdr:row>
      <xdr:rowOff>167524</xdr:rowOff>
    </xdr:from>
    <xdr:ext cx="320040" cy="2332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A77FBAE0-416D-C74C-AD6E-C4B8DDD05BD6}"/>
                </a:ext>
              </a:extLst>
            </xdr14:cNvPr>
            <xdr14:cNvContentPartPr/>
          </xdr14:nvContentPartPr>
          <xdr14:nvPr macro=""/>
          <xdr14:xfrm>
            <a:off x="5659920" y="15578280"/>
            <a:ext cx="320040" cy="23328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A77FBAE0-416D-C74C-AD6E-C4B8DDD05BD6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653800" y="15572160"/>
              <a:ext cx="332280" cy="2455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695517</xdr:colOff>
      <xdr:row>75</xdr:row>
      <xdr:rowOff>77071</xdr:rowOff>
    </xdr:from>
    <xdr:ext cx="802800" cy="5713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D2540E8F-3AD9-3849-A27E-83D80945E4C0}"/>
                </a:ext>
              </a:extLst>
            </xdr14:cNvPr>
            <xdr14:cNvContentPartPr/>
          </xdr14:nvContentPartPr>
          <xdr14:nvPr macro=""/>
          <xdr14:xfrm>
            <a:off x="4003920" y="15690600"/>
            <a:ext cx="802800" cy="57132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D2540E8F-3AD9-3849-A27E-83D80945E4C0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3997797" y="15684480"/>
              <a:ext cx="815045" cy="5835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813233</xdr:colOff>
      <xdr:row>73</xdr:row>
      <xdr:rowOff>133057</xdr:rowOff>
    </xdr:from>
    <xdr:ext cx="128520" cy="14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BCCA3405-DF5A-E74A-98B4-4E9D2D5D3A55}"/>
                </a:ext>
              </a:extLst>
            </xdr14:cNvPr>
            <xdr14:cNvContentPartPr/>
          </xdr14:nvContentPartPr>
          <xdr14:nvPr macro=""/>
          <xdr14:xfrm>
            <a:off x="7430040" y="15341040"/>
            <a:ext cx="128520" cy="144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BCCA3405-DF5A-E74A-98B4-4E9D2D5D3A55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7423920" y="15334920"/>
              <a:ext cx="140760" cy="136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753473</xdr:colOff>
      <xdr:row>76</xdr:row>
      <xdr:rowOff>105057</xdr:rowOff>
    </xdr:from>
    <xdr:ext cx="425160" cy="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0ADE9FEA-EC75-CB45-8B79-66ED7DB070F7}"/>
                </a:ext>
              </a:extLst>
            </xdr14:cNvPr>
            <xdr14:cNvContentPartPr/>
          </xdr14:nvContentPartPr>
          <xdr14:nvPr macro=""/>
          <xdr14:xfrm>
            <a:off x="7370280" y="15921360"/>
            <a:ext cx="425160" cy="36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0ADE9FEA-EC75-CB45-8B79-66ED7DB070F7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7364160" y="15915240"/>
              <a:ext cx="4374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723595</xdr:colOff>
      <xdr:row>79</xdr:row>
      <xdr:rowOff>41778</xdr:rowOff>
    </xdr:from>
    <xdr:ext cx="819360" cy="4942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0785F635-74D3-2C48-9E5B-53ABEAEDEF94}"/>
                </a:ext>
              </a:extLst>
            </xdr14:cNvPr>
            <xdr14:cNvContentPartPr/>
          </xdr14:nvContentPartPr>
          <xdr14:nvPr macro=""/>
          <xdr14:xfrm>
            <a:off x="5686200" y="16466400"/>
            <a:ext cx="819360" cy="49428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0785F635-74D3-2C48-9E5B-53ABEAEDEF94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680083" y="16460280"/>
              <a:ext cx="831595" cy="5065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714237</xdr:colOff>
      <xdr:row>72</xdr:row>
      <xdr:rowOff>105430</xdr:rowOff>
    </xdr:from>
    <xdr:ext cx="2410920" cy="3988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43A98676-39C9-EE44-A53B-A2EF91BDDD56}"/>
                </a:ext>
              </a:extLst>
            </xdr14:cNvPr>
            <xdr14:cNvContentPartPr/>
          </xdr14:nvContentPartPr>
          <xdr14:nvPr macro=""/>
          <xdr14:xfrm>
            <a:off x="4022640" y="15110640"/>
            <a:ext cx="2410920" cy="398880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43A98676-39C9-EE44-A53B-A2EF91BDDD56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16520" y="15104520"/>
              <a:ext cx="2423160" cy="4111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74336</xdr:colOff>
      <xdr:row>73</xdr:row>
      <xdr:rowOff>69337</xdr:rowOff>
    </xdr:from>
    <xdr:ext cx="1984680" cy="45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83DE72EB-1D81-0D40-A649-B80F23AC312D}"/>
                </a:ext>
              </a:extLst>
            </xdr14:cNvPr>
            <xdr14:cNvContentPartPr/>
          </xdr14:nvContentPartPr>
          <xdr14:nvPr macro=""/>
          <xdr14:xfrm>
            <a:off x="4209840" y="15277320"/>
            <a:ext cx="1984680" cy="4572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83DE72EB-1D81-0D40-A649-B80F23AC312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155840" y="15169680"/>
              <a:ext cx="2092320" cy="26136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10</xdr:col>
      <xdr:colOff>74368</xdr:colOff>
      <xdr:row>68</xdr:row>
      <xdr:rowOff>193340</xdr:rowOff>
    </xdr:from>
    <xdr:to>
      <xdr:col>11</xdr:col>
      <xdr:colOff>249241</xdr:colOff>
      <xdr:row>72</xdr:row>
      <xdr:rowOff>18085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BE0175C1-7821-7936-9526-482CF2D4DCE0}"/>
                </a:ext>
              </a:extLst>
            </xdr14:cNvPr>
            <xdr14:cNvContentPartPr/>
          </xdr14:nvContentPartPr>
          <xdr14:nvPr macro=""/>
          <xdr14:xfrm>
            <a:off x="8304840" y="13907160"/>
            <a:ext cx="997920" cy="631440"/>
          </xdr14:xfrm>
        </xdr:contentPart>
      </mc:Choice>
      <mc:Fallback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BE0175C1-7821-7936-9526-482CF2D4DCE0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8298718" y="13901040"/>
              <a:ext cx="1010164" cy="64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468928</xdr:colOff>
      <xdr:row>71</xdr:row>
      <xdr:rowOff>117159</xdr:rowOff>
    </xdr:from>
    <xdr:to>
      <xdr:col>11</xdr:col>
      <xdr:colOff>614281</xdr:colOff>
      <xdr:row>73</xdr:row>
      <xdr:rowOff>172451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2A9FAFC6-FFAA-AD7E-8608-A73D14A2D862}"/>
                </a:ext>
              </a:extLst>
            </xdr14:cNvPr>
            <xdr14:cNvContentPartPr/>
          </xdr14:nvContentPartPr>
          <xdr14:nvPr macro=""/>
          <xdr14:xfrm>
            <a:off x="8699400" y="14436000"/>
            <a:ext cx="968400" cy="458640"/>
          </xdr14:xfrm>
        </xdr:contentPart>
      </mc:Choice>
      <mc:Fallback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2A9FAFC6-FFAA-AD7E-8608-A73D14A2D862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8693280" y="14429880"/>
              <a:ext cx="980640" cy="47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530488</xdr:colOff>
      <xdr:row>74</xdr:row>
      <xdr:rowOff>162297</xdr:rowOff>
    </xdr:from>
    <xdr:to>
      <xdr:col>11</xdr:col>
      <xdr:colOff>545521</xdr:colOff>
      <xdr:row>77</xdr:row>
      <xdr:rowOff>40396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96" name="Ink 95">
              <a:extLst>
                <a:ext uri="{FF2B5EF4-FFF2-40B4-BE49-F238E27FC236}">
                  <a16:creationId xmlns:a16="http://schemas.microsoft.com/office/drawing/2014/main" id="{A0256B51-BE65-ECC7-A20B-FF2EF2817C47}"/>
                </a:ext>
              </a:extLst>
            </xdr14:cNvPr>
            <xdr14:cNvContentPartPr/>
          </xdr14:nvContentPartPr>
          <xdr14:nvPr macro=""/>
          <xdr14:xfrm>
            <a:off x="8760960" y="15086160"/>
            <a:ext cx="838080" cy="483120"/>
          </xdr14:xfrm>
        </xdr:contentPart>
      </mc:Choice>
      <mc:Fallback>
        <xdr:pic>
          <xdr:nvPicPr>
            <xdr:cNvPr id="96" name="Ink 95">
              <a:extLst>
                <a:ext uri="{FF2B5EF4-FFF2-40B4-BE49-F238E27FC236}">
                  <a16:creationId xmlns:a16="http://schemas.microsoft.com/office/drawing/2014/main" id="{A0256B51-BE65-ECC7-A20B-FF2EF2817C4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8754840" y="15080040"/>
              <a:ext cx="850320" cy="4953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25:55.18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79 2014 24575,'0'-10'0,"0"-8"0,0-20 0,0-23 0,8-24 0,1 37 0,3-2 0,4-1 0,3 0 0,4-2 0,3 1 0,1 0 0,1 2 0,0 2 0,2 2 0,1 2 0,1 1 0,1 5 0,1 2 0,3 1 0,2 1 0,4-2 0,4 1 0,10-6 0,6-1 0,16-10 0,7-2-404,-14 11 0,4-1 1,3-1 403,-13 8 0,1 0 0,2 0 0,0 0 0,5-1 0,0 1 0,2 0 0,-2 1 0,-1 1 0,0 1 0,0 1 0,-2 1 0,15-5 0,-3 2 0,-1 2-12,-10 6 1,-2 2-1,-2 2 12,16-1 0,-3 6 0,-9 6 0,-2 4 0,-3 4 0,-1 2 0,3 1 0,0 2 0,0 2 0,1 3 604,2 5 1,1 3-605,2 4 0,0 4 0,3 6 0,0 3 0,5 5 0,-1 2 0,3 5 0,1 1 0,0 4 0,0 2 0,-4-1 0,-3 1 0,-5-1 0,-4 0 18,-10-5 1,-5 0-19,-6 0 0,-3 0 0,-6-2 0,-3-1 0,-5-1 0,-2 0 0,-2 2 0,-1 1 0,17 39 0,-24-36 0,0 1 0,-2 2 0,-1 1 0,0 3 0,-1 2 0,-1 2 0,-1 0 0,-1-3 0,-1 0 0,-1-2 0,-2 0 0,4 40 0,-5-3 0,-5 5 0,-3 1 0,0-45 0,0 1 0,0 49 0,0-6 0,0-4 0,-1-10 0,-5-5 0,-5-7 0,-6-3 0,-6-1 0,-5 0 0,-5-1 0,-9 0 0,-9 4 0,-9 6 0,26-32 0,-1 1 0,-2 3 0,-2 0 0,-2 2 0,-3 0 0,-2 0 0,-2-1 0,-2-3 0,-2-1 0,-1-2 0,-1-1 0,-5-2 0,-1-1 0,-5-1 0,-3-2 0,-9 0 0,-4-2 0,-9-1 0,-3-3 0,26-9 0,-1-2 0,-1-2 0,-1 0 0,0-2 0,-2-1 0,-2-2 0,-2-1 0,0-1-279,-7-2 0,-1-1 0,-1-1 279,-4 0 0,0-2 0,1 0 0,1-2 0,0-1 0,3-1 0,8 0 0,1-2 0,4-1 0,-15-3 0,7-2 0,19-1 0,5-1 0,-25-8 0,30 0 0,9-5 0,-10-9 837,-22-12-837,28 20 0,-2 0 0,-2 0 0,1 0 0,1 1 0,1 1 0,-35-19 0,14 6 0,3 0 0,1-2 0,-7-7 0,-8-9 0,37 24 0,-1 0 0,-1-2 0,1 0 0,-1-2 0,1 0 0,1-1 0,1 0 0,2-2 0,2 1 0,2-1 0,2 0 0,-26-39 0,8 3 0,8 5 0,8 1 0,12 2 0,5-7 0,4-10 0,2-7 0,-1-2 0,4 3 0,2 10 0,3 11 0,3 11 0,0 11 0,1 5 0,3 8 0,2 5 0,2 5 0,1 4 0,0 2 0,0 0 0,-1 2 0,1 0 0,-1 1 0,1 2 0,-1 3 0,0 3 0,-2 6 0,-2 0 0,-2 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26:00.02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0 654 24575,'0'-11'0,"0"-2"0,0-3 0,5-7 0,9-12 0,17-21 0,22-28 0,-21 35 0,1-1 0,2-2 0,0 1 0,-3 6 0,-1 2 0,16-17 0,-12 21 0,-12 21 0,-6 11 0,-2 6 0,0 1 0,1 0 0,0 0 0,3 3 0,2 3 0,5 2 0,6 2 0,7 0 0,13 4 0,9 3 0,9 3 0,2 4 0,-7 0 0,-8 3 0,-13-1 0,-11-1 0,-7 1 0,-6 0 0,-3 2 0,-2 0 0,-3 2 0,-1 2 0,-1 2 0,0 1 0,-1-3 0,-3-1 0,-3-4 0,-2-2 0,-2-1 0,-3-1 0,-5 1 0,-4 0 0,-4 0 0,0 0 0,1-3 0,0 0 0,2-1 0,-1 0 0,0 2 0,-1 0 0,-1 2 0,-2 0 0,-1-2 0,0-4 0,-2-3 0,0-4 0,0-1 0,-2-1 0,-1 0 0,-2-1 0,-1 0 0,-2 1 0,-3 0 0,-4 1 0,-4 1 0,-5-1 0,-1 1 0,1 0 0,8-2 0,7-3 0,10-3 0,5-2 0,3-1 0,2 0 0,1-1 0,0-3 0,0-3 0,-3-3 0,0-1 0,-2-2 0,0-1 0,1-2 0,0-1 0,1-4 0,2 1 0,1 0 0,1 1 0,2 2 0,0 1 0,1 0 0,-1 0 0,-1 0 0,-1 0 0,-2-1 0,-1-1 0,-2-2 0,-3-2 0,-2-2 0,0-1 0,3 2 0,4 4 0,6 5 0,4 4 0,1 1 0,1 2 0,0-1 0,0 0 0,0-1 0,0 0 0,0-3 0,0 0 0,1-2 0,1 1 0,-1 5 0,2 4 0</inkml:trace>
  <inkml:trace contextRef="#ctx0" brushRef="#br0" timeOffset="1966">798 601 24575,'75'0'0,"-14"0"0,11 0 0,9 0 0,-4 0 0,7 0 0,5 0 0,4 0 0,2 0-1213,-14 0 1,2 0 0,3 0 0,1 0 0,1 0 0,1 0 0,1 0 1212,7 0 0,2 0 0,0 0 0,2 0 0,0 0 0,-1 0 0,0 0 0,-2 0 0,1 0 0,-1 0 0,0 0 0,0 0 0,-1 0 0,0 0 0,-3 0 0,-1 0 0,0 0 0,-1 0 0,1 0 0,-1 0 0,0 0 0,0 0 0,0 0 0,0 0 0,0 0 0,-1 0 0,0 0 0,0 0 0,-1 0 0,-1 0 0,0 0 0,0 0 0,0 0 0,0 0 0,0 0-155,0 0 1,1 0 0,-1 0 0,1 0 0,-1 0 0,-1 0 0,-1 0 154,6 0 0,-1 0 0,-1 0 0,-2 0 0,0 1 0,0 0 100,9 0 1,0 1-1,-2 0 1,-2 1-1,-3 0-100,5 1 0,-3 0 0,-4 0 0,-5 1-22,2 1 0,-5 0 0,-6 1 22,10 2 0,-10-1 3481,6-2-3481,-37-3 3364,-26-1-3364,-16-2 2164,-8-4-2164,-8-4 119,-5-5-119,-6-5 0,-4-1 0,-1 1 0,1 1 0,3 0 0,0 2 0,0-2 0,-3-2 0,-6-2 0,-1 0 0,0 1 0,5 3 0,7 4 0,6 5 0,6 3 0,7 2 0,7 2 0,12 2 0,15 3 0,13 4 0,11 4 0,2 3 0,-4 3 0,-8 1 0,-12 1 0,-10-2 0,-7 0 0,-4-2 0,-3-2 0,-2 0 0,-1-1 0,-3-1 0,-1 1 0,-5-1 0,-7 4 0,-6 1 0,-3 3 0,0 1 0,1-2 0,2 0 0,2-3 0,1-2 0,1-1 0,3-1 0,1-2 0,2 0 0,0 0 0,0 0 0,0 1 0,0 1 0,2-1 0,1 0 0,2 2 0,1-8 0,1 3 0</inkml:trace>
  <inkml:trace contextRef="#ctx0" brushRef="#br0" timeOffset="3683">9033 156 24575,'-6'-2'0,"-14"1"0,-20-1 0,-17-3 0,-9-3 0,4-1 0,10 3 0,12 2 0,14 3 0,10 1 0,7 4 0,5 5 0,1 7 0,1 6 0,1 1 0,0-3 0,1-1 0,0-3 0,0-1 0,0 2 0,0 0 0,1 1 0,3-1 0,3-2 0,5 1 0,3-3 0,4 0 0,3-3 0,7-1 0,19 0 0,24 5 0,16 1 0,9 2 0,-7-5 0,-19-6 0,-15-6 0,-19-9 0,-15-9 0,-8-10 0,-8-9 0,-3-6 0,-2-1 0,-3 2 0,-5 9 0,-6 11 0,-10 8 0,-8 6 0,-8 4 0,-4 1 0,1 2 0,5 0 0,7 1 0,8 0 0,6 0 0,4 0 0,1 3-1696,2 4 0,4-3 0,2 1 0</inkml:trace>
  <inkml:trace contextRef="#ctx0" brushRef="#br0" timeOffset="4917">8953 564 24575,'0'14'0,"0"15"0,0 27 0,0 35 0,0-36 0,0 4 0,0 5 0,0 0 0,0-3 0,0-3 0,0 33 0,0-32 0,-2-31 0,-1-19 0,-2-9 0,-3-5 0,-3-6 0,-3-5 0,-3-3 0,-7-4 0,-16-4 0,-21-7 0,-15-2 0,-5 1 0,12 5 0,23 9 0,18 7 0,16 6 0,9 4 0,7 2 0,-1 2 0,1-1 0</inkml:trace>
  <inkml:trace contextRef="#ctx0" brushRef="#br0" timeOffset="6083">9009 1298 24575,'2'-5'0,"17"-13"0,22-20 0,20-20 0,-25 23 0,0-2 0,27-29 0,-16 15 0,-13 17 0,-14 17 0,-7 8 0,-5 6 0,-1 1 0,8-4 0,19-11 0,28-16 0,19-12 0,2-3 0,-17 9 0,-25 15 0,-21 13 0,-14 7 0</inkml:trace>
  <inkml:trace contextRef="#ctx0" brushRef="#br0" timeOffset="7517">9014 1316 24575,'0'35'0,"0"25"0,0 20 0,0 6 0,0-20 0,0-27 0,-2-18 0,0-15 0,-3-7 0,-3-2 0,-3 1 0,-6 0 0,-17 9 0,-24 22 0,-23 27 0,33-19 0,0 3 0,3 1 0,2 0 0,-25 26 0,25-22 0,22-20 0,13-15 0,6-6 0,2-3 0</inkml:trace>
  <inkml:trace contextRef="#ctx0" brushRef="#br0" timeOffset="8767">8991 1739 24575,'36'19'0,"21"19"0,19 14 0,-35-22 0,-2 0 0,21 18 0,-20-17 0,-20-14 0,-12-12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26:12.02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4 24575,'3'-2'0,"1"1"0,4 1 0,4 0 0,6 1 0,4 2 0,7 4 0,4 2 0,3 3 0,1 1 0,-1 2 0,-2 2 0,-5 1 0,-4 1 0,-7 0 0,-7 1 0,-5 2 0,-4 1 0,-1 4 0,-1 4 0,0 7 0,1 6 0,2 5 0,1 5 0,4 9 0,0 7 0,1 6 0,-1 3 0,-4-9 0,-2-11 0,-2-16 0,0-12 0,-1-7 0,-1-2 0,-2 5 0,-1 12 0,1 13 0,2 11 0,0 8 0,2-4 0,0-7 0,0-15 0,0-14 0,0-12 0,0-7 0,0-3 0,3-3 0,3-1 0,6-3 0,6-2 0,4-2 0,2-4 0,2-2 0,-1-4 0,0 0 0,-2 1 0,-1-1 0,-3-1 0,-4-3 0,-4-2 0,-4-2 0,-5 1 0,-2 2 0,-3 4 0,-6 5 0,-6 4 0,-4 3 0,-3 1 0,1 1 0,-1 2 0,-1 3 0,2 3 0,3 2 0,1 1 0,4 1 0,5 0 0,1 1 0,3 0 0,2 1 0,1 0 0,1 0 0,0 3 0,0 2 0,0 1 0,0 7 0,2 11 0,2 19 0,3 25 0,1 13 0,-4-43 0,-1-1 0,0 44 0,-2-19 0,-1-19 0,1-22 0,1-10 0,-1 4 0,1 15 0,1 28 0,0-22 0,1 4 0,1 12 0,1 2 0,0 1 0,0 1 0,-1-4 0,1-2 0,-2-10 0,0-3 0,1 24 0,-2-18 0,-2-14 0,-1-6 0,0-1 0,0 0 0,0 6 0,-2 11 0,-4 15 0,-5 12 0,-6 7 0,-3-4 0,-3-11 0,-3-14 0,-3-13 0,-4-8 0,-4-9 0,-3-5 0,-1-5 0,-1-5 0,0-4-1696,0-4 0,18-4 0,5-2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07:33.95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2836 710 24575,'-30'0'0,"-26"0"0,-38 0 0,30 0 0,-4 0 0,-4 0 0,-1 0 0,-3 0 0,-2 0 0,0 0 0,-2 0 0,0 0 0,-1 0 0,-4 0 0,0 0 0,6 0 0,0 0 0,2 0 0,1 0 0,1 0 0,1 0 0,-1 0 0,0 0 0,0 0 0,0 0 0,5 0 0,2 0 0,4 0 0,2 0 0,6 0 0,1 0 0,4 0 0,2 0 0,-38 0 0,10 0 0,14-1 0,12 0 0,15-1 0,12 1 0,8 0 0,7-1 0,2 0 0,4-2 0,1 0 0,1 0 0,1-1 0,0-3 0,2-5 0,5-6 0,4-5 0,5-5 0,0 0 0,0 4 0,0 3 0,1 5 0,0 3 0,-2 4 0,-3 3 0,-4 4 0,-4 5 0,-9 7 0,-11 14 0,-9 13 0,-9 15 0,0 5 0,3-4 0,6-7 0,6-10 0,5-9 0,1-6 0,2-5 0,1-2 0,0 0 0,2-1 0,2-2 0,0-2 0,2-2 0,0-1 0,1-2 0,1-4 0,1-4 0,3-2 0,7-1 0,10 1 0,9 3 0,5 3 0,2 1 0,-3 0 0,-1 2 0,-2 3 0,-1 4 0,-4 2 0,-5 0 0,-3 0 0,-4-2 0,-2 0 0,1-1 0,-2-2 0,0 2 0,-2-1 0,0 1 0,-3-1 0,-1-3 0,-4-1 0</inkml:trace>
  <inkml:trace contextRef="#ctx0" brushRef="#br0" timeOffset="1882">2978 1 24575,'0'7'0,"0"7"0,0 11 0,0 7 0,0 4 0,0 0 0,0 10 0,0 18 0,0 17 0,0 9 0,0-8 0,0-18 0,0-17 0,0-12 0,0-3 0,0 2 0,0 3 0,0-3 0,0-5 0,0-8 0,-2-4 0,1-4 0,-1-6 0,1-3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3:31.3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33 192 24575,'55'0'0,"4"0"0,10 0 0,-5 0 0,7 0 0,3 0-722,19 0 0,6 0 1,2 0 721,-19 0 0,2 0 0,0 0 0,0 0 0,-3 0 0,0 0 0,-1 0 0,0 0 0,-4 0 0,1 0 0,-2 0 0,-2 0 0,15 1 0,-3 0 0,-1 1 0,-6 2 0,-2 0 0,-1 1 200,-5 2 1,-1 0 0,-2 1-201,24 5 0,-3 1 189,-6 0 1,-3-1-190,-7-2 0,-2 0 0,-3-1 0,1 0 0,0-1 0,1-1 554,-5-1 0,0 0-554,-1-1 0,0-1 38,0 0 0,1-1-38,-1 0 0,0-1 0,0-1 0,-1 0 0,-3 1 0,0-1 0,-4 0 0,0 0 0,2 1 0,1 0 0,2 0 0,1 1 0,3-1 0,-1 0 0,4-1 0,-1 0 0,1-1 0,0 0 0,3 1 0,2-1 0,2 0 0,2 1 0,3-1 0,0 2 0,3-1 0,-1 0 0,-4-1 0,-2 0 0,1 1 0,-2-1 0,-4-1 0,-1 0 0,-5 0 0,-1 0 0,0 0 0,-2 0 0,-5 0 0,0 0 0,0 0 0,0 0 0,1 0 0,0 0 0,-1 0 0,1 0 0,-1 0 0,-1 0 0,-1 0 0,0 0 0,0 0 0,0 0 0,-1 0 0,-1 0 0,0-1 0,-1-1 0,49-3 0,-1-3 0,-2-4 0,0 0 0,-3-2 0,-4-2 0,-5 2 0,-5 1 0,-4 2 0,-1 2 0,-1 0 0,-2 1 0,-3-1 0,-3 2 0,-5 0 0,-4 1 0,-1 2 0,9-1 0,9 2 0,10 0 0,1 0 0,-11 1 0,-13 0 0,-19 0 0,-13 2 0,-17 0 0,-5 0 0</inkml:trace>
  <inkml:trace contextRef="#ctx0" brushRef="#br0" timeOffset="2036">8770 289 24575,'10'0'0,"3"0"0,1 0 0,-1 0 0,7 0 0,16 0 0,24 0 0,19 0 0,6 0 0,-11 0 0,-17 0 0,-21 0 0,-17 1 0,-11 1 0,-6 1 0,-3 1 0,-1-1 0,-2-3 0,-5-10 0,-4-14 0,-3-15 0,-1-9 0,3 1 0,1 7 0,2 11 0,3 6 0,1 6 0,3 5 0,1 3 0,0 6 0,1 2 0,1 8 0,2 8 0,1 12 0,0 15 0,-1 14 0,-1 9 0,0 0 0,0-9 0,0-12 0,0-10 0,0-8 0,0-7 0,0-5 0,0-2 0,0-1 0,0-4 0,0-3 0,0-1 0</inkml:trace>
  <inkml:trace contextRef="#ctx0" brushRef="#br0" timeOffset="3504">0 11 20252,'0'-4'0,"0"11"2033,0 1-2033,0 11 733,0-1-733,0 4 378,0 6-378,0 4 1179,0 5-1179,0-1 0,0-5 0,0-6 0,0-8 0,0-4 0,0-1 0,0-2 0,0 1 0,0-2 0,0 0 0,0-1 0,0 2 0,0 0 0,0 0 0,0 1 0,0-1 0,0-5 0,0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3:36.79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101 233 24575,'-3'-4'0,"2"10"0,-1 17 0,2 26 0,0 13 0,0 9 0,0-7 0,0-20 0,0-14 0,-1-16 0,-5-17 0,-9-21 0,-6-25 0,-1-26 0,4-17 0,9-1 0,6 10 0,7 21 0,8 21 0,5 20 0,6 12 0,-2 10 0,-1 15 0,-1 16 0,-3 14 0,0 7 0,0-6 0,-1-11 0,2-14 0,0-11 0,-1-7 0,1-3 0,-2-4 0,-1-5 0,0-6 0,-1-12 0,1-11 0,0-9 0,-2-4 0,-2 5 0,-2 8 0,-2 13 0,1 10 0,0 9 0,3 6 0,0 8 0,0 12 0,-2 13 0,-2 11 0,-3 4 0,-2 0 0,-1 0 0,0-4 0,0-5 0,0-7 0,0-6 0,0-5 0,0-5 0,0-4 0,0-1 0,0-2 0,0 1 0,0-1 0,0 0 0,0-4 0,0-2 0</inkml:trace>
  <inkml:trace contextRef="#ctx0" brushRef="#br0" timeOffset="1368">673 340 24575,'0'20'0,"0"6"0,0 10 0,0-4 0,0-8 0,0-10 0,0-6 0,0-4 0,0 0 0</inkml:trace>
  <inkml:trace contextRef="#ctx0" brushRef="#br0" timeOffset="1985">663 339 24575,'0'0'0</inkml:trace>
  <inkml:trace contextRef="#ctx0" brushRef="#br0" timeOffset="2468">663 210 24575,'0'0'0</inkml:trace>
  <inkml:trace contextRef="#ctx0" brushRef="#br0" timeOffset="3953">717 263 24575,'0'7'0,"0"1"0,1 2 0,2 4 0,4 6 0,2 4 0,3 3 0,-1-1 0,0-5 0,-3-5 0,-2-4 0,-2-2 0,-1-1 0,1-2 0,1-4 0,-1-1 0,0-3 0,0-4 0,0-8 0,-2-10 0,0-12 0,-1-7 0,-1 1 0,0 7 0,2 11 0,2 11 0,1 7 0,3 4 0,0 1 0,3 3 0,2 2 0,1 5 0,-1 3 0,-1 1 0,-1 2 0,1 1 0,1 0 0,-1-1 0,0-2 0,-3-3 0,-1-2 0,-5-2 0,-2-5 0,-2-1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3:42.1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9 135 24575,'3'5'0,"-1"3"0,-2 12 0,0 9 0,0 8 0,0 6 0,0 3 0,0 1 0,0 0 0,0 0 0,0-3 0,1-5 0,2-8 0,0-9 0,-1-16 0,-1-24 0,-4-36 0,2 19 0,-3-8 0</inkml:trace>
  <inkml:trace contextRef="#ctx0" brushRef="#br0" timeOffset="400">1 271 24575,'0'-5'0,"0"2"0,0 0 0</inkml:trace>
  <inkml:trace contextRef="#ctx0" brushRef="#br0" timeOffset="1968">46 63 24575,'12'8'0,"5"5"0,3 5 0,0 3 0,-5-5 0,-5-4 0,-3-4 0,-1-3 0,-2-3 0,2-2 0,1-4 0,2-7 0,4-6 0,-1-4 0,1 3 0,-1 4 0,-3 3 0,0 2 0,1-2 0,-2-3 0,1 1 0,-1 2 0,-1 4 0,0 3 0,-3 4 0,-1 3 0,-1 6 0,1 8 0,5 14 0,8 15 0,7 10 0,4 3 0,-3-4 0,-8-11 0,-7-8 0,-4-10 0,-4-4 0,-1-5 0,0-2 0,0-2 0,-1-3 0,0-3 0,-3-3 0,2-3 0,0-1 0</inkml:trace>
  <inkml:trace contextRef="#ctx0" brushRef="#br0" timeOffset="3785">661 222 24575,'-13'0'0,"-4"4"0,-3 4 0,1 5 0,5 4 0,7 0 0,3 0 0,4 0 0,0 0 0,0 0 0,0 0 0,1-2 0,4-2 0,7-1 0,9 0 0,8-1 0,2 2 0,-2-3 0,-2-3 0,-2-5 0,-1-9 0,-3-9 0,-5-7 0,-4-4 0,-5 4 0,-4 2 0,-2-2 0,-1 0 0,0 4 0,0 10 0,0 36 0,1 2 0,1 23 0,0-16 0,1-4 0,-1-6 0,2-5 0,2-6 0,1-6 0,2-5 0,4-3 0,3-3 0,6-4 0,6-2 0,5 1 0,3 2 0,0 4 0,-6 1 0,-6-2 0,-7-3 0,-9 2 0,-2-1 0</inkml:trace>
  <inkml:trace contextRef="#ctx0" brushRef="#br0" timeOffset="4969">1054 228 24575,'-4'0'0,"11"3"0,0 3 0,10 5 0,-3 3 0,2 3 0,4 2 0,5 5 0,6 3 0,4 2 0,1-1 0,-5-5 0,-7-6 0,-9-5 0,-5-3 0,-3-1 0,-2-2 0,0-4 0,-2 0 0,-1-2 0</inkml:trace>
  <inkml:trace contextRef="#ctx0" brushRef="#br0" timeOffset="5936">1232 182 24575,'-1'20'0,"-5"4"0,-5 11 0,-5 3 0,-3-2 0,3-5 0,3-10 0,3-7 0,2-6 0,4-4 0,1-2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01.88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42 133 24575,'-2'-4'0,"0"6"0,1 5 0,1 9 0,0 6 0,0 1 0,0 3 0,0-1 0,1-6 0,2-4 0,3-6 0,2-5 0,3-2 0,0-2 0,4 0 0,4 0 0,10-2 0,8-3 0,3-6 0,2-8 0,-4-3 0,-7-2 0,-6 3 0,-9 3 0,-6 3 0,-5 3 0,-6-2 0,-12-8 0,-11-6 0,-9-2 0,-6 3 0,2 10 0,1 9 0,1 5 0,3 3 0,2 1 0,4 4 0,5 2 0,5 3 0,4 0 0,3 0 0,2-2 0,2-1 0,2-1 0,1-1 0,0 0 0,2 1 0,-1-2 0,1-1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05.63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6 258 24575,'-3'25'0,"1"22"0,2 28 0,0 13 0,0 1 0,0-13 0,0-16 0,0-17 0,0-22 0,0-12 0</inkml:trace>
  <inkml:trace contextRef="#ctx0" brushRef="#br0" timeOffset="1250">123 280 24575,'0'14'0,"0"7"0,0 7 0,0 1 0,0-4 0,1-12 0,3-7 0,5-5 0,7-2 0,2-1 0,2-1 0,-2 0 0,-1-2 0,-1-3 0,0-4 0,3-5 0,-1-6 0,0-3 0,-5 0 0,-6 4 0,-7 3 0,-11 6 0,-8 4 0,-10 5 0,-3 2 0,3 2 0,4 1 0,7 2 0,4 3 0,8-3 0,3 1 0</inkml:trace>
  <inkml:trace contextRef="#ctx0" brushRef="#br0" timeOffset="2350">423 208 24575,'3'5'0,"-1"3"0,-2 7 0,0 3 0,0 1 0,2-3 0,4-6 0,7-11 0,9-9 0,8-9 0,4-4 0,0 1 0,-3 3 0,-6 3 0,-5 3 0,-5-1 0,-5-2 0,-3-5 0,-6-3 0,-16-2 0,-18 0 0,-19 4 0,-11 7 0,6 7-1696,14 5 0,21 3 0,10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10.80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1 24575,'3'9'0,"-1"10"0,-2 16 0,0 20 0,0 19 0,0 11 0,0-1 0,0-11 0,0-17 0,0-20 0,0-19 0,0-9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13.18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88 76 24575,'-12'0'0,"-2"0"0,-3 0 0,1 0 0,4 0 0,3 2 0,4 5 0,2 6 0,4 7 0,4 6 0,4 5 0,1 4 0,1 0 0,0-5 0,-2-5 0,-2-8 0,1-5 0,-2-4 0,1-5 0,0-1 0,3-3 0,4-8 0,7-6 0,5-7 0,0 0 0,-2 5 0,-4 7 0,-4 5 0,-3 4 0,-5 5 0,-4 8 0,-2 8 0,-2 4 0,0 0 0,0-1 0,-1-3 0,-2 2 0,-3-3 0,-2-1 0,-3-1 0,-2-4 0,1-1 0,-2-2 0,2-2 0,-1-4 0,6-2 0,1-2 0</inkml:trace>
  <inkml:trace contextRef="#ctx0" brushRef="#br0" timeOffset="1584">559 51 24575,'-3'7'0,"1"7"0,2 10 0,1 5 0,3-1 0,3-4 0,4-3 0,1-6 0,2-1 0,3-5 0,2-4 0,7-5 0,3-8 0,3-7 0,-1-5 0,-7 0 0,-6 4 0,-6 1 0,-4-2 0,-4-5 0,-6-5 0,-9 0 0,-13 2 0,-9 9 0,-6 7 0,3 6 0,5 3 0,7 0 0,6 2 0,5 2 0,4 1 0,5-1 0,3 0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16.71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6 193 24575,'-3'18'0,"1"9"0,2 13 0,0 2 0,0-8 0,0-12 0,0-11 0,0-7 0,0-21 0,0-10 0,0-24 0,0-3 0,0 2 0,0 11 0,1 17 0,2 12 0,1 9 0,3 4 0,7 6 0,8 7 0,10 9 0,7 4 0,1-2 0,-1-4 0,-7-5 0,-5-6 0,-6-4 0,-7-3 0,-3-4 0,-3-8 0,-3-16 0,-3-15 0,-2-11 0,0 5 0,0 13 0,4 16 0,1 16 0,2 20 0,-1 19 0,-2 18 0,-2 4 0,-2-6 0,0-9 0,0-12 0,0-9 0,0-6 0,0-5 0,0-2 0,3-3 0,2-2 0,2-3 0,-1-2 0,-2-1 0,-1 0 0</inkml:trace>
  <inkml:trace contextRef="#ctx0" brushRef="#br0" timeOffset="1883">468 357 24575,'2'-4'0,"0"-1"0,-2-3 0,-2-6 0,0-4 0,-2-2 0,0 0 0,0 2 0,-2 4 0,-2 3 0,-2 3 0,0 2 0,-2 1 0,1 2 0,1 2 0,0 2 0,4 4 0,1 3 0,2 6 0,2 5 0,2 3 0,2 3 0,4 1 0,2 1 0,1-1 0,-2-7 0,1-3 0,0-5 0,0-2 0,2 0 0,4 0 0,5 1 0,10-1 0,14-3 0,13-4 0,9 0 0,-2-2 0,-13-1 0,-15 0 0,-14-2 0,-10 0 0,-8 0 0,-3 1 0,-2 1 0</inkml:trace>
  <inkml:trace contextRef="#ctx0" brushRef="#br0" timeOffset="4250">909 132 24575,'-6'2'0,"1"3"0,1 3 0,0 5 0,0 2 0,2 0 0,2 0 0,0 0 0,0-2 0,0 0 0,2-1 0,3-1 0,3 1 0,3 0 0,-1 0 0,0-5 0,1-2 0,-1-4 0,3-11 0,4-14 0,7-15 0,4-11 0,-3 0 0,-6 6 0,-9 10 0,-5 7 0,-4 8 0,-3 8 0,-3 4 0,-3 5 0,0 4 0,2 6 0,2 6 0,3 10 0,1 13 0,2 13 0,6 11 0,4 2 0,2-7 0,1-11 0,-3-12 0,-2-11 0,-2-6 0,-1-5 0,-1-5 0,3-2 0,3-3 0,5-4 0,5-7 0,3-5 0,0-5 0,-1-2 0,-4 1 0,-2-2 0,-3-3 0,-3-2 0,-4-1 0,-3 2 0,-3 8 0,-2 10 0,0 16 0,-2 15 0,-3 9 0,-2 2 0,0-6 0,1-6 0,2-7 0,2-2 0,1-3 0,1-2 0,0 0 0,0-2 0,0 1 0,0-1 0,0 1 0,0-3 0,0 0 0</inkml:trace>
  <inkml:trace contextRef="#ctx0" brushRef="#br0" timeOffset="4883">1333 0 24575,'0'0'0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26.067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0 24575,'0'25'0,"0"21"0,0 34 0,0-31 0,0 2 0,0 4 0,0-2 0,0 41 0,0-27 0,0-24 0,0-25 0,0-11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27.750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24575,'3'1'0,"-1"8"0,-2 8 0,0 4 0,0-1 0,0-5 0,0-3 0,0 0 0,0 8 0,0 13 0,0 14 0,0 12 0,0 5 0,0-1 0,0-4 0,0-6 0,0-11 0,0-10 0,0-11 0,0-7 0,0-3 0,0-3 0,0-3 0,0-2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48.53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24 1 24575,'9'0'0,"1"0"0,0 0 0,-1 1 0,-2 0 0,0 3 0,-2 1 0,0 3 0,0 1 0,1 5 0,2 3 0,0 5 0,0 3 0,1 0 0,-2 0 0,-3-3 0,-3-1 0,0 1 0,-3-2 0,-2 0 0,-6-4 0,-6-2 0,-5-5 0,-2-4 0,1-2 0,3-3 0,6-2 0,4-3 0,6-2 0,7-2 0,7 1 0,8 2 0,6 3 0,2 2 0,0 1 0,-4 1 0,-4 2 0,-5 2 0,-2 0 0,-2-1 0,1 0 0,-1-2 0,0-1 0,1-1 0,-3 0 0,0 0 0,-3 0 0,-1-1 0,-1 0 0,-2-1 0</inkml:trace>
  <inkml:trace contextRef="#ctx0" brushRef="#br0" timeOffset="1400">515 26 24575,'-14'0'0,"-1"0"0,2 0 0,2 1 0,4 2 0,5 7 0,1 9 0,1 9 0,2 7 0,4 1 0,1-3 0,3-5 0,-1-7 0,-2-6 0,1-7 0,1-4 0,8-8 0,11-11 0,12-7 0,7-1 0,-2 5 0,-8 9 0,-12 5 0,-9 8 0,-8 7 0,-5 8 0,-3 5 0,-4 1 0,-4-1 0,-3-4 0,-3-3 0,-3-3 0,-1-1 0,-3-2 0,1-1 0,2-3 0,2-4 0,-1-2 0,9-1 0,1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4:51.38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1 24575,'24'0'0,"3"0"0,9 0 0,0 0 0,-1 0 0,-7 0 0,-7 0 0,-9 0 0,-6 2 0,-6 11 0,-8 16 0,-7 17 0,-8 13 0,-1 4 0,0-4 0,4-9 0,4-10 0,4-10 0,3-8 0,2-7 0,2-5 0,1-5 0,2-2 0</inkml:trace>
  <inkml:trace contextRef="#ctx0" brushRef="#br0" timeOffset="1684">638 61 24575,'-7'0'0,"0"0"0,0 0 0,-1 0 0,-2 0 0,-7 0 0,-7 0 0,-4 0 0,-2 0 0,3 0 0,4 0 0,5 0 0,7 0 0,3 1 0,4 2 0,2 3 0,1 4 0,1 3 0,0 2 0,0 0 0,0-1 0,0-2 0,2 0 0,2 0 0,3 0 0,4-3 0,9-3 0,11-3 0,11-2 0,8-1 0,-1 0 0,-5 0 0,-10 0 0,-10 0 0,-8 2 0,-8 5 0,-4 6 0,-3 5 0,-1 3 0,0 1 0,-2-1 0,-3 0 0,-4 1 0,-5-1 0,-1-1 0,-2-4 0,1-3 0,-3-1 0,-4-3 0,-2-3 0,-1-3 0,2-3 0,11 0 0,4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6:08.53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99 75 24575,'-1'-5'0,"-2"2"0,-7 1 0,-7 2 0,-5 0 0,0 0 0,8 2 0,6 7 0,6 6 0,2 5 0,2 4 0,3 1 0,3 1 0,4 1 0,1-4 0,0-3 0,2-4 0,-1-5 0,0-1 0,-1-4 0,0-2 0,3-1 0,1-2 0,0-2 0,0-5 0,0-11 0,1-11 0,-1-12 0,-2-7 0,-4 1 0,-6 4 0,-3 10 0,-2 9 0,-6 9 0,-8 7 0,-8 4 0,-6 3 0,-1 1 0,0 4 0,4 2 0,3 5 0,4 5 0,4 4 0,5 1 0,4-7 0,3-5 0</inkml:trace>
  <inkml:trace contextRef="#ctx0" brushRef="#br0" timeOffset="617">51 121 24575,'17'20'0,"3"6"0,6 7 0,-2 3 0,-9-8 0,-7-13 0,-6-7 0</inkml:trace>
  <inkml:trace contextRef="#ctx0" brushRef="#br0" timeOffset="1733">390 281 24575,'0'19'0,"2"-2"0,4-1 0,4-5 0,6-4 0,4-4 0,2-2 0,-2 0 0,-3-4 0,-1-4 0,-4-6 0,-1-5 0,-4-2 0,-6-2 0,-10 3 0,-9 2 0,-6 3 0,-1 7 0,4 3 0,4 3 0,3 1 0,6 0 0,3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6:12.03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17 1 24575,'0'16'0,"0"9"0,0 11 0,0 7 0,1 0 0,15 3 0,17 0 0,18 1 0,10-7 0,-7-14 0,-10-14 0,-11-18 0,-8-14 0,-5-13 0,-4-7 0,-5 0 0,-5 5 0,-5 7 0,-5 7 0,-6 6 0,-6 4 0,-3 2 0,-3 1 0,-6 2 0,-9-1 0,-10-1 0,-5-1 0,1 0 0,10 4 0,11 2 0,12 2 0,9 5 0,5 5 0,3 4 0,1 5 0,5 0 0,7-1 0,10-2 0,9-3 0,4-1 0,-2 0 0,-2 3 0,-4 8 0,-2 11 0,-2 10 0,-5 1 0,-2-2 0,-5-8 0,-2-7 0,-3-8 0,-2-5 0,0-4 0,-3-5 0,0-2 0</inkml:trace>
  <inkml:trace contextRef="#ctx0" brushRef="#br0" timeOffset="783">653 369 24575,'0'28'0,"0"-1"0,0 5 0,0-2 0,0-5 0,0-10 0,0-7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6:14.73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198 1 24575,'-30'0'0,"-5"0"0,-8 0 0,2 0 0,15 1 0,11 9 0,8 9 0,7 14 0,-1 10 0,1 4 0,0-1 0,1-3 0,4-5 0,12-1 0,13-1 0,13-1 0,9 0 0,4-5 0,0-3 0,-4-6 0,-6-4 0,-6-5 0,-7-5 0,-7-4 0,-6-6 0,-6-6 0,-3-8 0,-3-9 0,-4-5 0,-3 0 0,-3 3 0,-6 1 0,-5-2 0,-6-2 0,-3 0 0,-1 6 0,0 8 0,1 8 0,3 5 0,2 2 0,1 2 0,0 1 0,-5 3 0,-3 4 0,-1 4 0,2 1 0,6-1 0,5-1 0,6 0 0,4-1 0,2-1 0,6-1 0,8-2 0,11-2 0,11 1 0,6 4 0,3 9 0,-3 9 0,-8 7 0,-9 4 0,-11 2 0,-7 4 0,-4 5 0,-3 1 0,0 1 0,0-9 0,0-19 0,0-10 0</inkml:trace>
  <inkml:trace contextRef="#ctx0" brushRef="#br0" timeOffset="1150">724 666 24575,'0'19'0,"-3"4"0,-5 10 0,-5 4 0,-5 2 0,0-5 0,4-8 0,5-7 0,5-5 0,5-6 0,10-4 0,13-3 0,17-1 0,13 0 0,4 0 0,1 0 0,-4 0 0,-6 0 0,-10 0 0,-12 1 0,-16-1 0,-5 2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6:17.715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76 1 24575,'-9'-1'0,"5"7"0,0 9 0,4 13 0,-3 8 0,-3 5 0,-3 0 0,-1-3 0,4 0 0,3-5 0,3-6 0,0-7 0,2-7 0,4-5 0,2-2 0,4-3 0,4-2 0,6 0 0,11-1 0,13 0 0,10 0 0,8-4 0,-4-7 0,-10-9 0,-11-7 0,-14-2 0,-10-2 0,-8 1 0,-5 1 0,-10 3 0,-11 4 0,-12 5 0,-10 6 0,-1 6 0,-1 2 0,-2 2 0,-3 1 0,-4 0 0,1 0 0,7 0 0,14 3 0,12 2 0,9 6 0,7 4 0,1 3 0,2 0 0,9-2 0,6-5 0,9-3 0,5-1 0,4 5 0,2 8 0,-2 10 0,-3 8 0,-8 1 0,-8-4 0,-7-7 0,-5-6 0,-3-4 0,0 0 0,0 0 0,0 0 0,-1-1 0,-1-4 0,1-6 0,0-2 0</inkml:trace>
  <inkml:trace contextRef="#ctx0" brushRef="#br0" timeOffset="1416">438 463 24575,'-3'0'0,"4"4"0,1 4 0,-1 11 0,-8 2 0,-7 4 0,-4-2 0,-2-5 0,1-3 0,3-6 0,8-5 0,30-18 0,1 1 0,23-9 0,-16 11 0,-6 6 0,-7 3 0,-7 8 0,-4 11 0,-4 10 0,-2 11 0,-3 2 0,-5-1 0,-5-3 0,-2-7 0,1-7 0,2-7 0,3-5 0,1-6 0,4-2 0,1-2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10:16:20.93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15 126 24575,'0'18'0,"0"4"0,0 4 0,0 2 0,0-5 0,1-5 0,4-5 0,6-7 0,4-3 0,4-5 0,2-6 0,1-4 0,1-4 0,0-2 0,0 0 0,0-3 0,-2-1 0,-2-2 0,-6-3 0,-6 0 0,-5 1 0,-8 3 0,-9 6 0,-10 5 0,-8 5 0,-1 5 0,0 1 0,4 2 0,5 4 0,4 4 0,5 5 0,5 4 0,4 0 0,2-1 0,5-2 0,7-4 0,9-3 0,13-1 0,9 1 0,2 2 0,-4 5 0,-6 4 0,-9 7 0,-8 6 0,-4 7 0,-4 8 0,1 8 0,0 3 0,1-3 0,1-10 0,-3-10 0,1-7 0,-2-8 0,-1-8 0,-2-5 0</inkml:trace>
  <inkml:trace contextRef="#ctx0" brushRef="#br0" timeOffset="1533">420 481 24575,'2'5'0,"1"-2"0,2-2 0,3-1 0,2 0 0,4 0 0,2-2 0,2-4 0,-1-4 0,-3-2 0,-1-1 0,-4-1 0,0-1 0,-3 0 0,-2 4 0,-1 8 0,-4 10 0,-2 8 0,-4 5 0,-1 0 0,1-1 0,0-2 0,1 1 0,0-3 0,2-1 0,0-2 0,2-2 0,0 0 0,1 0 0,1 0 0,0-3 0,0 0 0,0-1 0,0 2 0,0 2 0,0 4 0,0 2 0,1 3 0,0-2 0,1-5 0,-1-5 0,-1-3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1:02.13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796 1 24575,'11'0'0,"20"0"0,37 0 0,-17 0 0,5 0 0,13 0 0,4 0 0,7 0 0,1 0 0,1 0 0,-1 0 0,0 0 0,-1 0 0,-3 0 0,-3 0 0,-3 0 0,-3 0 0,-7 0 0,-1 0 0,-6 0 0,-1 0 0,36 0 0,-17 0 0,-15 0 0,-21 0 0,-14 0 0,-13 0 0,-5 0 0</inkml:trace>
  <inkml:trace contextRef="#ctx0" brushRef="#br0" timeOffset="1932">1795 247 24575,'0'16'0,"0"4"0,0 10 0,0 11 0,0 18 0,1 15 0,3 17 0,0-41 0,1 1 0,-1 1 0,2 0 0,-1 1 0,0-1 0,2 47 0,-3-12 0,-1-11 0,-1-18 0,-1-17 0,0-15 0,-1-11 0,-1-7 0,0-7 0,-3-6 0,-4-6 0,-4-3 0,-3-1 0,-1 0 0,1 3 0,1 1 0,0 2 0,3 3 0,0 1 0,4 1 0,6 3 0,8 4 0,8 7 0,6 9 0,2 5 0,-2 3 0,-5-1 0,-4-3 0,-4-2 0,-3-4 0,-3-3 0,0-2 0,0-4 0,2-2 0,0-3 0,1-1 0,0-1 0,1-1 0,1 0 0,0-3 0,2-3 0,0-3 0,1-1 0,-1-2 0,0 0 0,-1-2 0,1 0 0,0-1 0,0 0 0,1 1 0,0 0 0,-1 1 0,-1 2 0,-1 1 0,-2 2 0,-2 4 0,-1 0 0,-2 3 0,0 0 0</inkml:trace>
  <inkml:trace contextRef="#ctx0" brushRef="#br0" timeOffset="4232">125 32 24575,'0'18'0,"0"20"0,0 55 0,0-22 0,0 7 0,0 14 0,0 5-216,0-24 1,0 3 0,0-1 215,0-1 0,0 0 0,0-2 0,0 25 0,0-5 79,0-11 1,0-5-80,0-18 0,0-6 0,0 27 0,0-20 0,0-3 0,1 1 487,2 10-487,0 6 0,1 3 0,-1 1 0,-2-7 0,1-8 0,-2-11 0,0-13 0,0-10 0,0-11 0,0-6 0,-1-6 0,-1-4 0,-2-6 0,-4-4 0,-3-2 0,-2-3 0,-2 1 0,-1 2 0,0 0 0,0 3 0,2 1 0,2 1 0,4 0 0,4 1 0,2 1 0,4 2 0,3 4 0,5 6 0,5 7 0,5 8 0,2 3 0,-1-1 0,-3-3 0,-4-5 0,-4-4 0,-1-3 0,-1-3 0,0-3 0,-1-2 0,-1-1 0,-1-1 0,-1 0 0,0 0 0,0 0 0,0 0 0,1-4 0,2-8 0,3-11 0,3-10 0,3-7 0,1 0 0,-2 5 0,-4 10 0,-1 8 0,-2 8-1696,-4 5 0,-1 2 0,-3 2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2:15.25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1 157 24575,'7'3'0,"7"8"0,9 7 0,6 5 0,-2-5 0,-5-6 0,-6-6 0,-6-5 0,-3-3 0,-1-4 0,1-6 0,2-7 0,2-3 0,3-2 0,3 3 0,0 3 0,-2 4 0,-2 2 0,-3 1 0,-1-1 0,-1 1 0,1-1 0,-1 1 0,1 0 0,1 1 0,-1 1 0,0 3 0,-2 2 0,-2 3 0,-2 0 0,-2 1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2:16.39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2 108 24575,'-2'-1'0,"3"9"0,9 12 0,11 13 0,7 3 0,2-4 0,-6-10 0,-6-9 0,-5-12 0,-1-14 0,1-15 0,2-11 0,1-3 0,0 5 0,0 7 0,-1 7 0,0 4 0,-3 5 0,-1 4 0,-2 3 0,-3 1 0,-3 4 0,-1 0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2:17.57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0 122 24575,'10'16'0,"5"3"0,8 3 0,1-2 0,-3-3 0,-4-7 0,-3-4 0,-1-8 0,1-13 0,2-11 0,2-8 0,0 0 0,-1 7 0,-4 3 0,-2 6 0,-1 3 0,-2 3 0,-3 2 0,-1 3 0,-5 2 0,1 3 0,-1 1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2:18.72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1 151 24575,'0'-2'0,"0"9"0,4 11 0,7 11 0,7 8 0,4-2 0,-1-10 0,-4-8 0,-5-12 0,-1-15 0,0-14 0,3-15 0,2-9 0,3 0 0,0 6 0,-1 10 0,-2 7 0,-2 9 0,-3 6 0,-2 2 0,-1 3 0,-2 0 0,-1 0 0,-2 2 0,-2 2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2:20.24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0 312 24575,'10'1'0,"2"2"0,2 2 0,1 1 0,-1 2 0,-1-2 0,-3 0 0,-1-2 0,-1-2 0,0-2 0,-1-1 0,0-7 0,1-9 0,1-12 0,1-12 0,3-9 0,0-2 0,3 3 0,-2 11 0,-2 10 0,-3 11 0,-3 6 0,-2 4 0,-3 4 0,1 1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3:48.27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83 24575,'21'-2'0,"9"1"0,25 1 0,20 0 0,-23-1 0,6 2 0,6 1 0,8 2 0,4 0-713,-5 0 1,4 1 0,3 1 0,3 0 712,-3 0 0,3 1 0,3 1 0,1-1 0,0 1-370,7 0 1,2 1 0,2-1-1,-1 1 1,-1-1 369,-2 0 0,0 0 0,-1 0 0,0 0 0,0 0 0,-1-1 0,-1 1 0,1-1 0,-2 1 0,-1-1-336,11 1 0,0-1 0,-3 1 0,-1 0 336,-8 0 0,-1 0 0,-2 0 0,-2 0-227,18 2 0,-3 0 0,-2-1 227,-11 0 0,-3 0 0,-1-1 0,-6-1 0,-2 0 0,-2-1 818,24 1 1,-4-2-819,-9-1 0,-3-1 1228,-11-2 1,-1 0-1229,-3-1 0,-2 0 831,-2 0 0,-1 0-831,-2 0 0,-1 0 482,2 0 1,-1 0-483,44 0 0,-7-2 0,-10 1 0,-16-2 0,-17 0 0,-17 2 0,-13 0 0,-10 0 0,-6 0 0,-2-2 0,-1-2 0,-3-6 0,-6-8 0,-10-7 0,-4-4 0,-1 2 0,3 7 0,4 8 0,0 7 0,2 3 0,1 2 0,1 1 0,6 0 0,5 0 0,8 0 0,10 0 0,7 1 0,3 3 0,-2 3 0,-4 5 0,-3 3 0,-2 2 0,-3-2 0,0-1 0,-1-3 0,-4-2 0,-2-1 0,-3 1 0,-2 2 0,-1 1 0,-4 0 0,-1 0 0,-2 0 0,-1-2 0,1 1 0,-3-1 0,-1 1 0,-3 1 0,-3 1 0,0 0 0,-1 0 0,2 0 0,3-1 0,3-1 0,3-2 0,3-2 0,2-1 0,-4-2 0,5-3 0,-2 0 0</inkml:trace>
  <inkml:trace contextRef="#ctx0" brushRef="#br0" timeOffset="1550">6143 152 24575,'19'0'0,"2"0"0,-2 0 0,0 0 0,-3 7 0,0 8 0,4 9 0,0 8 0,0-1 0,-6-3 0,-5-4 0,-5-1 0,-4-2 0,-3 1 0,-4-1 0,-5 0 0,-2-1 0,0-1 0,-2-2 0,1-2 0,-1 0 0,1-3 0,-1-2 0,-1-3 0,-1-4 0,-1-3 0,0-3 0,3-2 0,5-3 0,3-3 0,4 0 0,5-1 0,12 0 0,11 2 0,9 2 0,2 4 0,-7 2 0,-7 3 0,-6 2 0,3 6 0,8 7 0,14 7 0,11 2 0,2-2 0,-7-7 0,-12-6 0,-12-6 0,-9-2 0,-5-3 0,-4 1 0,-3-1 0</inkml:trace>
  <inkml:trace contextRef="#ctx0" brushRef="#br0" timeOffset="3033">6510 71 24575,'0'9'0,"0"1"0,0 2 0,0-1 0,0-2 0,0-2 0,0 0 0,0-1 0,0-4 0,0-9 0,0-4 0,1-9 0,3 2 0,4 0 0,4 1 0,2 2 0,1 1 0,0 3 0,-3 4 0,-1 3 0,-2 2 0,0 2 0,-3 1 0,-2 3 0,-1 3 0,-3 6 0,1 4 0,-1 2 0,0-2 0,0-4 0,1-3 0,1-1 0,1-2 0,-1-1 0,0-4 0,-1 0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3:42.48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1 526 24575,'0'9'0,"0"2"0,0 5 0,0 2 0,0-2 0,0-2 0,0-3 0,1-5 0,0-5 0,0-8 0,-1-3 0,0-8 0,0-4 0,0-4 0,0 0 0,0 3 0,0 7 0,0 4 0,1 6 0,0 1 0,3 3 0,1 0 0,2-1 0,0 1 0,2-1 0,10 0 0,22-2 0,50-3 0,-23 2 0,4 0 0,8 0 0,2-1 0,0 1 0,-1-1 0,-9 1 0,-2 1 0,-8 0 0,0 2 0,1-1 0,1 1 0,4 0 0,0 0 0,1 0 0,-1 0 0,1 0 0,0-1 0,-8 1 0,-1-1 0,-6 1 0,-2 1 0,44-2 0,-4 3 0,8 1 0,-47 0 0,0 0 0,2 0 0,-1 0 0,0 0 0,-2 0 0,42 3 0,-13 3 0,-11 2 0,-17 0 0,-14-2 0,-14-3 0,-12 0 0,-7-1 0,-4 2 0,-1 2 0,-3 5 0,-4 7 0,-2 8 0,0 7 0,2 2 0,3-2 0,0-6 0,1-7 0,-1-7 0,0-3 0,0-5 0,1-5 0,1 1 0,1-4 0</inkml:trace>
  <inkml:trace contextRef="#ctx0" brushRef="#br0" timeOffset="1450">2337 569 24575,'44'-2'0,"27"1"0,-17 0 0,6 2 0,6-1 0,2 0 0,-4 0 0,-1 0 0,-5 0 0,-3 0 0,35 0 0,-7 0 0,0 0 0,-2 0 0,-1 0 0,-12 0 0,-17 0 0,-18 0 0,-16-2 0,-9-4 0,-6-11 0,-7-10 0,-7-7 0,-5-1 0,-2 7 0,3 9 0,0 8 0,-1 6 0,1 3 0,-1 0 0,5 2 0,4 1 0,6 0 0,8 3 0,10 2 0,9 3 0,2 4 0,-1 5 0,-3 2 0,-5 0 0,-5-2 0,-2-4 0,-2-2 0,-4-3 0,-2-1 0,-2-1 0,-3 3 0,-3 2 0,-4 2 0,-5 2 0,-3 0 0,0-1 0,0-1 0,2-2 0,3 0 0,4-3 0,3-3 0,3-3 0</inkml:trace>
  <inkml:trace contextRef="#ctx0" brushRef="#br0" timeOffset="3466">4172 596 24575,'4'0'0,"5"-6"0,8-10 0,11-9 0,10-8 0,3 0 0,-4 5 0,-9 9 0,-12 8 0,-7 7 0,-4 3 0,-2 1 0,-1 2 0,-1 5 0,-1 6 0,0 6 0,0 7 0,0 3 0,0 0 0,0-1 0,0-1 0,-1-3 0,-1-2 0,-1-3 0,0-2 0,1-2 0,0-4 0,0-1 0,1-3 0,-1-1 0,0-1 0,0-2 0,-1 1 0,-1-1 0,-4-2 0,-3 0 0,-4-1 0,-4 0 0,0 0 0,0 2 0,2 1 0,2 2 0,3 0 0,6-2 0,11-3 0,8-2 0,12-4 0,4-2 0,0 0 0,0-1 0,-5 0 0,-4 2 0,-4 1 0,-4 3 0,-4 0 0,-1 1 0,-3 0 0,-1 0 0,-1-1 0,-2 1 0,1 0 0</inkml:trace>
  <inkml:trace contextRef="#ctx0" brushRef="#br0" timeOffset="10983">4609 175 24575,'-5'0'0,"-2"1"0,1 2 0,1 2 0,2 0 0,2 0 0,1-1 0,1-1 0,3-1 0,4-1 0,8-2 0,7-5 0,2-3 0,-3 0 0,-5 2 0,-8 4 0,-4 4 0,-3 4 0,-1 3 0,1 3 0,1 3 0,0 0 0,0 1 0,0 0 0,0-1 0,-1-2 0,-1 0 0,-2-3 0,-3-1 0,-6-1 0,-7-3 0,-8-6 0,-1-11 0,2-5 0,7-3 0,8 9 0,6 6 0</inkml:trace>
  <inkml:trace contextRef="#ctx0" brushRef="#br0" timeOffset="12082">4644 133 24575,'0'9'0,"0"2"0,0 2 0,0 1 0,0-3 0,0-1 0,0-1 0,0 1 0,0 2 0,0 1 0,0 2 0,-3 0 0,0 1 0,-1-1 0,1 0 0,1-2 0,1-3 0,1-3 0,0-2 0,0 0 0,0-1 0,-1 1 0,0 1 0,0-1 0,0-2 0,1 0 0</inkml:trace>
  <inkml:trace contextRef="#ctx0" brushRef="#br0" timeOffset="13516">4820 1 24575,'0'11'0,"0"3"0,0 5 0,0 3 0,0 1 0,0-1 0,0-1 0,0-7 0,0-3 0,0-2 0,0-1 0,0 0 0,0 0 0,1-2 0,0-1 0,4-3 0,4-2 0,6-4 0,4-3 0,2-1 0,0 0 0,-1 3 0,-2 3 0,-2 1 0,-2 1 0,-4 0 0,-3 0 0,-3-1 0,-2-1 0,-1 0 0,-1 0 0</inkml:trace>
  <inkml:trace contextRef="#ctx0" brushRef="#br0" timeOffset="14982">4744 86 24575,'7'0'0,"2"0"0,1 0 0,2 0 0,-2 0 0,-1 0 0,-1 0 0,-1 0 0,-1 0 0,0 0 0,1 0 0,0 0 0,1 0 0,-1 2 0,-2 0 0,1 0 0,-1 0 0,1-2 0,-1 0 0,-1 0 0,1 0 0,0 0 0,0 0 0,0 0 0,0 0 0,0 0 0,-2 0 0,0 0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7:06.52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1 24575,'2'8'0,"0"12"0,-2 15 0,0 13 0,0 6 0,1 2 0,2-3 0,2-6 0,4-8 0,0-7 0,-3-5 0,-2-8 0,-3-4 0,0-9 0,-1-35 0,0-6 0,0-31 0,-2 6 0,1 5 0,-1 7 0,1 11 0,1 10 0,0 6 0,0 5 0,1 4 0,3 3 0,4 5 0,4 2 0,2 0 0,1 2 0,-2 0 0,0 0 0,-3 0 0,0 2 0,-2 1 0,0 2 0,-2 4 0,-1 1 0,-1 2 0,-2 2 0,-1 0 0,0 1 0,-3 0 0,-2 0 0,-3 1 0,-2 1 0,-1 2 0,0-1 0,0 0 0,1-2 0,1-3 0,2-2 0,0-2 0,0-2 0,2-1 0,-1-4 0,5-3 0,7-2 0,8 0 0,11 1 0,4 4 0,2 4 0,1 4 0,-4 3 0,-3 1 0,-5-3 0,-5-1 0,-3-1 0,0-2 0,-1 0 0,0-2 0,2 1 0,0 0 0,-1-1 0,-2 0 0,-3-4 0,-6-4 0,0 0 0,-4-1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7:16.77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109 1935 24575,'0'36'0,"7"18"0,8 19 0,10 7 0,3-9 0,-8-21 0,-12-23 0,-18-27 0,-15-21 0,-10-16 0,-2-9 0,3-3 0,7 5 0,8 5 0,6 6 0,7 5 0,2 2 0,3 3 0,0 2 0,1 0 0,0-2 0,2 0 0,0 1 0,3 2 0,4 4 0,3 3 0,7 5 0,5 2 0,5 4 0,3 0 0,3 5 0,5 3 0,8 6 0,9 7 0,7 7 0,2 8 0,-7 5 0,-12 2 0,-17-2 0,-14-3 0,-10-2 0,-11 2 0,-11 3 0,-10 1 0,-7 0 0,-2-4 0,3-6 0,4-6 0,5-3 0,-3 5 0,-6 12 0,-7 11 0,-2 4 0,9-11 0,14-20 0,8-12 0</inkml:trace>
  <inkml:trace contextRef="#ctx0" brushRef="#br0" timeOffset="-118744">5832 708 24575,'0'18'0,"0"12"0,0 19 0,0 10 0,0 4 0,0-5 0,0-8 0,0-7 0,0-7 0,0-6 0,0-6 0,0-8 0,0-8 0,0-5 0</inkml:trace>
  <inkml:trace contextRef="#ctx0" brushRef="#br0" timeOffset="-117178">6201 832 24575,'-5'0'0,"-2"3"0,0 1 0,-2 4 0,0 3 0,-1 3 0,2 2 0,1 1 0,1 1 0,2-2 0,2 0 0,1-3 0,1-1 0,0 0 0,3 4 0,5 3 0,8 3 0,7-2 0,7-5 0,5-5 0,-1-6 0,-1-3 0,-6-3 0,-4-2 0,-5-4 0,-4-3 0,-5-3 0,-4-1 0,-2-4 0,-3-4 0,-1 0 0,-3-1 0,-3 3 0,-4 3 0,-3 2 0,-1 3 0,1 2 0,1 2 0,-1 1 0,2 3 0,1 0 0,1 1 0,1 2 0,0 0 0,1 1 0,1 1 0,3 0 0,2 0 0</inkml:trace>
  <inkml:trace contextRef="#ctx0" brushRef="#br0" timeOffset="-115877">5158 558 24575,'14'24'0,"6"11"0,6 15 0,0 2 0,-10-9 0,-7-10 0,-6-8 0,-8-3 0,-5 2 0,-5 1 0,-2 2 0,-1 1 0,0 9 0,-2 11 0,-4 13 0,-1 3 0,2-9 0,3-13 0,6-15 0,3-11 0,1-7 0,1-5 0,-1-3 0,2 0 0,3-5 0,2 4 0,2-4 0</inkml:trace>
  <inkml:trace contextRef="#ctx0" brushRef="#br0" timeOffset="-114728">5203 487 24575,'45'0'0,"6"0"0,11 0 0,6 0 0,9 0 0,4 0-764,-9 0 1,3 0 0,1 0 0,1 0 763,6 0 0,2 0 0,0 0 0,-1 0 0,-4 0 0,0 0 0,-2 0 0,-2 0 0,10 0 0,-2 0 0,-3 0 276,-8 0 0,-1 0 0,-3 0-276,14 0 0,-4 0 266,-12 0 1,-4 0-267,-9 0 0,-3 0 0,27 0 0,-21 0 1579,-22 0-1579,-18 0 0,-10 0 0,-4 0 0</inkml:trace>
  <inkml:trace contextRef="#ctx0" brushRef="#br0" timeOffset="-112544">4008 645 24575,'-4'0'0,"2"0"0,12 0 0,20 0 0,12 0 0,11 0 0,-5 0 0,-12 0 0,-8 0 0,-11 0 0,-7 0 0,-4 0 0,-3 2 0,-2 1 0,-1 1 0,-3 2 0,-3 1 0,-2 3 0,-3 1 0,-4 4 0,-2 2 0,-5 3 0,-1 0 0,1 0 0,3-2 0,4-3 0,4-2 0,1-3 0,4-2 0,2-2 0,3-6 0,7-9 0,9-9 0,9-5 0,4 1 0,-2 7 0,-3 8 0,-3 4 0,-1 2 0,-2 1 0,-2 1 0,0 2 0,-3 2 0,-1 2 0,-2 1 0,-2 3 0,-1 1 0,-2 2 0,-1 0 0,0 0 0,0 1 0,0-2 0,-1 0 0,0 0 0,0 0 0,-1 1 0,0-1 0,-1 1 0,-2-2 0,-2 0 0,-3-2 0,-4 1 0,-3-1 0,-3 0 0,-2 0 0,-2-1 0,-3 0 0,-3 0 0,0-1 0,1-3 0,3-1 0,3-3 0,2 0 0,0 0 0,0 0 0,1 0 0,1 0 0,4-1 0,4-6 0,3-7 0,4 5 0,-1-4 0</inkml:trace>
  <inkml:trace contextRef="#ctx0" brushRef="#br0" timeOffset="-110828">7598 538 24575,'-1'-6'0,"-2"2"0,-2 3 0,-1 7 0,0 7 0,3 7 0,2 7 0,1 6 0,0 3 0,0-2 0,0-6 0,0-6 0,0-6 0,0-3 0,1-1 0,2-1 0,1-1 0,3 2 0,0 2 0,1 1 0,4 7 0,10 11 0,11 13 0,11 11 0,5 1 0,-2-8 0,-4-14 0,-8-14 0,-5-11 0,-6-6 0,-6-3 0,-5-2 0,-7-1 0,-2 1 0,-2-1 0</inkml:trace>
  <inkml:trace contextRef="#ctx0" brushRef="#br0" timeOffset="-107895">8071 709 24575,'9'-2'0,"4"1"0,9 1 0,4 0 0,2 0 0,0 0 0,-5 0 0,-5 0 0,-8 1 0,-9 1 0,-8 6 0,-10 7 0,-9 5 0,-4 4 0,1-1 0,3-3 0,7-3 0,2-4 0,5-3 0,3-2 0,2 0 0,3 0 0,4-2 0,8-5 0,11-5 0,11-4 0,4 2 0,-5 2 0,-8 7 0,-8 6 0,-2 6 0,-2 5 0,0 0 0,-2-2 0,-2-2 0,-2 0 0,-2-1 0,-2-1 0,-4-2 0,-3 1 0,-6 2 0,-4 0 0,-3 0 0,0-1 0,0-2 0,2-2 0,3-3 0,2-2 0,2-4 0,6-2 0,1 1 0</inkml:trace>
  <inkml:trace contextRef="#ctx0" brushRef="#br0" timeOffset="-105961">6236 1492 24575,'-13'0'0,"-9"0"0,-12 0 0,-4 0 0,5 0 0,9 0 0,11 2 0,5 3 0,3 5 0,1 5 0,0 3 0,1 1 0,-1 0 0,1 0 0,1-2 0,1-5 0,0-2 0,1-3 0,6-1 0,7 1 0,8 3 0,6 5 0,1 2 0,-6-2 0,-4-3 0,-6-4 0,0-6 0,2-6 0,3-12 0,4-10 0,0-7 0,-2-2 0,-5 3 0,-3 4 0,-4 7 0,-5 6 0,-3 7 0,-2 7 0,-2 5 0,-1 6 0,1 7 0,1 6 0,1 6 0,1 2 0,1-1 0,-1-4 0,1-4 0,1-3 0,0-2 0,0-2 0,0-1 0,0 1 0,0-1 0,-1 1 0,-4-1 0,-4 0 0,-5-2 0,-2-1 0,-3-3 0,-1-4 0,-1-1 0,1-3 0,2 0 0,3 0 0,1-2 0,6 2 0,2-1 0</inkml:trace>
  <inkml:trace contextRef="#ctx0" brushRef="#br0" timeOffset="-105028">5208 2303 24575,'2'-3'0,"14"1"0,29 0 0,39 2 0,-24 0 0,3 0 0,10 0 0,1 0 0,2 0 0,0 0 0,-8 0 0,-1 0 0,-7 0 0,-2 0 0,40 0 0,-9 0 0,-1 0 0,-7 0 0,-4 2 0,-8 2 0,-6 1 0,-5 0 0,-7-1 0,-9 0 0,-7-2 0,-9 1 0,-6-2 0,-9 1 0,-7-1 0,-2 0 0,-4 0 0</inkml:trace>
  <inkml:trace contextRef="#ctx0" brushRef="#br0" timeOffset="-104228">4798 2024 24575,'17'0'0,"23"0"0,21 0 0,15 0 0,-4 0 0,-24 0 0,-20 0 0,-19 0 0,-8 0 0</inkml:trace>
  <inkml:trace contextRef="#ctx0" brushRef="#br0" timeOffset="-103062">5994 2506 24575,'2'4'0,"-1"6"0,-1 10 0,0 9 0,1 3 0,0-1 0,1-7 0,1-4 0,0-2 0,0-2 0,-1-1 0,-1-1 0,0-4 0,-1-5 0,0-2 0</inkml:trace>
  <inkml:trace contextRef="#ctx0" brushRef="#br0" timeOffset="-102062">5453 3086 24575,'17'0'0,"20"0"0,28 0 0,25 0 0,7 0 0,-46 0 0,1 0 0,-1 0 0,-1 0 0,-1 0 0,2 0 0,2 0 0,1 0 0,45 0 0,-47 0 0,0 0 0,0 0 0,0 0 0,45 0 0,-1 0 0,-16 0 0,-19 0 0,-17 1 0,-21 0 0,-14 0 0,-4 0 0,-5-1 0</inkml:trace>
  <inkml:trace contextRef="#ctx0" brushRef="#br0" timeOffset="-100078">7265 2790 24575,'37'-2'0,"59"0"0,-6 2 0,14 0-996,-11 0 1,7 0-1,2 0 996,-19 0 0,1 0 0,1 0 0,-1 0 0,-3 0 0,1 0 0,-1 0 0,-4 0 209,12 0 1,-4 0 0,-5 0-210,10 0 0,-8 0 281,-19 0 1,-9 0-282,3 0 0,-32 0 0,-17 0 0</inkml:trace>
  <inkml:trace contextRef="#ctx0" brushRef="#br0" timeOffset="-98228">7259 2622 24575,'4'-4'0,"-2"5"0,0 2 0,-2 5 0,-2 4 0,-4 5 0,-4 3 0,-2-1 0,-1-4 0,4-3 0,2-3 0,1-1 0,1 0 0,0 0 0,0 0 0,0-2 0,1-1 0,1-1 0,3-1 0,5-1 0,7-1 0,6 0 0,4 1 0,0 4 0,2 1 0,-2 0 0,-2-1 0,-2-1 0,-3 1 0,-3-1 0,-1 1 0,0 1 0,1 3 0,1 3 0,2 2 0,1-1 0,-2 0 0,-1-3 0,-3-1 0,-1-1 0,-2-1 0,-1-2 0,-1-1 0,-2-3 0,-2-2 0</inkml:trace>
  <inkml:trace contextRef="#ctx0" brushRef="#br0" timeOffset="-8183">8373 974 24575,'9'-5'0,"19"3"0,34 0 0,34 2 0,-35-1 0,2-3 0,-2 0 0,-1-3 0,-4-2 0,-3-4 0,37-19 0,-20-6 0,-8-9 0,-15-6 0,-8-4 0,-10 0 0,-9 6 0,-5 7 0,-4 7 0,-4 7 0,-3 8 0,-2 9 0,-3 5 0,-2 5 0,-3 7 0,-3 6 0,-4 4 0,-3 5 0,-3 1 0,-4 0 0,-5-1 0,-2-3 0,1-3 0,3-3 0,7-4 0,5-2 0,5-3 0,4-1 0,2-2 0,4-4 0,9-6 0,11-6 0,9-2 0,8 0 0,-2 5 0,-3 3 0,-7 3 0,-6 1 0,-5 2 0,-4 0 0,-2 2 0,-2 3 0,0 0 0,-2 2 0,-1 3 0,0 4 0,0 7 0,0 6 0,2 5 0,0 0 0,1-2 0,1-3 0,0-5 0,1-3 0,1-3 0,1-3 0,2 0 0,0-3 0,-2-1 0,-6 0 0,-1-2 0,-4 0 0</inkml:trace>
  <inkml:trace contextRef="#ctx0" brushRef="#br0" timeOffset="-6417">9637 172 24575,'-2'5'0,"0"3"0,2 4 0,0 2 0,0 0 0,1-1 0,3 0 0,3 0 0,4 0 0,3 0 0,3 0 0,4 0 0,2-2 0,0-2 0,1-3 0,-1-4 0,-1-1 0,2-5 0,-2-7 0,-4-8 0,-4-6 0,-5-5 0,-4-2 0,-4-3 0,-7 3 0,-5 5 0,-6 5 0,-3 5 0,-3 1 0,-3 0 0,-3 1 0,-3 4 0,0 5 0,4 5 0,5 1 0,9 0 0,6 5 0,4 4 0,3 5 0,1 3 0,1-2 0,4-2 0,7-2 0,7-3 0,8-3 0,3-1 0,1 0 0,-1 0 0,-2 4 0,-3 4 0,0 4 0,-2 5 0,-3 3 0,-1 1 0,-1 2 0,-2 1 0,-2-1 0,-2-4 0,-3-2 0,-4-2 0,-2 1 0,-2 0 0,-1-1 0,-1-5 0,0-5 0,0-5 0</inkml:trace>
  <inkml:trace contextRef="#ctx0" brushRef="#br0" timeOffset="-5200">10065 193 24575,'16'17'0,"7"9"0,8 8 0,4 4 0,-2-7 0,-7-11 0,-6-10 0,-5-8 0,-5-6 0,0-8 0,-2-8 0,-3-5 0,-2-5 0,-2-1 0,-1 2 0,0 4 0,0 5 0,-3 6 0,-1 5 0,-2 4 0,-1 3 0,1 1 0,0 1 0,0 0 0,3 0 0,0 0 0</inkml:trace>
  <inkml:trace contextRef="#ctx0" brushRef="#br0" timeOffset="-3950">10424 110 24575,'0'-6'0,"0"6"0,0 4 0,0 5 0,0 1 0,0-1 0,0-1 0,2-1 0,4 0 0,2 0 0,3 1 0,1 0 0,2 2 0,0-1 0,1 1 0,0-3 0,0-3 0,-1-2 0,1-5 0,3-7 0,2-10 0,3-9 0,-2-3 0,-3 2 0,-6 5 0,-6 5 0,-9 3 0,-11 3 0,-12 3 0,-10 4 0,-6 3 0,2 3 0,2 2 0,6 2 0,5 4 0,6 3 0,10-3 0,5-2 0</inkml:trace>
  <inkml:trace contextRef="#ctx0" brushRef="#br0" timeOffset="-1617">3725 1212 24575,'-3'19'0,"-5"3"0,-6 4 0,-11 3 0,-15 3 0,-20 2 0,-29 6 0,31-18 0,-4-1 0,-8 1 0,-2-1 0,2-2 0,1-2 0,4-3 0,3-1 0,11-4 0,3-1 0,-21 1 0,22-4 0,23-5 0,13-3 0,7-6 0,6-9 0,9-9 0,9-7 0,9-3 0,2 1 0,-4 4 0,-5 6 0,-5 7 0,-4 5 0,-2 3 0,-5 7 0,-8 9 0,-10 14 0,-9 14 0,-8 11 0,-3 5 0,-1-1 0,0 1 0,-2-1 0,1 0 0,2-5 0,5-7 0,6-11 0,8-10 0,3-4 0,5-4 0,2-2 0,4-2 0,6-1 0,9-1 0,9 0 0,9-1 0,5 0 0,1 0 0,-3 0 0,-2 0 0,-5 0 0,-2 0 0,-5 0 0,-5 1 0,-5-1 0,-6 1 0,-4-2 0</inkml:trace>
  <inkml:trace contextRef="#ctx0" brushRef="#br0" timeOffset="1350">656 1907 24575,'2'4'0,"0"1"0,-2 2 0,0 1 0,0 1 0,0 0 0,1 1 0,2-1 0,1 0 0,0 1 0,-2 1 0,1-1 0,-2 1 0,1-2 0,0 0 0,-1-5 0,0-1 0</inkml:trace>
  <inkml:trace contextRef="#ctx0" brushRef="#br0" timeOffset="1933">509 1749 24575,'0'0'0</inkml:trace>
  <inkml:trace contextRef="#ctx0" brushRef="#br0" timeOffset="3033">718 1789 24575,'0'4'0,"1"0"0,3 0 0,5 3 0,7 5 0,9 7 0,5 4 0,0-1 0,-5-4 0,-7-6 0,-6-6 0,-4-4 0,-2-4 0,0-5 0,0-11 0,0-12 0,0-15 0,-2-7 0,-1-2 0,-1 5 0,-2 10 0,0 9 0,0 11 0,0 5 0,1 6 0,-1 7 0,1 0 0,0 2 0</inkml:trace>
  <inkml:trace contextRef="#ctx0" brushRef="#br0" timeOffset="3766">1062 1577 24575,'2'4'0,"0"6"0,1 6 0,4 7 0,1-1 0,1-4 0,-3-10 0,-4-5 0,-1-5 0</inkml:trace>
  <inkml:trace contextRef="#ctx0" brushRef="#br0" timeOffset="4399">914 1385 24575,'0'0'0</inkml:trace>
  <inkml:trace contextRef="#ctx0" brushRef="#br0" timeOffset="5516">1374 1426 24575,'-6'0'0,"-5"0"0,-5 3 0,-2 4 0,2 3 0,7 3 0,6-1 0,3 1 0,0 1 0,1 1 0,5-3 0,6-1 0,8-3 0,8-4 0,4-3 0,2-5 0,-1-2 0,-5-3 0,-4 1 0,-6 4 0,-5 3 0,-3 1 0,-2 4 0,-3 6 0,-2 6 0,-2 4 0,-3 2 0,-5-2 0,-2-2 0,-4-1 0,-2-4 0,-2-3 0,-2-4 0,-2-2-1696,3-2 0,7-2 0,4 0 0</inkml:trace>
  <inkml:trace contextRef="#ctx0" brushRef="#br0" timeOffset="7466">1641 1363 24575,'-4'-3'0,"2"2"0,0 4 0,2 6 0,0 4 0,0 2 0,0-1 0,5-3 0,4-4 0,7-4 0,3-2 0,1-1 0,0-3 0,-2-2 0,-2-4 0,-3-1 0,-2 0 0,-4 0 0,-3-3 0,-3-3 0,-2-6 0,-6-6 0,-10-2 0,-8 4 0,-6 10 0,1 8 0,6 6 0,5 3 0,5 2 0,7 2 0,3 2 0,3 1 0,4 0 0,7-2 0,10-2 0,7-3 0,5-1 0,-4-5 0,-3-5 0,-3-7 0,-2-7 0,-3 2 0,-2 3 0,-2 6 0,-4 8 0,-1 3 0,1 3 0,1 4 0,-1 5 0,1 5 0,-1 4 0,-2 4 0,-2 2 0,-2-2 0,-2-2 0,-1-4 0,0-3 0,-1-4 0,-5 0 0,-6-2 0,-9-3 0,-6-2 0,1-7 0,5-19 0,11-18 0,15-18 0,16-7 0,11 7 0,5 13 0,-6 15 0,-7 15 0,-7 9 0,-5 5 0,-6 2 0,-2 0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8:07.64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0 170 24575,'14'0'0,"28"0"0,12 0 0,13 0 0,1 0 0,9 0 0,4 0-1129,-2 0 1,5 0-1,2 0 1,2 0 1128,-8 0 0,2 0 0,2 0 0,0 0 0,0 0 0,2 0 0,0 0 0,1 0 0,0 0 0,-1 0 0,0 0 0,-1 0 0,0 0 0,0 0 0,-1 0 0,-2 0 0,0 0 0,0 0 0,-1 0 0,-1 0 0,13 0 0,-1 0 0,0 0 0,-1 0 0,3 0 0,-1 0 0,1 0 0,-1 0 0,-4 0 0,1 0 0,-1 0 0,-2-1-98,-2-1 0,-2 0 1,0-1-1,0 0 98,0-1 0,1 0 0,-2-1 0,-1-1 0,18-3 0,-3 0 0,-1-1 115,-4 0 0,-1 0 0,-2 0-115,-4 1 0,-2 0 0,-1 1-82,-8 1 1,-2 0-1,-1 1 82,25-3 0,-3 2 0,-6 1 0,-2 1 1039,-7 1 0,-2 2-1039,-9 1 0,-2 0 747,-8 1 1,-2 0-748,37 0 917,-14 0-917,-5 0 315,-3 0-315,0 0 0,4 0 0,2 0 0,0 0 0,-3 0 0,-6 0 0,-9 0 0,-15 0 0,-14 1 0,-14 5 0,-8 4 0,-4 3 0,-3 3 0,-3-2 0,0 2 0,-1 2 0,3 2 0,1 5 0,1 6 0,1 11 0,2 9 0,5 5 0,3-3 0,0-9 0,-4-12 0,-3-11 0,-3-6 0,0-4 0,-2-4 0,-2-2 0,-6-2 0,-5-2 0,-5-3 0,-3-3 0,-2-4 0,1-2 0,1 0 0,3 2 0,4 3 0,5 2 0,5 4 0,4 4 0,5 1 0,3 3 0,3 0 0,2-1 0,1 0 0,2 1 0,-1-1 0,-1-1 0,-1-1 0,0-1 0,1 0 0,4 2 0,5 2 0,3 2 0,1 1 0,-1-2 0,-4-4 0,-5-2 0,-1-3 0,-1-1 0,0-3 0,2-5 0,2-5 0,2-4 0,0 0 0,0 0 0,-2 5 0,-3 2 0,-2 2 0,-3 2 0,-3 1 0,-2 2 0,-12-1 0,5 3 0,-7-1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18:55.655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227 10 24575,'44'-2'0,"19"0"0,28 2 0,-40 0 0,-1 0 0,47 0 0,-19 0 0,-22 0 0,-17 1 0,-18 2 0,-9 6 0,-6 5 0,-1 5 0,-1 4 0,3 6 0,5 6 0,5 8 0,2 3 0,-1-3 0,-4-8 0,-5-9 0,-3-5 0,-3-2 0,-2-1 0,-1-1 0,0 0 0,0-1 0,0-1 0,-1 0 0,-3 0 0,-2-1 0,-4 1 0,0-1 0,-1-1 0,0-1 0,-2 0 0,-3-1 0,-1 0 0,-5 0 0,-9 2 0,-15 4 0,-11 4 0,-10 5 0,0-1 0,6-1 0,9-4 0,10-6 0,7-5 0,3-5 0,-2-3 0,-5-1 0,-4 0 0,-4-1 0,1-4 0,3-6 0,7-6 0,11-4 0,9-3 0,9 1 0,5-4 0,1-2 0,1-1 0,0-1 0,0 0 0,0 1 0,0 1 0,0 0 0,0 5 0,0 0 0,0 0 0,0-2 0,0 0 0,0-1 0,0 1 0,1 0 0,2 1 0,2 2 0,4 3 0,2 2 0,1 3 0,1 3 0,1 0 0,1 3 0,1 0 0,-2 1 0,0 0 0,0 2 0,0-1 0,1 0 0,-2 1 0,-1-1 0,0 0 0,-2 2 0,-1 0 0,-3 0 0,0 1 0,-2 0 0,0 1 0,0 1 0,-1 0 0,-1 1 0,0 5 0,-1-2 0,0 3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584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 24575,'0'9'0,"0"0"0,0 5 0,0 0 0,0 0 0,0 1 0,0 2 0,0 0 0,0 1 0,0 0 0,0-4 0,0-4 0,1-3 0,1-4 0,4-2 0,4-2 0,4-1 0,3-3 0,-1 0 0,0-1 0,0 1 0,-1 2 0,-2 1 0,-2 1 0,-3 1 0,-1-1 0,0-2 0,-1 0 0,0-1 0,1-1 0,-1 1 0,1-1 0,0-1 0,-2 0 0,0 1 0,-3 0 0,-1 1 0,-1-2 0,0-1 0,0-3 0,0 0 0,0 1 0,0 3 0,0 7 0,0 8 0,-2 8 0,-3 5 0,-1 2 0,-1 1 0,2 1 0,1 10 0,2 14 0,3 16 0,5 13 0,5 1 0,4-9 0,0-18 0,-6-18 0,-4-18 0,-3-10 0,-1-6 0,-1-3 0,0-3 0,0 1 0,0-2 0,0-2 0,0 0 0,0 0 0,0 2 0,0 2 0,0 0 0,0-2 0,0 3 0,0-1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58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0 117 24575,'73'0'0,"12"0"0,18 0 0,-25 0 0,7 0 0,5 0 0,3 0-1124,-4 0 1,2 0-1,4 0 1,1 0 0,1 0 1123,-6 0 0,1 0 0,2 0 0,1 0 0,0 0 0,-1 0-423,0 0 1,0 0 0,1 0 0,-1 0 0,0 0 0,-1 0 422,-3 0 0,0 0 0,-1 0 0,0 0 0,-1 0 0,0 0 0,10 0 0,-1 0 0,0 0 0,-2 0 0,-2 0 48,-6 0 1,-2 0-1,0 0 1,-2 0 0,-2 0-49,12 0 0,-2 0 0,-2 0 0,0 0-210,-8 0 1,0 0-1,-2 0 1,1 0 209,-3 0 0,1 0 0,-2-1 0,0 1 0,16-1 0,-1 0 0,-2 0 524,-3 0 0,-2 0 0,0-1-524,-6 1 0,-1-1 0,-1 1 0,-4 0 0,-2 0 0,0 0 0,29 0 0,-3 0 1593,-3 1 0,-3 0-1593,-4 0 0,-1 0 935,-3 0 0,-3 0-935,-4 0 0,-2 0 655,-5 0 1,-3 0-656,-6 0 0,-2 0 691,42 0-691,-10 0 115,-7 0-115,-6 0 0,-7 0 0,-5 0 0,-2-2 0,-1 0 0,1-3 0,2 0 0,-3-1 0,-4 0 0,-8 2 0,-7 1 0,-7 1 0,-8 1 0,-6 0 0,-7 0 0,-6 1 0,-4 0 0,-5 0 0</inkml:trace>
  <inkml:trace contextRef="#ctx0" brushRef="#br0" timeOffset="1">591 41 24575,'0'28'0,"0"1"0,0 6 0,0-4 0,0-6 0,0-9 0,0-9 0,0-4 0</inkml:trace>
  <inkml:trace contextRef="#ctx0" brushRef="#br0" timeOffset="2">574 564 24575,'2'9'0,"-1"17"0,-1 25 0,0 13 0,0 3 0,0-15 0,0-20 0,0-15 0,0-12 0</inkml:trace>
  <inkml:trace contextRef="#ctx0" brushRef="#br0" timeOffset="3">1987 1 24575,'0'16'0,"0"8"0,0 7 0,0 2 0,0-5 0,0-8 0,0-3 0,0 4 0,0 9 0,1 12 0,3 6 0,3 0 0,0-10 0,-2-13 0,-3-14 0,-2-7 0</inkml:trace>
  <inkml:trace contextRef="#ctx0" brushRef="#br0" timeOffset="4">1938 576 24575,'11'0'0,"7"0"0,10 0 0,5 0 0,-4 0 0,-7 0 0,-9 2 0,-8 3 0,-3 5 0,-2 4 0,0 2 0,-1 2 0,-3-2 0,-2 1 0,-3-1 0,-3 0 0,-3 1 0,-2-3 0,0-1 0,-1-3 0,3-1 0,2-2 0,3-1 0,8-2 0,13-2 0,13-1 0,19-4 0,20-2 0,18 0 0,13 1 0,-3 4 0,-16 0 0,-24 0 0,-22 0 0,-16 3 0,-10-2 0,-2 1 0</inkml:trace>
  <inkml:trace contextRef="#ctx0" brushRef="#br0" timeOffset="5">3274 156 24575,'0'18'0,"0"3"0,0 4 0,0 4 0,0 2 0,0 0 0,0-3 0,0-6 0,0-8 0,0-3 0,0-5 0,0-3 0</inkml:trace>
  <inkml:trace contextRef="#ctx0" brushRef="#br0" timeOffset="6">3274 493 24575,'7'2'0,"13"-1"0,16-1 0,15 0 0,6 0 0,-12 0 0,-17 3 0,-24 5 0,-20 10 0,-11 5 0,-4 2 0,4-3 0,7-5 0,7-6 0,8-4 0,10-3 0,9-6 0,9-4 0,4-3 0,7 1 0,3 4 0,5 12 0,1 14 0,-6 11 0,-9 6 0,-12-5 0,-9-8 0,-10-6 0,-7-4 0,-7-4 0,-5-2 0,0-5 0,2-2 0,2-3 0,1 0 0,3-1 0,2 0 0,3-3 0,4 0 0,3 1 0,2 1 0</inkml:trace>
  <inkml:trace contextRef="#ctx0" brushRef="#br0" timeOffset="7">5106 82 24575,'-2'-1'0,"0"2"0,2 1 0,0 4 0,0 3 0,0 3 0,0 2 0,0 1 0,0-2 0,0-2 0,0-1 0,0-3 0,0 0 0,0-1 0,0-2 0,0 1 0,0-1 0,0 0 0,0 0 0,0 0 0,0-1 0,0-1 0</inkml:trace>
  <inkml:trace contextRef="#ctx0" brushRef="#br0" timeOffset="8">6246 75 24575,'0'6'0,"0"0"0,0 1 0,0 4 0,0 7 0,0 6 0,2 1 0,-2-10 0,2-6 0</inkml:trace>
  <inkml:trace contextRef="#ctx0" brushRef="#br0" timeOffset="9">6306 389 24575,'-8'2'0,"-7"0"0,-12 1 0,-9 2 0,-6 3 0,2 1 0,8-3 0,11-2 0,8-1 0,7 0 0,4-1 0,1 1 0,1 1 0,0 1 0,2 1 0,2 4 0,3 3 0,1 3 0,2 3 0,0 1 0,1 0 0,0-2 0,-1-3 0,-1-3 0,-2-4 0,-1-2 0,-1-4 0,-1-2 0,1 0 0,0 0 0,2-2 0,3-3 0,2-2 0,2-1 0,2 0 0,0 3 0,0 1 0,0 2 0,4 7 0,6 13 0,5 14 0,0 13 0,-6 2 0,-8-5 0,-8-10 0,-7-11 0,-2-6 0,-3-3 0,-5-3 0,-5 1 0,-6-2 0,-3 2 0,-1-3 0,0-1 0,1-2 0,2-2 0,2-1 0,2-1 0,3 0 0,4 0 0,2 0 0,4-2 0,2-5 0,1 4 0,0-2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59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400 1 24575,'-17'0'0,"-11"0"0,-11 0 0,-8 0 0,-3 0 0,8 0 0,7 0 0,9 0 0,9 0 0,5 0 0,3 0 0,2 0 0,3 1 0,1 1 0,2 2 0,1 4 0,0 2 0,0 2 0,0 2 0,0 0 0,0 0 0,0 0 0,0 3 0,0 2 0,0 2 0,0 2 0,0 1 0,-1 1 0,-1 2 0,-2 1 0,0 2 0,-1 0 0,-1-1 0,2-3 0,-1-6 0,2-3 0,2-4 0,-1-2 0,1 0 0,-1 1 0,-1 3 0,1 4 0,-1 4 0,0 3 0,0 0 0,0 0 0,1-3 0,0-3 0,1-4 0,0-3 0,1-4 0,0-2 0,0-2 0,1 0 0,4-2 0,4 0 0,7-3 0,5-3 0,2-2 0,1-3 0,-2-1 0,-2 0 0,-1 4 0,-3 2 0,-2 1 0,-2 2 0,-4 0 0,-2 0 0,-1 1 0,-3-1 0,0 1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5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 24575,'3'-2'0,"1"1"0,2 1 0,1 0 0,1 0 0,0 0 0,0 0 0,3 0 0,5 0 0,4 0 0,2 0 0,-2 0 0,-2 0 0,-3 0 0,-4 0 0,-2 0 0,-2 0 0,0 0 0,-2 0 0,-1 0 0,0 0 0,-2 0 0,0 1 0,-1 2 0,1 0 0,-1 2 0,0 1 0,-1 1 0,0 1 0,1 4 0,0 4 0,3 7 0,2 10 0,3 6 0,1 2 0,-3-3 0,-3-8 0,-2-7 0,-1-7 0,-1-3 0,0-3 0,0-1 0,0-1 0,0 0 0,0 0 0,0-1 0,0 1 0,0-1 0,0-1 0,0-1 0,0-1 0,0 0 0,0-1 0,0 0 0,0 0 0,0 1 0,-1 2 0,-2 0 0,-7 3 0,-7 2 0,-8 1 0,-6 0 0,-3-1 0,2-2 0,3-1 0,5-2 0,6-1 0,2-1 0,4-1 0,4 1 0,3-2 0,2 0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597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254 0 24575,'0'33'0,"0"15"0,0 18 0,0 10 0,0 3 0,0-7 0,0-3 0,0-4 0,0-7 0,0-6 0,0-5 0,0 0 0,0 3 0,0 5 0,1 3 0,0-1 0,1-3 0,-1-6 0,-1-4 0,0-5 0,0-4 0,0-6 0,0-6 0,0-3 0,0-7 0,0-2 0,0-3 0,0 0 0,0 3 0,0 9 0,0 12 0,0 10 0,0 8 0,1 3 0,0 1 0,1 0 0,-1-5 0,1-3 0,-1-3 0,0-1 0,2-2 0,-2 2 0,1-1 0,0-1 0,-1-1 0,0-6 0,1-3 0,0-7 0,-1-3 0,0-5 0,-1-4 0,0-3 0,1 0 0,0 0 0,1-2 0,-1-3 0,0-1 0,0-3 0</inkml:trace>
  <inkml:trace contextRef="#ctx0" brushRef="#br0" timeOffset="1">251 426 24575,'7'0'0,"-14"0"0,-17 3 0,-18 7 0,-11 7 0,2 2 0,10-3 0,14-5 0,15-5 0,15-2 0,16-3 0,14-1 0,12 0 0,5 0 0,1 0 0,-5 0 0,-9 2 0,-11 3 0,-11 2 0,-10 5 0,-11 3 0,-15 8 0,-10 3 0,-5 1 0,4-3 0,12-7 0,9-5 0,12-5 0,11-4 0,9-2 0,6-1 0,-2-1 0,-10 1 0,-13 5 0,-13 6 0,-10 6 0,-3 3 0,6-3 0,7-4 0,9-6 0,12-4 0,11-4 0,11-4 0,3-2 0,-7 1 0,-11 4 0,-13 5 0,-16 9 0,-10 4 0,-5 4 0,2-1 0,7-4 0,8-3 0,6-4 0,5-4 0,7-1 0,8-3 0,3 0 0,-2 0 0,-8 1 0,-11 5 0,-10 6 0,-8 7 0,-1 7 0,3 3 0,4 1 0,6-3 0,4-6 0,4-8 0,2-5 0,3-5 0,0-2 0,-1 1 0,-3 1 0,0 2 0,-2 1 0,-1 1 0,-1 2 0,0 3 0,1 1 0,1 2 0,1-1 0,0-4 0,0-4 0,0-3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599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2883 281 16383,'39'0'0,"41"0"0,-10 0 0,8 0 0,-14 0 0,3 0 0,2 0 0,8 0 0,2 0 0,1 0 0,5 0 0,0 0 0,0 0 0,-4 0 0,-1 0 0,-1 0 0,-5 0 0,0 0 0,-3 0 0,22 0 0,-6 0 0,-15 0 0,-4 0 0,-11 0 0,-2 0 0,37 0 0,-17 0 0,-12 0 0,-17 0 0,-16 0 0,-11 0 0,-9-1 0,-7 0 0,-6 0 0,-8-2 0,-8-1 0,-9-3 0,-10-3 0,-6-3 0,-7-2 0,2-2 0,5-1 0,10 0 0,12 3 0,9 4 0,10 4 0,9 3 0,11 2 0,10 2 0,9 3 0,7 6 0,5 6 0,2 6 0,1 6 0,-5 0 0,-4-1 0,-10-5 0,-10-5 0,-8-4 0,-8-5 0,-4-1 0,-7 0 0,-8 2 0,-10 2 0,-10 4 0,-4 2 0,-2 1 0,-2 3 0,-1-1 0,1 0 0,6-2 0,12-4 0,11-5 0,8-5 0,4-2 0</inkml:trace>
  <inkml:trace contextRef="#ctx0" brushRef="#br0" timeOffset="1">2158 177 16383,'-19'0'0,"-16"0"0,-23 0 0,-25 0 0,-16 0 0,45 0 0,1 0 0,0 0 0,2 0 0,-41 0 0,9 0 0,11 0 0,7 0 0,7 0 0,7 0 0,0 0 0,1 1 0,-2 1 0,-3 1 0,1 1 0,-1-1 0,1-1 0,1-1 0,2-1 0,2 0 0,7 0 0,5 0 0,6 0 0,2 0 0,1 0 0,1 0 0,1 0 0,1 1 0,2 0 0,-2 1 0,-1 1 0,0-2 0,-1 0 0,2-1 0,4 0 0,3 0 0,6 0 0,2 0 0,3 0 0,3-1 0,7-5 0,9-5 0,7-4 0,2-3 0,-1 1 0,-5 1 0,-2 4 0,-3 1 0,-1 1 0,-2 0 0,0-3 0,0-4 0,-1 1 0,0 2 0,-1 4 0,-2 6 0,-3 4 0,-5 2 0,-10 6 0,-9 7 0,-9 8 0,-4 5 0,0 2 0,3 0 0,1 1 0,1 3 0,0 2 0,-1 0 0,2-4 0,5-7 0,7-8 0,10-9 0,7-6 0,9-6 0,7-2 0,8-4 0,7-1 0,4 1 0,0 2 0,-1 4 0,0 2 0,0 2 0,2 2 0,-4 2 0,-1 3 0,-6 2 0,-6-1 0,-4-1 0,-5-2 0,-4-3 0,-2 1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0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1017 1715 24575,'0'19'0,"-2"8"0,-6 13 0,-6 9 0,-4 0 0,-1-7 0,6-13 0,4-10 0,4-9 0,4-9 0,4-9 0,5-10 0,6-9 0,5-5 0,1-4 0,-2 3 0,-3 4 0,-3 5 0,-4 7 0,-1 3 0,-1 2 0,0 0 0,3 0 0,1 0 0,0 3 0,-1 2 0,-1 3 0,0 2 0,-2 1 0,1-1 0,-1 2 0,-2 3 0,-2 8 0,-2 6 0,0 6 0,0 5 0,2 0 0,1 2 0,2-2 0,3-2 0,0-3 0,0-6 0,-2-5 0,-1-3 0,-2-2 0,-1-1 0,-1 1 0,-1 0 0,-1 0 0,-1-1 0,-2-1 0,-2 0 0,-4-1 0,-6 1 0,-8 1 0,-11 1 0,-8-1 0,0 0 0,4-1 0,10-3 0,9 1 0,11-2 0,4-1 0</inkml:trace>
  <inkml:trace contextRef="#ctx0" brushRef="#br0" timeOffset="1">0 1639 24575,'48'0'0,"45"0"0,-13 0 0,10 0 0,-12 0 0,5 0 0,2 0-897,6 0 0,1 0 0,1 0 897,-1 0 0,1 0 0,-2 0 0,-8 0 0,-2 0 0,-3 0 427,20 0 1,-5 0-428,-12 0 0,-4 0 221,-15 0 1,-3 0-222,38 0 0,-15 0 0,-15 0 1393,-14 0-1393,-16-2 0,-14 0 0,-13-1 0,-6 1 0,-4 2 0,-4 0 0,1 1 0,0 1 0,-1 0 0,1 0 0,-1 0 0,2-1 0,1 0 0</inkml:trace>
  <inkml:trace contextRef="#ctx0" brushRef="#br0" timeOffset="2">2374 1029 24575,'0'-5'0,"0"3"0,0 10 0,0 0 0,0 9 0,0-4 0,0 0 0,0 0 0,0 1 0,0-1 0,0 3 0,0 5 0,0 7 0,0 12 0,0 8 0,1 4 0,1-2 0,1-8 0,0-8 0,0-8 0,-1-1 0,1 2 0,0 8 0,-1 8 0,-1 6 0,-1 0 0,0-8 0,0-10 0,0-12 0,-1-8 0,-3-6 0,-4-6 0,-6-4 0,-2-5 0,-3-4 0,1-1 0,1-1 0,2-1 0,6 2 0,4 1 0,4 4 0,2 4 0,1 3 0,5 7 0,2 6 0,4 9 0,-1 5 0,-1 0 0,-1-4 0,-1-3 0,-1-5 0,0-2 0,-1-4 0,0-3 0,0-2 0,4-1 0,5-3 0,6-8 0,3-8 0,0-8 0,-2 0 0,-6 3 0,-5 6 0,-4 6-1696,-4 3 0,-3 6 0,-1 0 0</inkml:trace>
  <inkml:trace contextRef="#ctx0" brushRef="#br0" timeOffset="3">2270 0 24575,'0'22'0,"0"2"0,0 5 0,0 3 0,2 3 0,3 1 0,2-2 0,2-9 0,-4-11 0,-2-6 0</inkml:trace>
  <inkml:trace contextRef="#ctx0" brushRef="#br0" timeOffset="4">2156 470 24575,'0'15'0,"0"5"0,0 3 0,0-4 0,0-8 0,0-7 0</inkml:trace>
  <inkml:trace contextRef="#ctx0" brushRef="#br0" timeOffset="5">2352 463 24575,'-2'0'0,"0"5"0,2 7 0,0 3 0,3-1 0,3-4 0,6-5 0,4-2 0,3-3 0,0-2 0,0-5 0,-2-4 0,-3-5 0,-4-3 0,-4 1 0,-3 0 0,-3 4 0,-5 3 0,-7 4 0,-7 4 0,-6 1 0,1 6 0,2 4 0,3 5 0,8 1 0,4-2 0,5-5 0,2-5 0</inkml:trace>
  <inkml:trace contextRef="#ctx0" brushRef="#br0" timeOffset="6">2833 462 24575,'0'-4'0,"-4"2"0,-2 0 0,-3 2 0,-2 0 0,-1 0 0,-2 0 0,0 0 0,-1 0 0,0 3 0,1 4 0,3 4 0,4 5 0,4 1 0,2 2 0,1 3 0,2 2 0,4 1 0,5-4 0,5-5 0,7-5 0,2-7 0,1-2 0,0-8 0,-1-7 0,-2-8 0,-3-4 0,-7 0 0,-10 6 0,-14 5 0,-17 3 0,-10 3 0,0 2 0,14 2 0,12 3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0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38 0 24575,'0'5'0,"0"1"0,0 1 0,0 3 0,0 3 0,0 4 0,0 5 0,0 3 0,0 6 0,0 6 0,1 9 0,5 15 0,3 16 0,6 9 0,2 7 0,2-3 0,0-5 0,-2-8 0,0-9 0,-3-10 0,0-11 0,-3-12 0,-2-12 0,-1-11 0,1-7 0,1-4 0,1-1 0,1-4 0,5-2 0,4-3 0,6-3 0,2-1 0,1-1 0,-4-1 0,-7-1 0,-7-1 0,-5 0 0,-4 3 0,-6 4 0,-7 5 0,-7 4 0,-4 3 0,-1 7 0,1 11 0,2 11 0,2 8 0,3 2 0,3 2 0,2 4 0,1 9 0,2 17 0,0 14 0,2 13 0,1-44 0,0 2 0,2 7 0,-1 1 0,1 6 0,0 2 0,0 8 0,0 1 0,1 4 0,0 3 0,0 2 0,0 0 0,0 3 0,0 1 0,0-1 0,0-2 0,0-8 0,0-4 0,0-11 0,0-3 0,0-14 0,0-4 0,0 17 0,-2-23 0,-8-19 0,-14-6 0,-16-2 0,-9 0 0,0-5 0,11-6 0,16-9 0,12 1 0,9-4 0</inkml:trace>
  <inkml:trace contextRef="#ctx0" brushRef="#br0" timeOffset="1">351 1856 24575,'20'0'0,"23"0"0,33 0 0,-26 0 0,4 0 0,5 0 0,2 0 0,1 0 0,0 0 0,1-1 0,-1-1 0,-2-3 0,-1-2 0,-3-3 0,0-3 0,-3-4 0,-3-2 0,-3-2 0,-3-2 0,36-24 0,-14 1 0,-12 3 0,-7 3 0,-5 2 0,-1-3 0,4-7 0,8-10 0,7-10 0,1-1 0,-2 2 0,-5 5 0,-7 5 0,-4 1 0,-8 4 0,-6 4 0,-4 4 0,-4 4 0,-4 5 0,-3 6 0,-4 9 0,-3 6 0,-6 7 0,-9 9 0,-13 11 0,-11 11 0,-9 4 0,-1-1 0,2-4 0,2-4 0,2-3 0,4-3 0,6-2 0,7-4 0,6-1 0,7-3 0,8-6 0,13-8 0,15-7 0,13-7 0,7-3 0,2-1 0,-4 1 0,-8 2 0,-7 5 0,-9 5 0,-7 6 0,-4 4 0,-4 3 0,0 3 0,-3 0 0,-1 0 0,-2 5 0,-2 3 0,-1 7 0,-1 4 0,-2 5 0,1 3 0,0 3 0,1 2 0,1 2 0,0-4 0,0-4 0,1 0 0,0-16 0,0 2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1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299 4 24575,'-9'-2'0,"-11"0"0,-14 2 0,-13 0 0,-5 0 0,4 0 0,11 0 0,14 0 0,11 1 0,6 1 0,2 2 0,1 3 0,2 0 0,-1 1 0,2 0 0,-1 0 0,1 0 0,0-1 0,0 1 0,0-1 0,0-1 0,1 1 0,1 2 0,1 1 0,2 5 0,2 13 0,3 28 0,3 42 0,-3-31 0,-1 6 0,1 6 0,0 1 0,-1-2 0,-1-2 0,-1-9 0,0-5 0,3 32 0,-2-28 0,-1-26 0,-1-13 0,0-3 0,1 10 0,1 22 0,4 23 0,1 15 0,-1 3 0,-2-11 0,-3-20 0,-3-20 0,-2-19 0,-1-14 0,1-6 0,0-4 0,1-1 0,-1-1 0,0 0 0,-1 1 0,1 2 0,-1 0 0,1 4 0,0 8 0,2 12 0,0 17 0,2 9 0,-2 0 0,0-8 0,-1-14 0,-1-11 0,0-11 0,1-5 0,2-3 0,4-6 0,6-4 0,5-5 0,4-5 0,3 2 0,-1 2 0,-2 4 0,-2 2 0,-3 3 0,-1 0 0,-1 1 0,-3 0 0,-4 0 0,-5 2 0,-2 0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1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9 24575,'18'0'0,"14"5"0,16 8 0,12 7 0,7 8 0,-2 2 0,-8-1 0,-10-2 0,-14-8 0,-12-6 0,-8-3 0,-4-2 0,-1-1 0,0-2 0,0-1 0,-2-1 0,-1-1 0,-1 0 0,0 0 0,4 1 0,6 2 0,5 1 0,3 2 0,0 1 0,-3 0 0,-3-1 0,-3-1 0,-6-3 0,-3-2 0</inkml:trace>
  <inkml:trace contextRef="#ctx0" brushRef="#br0" timeOffset="1">566 0 24575,'-4'5'0,"-3"4"0,-9 7 0,-8 9 0,-7 7 0,-3 4 0,1-1 0,4-4 0,5-5 0,3-6 0,2-2 0,-1 2 0,-1 3 0,-2 4 0,-3 3 0,-4 5 0,-3 4 0,0 0 0,4-5 0,9-11 0,7-13 0,8-6 0,3-5 0</inkml:trace>
  <inkml:trace contextRef="#ctx0" brushRef="#br0" timeOffset="2">785 869 24575,'1'-5'0,"6"7"0,9 6 0,8 6 0,7 4 0,-4-3 0,-4-3 0,-8-4 0,-4-3 0,-2-2 0,-1-3 0,0-3 0,2-9 0,1-12 0,6-12 0,10-11 0,10-5 0,18-8 0,8-5 0,1 1 0,-3 2 0,-12 12 0,-11 12 0,-11 12 0,-12 14 0,-9 10 0,-4 1 0,-3 4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1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682 221 24575,'-16'-2'0,"-15"1"0,-28 1 0,-24 0 0,-13 0 0,8 0 0,22 0 0,26 0 0,19 2 0,14 2 0,11 7 0,8 6 0,6 4 0,3 3 0,-1-2 0,-3-2 0,-5-3 0,-1-2 0,-2-2 0,-1-2 0,0-2 0,0-2 0,0-2 0,0-3 0,1-1 0,2-5 0,3-5 0,2-3 0,0-2 0,2 3 0,6 5 0,14 4 0,13 10 0,8 12 0,-1 11 0,-13 8 0,-14-3 0,-15-7 0,-12-4 0,-9-6 0,-8 0 0,-11-2 0,-12-1 0,-14-3 0,-9-4 0,-6-5 0,-2-3 0,10-1 0,9 0 0,15-3 0,15 0 0,10 0 0,6 0 0</inkml:trace>
  <inkml:trace contextRef="#ctx0" brushRef="#br0" timeOffset="1">4 73 24575,'-3'0'0,"6"0"0,20 0 0,34 0 0,40 0 0,-32-1 0,3-2 0,7 0 0,0-3 0,-6 0 0,-1-1 0,-10-2 0,-3 0 0,25-5 0,-32 5 0,-18 5 0,-17 3 0,-10 1 0,-3 1 0,-1-1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1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2001 115 24575,'0'9'0,"0"-1"0,0-1 0,0 10 0,0 19 0,0 33 0,0-18 0,0 4 0,0 7 0,0 0 0,0 0 0,0-1 0,0-8 0,0-3 0,0 24 0,0-16 0,0-1 0,1 6 0,2 9 0,0-4 0,1-14 0,-1-16 0,-2-17 0,1-10 0,-1-8 0,0-2 0,0-2 0</inkml:trace>
  <inkml:trace contextRef="#ctx0" brushRef="#br0" timeOffset="1">1 844 24575,'29'0'0,"35"0"0,-1 0 0,8 0 0,15 0 0,4 0 0,-23 0 0,1 0 0,-1 0 0,26 0 0,-7 0 0,-23 0 0,-7 0 0,21 0 0,-48 0 0,-20 0 0,-8 0 0</inkml:trace>
  <inkml:trace contextRef="#ctx0" brushRef="#br0" timeOffset="2">173 208 24575,'0'8'0,"0"1"0,0 2 0,0 4 0,0 1 0,0 2 0,0 11 0,0 15 0,0 21 0,0 14 0,0 2 0,2-11 0,0-19 0,2-20 0,-1-19 0,-2-13 0,0-18 0,-1-25 0,0-32 0,0 26 0,0-3 0,0-3 0,0-1 0,0 4 0,0 2 0,0-28 0,0 28 0,1 23 0,3 15 0,2 10 0,8 14 0,8 17 0,7 18 0,2 13 0,-6 0 0,-6-10 0,-7-16 0,-3-12 0,-3-10 0,-1-6 0,-1-2 0,1-3 0,0 1 0,-1-3 0,2-3 0,2-10 0,2-15 0,2-17 0,1-17 0,-1-7 0,1 4 0,0 12 0,-2 17 0,-4 17 0,-4 12 0,-2 6 0,-1 4 0</inkml:trace>
  <inkml:trace contextRef="#ctx0" brushRef="#br0" timeOffset="3">278 1355 24575,'0'-3'0,"0"4"0,0 9 0,0 10 0,0 8 0,0 5 0,0-3 0,0-6 0,0-8 0,0-6 0,0-3 0,0-4 0,1-12 0,1-19 0,-2-20 0,-5-17 0,-5-4 0,0 10 0,1 13 0,5 17 0,5 13 0,4 8 0,6 3 0,7 3 0,7 2 0,3 3 0,0 4 0,-3 4 0,-3 1 0,-4 2 0,-2 0 0,4 5 0,4 5 0,1 3 0,-3-1 0,-7-2 0,-7-3 0,-5 0 0,-5 0 0,-5 0 0,-7 3 0,-6 1 0,-3 1 0,-3-1 0,1-3 0,0-4 0,4-4 0,3-6-1696,4-3 0,7-2 0,2-2 0</inkml:trace>
  <inkml:trace contextRef="#ctx0" brushRef="#br0" timeOffset="4">1018 1244 24575,'2'-2'0,"-1"12"0,0 12 0,-1 12 0,0 6 0,0-2 0,0-5 0,0-3 0,0-5 0,-1-3 0,0-3 0,-1-4 0,-1-2 0,0-3 0,-1-2 0,1 0 0,0-2 0,0-1 0,-1-1 0,-1-2 0,-3-1 0,-5-2 0,-6-3 0,-1-5 0,2-5 0,5-2 0,5 1 0,2 4 0,3 2 0,2 4 0,3 4 0,6 5 0,6 6 0,3 2 0,2 1 0,0-3 0,-2-3 0,-2-3 0,-1 0 0,-2-1 0,0 1 0,-2 0 0,-1-1 0,0-1 0,-1-1 0,-1-1 0,2 0 0,1 0 0,0-1 0,0-1 0,0-2 0,0-3 0,-1 0 0,0 0 0,-2 1 0,-1 0 0,-1-1 0,-2 0 0,-1-3 0,-1 5 0,-1-1 0</inkml:trace>
  <inkml:trace contextRef="#ctx0" brushRef="#br0" timeOffset="5">1976 219 24575,'-1'9'0,"-2"0"0,-1-3 0,-1 0 0,1-2 0,1-2 0,1-2 0,1-2 0,1-1 0,0-1 0,0-1 0,0-1 0,6-6 0,7-9 0,9-12 0,5-8 0,0 0 0,-7 6 0,-5 11 0,-5 9 0,-4 7 0,-1 5 0,-2 2 0,1 1 0,-1 1 0,1 4 0,2 9 0,4 12 0,6 11 0,1 5 0,1 0 0,-2-2 0,-5-7 0,-4-8 0,-2-6 0,-2-9 0,-2-10 0,0-14 0,-4-15 0,-7-12 0,-6-4 0,-3 8 0,3 10 0,4 12 0,3 6 0,2 2 0,1 0 0,1 0 0,1 1 0,0 3 0,0 1 0,-1 2 0,-2 1 0,-4 5 0,-3 8 0,-5 9 0,-5 9 0,-3 2 0,-5 5 0,-9 4 0,-7 3 0,-5 5 0,2-3 0,10-9 0,12-11 0,10-12 0,11-9 0,5-4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2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24575,'30'2'0,"17"-1"0,20-1 0,9 0 0,-16 0 0,-15 0 0,-23 0 0,-13 0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2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24575,'28'0'0,"24"0"0,28 0 0,17 0 0,1 0 0,-20 0 0,-24 0 0,-21 0 0,-17 0 0,-7 0 0,2 0 0,18 0 0,22 0 0,23 0 0,10 0 0,-11 0 0,-19 0 0,-24 0 0,-15 0 0,-8 0 0,4 0 0,12 0 0,12 0 0,8 0 0,-3 0 0,-11 0 0,-10 0 0,-12 0 0,-9 0 0,-3 0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2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4 24575,'23'-2'0,"35"0"0,7 2 0,10 0 0,-10 0 0,5 0 0,2 0-471,13 0 0,3 0 0,-1 0 471,-4 0 0,-1 0 0,-5 0 0,17 0 0,-9 0 230,-21 0 0,-9 0-230,-1 0 0,-29 0 0,-19 0 0</inkml:trace>
  <inkml:trace contextRef="#ctx0" brushRef="#br0" timeOffset="1">607 437 24575,'4'-3'0,"2"0"0,3 1 0,1-1 0,1 0 0,-3 1 0,-4 5 0,-4 5 0,0 7 0,-1 8 0,-1 6 0,1 9 0,0 5 0,0 2 0,1-5 0,0-9 0,0-9 0,0-6 0,0-6 0,3-5 0,3-6 0,5-5 0,5-8 0,8-4 0,15-3 0,13 3 0,11 3 0,1 2 0,-11 1 0,-12-3 0,-15-2 0,-10-6 0,-8-4 0,-3-4 0,-2 1 0,-3 5 0,0 7 0,-2 8 0,0 12 0,-1 21 0,-2 22 0,-3 19 0,-2 7 0,-1-8 0,1-13 0,2-15 0,2-11 0,3-7 0,0-4 0,1-2 0,0 0 0,0-2 0,1 0 0,0-3 0,1-1 0,0-2 0,0-2 0</inkml:trace>
  <inkml:trace contextRef="#ctx0" brushRef="#br0" timeOffset="2">1812 401 24575,'-1'-4'0,"-7"2"0,-31 0 0,-35-3 0,21 1 0,-4-1 0,-7-1 0,0-1 0,1 1 0,0-1 0,2 0 0,1 1 0,6 1 0,1 0 0,-44-5 0,11-1 0,14 1 0,4-2 0,9 1 0,4 1 0,0 3 0,0 3 0,-1 3 0,-1 1 0,-2 0 0,2 0 0,2 0 0,8 1 0,11 2 0,10 6 0,11 8 0,6 9 0,4 7 0,3 9 0,-1 13 0,0 18 0,1 18 0,1-37 0,1 1 0,0 5 0,1 0 0,2-2 0,3-1 0,2-3 0,4-3 0,23 36 0,17-16 0,15-12 0,22-16 0,-33-26 0,4-4 0,9-3 0,2-3 0,3-2 0,1-2 0,2 0 0,-1-2 0,-5-1 0,-1-1 0,-3-2 0,0-2 0,2-2 0,0-4 0,1-3 0,0-3 0,5-4 0,-1-2 0,-3 0 0,-2-1 0,-6-1 0,-2-2 0,-8 2 0,-4-2 0,31-27 0,-18 0 0,-18 2 0,-15 3 0,-9 2 0,-7 2 0,-6 3 0,-3 2 0,-9-4 0,-11-1 0,-13-4 0,-19-4 0,-8 6 0,-11 7 0,-3 11 0,4 15 0,1 6 0,7 9 0,26-1 0,8 3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5:30.6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167 0 24575,'58'0'0,"0"0"0,9 0 0,11 0 0,8 0 0,7 0 0,-9 0 0,6 0 0,6 0 0,5 0 0,1 0 0,3 0 0,-2 0-1093,-11 0 1,2 0 0,2 0 0,1 0-1,1 0 1,1 0 0,-1 0 0,0 0-1,0 0 1046,0 0 1,0 0-1,2 0 1,-1 0-1,0 0 1,-1 0-1,-1 0 1,-1 0 0,-2 0 46,0 0 0,1 0 0,-1 0 0,-1 0 0,-2 0 0,-3 0 0,-2 0 0,-5 0 198,18 0 0,-6 0 1,-4 0-1,-2 0 0,-3 0-198,5 0 0,-4 0 0,-2 0 0,-2 1 472,15 0 1,-3 2-1,-4 1-472,-15 1 0,-4 1 0,1 2 0,1 1 0,0 1 0,0 1 0,-4 0 0,-1 0 0,0 0 0,28 3 0,-3-1 0,-9-3 0,-2-1 2622,-12-2 0,-3-1-2622,-5 0 0,-2 0 1962,37 5-1962,-9-2 635,-11-1-635,-3-3 0,-8-1 0,-7-1 0,-9-1 0,-14 0 0,-12 0 0,-12 2 0,-6 2 0,-4 3 0,-1 3 0,-1 6 0,-2 12 0,0 21 0,2 28 0,8 18 0,-2-45 0,2-2 0,9 41 0,-2-27 0,-6-22 0,-6-20 0,-2-11 0,-1-5 0,-2-1 0,-4-1 0,-6-2 0,-8-1 0,-12 0 0,-15 1 0,-13 3 0,-9 4 0,-2 2 0,11 0 0,10-2 0,17-3 0,11-4 0,2-1 0,-1-1 0,-9 1 0,-15 6 0,-19 9 0,-13 10 0,-9 3 0,4-4 0,15-6 0,10-6 0,11-3 0,1-2 0,-2-2 0,-8-3 0,-7-2 0,-6-1 0,-8 0 0,-6 0 0,-7 0 0,-7 1 0,46-1 0,-3 1 0,-5 1 0,-3 0 0,-7 0 0,-2 0 0,-8-1 0,-2 1 0,-4-1 0,-1 1 0,-1-1 0,1-1 0,2 1 0,2 0 0,7 0 0,0 0 0,6 0 0,2-1 0,1 0 0,1 0 0,-3 0 0,0 0 0,-3 0 0,0-2 0,-2 0 0,-1-1 0,1-1 0,0 0 0,1-2 0,-1-1 0,-2-2 0,-1 0 0,-4 0 0,0-1 0,0 0 0,1-1 0,2 2 0,1 1 0,7 0 0,2 1 0,5 0 0,3 1 0,4 0 0,1 1 0,1 1 0,1 0 0,-44-2 0,6 3 0,-2 1 0,2 2 0,-3 0 0,6 0 0,7-1 0,9-1 0,7 1 0,6-1 0,5 2 0,0 0 0,-3 0 0,-3 0 0,-3 0 0,2 1 0,6 2 0,8 2 0,8 2 0,-1 2 0,-4 1 0,-8 0 0,-2 0 0,2-3 0,7-3 0,9-3 0,8-7 0,7-11 0,4-13 0,6-15 0,4-9 0,4-5 0,1-1 0,1-2 0,0 0 0,0-1 0,0 4 0,0 8 0,0 7 0,0 0 0,0-4 0,0-3 0,0 1 0,1 9 0,2 11 0,1 11 0,1 6 0,0 2 0,1 0 0,1 0 0,0 0 0,1 3 0,2 4 0,3 2 0,2 2 0,2 0 0,0 0 0,1 0 0,-1 0 0,2-1 0,0 0 0,1 0 0,0 0 0,-4 0 0,-4 1 0,-6 0 0,-3 0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2-22T09:45:30.628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82,'89'-5,"-26"3,6 0,25 2,9 0,-19 0,4 0,2 0,7 0,2 0,0 0,-1 1,0-1,-2-1,-8 1,-1-1,-2 0,-9-1,-2 0,-2-1,25-1,-4-1,-11 0,-3-1,-4 1,-2 0,-1 1,0-1,-4 2,0 0,-6 0,-1 1,-6 1,-3 0,39 1,-1 0,2 0,-43 0,2 1,5 0,1 1,-1 1,1 0,-2 1,0 1,43 2,-14-2,-6-3,-1-2,9-1,7-3,3-2,-8-2,-12-1,-4 2,-6 2,2 2,1 2,-7 1,-2 0,0 0,8 5,16 5,11 4,3 3,-6-1,-15-4,-12-2,-13-1,-10 0,-9 0,-7-2,-5-3,-4-1,-1-2,-2-1,-1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6:08.9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1753 24575,'0'-9'0,"0"-6"0,0-18 0,0-14 0,2-10 0,15-12 0,23-7 0,-9 32 0,4 0 0,12-8 0,5 0 0,6-3 0,3 0 0,5 0 0,2 2 0,0 3 0,-1 3 0,-8 8 0,-3 3 0,-10 8 0,-4 4 0,15-6 0,-26 15 0,-16 9 0,-11 5 0,-8 1 0,-7 0 0,-6 0 0,-6 0 0,-6 0 0,-6-4 0,-7-5 0,-4-5 0,1-4 0,6 2 0,14 5 0,11 4 0,11 2 0,10 2 0,7 1 0,12 2 0,14 0 0,15 0 0,14 1 0,9 3 0,0 3 0,-10 3 0,-15 1 0,-17-1 0,-17-2 0,-10 0 0,-7-1 0,-3 0 0,-5 2 0,-4 4 0,-6 3 0,-2 9 0,-2 7 0,0 7 0,1 2 0,2-3 0,6-10 0,4-9 0,5-10 0,2-5 0</inkml:trace>
  <inkml:trace contextRef="#ctx0" brushRef="#br0" timeOffset="1200">1727 449 24575,'-10'0'0,"-8"0"0,-9 0 0,-7 0 0,1 0 0,7 0 0,7 1 0,8 2 0,4 5 0,3 4 0,3 5 0,0 4 0,1 5 0,0 7 0,1 6 0,6 2 0,7-4 0,10-8 0,9-8 0,4-10 0,3-5 0,-3-4 0,-5-2 0,-9 0 0,-8 0 0,-9 0 0,-2 0 0</inkml:trace>
  <inkml:trace contextRef="#ctx0" brushRef="#br0" timeOffset="3416">2027 367 24575,'-2'7'0,"0"5"0,2 8 0,0 2 0,0-3 0,0-5 0,0-4 0,0-2 0,0-1 0,0-1 0,0 2 0,0 3 0,1 3 0,1 4 0,2 1 0,0-2 0,-1-2 0,-1-5 0,-1-3 0,0-3 0,2-2 0,2-6 0,2-7 0,1-6 0,-1-6 0,-1-2 0,0 0 0,3 2 0,2 3 0,2 3 0,2 5 0,-1 5 0,1 3 0,-1 3 0,-2 1 0,-2 3 0,-1 5 0,-4 5 0,-2 6 0,-2 4 0,-1 1 0,0 0 0,0-4 0,0-4 0,0-5 0,0-5 0,1-8 0,4-9 0,3-9 0,4-7 0,2-1 0,0 2 0,-1 5 0,-1 4 0,-1 6 0,-1 6 0,0 2 0,-1 2 0,0 1 0,-1 2 0,0 2 0,0 6 0,-2 3 0,0 5 0,-1 1 0,2 2 0,2 1 0,0 0 0,0 0 0,0-1 0,0-3 0,-2-3 0,-2-3 0,-3-5 0,-5-3 0,1-3 0,-1-1 0</inkml:trace>
  <inkml:trace contextRef="#ctx0" brushRef="#br0" timeOffset="5616">2537 165 24575,'-15'-2'0,"-24"0"0,-39 2 0,20 0 0,-5 0 0,-12 0 0,-2 0 0,-4 0 0,-1 0 0,2 0 0,3 0 0,10 0 0,5 0 0,9 0 0,4 0 0,-27 0 0,22 0 0,12 0 0,14 0 0,11 0 0,6 0 0,4 0 0,4 1 0,0 1 0,2 0 0,1 2 0,1 2 0,1 2 0,3 4 0,3 6 0,2 9 0,0 11 0,1 15 0,1 15 0,1 9 0,-1 1 0,0-9 0,-1-12 0,-1-12 0,-2-8 0,-1-6 0,-2-4 0,0 0 0,1-1 0,0 8 0,2 12 0,1 9 0,3 9 0,2-4 0,-2-13 0,-1-14 0,-2-17 0,-1-11 0,1-4 0,3-6 0,8-7 0,16-7 0,28-7 0,-18 11 0,4 1 0,14-3 0,3 1 0,10-1 0,2 0 0,4-1 0,0 1 0,-5 1 0,-3 0 0,-9 1 0,-4 0 0,33-8 0,-34 5 0,-23 3 0,-19 6 0,-12 3 0,-4-1 0,-2-2 0,-1-2 0,0-4 0,0-5 0,-2-6 0,-3-6 0,-3-7 0,-5-14 0,-5-17 0,-5-27 0,8 42 0,0-2 0,-1-2 0,-1 1 0,0 2 0,0 3 0,-12-29 0,7 24 0,8 25 0,7 19 0,5 10 0,0 5 0,0 3 0,-1 2 0,1-2 0,0 0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8:25.90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437 1269 24575,'22'0'0,"41"0"0,3 0 0,12 0 0,-9 0 0,6 0 0,3 0-639,9 0 1,3 0-1,1 0 639,4 0 0,1 0 0,0 0 0,-1 0 0,1 0 0,-2 0 0,-5 0 0,0 0 0,-3 0 0,-8 0 0,-1 0 0,-3 0 309,20 0 0,-7 0-309,-22 0 0,-8 0 317,18 2-317,-25-1 0,-26 0 0,-13-1 981,-7-6-981,-2-8 0,-2-18 0,0-41 0,0 18 0,0-6 0,0-17 0,0-4 0,0-5 0,0 0 0,-1 0 0,0 2 0,-1 10 0,-1 3 0,-1 14 0,-1 4 0,-6-35 0,0 37 0,2 17 0,2 17 0,1 8 0,-1 4 0,-6 2 0,-6-2 0,-12-1 0,-17 0 0,-18 0 0,-26-2 0,33 5 0,-4 1 0,-10 0 0,-4 0 0,-9 1 0,-2 1 0,-5 1 0,0 0 0,1 0 0,0 0 0,3 2 0,2 0 0,7 3 0,3 1 0,6 1 0,1 2 0,5 1 0,2 1 0,5-1 0,1-1 0,3 0 0,1-1 0,-42 6 0,10-3 0,9-1 0,4-2 0,3-2 0,-1-1 0,3-1 0,9-1 0,12-1 0,14 0 0,10-1 0,10 1 0,5 1 0,5 0 0,1 2 0,3 4 0,2 6 0,5 15 0,3 17 0,1 22 0,2 20 0,-8-38 0,-1 0 0,1 1 0,0 0 0,0 0 0,0-1 0,7 44 0,3-11 0,0-10 0,-2-19 0,-2-15 0,-4-12 0,-3-10 0,-3-7 0,0-3 0,-1-1 0,0-1 0,0 0 0,-1 0 0,1-2 0,-1 0 0,0 1 0,1-1 0,-1 1 0,0-2 0,0 1 0,1 0 0,0 0 0,0 0 0,0 0 0,-2-1 0,1-2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2T09:48:27.95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485 0 24575,'40'0'0,"60"0"0,-14 0 0,11 0-865,-16 0 1,5 0 0,1 0 864,11 0 0,3 0 0,-1 0 0,-5 0 0,0 0 0,-2 0 140,-10 0 1,-3 0 0,-3 0-141,20 0 0,-9 0 260,-25 0 0,-7 0-260,19 0 0,-36 0 0,-22 2 1319,-11 0-1319,-4 2 332,-2 2-332,-1 3 0,-3 3 0,-2 5 0,-2 5 0,-1 5 0,3 6 0,0 10 0,2 15 0,2 31 0,1-29 0,1 6 0,0 14 0,2 4 0,-1 4 0,2 0 0,-1-5 0,1-4 0,0-13 0,0-5 0,0 20 0,-1-30 0,-4-28 0,-11-14 0,-24-7 0,-37-4 0,12 1 0,-7 0 0,-20 0 0,-6 1 0,23 0 0,-3 0 0,-3 1-438,-10 0 0,-3 1 1,-1 1 437,-2 1 0,0 1 0,1 0 0,1 1 0,1 0 0,2 1-110,9 0 1,1 0-1,4 0 110,-18 2 0,7 0 0,16-3 0,5 0 0,13-2 0,4-1 0,-26 0 0,30-3 1291,19 0-1291,13 0 351,6-3-351,5-6 0,0-7 0,1-11 0,0-15 0,0-18 0,0-22 0,0 28 0,0-1 0,0-5 0,0 0 0,0-1 0,0 1 0,0 5 0,1 3 0,4-28 0,2 19 0,1 18 0,1 10 0,-1 3 0,2-3 0,0-2 0,2-4 0,4 1 0,6-1 0,7 1 0,6-1 0,1 4 0,-1 8 0,-3 9 0,-6 9 0,-4 6 0,0 2 0,-3 1 0,1 0 0,-2 0 0,-3 0 0,-7 0 0,-2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6A0C7-369C-3848-B6FB-E5A2F6FBD7DA}">
  <dimension ref="B4:H92"/>
  <sheetViews>
    <sheetView topLeftCell="A79" zoomScale="238" workbookViewId="0">
      <selection activeCell="B88" sqref="B88:B90"/>
    </sheetView>
  </sheetViews>
  <sheetFormatPr baseColWidth="10" defaultRowHeight="16" x14ac:dyDescent="0.2"/>
  <sheetData>
    <row r="4" spans="2:7" x14ac:dyDescent="0.2">
      <c r="B4" t="s">
        <v>0</v>
      </c>
      <c r="D4" t="s">
        <v>3</v>
      </c>
    </row>
    <row r="6" spans="2:7" x14ac:dyDescent="0.2">
      <c r="B6" t="s">
        <v>1</v>
      </c>
      <c r="D6" t="s">
        <v>4</v>
      </c>
    </row>
    <row r="8" spans="2:7" x14ac:dyDescent="0.2">
      <c r="B8" t="s">
        <v>2</v>
      </c>
      <c r="D8" t="s">
        <v>5</v>
      </c>
    </row>
    <row r="11" spans="2:7" x14ac:dyDescent="0.2">
      <c r="B11" s="2"/>
      <c r="C11" s="2"/>
      <c r="D11" s="2"/>
      <c r="E11" s="2"/>
      <c r="F11" s="2"/>
      <c r="G11" s="2"/>
    </row>
    <row r="15" spans="2:7" x14ac:dyDescent="0.2">
      <c r="B15" s="2" t="s">
        <v>16</v>
      </c>
    </row>
    <row r="17" spans="2:8" x14ac:dyDescent="0.2">
      <c r="B17" t="s">
        <v>17</v>
      </c>
      <c r="D17" t="s">
        <v>28</v>
      </c>
    </row>
    <row r="19" spans="2:8" x14ac:dyDescent="0.2">
      <c r="B19" t="s">
        <v>18</v>
      </c>
      <c r="D19" s="3" t="s">
        <v>22</v>
      </c>
      <c r="H19" t="s">
        <v>23</v>
      </c>
    </row>
    <row r="21" spans="2:8" x14ac:dyDescent="0.2">
      <c r="B21" t="s">
        <v>19</v>
      </c>
      <c r="D21" t="s">
        <v>24</v>
      </c>
    </row>
    <row r="23" spans="2:8" x14ac:dyDescent="0.2">
      <c r="B23" t="s">
        <v>20</v>
      </c>
      <c r="D23" t="s">
        <v>25</v>
      </c>
    </row>
    <row r="25" spans="2:8" x14ac:dyDescent="0.2">
      <c r="B25" t="s">
        <v>21</v>
      </c>
      <c r="D25" t="s">
        <v>26</v>
      </c>
    </row>
    <row r="28" spans="2:8" x14ac:dyDescent="0.2">
      <c r="B28" s="2"/>
      <c r="C28" s="2"/>
      <c r="D28" s="2"/>
      <c r="E28" s="2"/>
      <c r="F28" s="2"/>
      <c r="G28" s="2"/>
      <c r="H28" s="2"/>
    </row>
    <row r="32" spans="2:8" x14ac:dyDescent="0.2">
      <c r="B32" t="s">
        <v>30</v>
      </c>
      <c r="D32" t="s">
        <v>32</v>
      </c>
    </row>
    <row r="34" spans="2:8" x14ac:dyDescent="0.2">
      <c r="B34" t="s">
        <v>31</v>
      </c>
      <c r="D34" t="s">
        <v>36</v>
      </c>
    </row>
    <row r="36" spans="2:8" x14ac:dyDescent="0.2">
      <c r="B36" t="s">
        <v>37</v>
      </c>
      <c r="D36" t="s">
        <v>40</v>
      </c>
    </row>
    <row r="39" spans="2:8" x14ac:dyDescent="0.2">
      <c r="B39" s="2"/>
      <c r="C39" s="2"/>
      <c r="D39" s="2"/>
      <c r="E39" s="2"/>
      <c r="F39" s="2"/>
      <c r="G39" s="2"/>
      <c r="H39" s="2"/>
    </row>
    <row r="42" spans="2:8" x14ac:dyDescent="0.2">
      <c r="B42" t="s">
        <v>41</v>
      </c>
    </row>
    <row r="45" spans="2:8" x14ac:dyDescent="0.2">
      <c r="B45" t="s">
        <v>42</v>
      </c>
      <c r="D45" t="s">
        <v>43</v>
      </c>
    </row>
    <row r="47" spans="2:8" x14ac:dyDescent="0.2">
      <c r="B47" t="s">
        <v>44</v>
      </c>
      <c r="D47" t="s">
        <v>45</v>
      </c>
    </row>
    <row r="59" spans="2:7" x14ac:dyDescent="0.2">
      <c r="B59" s="2"/>
      <c r="C59" s="2"/>
      <c r="D59" s="2"/>
      <c r="E59" s="2"/>
      <c r="F59" s="2"/>
      <c r="G59" s="2"/>
    </row>
    <row r="63" spans="2:7" x14ac:dyDescent="0.2">
      <c r="B63" t="s">
        <v>58</v>
      </c>
      <c r="D63" t="s">
        <v>60</v>
      </c>
    </row>
    <row r="65" spans="2:7" x14ac:dyDescent="0.2">
      <c r="B65" t="s">
        <v>59</v>
      </c>
      <c r="D65" t="s">
        <v>61</v>
      </c>
    </row>
    <row r="68" spans="2:7" x14ac:dyDescent="0.2">
      <c r="B68" s="2"/>
      <c r="C68" s="2"/>
      <c r="D68" s="2"/>
      <c r="E68" s="2"/>
      <c r="F68" s="2"/>
    </row>
    <row r="70" spans="2:7" x14ac:dyDescent="0.2">
      <c r="G70" t="s">
        <v>85</v>
      </c>
    </row>
    <row r="71" spans="2:7" x14ac:dyDescent="0.2">
      <c r="B71" t="s">
        <v>77</v>
      </c>
      <c r="D71" t="s">
        <v>83</v>
      </c>
    </row>
    <row r="73" spans="2:7" x14ac:dyDescent="0.2">
      <c r="B73" t="s">
        <v>78</v>
      </c>
      <c r="D73" t="s">
        <v>84</v>
      </c>
    </row>
    <row r="76" spans="2:7" x14ac:dyDescent="0.2">
      <c r="B76" s="2"/>
      <c r="C76" s="2"/>
      <c r="D76" s="2"/>
      <c r="E76" s="2"/>
      <c r="F76" s="2"/>
      <c r="G76" s="2"/>
    </row>
    <row r="80" spans="2:7" x14ac:dyDescent="0.2">
      <c r="B80" s="2" t="s">
        <v>86</v>
      </c>
      <c r="D80" t="s">
        <v>94</v>
      </c>
    </row>
    <row r="82" spans="2:4" x14ac:dyDescent="0.2">
      <c r="B82" t="s">
        <v>87</v>
      </c>
    </row>
    <row r="84" spans="2:4" x14ac:dyDescent="0.2">
      <c r="B84" s="2" t="s">
        <v>88</v>
      </c>
      <c r="D84" t="s">
        <v>104</v>
      </c>
    </row>
    <row r="85" spans="2:4" x14ac:dyDescent="0.2">
      <c r="B85" s="2"/>
    </row>
    <row r="86" spans="2:4" x14ac:dyDescent="0.2">
      <c r="B86" s="2" t="s">
        <v>89</v>
      </c>
      <c r="D86" t="s">
        <v>105</v>
      </c>
    </row>
    <row r="88" spans="2:4" x14ac:dyDescent="0.2">
      <c r="B88" s="2" t="s">
        <v>90</v>
      </c>
      <c r="D88" t="s">
        <v>109</v>
      </c>
    </row>
    <row r="89" spans="2:4" x14ac:dyDescent="0.2">
      <c r="B89" s="2"/>
    </row>
    <row r="90" spans="2:4" x14ac:dyDescent="0.2">
      <c r="B90" s="2" t="s">
        <v>91</v>
      </c>
      <c r="D90" t="s">
        <v>110</v>
      </c>
    </row>
    <row r="92" spans="2:4" x14ac:dyDescent="0.2">
      <c r="B92" t="s">
        <v>106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F3CB-6F3D-CF4B-9A24-F21C0F6654C2}">
  <dimension ref="B11:L100"/>
  <sheetViews>
    <sheetView tabSelected="1" topLeftCell="A89" zoomScale="272" workbookViewId="0">
      <selection activeCell="C94" sqref="C94"/>
    </sheetView>
  </sheetViews>
  <sheetFormatPr baseColWidth="10" defaultRowHeight="16" x14ac:dyDescent="0.2"/>
  <sheetData>
    <row r="11" spans="12:12" x14ac:dyDescent="0.2">
      <c r="L11" t="s">
        <v>92</v>
      </c>
    </row>
    <row r="29" spans="4:9" x14ac:dyDescent="0.2">
      <c r="D29" s="5" t="s">
        <v>93</v>
      </c>
    </row>
    <row r="30" spans="4:9" x14ac:dyDescent="0.2">
      <c r="D30" s="4">
        <v>3</v>
      </c>
    </row>
    <row r="31" spans="4:9" x14ac:dyDescent="0.2">
      <c r="D31" s="4">
        <v>6</v>
      </c>
      <c r="H31" t="s">
        <v>97</v>
      </c>
      <c r="I31" t="s">
        <v>98</v>
      </c>
    </row>
    <row r="32" spans="4:9" x14ac:dyDescent="0.2">
      <c r="D32" s="4">
        <v>8</v>
      </c>
      <c r="F32">
        <f>PERCENTILE(D30:D39,100%)</f>
        <v>48</v>
      </c>
      <c r="H32" s="2">
        <f>PERCENTILE(D30:D39,50%)</f>
        <v>19.5</v>
      </c>
      <c r="I32" s="2">
        <f>MEDIAN(D30:D39)</f>
        <v>19.5</v>
      </c>
    </row>
    <row r="33" spans="4:9" x14ac:dyDescent="0.2">
      <c r="D33" s="4">
        <v>22</v>
      </c>
    </row>
    <row r="34" spans="4:9" x14ac:dyDescent="0.2">
      <c r="D34" s="4">
        <v>44</v>
      </c>
    </row>
    <row r="35" spans="4:9" x14ac:dyDescent="0.2">
      <c r="D35" s="4">
        <v>19</v>
      </c>
      <c r="H35" t="s">
        <v>102</v>
      </c>
      <c r="I35" t="s">
        <v>101</v>
      </c>
    </row>
    <row r="36" spans="4:9" x14ac:dyDescent="0.2">
      <c r="D36" s="4">
        <v>23</v>
      </c>
      <c r="H36" s="2">
        <f>PERCENTILE(D30:D39,0)</f>
        <v>3</v>
      </c>
      <c r="I36" s="2">
        <f>MIN(D30:D39)</f>
        <v>3</v>
      </c>
    </row>
    <row r="37" spans="4:9" x14ac:dyDescent="0.2">
      <c r="D37" s="4">
        <v>20</v>
      </c>
    </row>
    <row r="38" spans="4:9" x14ac:dyDescent="0.2">
      <c r="D38" s="4">
        <v>17</v>
      </c>
    </row>
    <row r="39" spans="4:9" x14ac:dyDescent="0.2">
      <c r="D39" s="4">
        <v>48</v>
      </c>
      <c r="H39" t="s">
        <v>103</v>
      </c>
      <c r="I39" t="s">
        <v>89</v>
      </c>
    </row>
    <row r="40" spans="4:9" x14ac:dyDescent="0.2">
      <c r="H40" s="2">
        <f>PERCENTILE(D30:D39,100%)</f>
        <v>48</v>
      </c>
      <c r="I40" s="2">
        <f>MAX(D30:D39)</f>
        <v>48</v>
      </c>
    </row>
    <row r="44" spans="4:9" x14ac:dyDescent="0.2">
      <c r="E44" s="2" t="s">
        <v>95</v>
      </c>
      <c r="F44" s="2"/>
      <c r="G44" s="2" t="s">
        <v>96</v>
      </c>
    </row>
    <row r="46" spans="4:9" x14ac:dyDescent="0.2">
      <c r="E46" t="s">
        <v>99</v>
      </c>
      <c r="G46" t="s">
        <v>101</v>
      </c>
    </row>
    <row r="48" spans="4:9" x14ac:dyDescent="0.2">
      <c r="E48" t="s">
        <v>100</v>
      </c>
      <c r="G48" t="s">
        <v>89</v>
      </c>
    </row>
    <row r="60" spans="5:10" x14ac:dyDescent="0.2">
      <c r="J60">
        <f>QUARTILE(D30:D39,2)</f>
        <v>19.5</v>
      </c>
    </row>
    <row r="63" spans="5:10" x14ac:dyDescent="0.2">
      <c r="E63" t="s">
        <v>106</v>
      </c>
    </row>
    <row r="64" spans="5:10" x14ac:dyDescent="0.2">
      <c r="F64" t="s">
        <v>107</v>
      </c>
    </row>
    <row r="71" spans="2:11" x14ac:dyDescent="0.2">
      <c r="E71" s="2"/>
      <c r="F71" s="2"/>
      <c r="G71" s="2"/>
      <c r="H71" s="2"/>
      <c r="I71" s="2"/>
      <c r="J71" s="2"/>
      <c r="K71" s="2"/>
    </row>
    <row r="75" spans="2:11" x14ac:dyDescent="0.2">
      <c r="B75" s="4">
        <v>3</v>
      </c>
      <c r="D75" t="s">
        <v>108</v>
      </c>
      <c r="F75">
        <f>LARGE(B75:B85,8)</f>
        <v>8</v>
      </c>
    </row>
    <row r="76" spans="2:11" x14ac:dyDescent="0.2">
      <c r="B76" s="4">
        <v>6</v>
      </c>
    </row>
    <row r="77" spans="2:11" x14ac:dyDescent="0.2">
      <c r="B77" s="4">
        <v>8</v>
      </c>
      <c r="D77" t="s">
        <v>91</v>
      </c>
      <c r="F77">
        <f>SMALL(B75:B84,3)</f>
        <v>8</v>
      </c>
    </row>
    <row r="78" spans="2:11" x14ac:dyDescent="0.2">
      <c r="B78" s="4">
        <v>22</v>
      </c>
    </row>
    <row r="79" spans="2:11" x14ac:dyDescent="0.2">
      <c r="B79" s="4">
        <v>44</v>
      </c>
    </row>
    <row r="80" spans="2:11" x14ac:dyDescent="0.2">
      <c r="B80" s="4">
        <v>19</v>
      </c>
    </row>
    <row r="81" spans="2:8" x14ac:dyDescent="0.2">
      <c r="B81" s="4">
        <v>23</v>
      </c>
    </row>
    <row r="82" spans="2:8" x14ac:dyDescent="0.2">
      <c r="B82" s="4">
        <v>20</v>
      </c>
    </row>
    <row r="83" spans="2:8" x14ac:dyDescent="0.2">
      <c r="B83" s="4">
        <v>17</v>
      </c>
    </row>
    <row r="84" spans="2:8" x14ac:dyDescent="0.2">
      <c r="B84" s="4">
        <v>48</v>
      </c>
    </row>
    <row r="86" spans="2:8" x14ac:dyDescent="0.2">
      <c r="B86" s="2"/>
      <c r="C86" s="2"/>
      <c r="D86" s="2"/>
      <c r="E86" s="2"/>
      <c r="F86" s="2"/>
      <c r="G86" s="2"/>
      <c r="H86" s="2"/>
    </row>
    <row r="88" spans="2:8" x14ac:dyDescent="0.2">
      <c r="B88" t="s">
        <v>87</v>
      </c>
    </row>
    <row r="91" spans="2:8" x14ac:dyDescent="0.2">
      <c r="B91" s="4">
        <v>3</v>
      </c>
    </row>
    <row r="92" spans="2:8" x14ac:dyDescent="0.2">
      <c r="B92" s="4">
        <v>6</v>
      </c>
    </row>
    <row r="93" spans="2:8" x14ac:dyDescent="0.2">
      <c r="B93" s="4">
        <v>8</v>
      </c>
    </row>
    <row r="94" spans="2:8" x14ac:dyDescent="0.2">
      <c r="B94" s="4">
        <v>22</v>
      </c>
      <c r="D94">
        <f>RANK(8,B91:B100,1)</f>
        <v>3</v>
      </c>
    </row>
    <row r="95" spans="2:8" x14ac:dyDescent="0.2">
      <c r="B95" s="4">
        <v>44</v>
      </c>
    </row>
    <row r="96" spans="2:8" x14ac:dyDescent="0.2">
      <c r="B96" s="4">
        <v>19</v>
      </c>
    </row>
    <row r="97" spans="2:2" x14ac:dyDescent="0.2">
      <c r="B97" s="4">
        <v>23</v>
      </c>
    </row>
    <row r="98" spans="2:2" x14ac:dyDescent="0.2">
      <c r="B98" s="4">
        <v>20</v>
      </c>
    </row>
    <row r="99" spans="2:2" x14ac:dyDescent="0.2">
      <c r="B99" s="4">
        <v>17</v>
      </c>
    </row>
    <row r="100" spans="2:2" x14ac:dyDescent="0.2">
      <c r="B100" s="4">
        <v>48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521FF-500A-A546-B432-80B89FFCCE04}">
  <dimension ref="A3:R112"/>
  <sheetViews>
    <sheetView topLeftCell="A45" zoomScale="233" workbookViewId="0">
      <selection activeCell="H109" sqref="H109"/>
    </sheetView>
  </sheetViews>
  <sheetFormatPr baseColWidth="10" defaultRowHeight="16" x14ac:dyDescent="0.2"/>
  <sheetData>
    <row r="3" spans="2:11" x14ac:dyDescent="0.2">
      <c r="B3" s="1" t="s">
        <v>6</v>
      </c>
      <c r="C3" s="1" t="s">
        <v>7</v>
      </c>
      <c r="D3" s="1" t="s">
        <v>8</v>
      </c>
    </row>
    <row r="4" spans="2:11" x14ac:dyDescent="0.2">
      <c r="B4" s="1" t="s">
        <v>9</v>
      </c>
      <c r="C4" s="1">
        <v>4000</v>
      </c>
      <c r="D4" s="1">
        <v>17</v>
      </c>
    </row>
    <row r="5" spans="2:11" x14ac:dyDescent="0.2">
      <c r="B5" s="1" t="s">
        <v>10</v>
      </c>
      <c r="C5" s="1">
        <v>5600</v>
      </c>
      <c r="D5" s="1">
        <v>18</v>
      </c>
      <c r="F5" t="s">
        <v>14</v>
      </c>
      <c r="K5">
        <f>AVERAGEIFS(C4:C13,D4:D13,"&gt;=18",B4:B13,"MH")</f>
        <v>8500</v>
      </c>
    </row>
    <row r="6" spans="2:11" x14ac:dyDescent="0.2">
      <c r="B6" s="1" t="s">
        <v>11</v>
      </c>
      <c r="C6" s="1">
        <v>9700</v>
      </c>
      <c r="D6" s="1">
        <v>19</v>
      </c>
    </row>
    <row r="7" spans="2:11" x14ac:dyDescent="0.2">
      <c r="B7" s="1" t="s">
        <v>12</v>
      </c>
      <c r="C7" s="1">
        <v>4000</v>
      </c>
      <c r="D7" s="1">
        <v>20</v>
      </c>
    </row>
    <row r="8" spans="2:11" x14ac:dyDescent="0.2">
      <c r="B8" s="1" t="s">
        <v>9</v>
      </c>
      <c r="C8" s="1">
        <v>8000</v>
      </c>
      <c r="D8" s="1">
        <v>21</v>
      </c>
      <c r="F8" t="s">
        <v>15</v>
      </c>
    </row>
    <row r="9" spans="2:11" x14ac:dyDescent="0.2">
      <c r="B9" s="1" t="s">
        <v>10</v>
      </c>
      <c r="C9" s="1">
        <v>9000</v>
      </c>
      <c r="D9" s="1">
        <v>17</v>
      </c>
    </row>
    <row r="10" spans="2:11" x14ac:dyDescent="0.2">
      <c r="B10" s="1" t="s">
        <v>11</v>
      </c>
      <c r="C10" s="1">
        <v>15000</v>
      </c>
      <c r="D10" s="1">
        <v>18</v>
      </c>
      <c r="F10">
        <f>AVERAGEIFS(C4:C13,D4:D13,"&lt;18")</f>
        <v>15666.666666666666</v>
      </c>
    </row>
    <row r="11" spans="2:11" x14ac:dyDescent="0.2">
      <c r="B11" s="1" t="s">
        <v>9</v>
      </c>
      <c r="C11" s="1">
        <v>34000</v>
      </c>
      <c r="D11" s="1">
        <v>16</v>
      </c>
    </row>
    <row r="12" spans="2:11" x14ac:dyDescent="0.2">
      <c r="B12" s="1" t="s">
        <v>13</v>
      </c>
      <c r="C12" s="1">
        <v>9000</v>
      </c>
      <c r="D12" s="1">
        <v>20</v>
      </c>
    </row>
    <row r="13" spans="2:11" x14ac:dyDescent="0.2">
      <c r="B13" s="1" t="s">
        <v>9</v>
      </c>
      <c r="C13" s="1">
        <v>9000</v>
      </c>
      <c r="D13" s="1">
        <v>24</v>
      </c>
      <c r="F13" t="s">
        <v>27</v>
      </c>
      <c r="J13">
        <f>COUNTA(D4:D13)</f>
        <v>10</v>
      </c>
    </row>
    <row r="15" spans="2:11" x14ac:dyDescent="0.2">
      <c r="F15">
        <f>COUNTBLANK(B4:B13)</f>
        <v>0</v>
      </c>
    </row>
    <row r="18" spans="3:7" x14ac:dyDescent="0.2">
      <c r="C18" t="s">
        <v>29</v>
      </c>
      <c r="G18">
        <f>COUNTIFS(B4:B13,"MH",C4:C13,"&gt;10000")</f>
        <v>1</v>
      </c>
    </row>
    <row r="20" spans="3:7" x14ac:dyDescent="0.2">
      <c r="C20">
        <f>COUNTIF(B4:B13,"UP")</f>
        <v>2</v>
      </c>
    </row>
    <row r="25" spans="3:7" x14ac:dyDescent="0.2">
      <c r="C25" t="s">
        <v>33</v>
      </c>
    </row>
    <row r="27" spans="3:7" x14ac:dyDescent="0.2">
      <c r="C27">
        <f>COUNTA(B4:B13)</f>
        <v>10</v>
      </c>
    </row>
    <row r="29" spans="3:7" x14ac:dyDescent="0.2">
      <c r="C29">
        <f>COUNTA(_xlfn.UNIQUE(B4:B13))</f>
        <v>5</v>
      </c>
      <c r="F29" t="s">
        <v>34</v>
      </c>
    </row>
    <row r="31" spans="3:7" x14ac:dyDescent="0.2">
      <c r="C31" t="str" cm="1">
        <f t="array" ref="C31:C35">_xlfn.UNIQUE(B4:B13)</f>
        <v>MH</v>
      </c>
      <c r="E31" t="s">
        <v>35</v>
      </c>
    </row>
    <row r="32" spans="3:7" x14ac:dyDescent="0.2">
      <c r="C32" t="str">
        <v>UP</v>
      </c>
    </row>
    <row r="33" spans="1:8" x14ac:dyDescent="0.2">
      <c r="C33" t="str">
        <v>BH</v>
      </c>
    </row>
    <row r="34" spans="1:8" x14ac:dyDescent="0.2">
      <c r="C34" t="str">
        <v>PU</v>
      </c>
    </row>
    <row r="35" spans="1:8" x14ac:dyDescent="0.2">
      <c r="C35" t="str">
        <v>TN</v>
      </c>
    </row>
    <row r="38" spans="1:8" x14ac:dyDescent="0.2">
      <c r="A38" s="2"/>
      <c r="B38" s="2"/>
      <c r="C38" s="2"/>
      <c r="D38" s="2"/>
      <c r="E38" s="2"/>
      <c r="F38" s="2"/>
      <c r="G38" s="2"/>
    </row>
    <row r="41" spans="1:8" x14ac:dyDescent="0.2">
      <c r="F41" t="s">
        <v>38</v>
      </c>
      <c r="H41" t="s">
        <v>39</v>
      </c>
    </row>
    <row r="42" spans="1:8" x14ac:dyDescent="0.2">
      <c r="F42">
        <f>MOD(10,3)</f>
        <v>1</v>
      </c>
      <c r="H42">
        <f>QUOTIENT(10,3)</f>
        <v>3</v>
      </c>
    </row>
    <row r="50" spans="1:9" x14ac:dyDescent="0.2">
      <c r="A50" s="2"/>
      <c r="B50" s="2"/>
      <c r="C50" s="2"/>
      <c r="D50" s="2"/>
      <c r="E50" s="2"/>
      <c r="F50" s="2"/>
      <c r="G50" s="2"/>
      <c r="H50" s="2"/>
      <c r="I50" s="2"/>
    </row>
    <row r="57" spans="1:9" x14ac:dyDescent="0.2">
      <c r="C57" t="s">
        <v>46</v>
      </c>
      <c r="E57" t="s">
        <v>47</v>
      </c>
      <c r="G57" t="s">
        <v>48</v>
      </c>
    </row>
    <row r="64" spans="1:9" x14ac:dyDescent="0.2">
      <c r="E64">
        <f>AVERAGE(1,2,3,4,5)</f>
        <v>3</v>
      </c>
    </row>
    <row r="66" spans="3:18" x14ac:dyDescent="0.2">
      <c r="C66" t="s">
        <v>49</v>
      </c>
    </row>
    <row r="68" spans="3:18" x14ac:dyDescent="0.2">
      <c r="D68" t="s">
        <v>50</v>
      </c>
    </row>
    <row r="71" spans="3:18" x14ac:dyDescent="0.2">
      <c r="C71" t="s">
        <v>51</v>
      </c>
      <c r="E71" t="s">
        <v>52</v>
      </c>
    </row>
    <row r="72" spans="3:18" x14ac:dyDescent="0.2">
      <c r="N72" t="s">
        <v>62</v>
      </c>
    </row>
    <row r="73" spans="3:18" x14ac:dyDescent="0.2">
      <c r="P73" t="s">
        <v>46</v>
      </c>
    </row>
    <row r="74" spans="3:18" x14ac:dyDescent="0.2">
      <c r="C74" t="s">
        <v>79</v>
      </c>
      <c r="D74">
        <f>_xlfn.VAR.P(1,2,3,4,5)</f>
        <v>2</v>
      </c>
      <c r="E74">
        <f>SQRT(D74)</f>
        <v>1.4142135623730951</v>
      </c>
      <c r="G74" t="s">
        <v>57</v>
      </c>
      <c r="N74">
        <v>155</v>
      </c>
      <c r="P74">
        <f>AVERAGE(N74:N81)</f>
        <v>166.375</v>
      </c>
      <c r="Q74" t="s">
        <v>64</v>
      </c>
    </row>
    <row r="75" spans="3:18" x14ac:dyDescent="0.2">
      <c r="N75">
        <v>165</v>
      </c>
    </row>
    <row r="76" spans="3:18" x14ac:dyDescent="0.2">
      <c r="C76" t="s">
        <v>80</v>
      </c>
      <c r="D76">
        <f>_xlfn.VAR.S(1,2,3,4,5)</f>
        <v>2.5</v>
      </c>
      <c r="E76">
        <f>SQRT(D76)</f>
        <v>1.5811388300841898</v>
      </c>
      <c r="N76">
        <v>182</v>
      </c>
    </row>
    <row r="77" spans="3:18" x14ac:dyDescent="0.2">
      <c r="N77">
        <v>172</v>
      </c>
      <c r="P77" t="s">
        <v>63</v>
      </c>
      <c r="R77" t="s">
        <v>69</v>
      </c>
    </row>
    <row r="78" spans="3:18" x14ac:dyDescent="0.2">
      <c r="N78">
        <v>161</v>
      </c>
    </row>
    <row r="79" spans="3:18" x14ac:dyDescent="0.2">
      <c r="N79">
        <v>180</v>
      </c>
      <c r="P79">
        <f>_xlfn.VAR.P(N74:N81)</f>
        <v>144.234375</v>
      </c>
      <c r="Q79" t="s">
        <v>65</v>
      </c>
    </row>
    <row r="80" spans="3:18" x14ac:dyDescent="0.2">
      <c r="C80" t="s">
        <v>53</v>
      </c>
      <c r="N80">
        <v>144</v>
      </c>
    </row>
    <row r="81" spans="3:17" x14ac:dyDescent="0.2">
      <c r="N81">
        <v>172</v>
      </c>
      <c r="P81" t="s">
        <v>75</v>
      </c>
      <c r="Q81" t="s">
        <v>64</v>
      </c>
    </row>
    <row r="82" spans="3:17" x14ac:dyDescent="0.2">
      <c r="C82" t="s">
        <v>54</v>
      </c>
      <c r="E82" t="s">
        <v>55</v>
      </c>
    </row>
    <row r="83" spans="3:17" x14ac:dyDescent="0.2">
      <c r="E83">
        <f>AVERAGE(C84:C88)</f>
        <v>105</v>
      </c>
      <c r="N83" t="s">
        <v>66</v>
      </c>
    </row>
    <row r="84" spans="3:17" x14ac:dyDescent="0.2">
      <c r="C84">
        <v>100</v>
      </c>
      <c r="G84" t="s">
        <v>56</v>
      </c>
      <c r="N84">
        <v>155</v>
      </c>
    </row>
    <row r="85" spans="3:17" x14ac:dyDescent="0.2">
      <c r="C85">
        <v>110</v>
      </c>
      <c r="N85">
        <v>165</v>
      </c>
    </row>
    <row r="86" spans="3:17" x14ac:dyDescent="0.2">
      <c r="C86">
        <v>120</v>
      </c>
      <c r="G86" t="str">
        <f>"=105"</f>
        <v>=105</v>
      </c>
      <c r="N86">
        <v>182</v>
      </c>
      <c r="P86" t="s">
        <v>67</v>
      </c>
      <c r="Q86" t="s">
        <v>68</v>
      </c>
    </row>
    <row r="87" spans="3:17" x14ac:dyDescent="0.2">
      <c r="C87">
        <v>95</v>
      </c>
      <c r="G87" t="str">
        <f>"&lt;105"</f>
        <v>&lt;105</v>
      </c>
      <c r="N87">
        <v>172</v>
      </c>
    </row>
    <row r="88" spans="3:17" x14ac:dyDescent="0.2">
      <c r="C88">
        <v>100</v>
      </c>
      <c r="G88" t="str">
        <f>"&gt;105"</f>
        <v>&gt;105</v>
      </c>
      <c r="N88">
        <v>161</v>
      </c>
      <c r="P88" t="s">
        <v>73</v>
      </c>
      <c r="Q88" t="s">
        <v>74</v>
      </c>
    </row>
    <row r="89" spans="3:17" x14ac:dyDescent="0.2">
      <c r="N89">
        <v>180</v>
      </c>
    </row>
    <row r="90" spans="3:17" x14ac:dyDescent="0.2">
      <c r="N90">
        <v>144</v>
      </c>
    </row>
    <row r="91" spans="3:17" x14ac:dyDescent="0.2">
      <c r="N91">
        <v>172</v>
      </c>
    </row>
    <row r="92" spans="3:17" x14ac:dyDescent="0.2">
      <c r="I92" t="s">
        <v>70</v>
      </c>
    </row>
    <row r="95" spans="3:17" x14ac:dyDescent="0.2">
      <c r="I95" t="s">
        <v>71</v>
      </c>
    </row>
    <row r="97" spans="6:12" x14ac:dyDescent="0.2">
      <c r="I97" t="s">
        <v>72</v>
      </c>
    </row>
    <row r="100" spans="6:12" x14ac:dyDescent="0.2">
      <c r="G100" t="s">
        <v>63</v>
      </c>
      <c r="I100" t="s">
        <v>77</v>
      </c>
    </row>
    <row r="102" spans="6:12" x14ac:dyDescent="0.2">
      <c r="G102" t="s">
        <v>76</v>
      </c>
      <c r="I102" t="s">
        <v>78</v>
      </c>
    </row>
    <row r="103" spans="6:12" x14ac:dyDescent="0.2">
      <c r="L103" t="s">
        <v>82</v>
      </c>
    </row>
    <row r="105" spans="6:12" x14ac:dyDescent="0.2">
      <c r="I105" t="s">
        <v>81</v>
      </c>
    </row>
    <row r="106" spans="6:12" x14ac:dyDescent="0.2">
      <c r="G106" t="s">
        <v>79</v>
      </c>
      <c r="H106">
        <f>_xlfn.VAR.P(1,2,3,4,5)</f>
        <v>2</v>
      </c>
      <c r="I106">
        <f>SQRT(H106)</f>
        <v>1.4142135623730951</v>
      </c>
      <c r="K106">
        <f>_xlfn.STDEV.P(1,2,3,4,5)</f>
        <v>1.4142135623730951</v>
      </c>
    </row>
    <row r="108" spans="6:12" x14ac:dyDescent="0.2">
      <c r="G108" t="s">
        <v>80</v>
      </c>
      <c r="H108">
        <f>_xlfn.VAR.S(1,2,3,4,5)</f>
        <v>2.5</v>
      </c>
      <c r="I108">
        <f>SQRT(H108)</f>
        <v>1.5811388300841898</v>
      </c>
      <c r="K108">
        <f>_xlfn.STDEV.S(1,2,3,4,5)</f>
        <v>1.5811388300841898</v>
      </c>
    </row>
    <row r="111" spans="6:12" x14ac:dyDescent="0.2">
      <c r="F111" s="2"/>
      <c r="G111" s="2"/>
      <c r="H111" s="2"/>
      <c r="I111" s="2"/>
      <c r="J111" s="2"/>
      <c r="K111" s="2"/>
      <c r="L111" s="2"/>
    </row>
    <row r="112" spans="6:12" x14ac:dyDescent="0.2">
      <c r="F112" s="2"/>
      <c r="G112" s="2"/>
      <c r="H112" s="2"/>
      <c r="I112" s="2"/>
      <c r="J112" s="2"/>
      <c r="K112" s="2"/>
      <c r="L112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2026-02-22T08:35:54Z</dcterms:created>
  <dcterms:modified xsi:type="dcterms:W3CDTF">2026-02-22T10:23:58Z</dcterms:modified>
</cp:coreProperties>
</file>