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" l="1"/>
  <c r="E8" i="1"/>
  <c r="F8" i="1"/>
  <c r="P69" i="1" s="1"/>
  <c r="Q6" i="1" s="1"/>
  <c r="G8" i="1"/>
  <c r="Q9" i="1"/>
  <c r="S9" i="1"/>
  <c r="Q10" i="1"/>
  <c r="S10" i="1"/>
  <c r="F11" i="1"/>
  <c r="H11" i="1"/>
  <c r="Q11" i="1"/>
  <c r="S11" i="1"/>
  <c r="F12" i="1"/>
  <c r="H12" i="1"/>
  <c r="Q12" i="1"/>
  <c r="S12" i="1"/>
  <c r="F13" i="1"/>
  <c r="H13" i="1"/>
  <c r="Q13" i="1"/>
  <c r="S13" i="1"/>
  <c r="AA13" i="1"/>
  <c r="AC13" i="1"/>
  <c r="F14" i="1"/>
  <c r="H14" i="1"/>
  <c r="Q14" i="1"/>
  <c r="S14" i="1"/>
  <c r="AA14" i="1"/>
  <c r="AC14" i="1"/>
  <c r="F15" i="1"/>
  <c r="H15" i="1"/>
  <c r="Q15" i="1"/>
  <c r="S15" i="1"/>
  <c r="AA15" i="1"/>
  <c r="AC15" i="1"/>
  <c r="F16" i="1"/>
  <c r="H16" i="1"/>
  <c r="Q16" i="1"/>
  <c r="S16" i="1"/>
  <c r="AA16" i="1"/>
  <c r="AC16" i="1"/>
  <c r="AI16" i="1"/>
  <c r="F17" i="1"/>
  <c r="H17" i="1"/>
  <c r="Q17" i="1"/>
  <c r="S17" i="1"/>
  <c r="AA17" i="1"/>
  <c r="AC17" i="1"/>
  <c r="AI17" i="1"/>
  <c r="AK17" i="1"/>
  <c r="F18" i="1"/>
  <c r="H18" i="1"/>
  <c r="Q18" i="1"/>
  <c r="S18" i="1"/>
  <c r="AA18" i="1"/>
  <c r="AC18" i="1"/>
  <c r="AI18" i="1"/>
  <c r="AK18" i="1"/>
  <c r="F19" i="1"/>
  <c r="H19" i="1"/>
  <c r="B55" i="1" s="1"/>
  <c r="P19" i="1"/>
  <c r="R19" i="1"/>
  <c r="Q19" i="1" s="1"/>
  <c r="Q30" i="1" s="1"/>
  <c r="S19" i="1"/>
  <c r="AA19" i="1"/>
  <c r="AC19" i="1"/>
  <c r="AI19" i="1"/>
  <c r="AK19" i="1"/>
  <c r="F20" i="1"/>
  <c r="H20" i="1"/>
  <c r="AA20" i="1"/>
  <c r="AC20" i="1"/>
  <c r="AI20" i="1"/>
  <c r="AK20" i="1"/>
  <c r="F21" i="1"/>
  <c r="H21" i="1"/>
  <c r="Q21" i="1"/>
  <c r="S21" i="1"/>
  <c r="AA21" i="1"/>
  <c r="AC21" i="1"/>
  <c r="AI21" i="1"/>
  <c r="AK21" i="1"/>
  <c r="F22" i="1"/>
  <c r="H22" i="1"/>
  <c r="Q22" i="1"/>
  <c r="S22" i="1"/>
  <c r="AA22" i="1"/>
  <c r="AC22" i="1"/>
  <c r="AI22" i="1"/>
  <c r="AK22" i="1"/>
  <c r="F23" i="1"/>
  <c r="H23" i="1"/>
  <c r="Q23" i="1"/>
  <c r="S23" i="1"/>
  <c r="AA23" i="1"/>
  <c r="AC23" i="1"/>
  <c r="AI23" i="1"/>
  <c r="AK23" i="1"/>
  <c r="F24" i="1"/>
  <c r="H24" i="1"/>
  <c r="Q24" i="1"/>
  <c r="S24" i="1"/>
  <c r="AA24" i="1"/>
  <c r="AC24" i="1"/>
  <c r="AI24" i="1"/>
  <c r="AK24" i="1"/>
  <c r="E25" i="1"/>
  <c r="F25" i="1"/>
  <c r="G25" i="1"/>
  <c r="H25" i="1" s="1"/>
  <c r="B56" i="1" s="1"/>
  <c r="Q25" i="1"/>
  <c r="S25" i="1"/>
  <c r="AA25" i="1"/>
  <c r="AC25" i="1"/>
  <c r="AI25" i="1"/>
  <c r="AK25" i="1"/>
  <c r="F26" i="1"/>
  <c r="H26" i="1"/>
  <c r="Q26" i="1"/>
  <c r="S26" i="1"/>
  <c r="AA26" i="1"/>
  <c r="AC26" i="1"/>
  <c r="AI26" i="1"/>
  <c r="AK26" i="1"/>
  <c r="E59" i="1" s="1"/>
  <c r="F27" i="1"/>
  <c r="H27" i="1"/>
  <c r="Q27" i="1"/>
  <c r="S27" i="1"/>
  <c r="AA27" i="1"/>
  <c r="AC27" i="1"/>
  <c r="F28" i="1"/>
  <c r="H28" i="1"/>
  <c r="Q28" i="1"/>
  <c r="S28" i="1"/>
  <c r="AA28" i="1"/>
  <c r="AC28" i="1"/>
  <c r="F29" i="1"/>
  <c r="H29" i="1"/>
  <c r="P29" i="1"/>
  <c r="Q29" i="1"/>
  <c r="R29" i="1"/>
  <c r="S29" i="1" s="1"/>
  <c r="C55" i="1" s="1"/>
  <c r="AA29" i="1"/>
  <c r="AC29" i="1"/>
  <c r="D55" i="1" s="1"/>
  <c r="F30" i="1"/>
  <c r="H30" i="1"/>
  <c r="P30" i="1"/>
  <c r="R30" i="1"/>
  <c r="S30" i="1" s="1"/>
  <c r="C56" i="1" s="1"/>
  <c r="AA30" i="1"/>
  <c r="AC30" i="1"/>
  <c r="D56" i="1" s="1"/>
  <c r="F31" i="1"/>
  <c r="H31" i="1"/>
  <c r="Q31" i="1"/>
  <c r="S31" i="1"/>
  <c r="AA31" i="1"/>
  <c r="AC31" i="1"/>
  <c r="F32" i="1"/>
  <c r="H32" i="1"/>
  <c r="Q32" i="1"/>
  <c r="S32" i="1"/>
  <c r="AA32" i="1"/>
  <c r="AC32" i="1"/>
  <c r="D57" i="1" s="1"/>
  <c r="F33" i="1"/>
  <c r="H33" i="1"/>
  <c r="AA33" i="1"/>
  <c r="AC33" i="1"/>
  <c r="F34" i="1"/>
  <c r="H34" i="1"/>
  <c r="Q34" i="1"/>
  <c r="S34" i="1"/>
  <c r="AA34" i="1"/>
  <c r="AC34" i="1"/>
  <c r="F35" i="1"/>
  <c r="H35" i="1"/>
  <c r="Q35" i="1"/>
  <c r="S35" i="1"/>
  <c r="AA35" i="1"/>
  <c r="AC35" i="1"/>
  <c r="F36" i="1"/>
  <c r="H36" i="1"/>
  <c r="Q36" i="1"/>
  <c r="S36" i="1"/>
  <c r="AA36" i="1"/>
  <c r="AC36" i="1"/>
  <c r="F37" i="1"/>
  <c r="H37" i="1"/>
  <c r="Q37" i="1"/>
  <c r="S37" i="1"/>
  <c r="AA37" i="1"/>
  <c r="AC37" i="1"/>
  <c r="F38" i="1"/>
  <c r="H38" i="1"/>
  <c r="Q38" i="1"/>
  <c r="S38" i="1"/>
  <c r="AA38" i="1"/>
  <c r="AC38" i="1"/>
  <c r="F39" i="1"/>
  <c r="H39" i="1"/>
  <c r="Q39" i="1"/>
  <c r="S39" i="1"/>
  <c r="AA39" i="1"/>
  <c r="AC39" i="1"/>
  <c r="F40" i="1"/>
  <c r="H40" i="1"/>
  <c r="Q40" i="1"/>
  <c r="S40" i="1"/>
  <c r="AA40" i="1"/>
  <c r="AC40" i="1"/>
  <c r="F41" i="1"/>
  <c r="H41" i="1"/>
  <c r="Q41" i="1"/>
  <c r="S41" i="1"/>
  <c r="AA41" i="1"/>
  <c r="AC41" i="1"/>
  <c r="F42" i="1"/>
  <c r="H42" i="1"/>
  <c r="Q42" i="1"/>
  <c r="S42" i="1"/>
  <c r="AA42" i="1"/>
  <c r="AC42" i="1"/>
  <c r="F43" i="1"/>
  <c r="H43" i="1"/>
  <c r="Q43" i="1"/>
  <c r="S43" i="1"/>
  <c r="AA43" i="1"/>
  <c r="AC43" i="1"/>
  <c r="F44" i="1"/>
  <c r="H44" i="1"/>
  <c r="Q44" i="1"/>
  <c r="S44" i="1"/>
  <c r="AA44" i="1"/>
  <c r="AC44" i="1"/>
  <c r="F45" i="1"/>
  <c r="H45" i="1"/>
  <c r="Q45" i="1"/>
  <c r="S45" i="1"/>
  <c r="AA45" i="1"/>
  <c r="AC45" i="1"/>
  <c r="F46" i="1"/>
  <c r="H46" i="1"/>
  <c r="Q46" i="1"/>
  <c r="S46" i="1"/>
  <c r="AA46" i="1"/>
  <c r="AC46" i="1"/>
  <c r="F47" i="1"/>
  <c r="H47" i="1"/>
  <c r="B57" i="1" s="1"/>
  <c r="Q47" i="1"/>
  <c r="S47" i="1"/>
  <c r="Q48" i="1"/>
  <c r="S48" i="1"/>
  <c r="Z48" i="1"/>
  <c r="AA48" i="1"/>
  <c r="AB48" i="1"/>
  <c r="AC48" i="1"/>
  <c r="D58" i="1" s="1"/>
  <c r="Q49" i="1"/>
  <c r="S49" i="1"/>
  <c r="Q50" i="1"/>
  <c r="S50" i="1"/>
  <c r="Q51" i="1"/>
  <c r="S51" i="1"/>
  <c r="Q52" i="1"/>
  <c r="S52" i="1"/>
  <c r="Q53" i="1"/>
  <c r="S53" i="1"/>
  <c r="B54" i="1"/>
  <c r="D54" i="1"/>
  <c r="E54" i="1"/>
  <c r="S54" i="1"/>
  <c r="E55" i="1"/>
  <c r="Q55" i="1"/>
  <c r="S55" i="1"/>
  <c r="E56" i="1"/>
  <c r="Q56" i="1"/>
  <c r="S56" i="1"/>
  <c r="E57" i="1"/>
  <c r="Q57" i="1"/>
  <c r="S57" i="1"/>
  <c r="B58" i="1"/>
  <c r="C58" i="1"/>
  <c r="E58" i="1"/>
  <c r="Q58" i="1"/>
  <c r="S58" i="1"/>
  <c r="D59" i="1"/>
  <c r="Q59" i="1"/>
  <c r="S59" i="1"/>
  <c r="Q60" i="1"/>
  <c r="S60" i="1"/>
  <c r="Q61" i="1"/>
  <c r="S61" i="1"/>
  <c r="C59" i="1" s="1"/>
  <c r="I68" i="1"/>
  <c r="O69" i="1"/>
  <c r="Q69" i="1"/>
  <c r="R6" i="1" s="1"/>
  <c r="H70" i="1"/>
  <c r="J70" i="1"/>
  <c r="R70" i="1"/>
  <c r="AE70" i="1"/>
  <c r="AF70" i="1"/>
  <c r="H71" i="1"/>
  <c r="J71" i="1"/>
  <c r="P71" i="1"/>
  <c r="R71" i="1"/>
  <c r="AE71" i="1"/>
  <c r="AF71" i="1"/>
  <c r="H72" i="1"/>
  <c r="J72" i="1"/>
  <c r="P72" i="1"/>
  <c r="R72" i="1"/>
  <c r="AE72" i="1"/>
  <c r="AF72" i="1"/>
  <c r="H73" i="1"/>
  <c r="J73" i="1"/>
  <c r="P73" i="1"/>
  <c r="R73" i="1"/>
  <c r="Y73" i="1"/>
  <c r="AA73" i="1"/>
  <c r="AE73" i="1"/>
  <c r="AF73" i="1"/>
  <c r="H74" i="1"/>
  <c r="J74" i="1"/>
  <c r="P74" i="1"/>
  <c r="R74" i="1"/>
  <c r="Y74" i="1"/>
  <c r="AA74" i="1"/>
  <c r="AE74" i="1"/>
  <c r="AF74" i="1"/>
  <c r="H75" i="1"/>
  <c r="J75" i="1"/>
  <c r="P75" i="1"/>
  <c r="R75" i="1"/>
  <c r="Y75" i="1"/>
  <c r="AA75" i="1"/>
  <c r="AE75" i="1"/>
  <c r="AF75" i="1"/>
  <c r="H76" i="1"/>
  <c r="J76" i="1"/>
  <c r="P76" i="1"/>
  <c r="R76" i="1"/>
  <c r="Y76" i="1"/>
  <c r="AA76" i="1"/>
  <c r="AE76" i="1"/>
  <c r="AF76" i="1"/>
  <c r="H77" i="1"/>
  <c r="J77" i="1"/>
  <c r="P77" i="1"/>
  <c r="R77" i="1"/>
  <c r="Y77" i="1"/>
  <c r="AA77" i="1"/>
  <c r="AE77" i="1"/>
  <c r="AF77" i="1"/>
  <c r="H78" i="1"/>
  <c r="J78" i="1"/>
  <c r="P78" i="1"/>
  <c r="R78" i="1"/>
  <c r="Y78" i="1"/>
  <c r="AA78" i="1"/>
  <c r="H79" i="1"/>
  <c r="J79" i="1"/>
  <c r="P79" i="1"/>
  <c r="R79" i="1"/>
  <c r="Y79" i="1"/>
  <c r="AA79" i="1"/>
  <c r="AE79" i="1"/>
  <c r="AF79" i="1"/>
  <c r="H80" i="1"/>
  <c r="J80" i="1"/>
  <c r="P80" i="1"/>
  <c r="R80" i="1"/>
  <c r="Y80" i="1"/>
  <c r="AA80" i="1"/>
  <c r="AE80" i="1"/>
  <c r="AF80" i="1"/>
  <c r="H81" i="1"/>
  <c r="J81" i="1"/>
  <c r="P81" i="1"/>
  <c r="R81" i="1"/>
  <c r="Y81" i="1"/>
  <c r="AA81" i="1"/>
  <c r="AE81" i="1"/>
  <c r="AF81" i="1"/>
  <c r="H82" i="1"/>
  <c r="J82" i="1"/>
  <c r="P82" i="1"/>
  <c r="R82" i="1"/>
  <c r="Y82" i="1"/>
  <c r="AA82" i="1"/>
  <c r="Y83" i="1"/>
  <c r="AA83" i="1"/>
  <c r="AE83" i="1"/>
  <c r="AF83" i="1"/>
  <c r="Y84" i="1"/>
  <c r="AA84" i="1"/>
  <c r="AE84" i="1"/>
  <c r="AF84" i="1"/>
  <c r="Y85" i="1"/>
  <c r="AA85" i="1"/>
  <c r="AE85" i="1"/>
  <c r="AF85" i="1"/>
  <c r="B86" i="1"/>
  <c r="C86" i="1"/>
  <c r="D86" i="1"/>
  <c r="D139" i="1" s="1"/>
  <c r="E86" i="1"/>
  <c r="Y86" i="1"/>
  <c r="AA86" i="1"/>
  <c r="AE86" i="1"/>
  <c r="AF86" i="1"/>
  <c r="B87" i="1"/>
  <c r="C87" i="1"/>
  <c r="D87" i="1"/>
  <c r="Y87" i="1"/>
  <c r="AA87" i="1"/>
  <c r="AE87" i="1"/>
  <c r="AF87" i="1"/>
  <c r="E90" i="1" s="1"/>
  <c r="B88" i="1"/>
  <c r="C88" i="1"/>
  <c r="D88" i="1"/>
  <c r="E88" i="1"/>
  <c r="Y88" i="1"/>
  <c r="AA88" i="1"/>
  <c r="AE88" i="1"/>
  <c r="AF88" i="1"/>
  <c r="B89" i="1"/>
  <c r="C89" i="1"/>
  <c r="D89" i="1"/>
  <c r="E89" i="1"/>
  <c r="Y89" i="1"/>
  <c r="AA89" i="1"/>
  <c r="B90" i="1"/>
  <c r="C90" i="1"/>
  <c r="D90" i="1"/>
  <c r="Y90" i="1"/>
  <c r="AA90" i="1"/>
  <c r="AE90" i="1"/>
  <c r="AF90" i="1"/>
  <c r="B91" i="1"/>
  <c r="C91" i="1"/>
  <c r="D91" i="1"/>
  <c r="E91" i="1"/>
  <c r="Y91" i="1"/>
  <c r="AA91" i="1"/>
  <c r="AE91" i="1"/>
  <c r="AF91" i="1"/>
  <c r="B92" i="1"/>
  <c r="C92" i="1"/>
  <c r="D92" i="1"/>
  <c r="E92" i="1"/>
  <c r="AE92" i="1"/>
  <c r="AF92" i="1"/>
  <c r="AE94" i="1"/>
  <c r="AF94" i="1"/>
  <c r="AE95" i="1"/>
  <c r="AF95" i="1"/>
  <c r="AE96" i="1"/>
  <c r="AF96" i="1"/>
  <c r="AE97" i="1"/>
  <c r="AF97" i="1"/>
  <c r="AE98" i="1"/>
  <c r="AF98" i="1"/>
  <c r="AE99" i="1"/>
  <c r="AF99" i="1"/>
  <c r="AE100" i="1"/>
  <c r="AF100" i="1"/>
  <c r="AE101" i="1"/>
  <c r="AF101" i="1"/>
  <c r="G108" i="1"/>
  <c r="H108" i="1"/>
  <c r="I108" i="1"/>
  <c r="P108" i="1"/>
  <c r="R108" i="1"/>
  <c r="AA108" i="1"/>
  <c r="AC108" i="1"/>
  <c r="G109" i="1"/>
  <c r="I109" i="1"/>
  <c r="P109" i="1"/>
  <c r="R109" i="1"/>
  <c r="P110" i="1"/>
  <c r="R110" i="1"/>
  <c r="AB110" i="1"/>
  <c r="AD110" i="1"/>
  <c r="D140" i="1" s="1"/>
  <c r="H111" i="1"/>
  <c r="J111" i="1"/>
  <c r="P111" i="1"/>
  <c r="R111" i="1"/>
  <c r="AD111" i="1"/>
  <c r="H112" i="1"/>
  <c r="J112" i="1"/>
  <c r="P112" i="1"/>
  <c r="R112" i="1"/>
  <c r="AB112" i="1"/>
  <c r="AD112" i="1"/>
  <c r="H113" i="1"/>
  <c r="J113" i="1"/>
  <c r="P113" i="1"/>
  <c r="R113" i="1"/>
  <c r="AB113" i="1"/>
  <c r="AD113" i="1"/>
  <c r="H114" i="1"/>
  <c r="J114" i="1"/>
  <c r="P114" i="1"/>
  <c r="R114" i="1"/>
  <c r="AB114" i="1"/>
  <c r="AD114" i="1"/>
  <c r="AO114" i="1"/>
  <c r="AQ114" i="1"/>
  <c r="H115" i="1"/>
  <c r="J115" i="1"/>
  <c r="P115" i="1"/>
  <c r="R115" i="1"/>
  <c r="AB115" i="1"/>
  <c r="AD115" i="1"/>
  <c r="AO115" i="1"/>
  <c r="AQ115" i="1"/>
  <c r="H116" i="1"/>
  <c r="J116" i="1"/>
  <c r="AB116" i="1"/>
  <c r="AD116" i="1"/>
  <c r="AO116" i="1"/>
  <c r="AQ116" i="1"/>
  <c r="H117" i="1"/>
  <c r="J117" i="1"/>
  <c r="AB117" i="1"/>
  <c r="AD117" i="1"/>
  <c r="AO117" i="1"/>
  <c r="AQ117" i="1"/>
  <c r="H118" i="1"/>
  <c r="J118" i="1"/>
  <c r="P118" i="1"/>
  <c r="R118" i="1"/>
  <c r="AB118" i="1"/>
  <c r="AD118" i="1"/>
  <c r="AO118" i="1"/>
  <c r="AQ118" i="1"/>
  <c r="H119" i="1"/>
  <c r="J119" i="1"/>
  <c r="P119" i="1"/>
  <c r="R119" i="1"/>
  <c r="AB119" i="1"/>
  <c r="AD119" i="1"/>
  <c r="AO119" i="1"/>
  <c r="AQ119" i="1"/>
  <c r="H120" i="1"/>
  <c r="J120" i="1"/>
  <c r="P120" i="1"/>
  <c r="R120" i="1"/>
  <c r="AB120" i="1"/>
  <c r="AD120" i="1"/>
  <c r="AO120" i="1"/>
  <c r="AQ120" i="1"/>
  <c r="H121" i="1"/>
  <c r="J121" i="1"/>
  <c r="AB121" i="1"/>
  <c r="AD121" i="1"/>
  <c r="AO121" i="1"/>
  <c r="AQ121" i="1"/>
  <c r="H122" i="1"/>
  <c r="J122" i="1"/>
  <c r="P122" i="1"/>
  <c r="R122" i="1"/>
  <c r="AB122" i="1"/>
  <c r="AD122" i="1"/>
  <c r="AO122" i="1"/>
  <c r="AQ122" i="1"/>
  <c r="H123" i="1"/>
  <c r="J123" i="1"/>
  <c r="P123" i="1"/>
  <c r="R123" i="1"/>
  <c r="AB123" i="1"/>
  <c r="AD123" i="1"/>
  <c r="AO123" i="1"/>
  <c r="AQ123" i="1"/>
  <c r="H124" i="1"/>
  <c r="J124" i="1"/>
  <c r="P124" i="1"/>
  <c r="R124" i="1"/>
  <c r="AB124" i="1"/>
  <c r="AD124" i="1"/>
  <c r="AO124" i="1"/>
  <c r="AQ124" i="1"/>
  <c r="H125" i="1"/>
  <c r="J125" i="1"/>
  <c r="P125" i="1"/>
  <c r="R125" i="1"/>
  <c r="AB125" i="1"/>
  <c r="AD125" i="1"/>
  <c r="AO125" i="1"/>
  <c r="AQ125" i="1"/>
  <c r="H126" i="1"/>
  <c r="J126" i="1"/>
  <c r="P126" i="1"/>
  <c r="R126" i="1"/>
  <c r="AB126" i="1"/>
  <c r="AD126" i="1"/>
  <c r="AO126" i="1"/>
  <c r="AQ126" i="1"/>
  <c r="H127" i="1"/>
  <c r="J127" i="1"/>
  <c r="P127" i="1"/>
  <c r="R127" i="1"/>
  <c r="AB127" i="1"/>
  <c r="AD127" i="1"/>
  <c r="AO127" i="1"/>
  <c r="AQ127" i="1"/>
  <c r="H128" i="1"/>
  <c r="J128" i="1"/>
  <c r="P128" i="1"/>
  <c r="R128" i="1"/>
  <c r="AB128" i="1"/>
  <c r="AD128" i="1"/>
  <c r="AO128" i="1"/>
  <c r="H129" i="1"/>
  <c r="J129" i="1"/>
  <c r="P129" i="1"/>
  <c r="R129" i="1"/>
  <c r="AB129" i="1"/>
  <c r="AD129" i="1"/>
  <c r="AO129" i="1"/>
  <c r="AQ129" i="1"/>
  <c r="H130" i="1"/>
  <c r="J130" i="1"/>
  <c r="P130" i="1"/>
  <c r="R130" i="1"/>
  <c r="AB130" i="1"/>
  <c r="AD130" i="1"/>
  <c r="AO130" i="1"/>
  <c r="AQ130" i="1"/>
  <c r="H131" i="1"/>
  <c r="J131" i="1"/>
  <c r="P131" i="1"/>
  <c r="R131" i="1"/>
  <c r="AB131" i="1"/>
  <c r="AD131" i="1"/>
  <c r="AO131" i="1"/>
  <c r="AQ131" i="1"/>
  <c r="H132" i="1"/>
  <c r="J132" i="1"/>
  <c r="P132" i="1"/>
  <c r="R132" i="1"/>
  <c r="AB132" i="1"/>
  <c r="AD132" i="1"/>
  <c r="AO132" i="1"/>
  <c r="AQ132" i="1"/>
  <c r="H133" i="1"/>
  <c r="J133" i="1"/>
  <c r="P133" i="1"/>
  <c r="C142" i="1" s="1"/>
  <c r="R133" i="1"/>
  <c r="AB133" i="1"/>
  <c r="AD133" i="1"/>
  <c r="AO133" i="1"/>
  <c r="AQ133" i="1"/>
  <c r="H134" i="1"/>
  <c r="J134" i="1"/>
  <c r="P134" i="1"/>
  <c r="R134" i="1"/>
  <c r="AB134" i="1"/>
  <c r="AD134" i="1"/>
  <c r="AO134" i="1"/>
  <c r="AQ134" i="1"/>
  <c r="H135" i="1"/>
  <c r="J135" i="1"/>
  <c r="R135" i="1"/>
  <c r="AB135" i="1"/>
  <c r="AD135" i="1"/>
  <c r="AO135" i="1"/>
  <c r="AQ135" i="1"/>
  <c r="AB136" i="1"/>
  <c r="AD136" i="1"/>
  <c r="AO136" i="1"/>
  <c r="AQ136" i="1"/>
  <c r="AB137" i="1"/>
  <c r="AD137" i="1"/>
  <c r="AO137" i="1"/>
  <c r="AQ137" i="1"/>
  <c r="AB138" i="1"/>
  <c r="AD138" i="1"/>
  <c r="AO138" i="1"/>
  <c r="AQ138" i="1"/>
  <c r="B139" i="1"/>
  <c r="C139" i="1"/>
  <c r="E139" i="1"/>
  <c r="AB139" i="1"/>
  <c r="AD139" i="1"/>
  <c r="AO139" i="1"/>
  <c r="AQ139" i="1"/>
  <c r="B140" i="1"/>
  <c r="C140" i="1"/>
  <c r="E140" i="1"/>
  <c r="AB140" i="1"/>
  <c r="AD140" i="1"/>
  <c r="AO140" i="1"/>
  <c r="AQ140" i="1"/>
  <c r="B141" i="1"/>
  <c r="C141" i="1"/>
  <c r="D141" i="1"/>
  <c r="AB141" i="1"/>
  <c r="AD141" i="1"/>
  <c r="AO141" i="1"/>
  <c r="AQ141" i="1"/>
  <c r="B142" i="1"/>
  <c r="D142" i="1"/>
  <c r="E142" i="1"/>
  <c r="AB142" i="1"/>
  <c r="AD142" i="1"/>
  <c r="AO142" i="1"/>
  <c r="AQ142" i="1"/>
  <c r="AB143" i="1"/>
  <c r="AD143" i="1"/>
  <c r="AO143" i="1"/>
  <c r="AQ143" i="1"/>
  <c r="AB144" i="1"/>
  <c r="AD144" i="1"/>
  <c r="AO144" i="1"/>
  <c r="AQ144" i="1"/>
  <c r="AB145" i="1"/>
  <c r="AD145" i="1"/>
  <c r="AO145" i="1"/>
  <c r="AQ145" i="1"/>
  <c r="AB146" i="1"/>
  <c r="AD146" i="1"/>
  <c r="AO146" i="1"/>
  <c r="AQ146" i="1"/>
  <c r="AB147" i="1"/>
  <c r="AD147" i="1"/>
  <c r="AO147" i="1"/>
  <c r="AQ147" i="1"/>
  <c r="AB148" i="1"/>
  <c r="AD148" i="1"/>
  <c r="AO148" i="1"/>
  <c r="AQ148" i="1"/>
  <c r="AB149" i="1"/>
  <c r="AD149" i="1"/>
  <c r="AO149" i="1"/>
  <c r="AQ149" i="1"/>
  <c r="AB150" i="1"/>
  <c r="AD150" i="1"/>
  <c r="AO150" i="1"/>
  <c r="AQ150" i="1"/>
  <c r="AB151" i="1"/>
  <c r="AD151" i="1"/>
  <c r="AO151" i="1"/>
  <c r="AQ151" i="1"/>
  <c r="AB152" i="1"/>
  <c r="AD152" i="1"/>
  <c r="AO152" i="1"/>
  <c r="AQ152" i="1"/>
  <c r="AB153" i="1"/>
  <c r="AD153" i="1"/>
  <c r="AO153" i="1"/>
  <c r="AQ153" i="1"/>
  <c r="AO154" i="1"/>
  <c r="AQ154" i="1"/>
  <c r="AO155" i="1"/>
  <c r="AQ155" i="1"/>
  <c r="E141" i="1" s="1"/>
  <c r="AO156" i="1"/>
  <c r="AQ156" i="1"/>
  <c r="AO157" i="1"/>
  <c r="AQ157" i="1"/>
  <c r="AO158" i="1"/>
  <c r="AQ158" i="1"/>
  <c r="AO159" i="1"/>
  <c r="AQ159" i="1"/>
  <c r="AO160" i="1"/>
  <c r="AQ160" i="1"/>
  <c r="AQ161" i="1"/>
  <c r="AN164" i="1"/>
  <c r="AP164" i="1"/>
  <c r="B59" i="1" l="1"/>
  <c r="C57" i="1"/>
</calcChain>
</file>

<file path=xl/sharedStrings.xml><?xml version="1.0" encoding="utf-8"?>
<sst xmlns="http://schemas.openxmlformats.org/spreadsheetml/2006/main" count="447" uniqueCount="320">
  <si>
    <t>=</t>
  </si>
  <si>
    <t>Cash change</t>
  </si>
  <si>
    <t>Impact of cash changes on cash from discontinued operations</t>
  </si>
  <si>
    <t>Impact of cash changes on cash from continuing operations</t>
  </si>
  <si>
    <t>Of which continuing activities</t>
  </si>
  <si>
    <t>Net cash flow from financing transactions</t>
  </si>
  <si>
    <t>Net cash provided by financing activities from discontinued operations</t>
  </si>
  <si>
    <t>Net financial interest paid</t>
  </si>
  <si>
    <t>Repayment of lease liabilities</t>
  </si>
  <si>
    <t>Decree in borrowings and financial debts</t>
  </si>
  <si>
    <t>Cash and cash equivalents at the end of the period (excluding restricted</t>
  </si>
  <si>
    <t>Increase in borrowings and financial debts</t>
  </si>
  <si>
    <t>Effect of exchange rates on cash and cash equivalents</t>
  </si>
  <si>
    <t>Disposals / (acquisitions) of treasury shares</t>
  </si>
  <si>
    <t>Cash and cash equivalents at the beginning of the period (excluding restricted</t>
  </si>
  <si>
    <t>Transactions between the Group and non-controlling interests</t>
  </si>
  <si>
    <t>Net cash from operating, investing and financing activities</t>
  </si>
  <si>
    <t>Increase and decrease of capital of the parent company</t>
  </si>
  <si>
    <t>Net cash from financing activities</t>
  </si>
  <si>
    <t> to TSSDI carriers</t>
  </si>
  <si>
    <t>Financing cash flows from discontinued operations</t>
  </si>
  <si>
    <t> non-controlling interests</t>
  </si>
  <si>
    <t>Financing cash flows from continuing operations</t>
  </si>
  <si>
    <t>Dividends paid:  to the shareholders of the parent company</t>
  </si>
  <si>
    <t>Other</t>
  </si>
  <si>
    <t>Share buyback</t>
  </si>
  <si>
    <t>Net cash flow from investment activities</t>
  </si>
  <si>
    <t>Net cash flow from investment activities of discontinued operations</t>
  </si>
  <si>
    <t>Changes in short-term loans</t>
  </si>
  <si>
    <t>Variation of loans and advances</t>
  </si>
  <si>
    <t>Repayments of loans</t>
  </si>
  <si>
    <t>Repaymeny of New or Extra Lease Obligations under IFRS 16</t>
  </si>
  <si>
    <t>Impact of changes in scope in relation to associates and joint ventures</t>
  </si>
  <si>
    <t>Interest paid</t>
  </si>
  <si>
    <t>Intereset Paid OR Lease Payment</t>
  </si>
  <si>
    <t>Impact of changes in scope</t>
  </si>
  <si>
    <t>Proceeds from long-term debt</t>
  </si>
  <si>
    <t>CFO</t>
  </si>
  <si>
    <t> financial assets</t>
  </si>
  <si>
    <t>Net cash from investing activities</t>
  </si>
  <si>
    <t>Key Metrics for Cash Flow</t>
  </si>
  <si>
    <t>Receipts related to disposals: property, plant and equipment, intangible assets and investment property</t>
  </si>
  <si>
    <t>Investing cash flows from continuing operations</t>
  </si>
  <si>
    <t>Disbursements related to acquisitions: property, plant and equipment, intangible assets and investment property</t>
  </si>
  <si>
    <t>Lease payments received on lease receivables</t>
  </si>
  <si>
    <t>Interest received</t>
  </si>
  <si>
    <t>Net cash flows generated by the activity</t>
  </si>
  <si>
    <t>Changes in short-term deposits and similar instruments</t>
  </si>
  <si>
    <t>Retail free cash flow</t>
  </si>
  <si>
    <t>Cash and cash equivalents at end of period</t>
  </si>
  <si>
    <t>Taxes paid and changed in WCR related to discontinued operations</t>
  </si>
  <si>
    <t>Divestment of businesses, net of cash divested</t>
  </si>
  <si>
    <t>Repayments of obligations under leases</t>
  </si>
  <si>
    <t>Cash and cash equivalents at start of period</t>
  </si>
  <si>
    <t>Change in Working Capital Requirements (WCR)</t>
  </si>
  <si>
    <t>Divestments of assets / disposal groups held for sale</t>
  </si>
  <si>
    <t>Add back: Booker acquisition costs (included in Acquisition &amp; disposals above)1</t>
  </si>
  <si>
    <t>Net decrease in cash and cash equivalents</t>
  </si>
  <si>
    <t>Taxes paid</t>
  </si>
  <si>
    <t>Purchase of non-current assets</t>
  </si>
  <si>
    <t>Acquisitions and disposals and dividends received</t>
  </si>
  <si>
    <t>Net cash outflow from financing activities</t>
  </si>
  <si>
    <t>Self-financing capacity (CAF)</t>
  </si>
  <si>
    <t>Net cash from operating activities</t>
  </si>
  <si>
    <t>Market purchases of shares (net of proceeds)</t>
  </si>
  <si>
    <t>Dividends paid</t>
  </si>
  <si>
    <t>Restatements related to discontinued operations</t>
  </si>
  <si>
    <t>Operating cash flows from discontinued operations</t>
  </si>
  <si>
    <t>Property purchases – store buybacks</t>
  </si>
  <si>
    <t>Repayment of lease obligations</t>
  </si>
  <si>
    <t>Disposal results of discontinued operations</t>
  </si>
  <si>
    <t>Operating cash flows from continuing operations</t>
  </si>
  <si>
    <t>Property proceeds</t>
  </si>
  <si>
    <t>Costs incurred on repayment of borrowings</t>
  </si>
  <si>
    <t>Cost of mobilization of non-recourse claims and related transactions</t>
  </si>
  <si>
    <t>Income taxes paid - net</t>
  </si>
  <si>
    <t>Tax</t>
  </si>
  <si>
    <t>Repayment of borrowings</t>
  </si>
  <si>
    <t>Net financial interest under lease agreements</t>
  </si>
  <si>
    <t>Cash generated from operations</t>
  </si>
  <si>
    <t>Net interest</t>
  </si>
  <si>
    <t>New borrowings</t>
  </si>
  <si>
    <t>Cost of net financial debt</t>
  </si>
  <si>
    <t>provisions</t>
  </si>
  <si>
    <t>Cash capex</t>
  </si>
  <si>
    <t>Proceeds from exercise of employee share options</t>
  </si>
  <si>
    <t>Dividendes reçus des entreprises associées et des coentreprises</t>
  </si>
  <si>
    <t>Changes in other non-current assets, other non-current liabilities and</t>
  </si>
  <si>
    <t>Retail operating cash flow</t>
  </si>
  <si>
    <t>Settlement of share awards</t>
  </si>
  <si>
    <t>Losses / (profit) related to variaciones of interests of subsidiaries con premio / loss of control</t>
  </si>
  <si>
    <t>Changes in payables and other current liabilities</t>
  </si>
  <si>
    <t>Purchase of trust shares</t>
  </si>
  <si>
    <t>Results on asset disposals</t>
  </si>
  <si>
    <t>Changes in receivables and other current assets</t>
  </si>
  <si>
    <t>-Restructuring payments</t>
  </si>
  <si>
    <t>Cash flows from financing activities</t>
  </si>
  <si>
    <t>Other cargos / (products) cálculos</t>
  </si>
  <si>
    <t>Changes in inventories</t>
  </si>
  <si>
    <t>Relating to current year:</t>
  </si>
  <si>
    <t>Net cash outflow from investing activities</t>
  </si>
  <si>
    <t>Charges / (produits) calculés liés aux stocks options et assimilés</t>
  </si>
  <si>
    <t>Changes in working capital:</t>
  </si>
  <si>
    <t>Acquisition of business (net of cash received)</t>
  </si>
  <si>
    <t>Losses / (ganancias) related to fair value variaciones</t>
  </si>
  <si>
    <t>Operating cash flows before changes in operating assets and liabilities</t>
  </si>
  <si>
    <t>-Utilisation of onerous lease provisions</t>
  </si>
  <si>
    <t>Purchase of intangible assets</t>
  </si>
  <si>
    <t>Provisions and write-downs</t>
  </si>
  <si>
    <t>Gains on leasing transactions</t>
  </si>
  <si>
    <t>-Shareholder Compensation Scheme</t>
  </si>
  <si>
    <t>Purchase of property, plant and equipment and investment</t>
  </si>
  <si>
    <t>Depreciation and amortization</t>
  </si>
  <si>
    <t>Share-based compensation expenses</t>
  </si>
  <si>
    <t>Relating to prior years:</t>
  </si>
  <si>
    <t>Proceeds from sale of property, plant and equipment and</t>
  </si>
  <si>
    <t>Pre-tax income of the consolidated group</t>
  </si>
  <si>
    <t>Gains on the sale of assets / disposal groups held for sale</t>
  </si>
  <si>
    <t>Exceptional cash items:</t>
  </si>
  <si>
    <t>Dividends received from joint venture</t>
  </si>
  <si>
    <t>Profit before tax of discontinued operations</t>
  </si>
  <si>
    <t>Depreciation, amortization and impairments</t>
  </si>
  <si>
    <t>Retail cash generated from operations before exceptional items</t>
  </si>
  <si>
    <t>Income before tax from continuing operations</t>
  </si>
  <si>
    <t>Share in income of joint ventures</t>
  </si>
  <si>
    <t>Underlying (increase) / decrease in working capital</t>
  </si>
  <si>
    <t>Cash flows from investing activities</t>
  </si>
  <si>
    <t>Reported</t>
  </si>
  <si>
    <t>IFRS 16</t>
  </si>
  <si>
    <t>Restated</t>
  </si>
  <si>
    <t>H1-2018</t>
  </si>
  <si>
    <t>Income taxes</t>
  </si>
  <si>
    <t>Pension deficit contribution</t>
  </si>
  <si>
    <t>Net cash inflow from operating activities</t>
  </si>
  <si>
    <t>Net financial expenses</t>
  </si>
  <si>
    <t>Other reconciling items</t>
  </si>
  <si>
    <t>Taxation paid</t>
  </si>
  <si>
    <t>Adjustments for:</t>
  </si>
  <si>
    <t>Add back: Depreciation and amortisation</t>
  </si>
  <si>
    <t>Income from continuing operations</t>
  </si>
  <si>
    <t>Retail operating profit from continuing operations before exceptional items and amortisation of acquired intangibles</t>
  </si>
  <si>
    <t>Casion CF</t>
  </si>
  <si>
    <t>%Change</t>
  </si>
  <si>
    <t>Consolidated statement of cash flow</t>
  </si>
  <si>
    <t>Less: Tesco Bank operating profit before exceptional items</t>
  </si>
  <si>
    <t xml:space="preserve">IFRS </t>
  </si>
  <si>
    <t>Cash flows from operating activities</t>
  </si>
  <si>
    <t>Q1 2018</t>
  </si>
  <si>
    <t>Operating profit before exceptional items and amortisation of acquired intangibles</t>
  </si>
  <si>
    <t>Consolidated cash flow statement</t>
  </si>
  <si>
    <t>Cash Flow</t>
  </si>
  <si>
    <t>Attributable to non-controlling interests</t>
  </si>
  <si>
    <t>Attributable to owners of the parent</t>
  </si>
  <si>
    <t>Alhord Delhaize</t>
  </si>
  <si>
    <t>TESCO</t>
  </si>
  <si>
    <t>CONTINUING AND DISCONTINUED OPERATIONS Consolidated net profit/(loss)</t>
  </si>
  <si>
    <t>Morrison</t>
  </si>
  <si>
    <t>DISCONTINUED OPERATIONS Net profit/(loss) from discontinued operations</t>
  </si>
  <si>
    <t>Net profit/(loss) from continuing operations</t>
  </si>
  <si>
    <t>Net income attributable to common shareholders</t>
  </si>
  <si>
    <t>Share of profit of equity-accounted investees</t>
  </si>
  <si>
    <t>Income (loss) from discontinued operations</t>
  </si>
  <si>
    <t>Finance Income</t>
  </si>
  <si>
    <t>Income tax (expense)/gain</t>
  </si>
  <si>
    <t>Finance Cost</t>
  </si>
  <si>
    <t>Operating Proft</t>
  </si>
  <si>
    <t>Profit/(loss) before tax</t>
  </si>
  <si>
    <t>COGS</t>
  </si>
  <si>
    <t>Other financial expenses</t>
  </si>
  <si>
    <t>Income before income taxes</t>
  </si>
  <si>
    <t>Revenue</t>
  </si>
  <si>
    <t>Other financial income</t>
  </si>
  <si>
    <t>Income Statement Element Comparison</t>
  </si>
  <si>
    <t>Net finance costs</t>
  </si>
  <si>
    <t>Other financial income (expense)</t>
  </si>
  <si>
    <t>Finance costs</t>
  </si>
  <si>
    <t>Interest accretion to lease liability</t>
  </si>
  <si>
    <t>Income from cash and cash equivalents</t>
  </si>
  <si>
    <t>Net interest expense on defined benefit pension plans</t>
  </si>
  <si>
    <t>Interest expense</t>
  </si>
  <si>
    <t>Profit/(loss) for the year</t>
  </si>
  <si>
    <t>Profit for the period attributable to the owners of the Company</t>
  </si>
  <si>
    <t>Operating profit</t>
  </si>
  <si>
    <t>Interest income</t>
  </si>
  <si>
    <t>Taxation</t>
  </si>
  <si>
    <t>Other operating expenses</t>
  </si>
  <si>
    <t>Operating income</t>
  </si>
  <si>
    <t>Profit before taxation1</t>
  </si>
  <si>
    <t>Other operating income</t>
  </si>
  <si>
    <t>Total operating expenses</t>
  </si>
  <si>
    <t>Share of profit of joint venture (net of tax)</t>
  </si>
  <si>
    <t>General and administrative expenses</t>
  </si>
  <si>
    <t>Finance income</t>
  </si>
  <si>
    <t>Trading profit</t>
  </si>
  <si>
    <t>Selling expenses</t>
  </si>
  <si>
    <t>Share of post-tax profits/(losses) of joint ventures and associates</t>
  </si>
  <si>
    <t>Gross profit</t>
  </si>
  <si>
    <t>Operating profit/(loss)</t>
  </si>
  <si>
    <t>Cost of sales</t>
  </si>
  <si>
    <t>Profits/(losses) arising on property-related items</t>
  </si>
  <si>
    <t>Administrative expenses</t>
  </si>
  <si>
    <t>Gross margin from recurring operations</t>
  </si>
  <si>
    <t>Net sales</t>
  </si>
  <si>
    <t>Profit/loss on disposal and exit of properties</t>
  </si>
  <si>
    <t>Cost of goods sold</t>
  </si>
  <si>
    <t>Consolidated income statement</t>
  </si>
  <si>
    <t>Gross profit/(loss)</t>
  </si>
  <si>
    <t>Total revenue</t>
  </si>
  <si>
    <t>Other revenue</t>
  </si>
  <si>
    <t>restated</t>
  </si>
  <si>
    <t>as reported</t>
  </si>
  <si>
    <t>Net Sales</t>
  </si>
  <si>
    <t>IFRS 16 Impact</t>
  </si>
  <si>
    <t>Continuing operations</t>
  </si>
  <si>
    <t/>
  </si>
  <si>
    <t>Ahold Delhaize</t>
  </si>
  <si>
    <t>Income Statement</t>
  </si>
  <si>
    <t>Casino</t>
  </si>
  <si>
    <t>TESCO  DATA</t>
  </si>
  <si>
    <t>Morrison Data</t>
  </si>
  <si>
    <t>Total equity</t>
  </si>
  <si>
    <t>Non-controlling interests</t>
  </si>
  <si>
    <t>Equity attributable to the owners of the parent</t>
  </si>
  <si>
    <t>Total equity and liabilities</t>
  </si>
  <si>
    <t>Retained earnings</t>
  </si>
  <si>
    <t>Non-current financial liabilities</t>
  </si>
  <si>
    <t>All other reserves</t>
  </si>
  <si>
    <t>Share premium</t>
  </si>
  <si>
    <t>Total assets</t>
  </si>
  <si>
    <t>Share capital</t>
  </si>
  <si>
    <t>Current assets</t>
  </si>
  <si>
    <t>Equity</t>
  </si>
  <si>
    <t>Right-of-use assets</t>
  </si>
  <si>
    <t>Net assets</t>
  </si>
  <si>
    <t>Casino GroU\pe (H1/19)</t>
  </si>
  <si>
    <t>Alhord Delhaize(Q1/19)</t>
  </si>
  <si>
    <t>Tesco Plc (FY/19)</t>
  </si>
  <si>
    <t>Morrisons (FY/19)</t>
  </si>
  <si>
    <t>Key Balance Sheet Elements Comparison</t>
  </si>
  <si>
    <t>Provisions</t>
  </si>
  <si>
    <t>Deferred tax liabilities</t>
  </si>
  <si>
    <t>Post-employment benefit obligations</t>
  </si>
  <si>
    <t>Customer deposits and deposits from banks</t>
  </si>
  <si>
    <t>Derivative financial instruments</t>
  </si>
  <si>
    <t>Total equity attributable to the owners of the Company</t>
  </si>
  <si>
    <t>Lease liability3</t>
  </si>
  <si>
    <t>Retained earnings and other reserves</t>
  </si>
  <si>
    <t>Total current liabilities</t>
  </si>
  <si>
    <t>Borrowings</t>
  </si>
  <si>
    <t>Merger reserve</t>
  </si>
  <si>
    <t>Other current liabilities</t>
  </si>
  <si>
    <t>Trade and other payables</t>
  </si>
  <si>
    <t>Capital redemption reserve</t>
  </si>
  <si>
    <t>Non-current liabilities</t>
  </si>
  <si>
    <t>Income taxes payable</t>
  </si>
  <si>
    <t>Net current liabilities</t>
  </si>
  <si>
    <t>Other current financial liabilities</t>
  </si>
  <si>
    <t>Shareholders’ equity</t>
  </si>
  <si>
    <t>Accounts payable</t>
  </si>
  <si>
    <t>Total non-current liabilities</t>
  </si>
  <si>
    <t>Current tax liabilities</t>
  </si>
  <si>
    <t>Other non-current liabilities</t>
  </si>
  <si>
    <t>Pension liability</t>
  </si>
  <si>
    <t>Derivative financial liabilities</t>
  </si>
  <si>
    <t>Pensions and other post-employment benefits</t>
  </si>
  <si>
    <t>Lease liabilities</t>
  </si>
  <si>
    <t>Other non-current financial liabilities</t>
  </si>
  <si>
    <t>Loans</t>
  </si>
  <si>
    <t>Current liabilities</t>
  </si>
  <si>
    <t>Equity attributable to common shareholders</t>
  </si>
  <si>
    <t>Equity and liabilities</t>
  </si>
  <si>
    <t>Non-current assets classified as held for sale</t>
  </si>
  <si>
    <t>Total Assets</t>
  </si>
  <si>
    <t>Total current assets</t>
  </si>
  <si>
    <t>Cash and cash equivalents</t>
  </si>
  <si>
    <t>Creditors</t>
  </si>
  <si>
    <t>Prepaid expenses and other current assets</t>
  </si>
  <si>
    <t>Short-term investments</t>
  </si>
  <si>
    <t>Income taxes receivable</t>
  </si>
  <si>
    <t>Current tax assets</t>
  </si>
  <si>
    <t>Liabilities</t>
  </si>
  <si>
    <t>Other current financial assets</t>
  </si>
  <si>
    <t>Current lease liabilities</t>
  </si>
  <si>
    <t>Receivables</t>
  </si>
  <si>
    <t>Loans and advances to customers and banks</t>
  </si>
  <si>
    <t>Assets classified as held-for-sale</t>
  </si>
  <si>
    <t>Inventories</t>
  </si>
  <si>
    <t>Trade and other receivables</t>
  </si>
  <si>
    <t>Non-current lease liabilities</t>
  </si>
  <si>
    <t>Assets held for sale</t>
  </si>
  <si>
    <t>Derivative financial assets</t>
  </si>
  <si>
    <t>Total non-current assets</t>
  </si>
  <si>
    <t>Financial assets at fair value through other comprehensive income</t>
  </si>
  <si>
    <t>Debtors</t>
  </si>
  <si>
    <t>Other non-current assets</t>
  </si>
  <si>
    <t>Stock</t>
  </si>
  <si>
    <t>Deferred tax assets</t>
  </si>
  <si>
    <t>Other non-current financial assets</t>
  </si>
  <si>
    <t>Investments in joint ventures and associates</t>
  </si>
  <si>
    <t>Intangible assets</t>
  </si>
  <si>
    <t>Investment in joint venture</t>
  </si>
  <si>
    <t>Right-of-use asset</t>
  </si>
  <si>
    <t>Pension asset</t>
  </si>
  <si>
    <t>30/06/2019 incl. IFRS 16</t>
  </si>
  <si>
    <t>Simplified balance sheet including IFRS 16 – H1 2019</t>
  </si>
  <si>
    <t>Investment property</t>
  </si>
  <si>
    <t>Property, plant and equipment</t>
  </si>
  <si>
    <t>Right-of-use assets1</t>
  </si>
  <si>
    <t>Casion Groupe</t>
  </si>
  <si>
    <t>Assets</t>
  </si>
  <si>
    <t>Consolidated balance sheet</t>
  </si>
  <si>
    <t>Right of use assets</t>
  </si>
  <si>
    <t>Goodwill and intangible assets</t>
  </si>
  <si>
    <t>Non-current assets</t>
  </si>
  <si>
    <t>Goodwill and other intangible assets</t>
  </si>
  <si>
    <t xml:space="preserve">ALHORD </t>
  </si>
  <si>
    <t xml:space="preserve">IFRS 16 </t>
  </si>
  <si>
    <t>CASINO</t>
  </si>
  <si>
    <t>Balance Sheet</t>
  </si>
  <si>
    <t>Morison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</si>
</sst>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22222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9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3" fontId="0" fillId="0" borderId="2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3" fontId="0" fillId="0" borderId="3" xfId="0" applyNumberFormat="1" applyBorder="1"/>
    <xf numFmtId="9" fontId="0" fillId="0" borderId="0" xfId="1" applyFont="1" applyBorder="1"/>
    <xf numFmtId="10" fontId="0" fillId="0" borderId="0" xfId="1" applyNumberFormat="1" applyFont="1" applyBorder="1"/>
    <xf numFmtId="10" fontId="0" fillId="0" borderId="0" xfId="0" applyNumberFormat="1" applyBorder="1"/>
    <xf numFmtId="0" fontId="0" fillId="0" borderId="0" xfId="0" applyFill="1" applyBorder="1"/>
    <xf numFmtId="9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0" fillId="0" borderId="0" xfId="0" applyNumberFormat="1"/>
    <xf numFmtId="164" fontId="0" fillId="0" borderId="0" xfId="1" applyNumberFormat="1" applyFont="1"/>
    <xf numFmtId="3" fontId="0" fillId="0" borderId="1" xfId="0" applyNumberFormat="1" applyBorder="1"/>
    <xf numFmtId="3" fontId="0" fillId="0" borderId="6" xfId="0" applyNumberFormat="1" applyBorder="1"/>
    <xf numFmtId="9" fontId="0" fillId="0" borderId="0" xfId="0" applyNumberFormat="1"/>
    <xf numFmtId="164" fontId="0" fillId="0" borderId="0" xfId="0" applyNumberFormat="1"/>
    <xf numFmtId="0" fontId="0" fillId="2" borderId="0" xfId="0" applyFill="1"/>
    <xf numFmtId="10" fontId="0" fillId="0" borderId="0" xfId="0" applyNumberFormat="1"/>
    <xf numFmtId="10" fontId="0" fillId="0" borderId="0" xfId="1" applyNumberFormat="1" applyFont="1"/>
    <xf numFmtId="9" fontId="0" fillId="0" borderId="0" xfId="1" applyNumberFormat="1" applyFont="1"/>
    <xf numFmtId="0" fontId="0" fillId="0" borderId="5" xfId="0" quotePrefix="1" applyBorder="1"/>
    <xf numFmtId="0" fontId="2" fillId="0" borderId="0" xfId="0" applyFont="1" applyAlignment="1">
      <alignment horizontal="left" vertical="center"/>
    </xf>
    <xf numFmtId="17" fontId="0" fillId="0" borderId="8" xfId="0" applyNumberFormat="1" applyBorder="1"/>
    <xf numFmtId="17" fontId="0" fillId="0" borderId="0" xfId="0" applyNumberFormat="1"/>
    <xf numFmtId="0" fontId="0" fillId="0" borderId="10" xfId="0" applyBorder="1"/>
    <xf numFmtId="164" fontId="0" fillId="0" borderId="0" xfId="0" applyNumberFormat="1" applyFill="1" applyBorder="1"/>
    <xf numFmtId="9" fontId="0" fillId="0" borderId="0" xfId="0" applyNumberFormat="1" applyFill="1" applyBorder="1"/>
    <xf numFmtId="10" fontId="0" fillId="0" borderId="0" xfId="0" applyNumberFormat="1" applyFill="1" applyBorder="1"/>
    <xf numFmtId="0" fontId="0" fillId="0" borderId="8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quotePrefix="1"/>
    <xf numFmtId="9" fontId="0" fillId="0" borderId="0" xfId="0" applyNumberFormat="1" applyFill="1"/>
    <xf numFmtId="164" fontId="0" fillId="0" borderId="0" xfId="0" applyNumberFormat="1" applyFill="1"/>
    <xf numFmtId="0" fontId="0" fillId="0" borderId="5" xfId="0" applyFill="1" applyBorder="1"/>
    <xf numFmtId="10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0" fontId="0" fillId="3" borderId="0" xfId="0" applyFill="1"/>
    <xf numFmtId="9" fontId="0" fillId="0" borderId="0" xfId="1" applyFont="1" applyFill="1" applyBorder="1"/>
    <xf numFmtId="14" fontId="0" fillId="0" borderId="8" xfId="0" applyNumberFormat="1" applyBorder="1"/>
    <xf numFmtId="17" fontId="0" fillId="0" borderId="0" xfId="0" applyNumberFormat="1" applyBorder="1"/>
  </cellXfs>
  <cellStyles count="2">
    <cellStyle name="Normal" xfId="0" builtinId="0"/>
    <cellStyle name="Percent" xfId="1" builtinId="5"/>
  </cellStyles>
  <dxfs count="23">
    <dxf>
      <numFmt numFmtId="164" formatCode="0.0%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numFmt numFmtId="164" formatCode="0.0%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numFmt numFmtId="13" formatCode="0%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numFmt numFmtId="14" formatCode="0.00%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 style="medium">
          <color indexed="64"/>
        </top>
        <bottom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5" tint="0.39997558519241921"/>
        </patternFill>
      </fill>
    </dxf>
    <dxf>
      <numFmt numFmtId="13" formatCode="0%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5" tint="0.39997558519241921"/>
        </patternFill>
      </fill>
    </dxf>
    <dxf>
      <numFmt numFmtId="13" formatCode="0%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5" tint="0.3999755851924192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3:E59" headerRowCount="0" totalsRowShown="0">
  <tableColumns count="5">
    <tableColumn id="1" name="Column1" headerRowDxfId="22" dataDxfId="21"/>
    <tableColumn id="2" name="Column2" headerRowDxfId="20" dataDxfId="19"/>
    <tableColumn id="3" name="Column3" headerRowDxfId="18" dataDxfId="17"/>
    <tableColumn id="4" name="Column4" headerRowDxfId="16" dataDxfId="15"/>
    <tableColumn id="5" name="Column5" headerRowDxfId="14" dataDxfId="1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86:E92" headerRowCount="0" totalsRowShown="0" headerRowDxfId="12" dataDxfId="11" tableBorderDxfId="10">
  <tableColumns count="5">
    <tableColumn id="1" name="Column1" headerRowDxfId="9" dataDxfId="8"/>
    <tableColumn id="2" name="Column2" headerRowDxfId="7" dataDxfId="6"/>
    <tableColumn id="3" name="Column3" headerRowDxfId="5" dataDxfId="4"/>
    <tableColumn id="4" name="Column4" headerRowDxfId="3" dataDxfId="2"/>
    <tableColumn id="5" name="Column5" headerRowDxfId="1" dataDxfId="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39:E142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199"/>
  <sheetViews>
    <sheetView tabSelected="1" workbookViewId="0">
      <selection sqref="A1:XFD1048576"/>
    </sheetView>
  </sheetViews>
  <sheetFormatPr defaultRowHeight="15"/>
  <cols>
    <col min="1" max="1" width="59.7109375" bestFit="1" customWidth="1"/>
    <col min="2" max="2" width="14" bestFit="1" customWidth="1"/>
    <col min="3" max="3" width="13" bestFit="1" customWidth="1"/>
    <col min="4" max="4" width="20.7109375" bestFit="1" customWidth="1"/>
    <col min="5" max="5" width="11.5703125" customWidth="1"/>
    <col min="6" max="6" width="12.42578125" bestFit="1" customWidth="1"/>
    <col min="8" max="8" width="12" bestFit="1" customWidth="1"/>
    <col min="14" max="14" width="23.28515625" customWidth="1"/>
    <col min="26" max="26" width="10.140625" bestFit="1" customWidth="1"/>
    <col min="28" max="28" width="11.5703125" customWidth="1"/>
    <col min="29" max="29" width="10" bestFit="1" customWidth="1"/>
    <col min="32" max="32" width="10.5703125" bestFit="1" customWidth="1"/>
    <col min="41" max="41" width="10" bestFit="1" customWidth="1"/>
  </cols>
  <sheetData>
    <row r="3" spans="1:37">
      <c r="D3" t="s">
        <v>319</v>
      </c>
    </row>
    <row r="4" spans="1:37">
      <c r="N4" t="s">
        <v>154</v>
      </c>
    </row>
    <row r="6" spans="1:37" ht="15.75" thickBot="1">
      <c r="J6" t="s">
        <v>318</v>
      </c>
      <c r="P6" s="33">
        <f>O69</f>
        <v>43497</v>
      </c>
      <c r="Q6" s="33">
        <f>P69</f>
        <v>43497</v>
      </c>
      <c r="R6" s="33">
        <f>Q69</f>
        <v>43497</v>
      </c>
    </row>
    <row r="7" spans="1:37" ht="15.75" thickBot="1">
      <c r="A7" s="19" t="s">
        <v>310</v>
      </c>
      <c r="B7" s="18"/>
      <c r="C7" s="18"/>
      <c r="D7" s="18"/>
      <c r="E7" s="18" t="s">
        <v>127</v>
      </c>
      <c r="F7" s="18" t="s">
        <v>128</v>
      </c>
      <c r="G7" s="17" t="s">
        <v>209</v>
      </c>
      <c r="H7" t="s">
        <v>142</v>
      </c>
      <c r="AF7" t="s">
        <v>317</v>
      </c>
    </row>
    <row r="8" spans="1:37">
      <c r="A8" s="9"/>
      <c r="B8" s="6"/>
      <c r="C8" s="6"/>
      <c r="D8" s="6"/>
      <c r="E8" s="54">
        <f>G68</f>
        <v>43497</v>
      </c>
      <c r="F8" s="54">
        <f>I68</f>
        <v>43497</v>
      </c>
      <c r="G8" s="54">
        <f>H68</f>
        <v>43497</v>
      </c>
      <c r="J8" s="19" t="s">
        <v>313</v>
      </c>
      <c r="K8" s="18"/>
      <c r="L8" s="18"/>
      <c r="M8" s="18"/>
      <c r="N8" s="18"/>
      <c r="O8" s="18"/>
      <c r="P8" s="18" t="s">
        <v>127</v>
      </c>
      <c r="Q8" s="18" t="s">
        <v>316</v>
      </c>
      <c r="R8" s="17" t="s">
        <v>129</v>
      </c>
      <c r="S8" s="15" t="s">
        <v>142</v>
      </c>
      <c r="X8" t="s">
        <v>315</v>
      </c>
    </row>
    <row r="9" spans="1:37">
      <c r="A9" s="9" t="s">
        <v>309</v>
      </c>
      <c r="B9" s="6"/>
      <c r="C9" s="6"/>
      <c r="D9" s="6"/>
      <c r="E9" s="7"/>
      <c r="F9" s="6"/>
      <c r="G9" s="4"/>
      <c r="J9" s="9" t="s">
        <v>314</v>
      </c>
      <c r="K9" s="6"/>
      <c r="L9" s="6"/>
      <c r="M9" s="6"/>
      <c r="N9" s="6"/>
      <c r="O9" s="6"/>
      <c r="P9" s="7">
        <v>2661</v>
      </c>
      <c r="Q9" s="7">
        <f>R9-P9</f>
        <v>0</v>
      </c>
      <c r="R9" s="11">
        <v>2661</v>
      </c>
      <c r="S9" s="29">
        <f>R9/P9-1</f>
        <v>0</v>
      </c>
    </row>
    <row r="10" spans="1:37" ht="15.75" thickBot="1">
      <c r="A10" s="9" t="s">
        <v>313</v>
      </c>
      <c r="B10" s="6"/>
      <c r="C10" s="6"/>
      <c r="D10" s="6"/>
      <c r="E10" s="6"/>
      <c r="F10" s="6"/>
      <c r="G10" s="4"/>
      <c r="J10" s="9" t="s">
        <v>306</v>
      </c>
      <c r="K10" s="6"/>
      <c r="L10" s="6"/>
      <c r="M10" s="6"/>
      <c r="N10" s="6"/>
      <c r="O10" s="6"/>
      <c r="P10" s="7">
        <v>18521</v>
      </c>
      <c r="Q10" s="7">
        <f>R10-P10</f>
        <v>191</v>
      </c>
      <c r="R10" s="11">
        <v>18712</v>
      </c>
      <c r="S10" s="29">
        <f>R10/P10-1</f>
        <v>1.0312618109173277E-2</v>
      </c>
    </row>
    <row r="11" spans="1:37">
      <c r="A11" s="9" t="s">
        <v>312</v>
      </c>
      <c r="B11" s="6"/>
      <c r="C11" s="6"/>
      <c r="D11" s="6"/>
      <c r="E11" s="6">
        <v>404</v>
      </c>
      <c r="F11" s="6">
        <f>G11-E11</f>
        <v>0</v>
      </c>
      <c r="G11" s="4">
        <v>404</v>
      </c>
      <c r="H11" s="21">
        <f>G11/E11-1</f>
        <v>0</v>
      </c>
      <c r="J11" s="9" t="s">
        <v>311</v>
      </c>
      <c r="K11" s="6"/>
      <c r="L11" s="6"/>
      <c r="M11" s="6"/>
      <c r="N11" s="6"/>
      <c r="O11" s="6"/>
      <c r="P11" s="6">
        <v>0</v>
      </c>
      <c r="Q11" s="7">
        <f>R11-P11</f>
        <v>7527</v>
      </c>
      <c r="R11" s="11">
        <v>7527</v>
      </c>
      <c r="S11" s="29" t="e">
        <f>R11/P11-1</f>
        <v>#DIV/0!</v>
      </c>
      <c r="U11" s="19" t="s">
        <v>310</v>
      </c>
      <c r="V11" s="18"/>
      <c r="W11" s="18"/>
      <c r="X11" s="18"/>
      <c r="Y11" s="18"/>
      <c r="Z11" s="18" t="s">
        <v>127</v>
      </c>
      <c r="AA11" s="18" t="s">
        <v>128</v>
      </c>
      <c r="AB11" s="17" t="s">
        <v>129</v>
      </c>
      <c r="AC11" s="15" t="s">
        <v>142</v>
      </c>
    </row>
    <row r="12" spans="1:37">
      <c r="A12" s="9" t="s">
        <v>306</v>
      </c>
      <c r="B12" s="6"/>
      <c r="C12" s="6"/>
      <c r="D12" s="6"/>
      <c r="E12" s="7">
        <v>7312</v>
      </c>
      <c r="F12" s="6">
        <f>G12-E12</f>
        <v>-218</v>
      </c>
      <c r="G12" s="11">
        <v>7094</v>
      </c>
      <c r="H12" s="21">
        <f>G12/E12-1</f>
        <v>-2.9814004376367609E-2</v>
      </c>
      <c r="J12" s="9" t="s">
        <v>305</v>
      </c>
      <c r="K12" s="6"/>
      <c r="L12" s="6"/>
      <c r="M12" s="6"/>
      <c r="N12" s="6"/>
      <c r="O12" s="6"/>
      <c r="P12" s="6">
        <v>100</v>
      </c>
      <c r="Q12" s="7">
        <f>R12-P12</f>
        <v>0</v>
      </c>
      <c r="R12" s="4">
        <v>100</v>
      </c>
      <c r="S12" s="29">
        <f>R12/P12-1</f>
        <v>0</v>
      </c>
      <c r="U12" s="9" t="s">
        <v>309</v>
      </c>
      <c r="V12" s="6"/>
      <c r="W12" s="6"/>
      <c r="X12" s="6"/>
      <c r="Y12" s="6"/>
      <c r="Z12" s="6"/>
      <c r="AA12" s="6"/>
      <c r="AB12" s="4"/>
      <c r="AE12" t="s">
        <v>308</v>
      </c>
    </row>
    <row r="13" spans="1:37" ht="15.75" thickBot="1">
      <c r="A13" s="9" t="s">
        <v>307</v>
      </c>
      <c r="B13" s="6"/>
      <c r="C13" s="6"/>
      <c r="D13" s="6"/>
      <c r="E13" s="6"/>
      <c r="F13" s="6">
        <f>G13-E13</f>
        <v>929</v>
      </c>
      <c r="G13" s="4">
        <v>929</v>
      </c>
      <c r="H13" s="21" t="e">
        <f>G13/E13-1</f>
        <v>#DIV/0!</v>
      </c>
      <c r="J13" s="9" t="s">
        <v>298</v>
      </c>
      <c r="K13" s="6"/>
      <c r="L13" s="6"/>
      <c r="M13" s="6"/>
      <c r="N13" s="6"/>
      <c r="O13" s="6"/>
      <c r="P13" s="6">
        <v>689</v>
      </c>
      <c r="Q13" s="7">
        <f>R13-P13</f>
        <v>-35</v>
      </c>
      <c r="R13" s="4">
        <v>654</v>
      </c>
      <c r="S13" s="29">
        <f>R13/P13-1</f>
        <v>-5.0798258345428171E-2</v>
      </c>
      <c r="U13" s="9" t="s">
        <v>306</v>
      </c>
      <c r="V13" s="6"/>
      <c r="W13" s="6"/>
      <c r="X13" s="6"/>
      <c r="Y13" s="6"/>
      <c r="Z13" s="7">
        <v>11147</v>
      </c>
      <c r="AA13" s="7">
        <f>AB13-Z13</f>
        <v>-1101</v>
      </c>
      <c r="AB13" s="11">
        <v>10046</v>
      </c>
      <c r="AC13" s="1">
        <f>AB13/Z13-1</f>
        <v>-9.877096976765054E-2</v>
      </c>
    </row>
    <row r="14" spans="1:37">
      <c r="A14" s="9" t="s">
        <v>305</v>
      </c>
      <c r="B14" s="6"/>
      <c r="C14" s="6"/>
      <c r="D14" s="6"/>
      <c r="E14" s="6">
        <v>26</v>
      </c>
      <c r="F14" s="6">
        <f>G14-E14</f>
        <v>34</v>
      </c>
      <c r="G14" s="4">
        <v>60</v>
      </c>
      <c r="H14" s="21">
        <f>G14/E14-1</f>
        <v>1.3076923076923075</v>
      </c>
      <c r="J14" s="9" t="s">
        <v>292</v>
      </c>
      <c r="K14" s="6"/>
      <c r="L14" s="6"/>
      <c r="M14" s="6"/>
      <c r="N14" s="6"/>
      <c r="O14" s="6"/>
      <c r="P14" s="6">
        <v>860</v>
      </c>
      <c r="Q14" s="7">
        <f>R14-P14</f>
        <v>0</v>
      </c>
      <c r="R14" s="4">
        <v>860</v>
      </c>
      <c r="S14" s="29">
        <f>R14/P14-1</f>
        <v>0</v>
      </c>
      <c r="U14" s="9" t="s">
        <v>305</v>
      </c>
      <c r="V14" s="6"/>
      <c r="W14" s="6"/>
      <c r="X14" s="6"/>
      <c r="Y14" s="6"/>
      <c r="Z14" s="6">
        <v>629</v>
      </c>
      <c r="AA14" s="7">
        <f>AB14-Z14</f>
        <v>334</v>
      </c>
      <c r="AB14" s="4">
        <v>963</v>
      </c>
      <c r="AC14" s="1">
        <f>AB14/Z14-1</f>
        <v>0.53100158982511925</v>
      </c>
      <c r="AE14" s="19" t="s">
        <v>304</v>
      </c>
      <c r="AF14" s="18"/>
      <c r="AG14" s="18"/>
      <c r="AH14" s="53">
        <v>43646</v>
      </c>
      <c r="AI14" s="18"/>
      <c r="AJ14" s="17" t="s">
        <v>303</v>
      </c>
    </row>
    <row r="15" spans="1:37">
      <c r="A15" s="9" t="s">
        <v>302</v>
      </c>
      <c r="B15" s="6"/>
      <c r="C15" s="6"/>
      <c r="D15" s="6"/>
      <c r="E15" s="6">
        <v>730</v>
      </c>
      <c r="F15" s="6">
        <f>G15-E15</f>
        <v>0</v>
      </c>
      <c r="G15" s="4">
        <v>730</v>
      </c>
      <c r="H15" s="21">
        <f>G15/E15-1</f>
        <v>0</v>
      </c>
      <c r="J15" s="9" t="s">
        <v>287</v>
      </c>
      <c r="K15" s="6"/>
      <c r="L15" s="6"/>
      <c r="M15" s="6"/>
      <c r="N15" s="6"/>
      <c r="O15" s="6"/>
      <c r="P15" s="6">
        <v>186</v>
      </c>
      <c r="Q15" s="7">
        <f>R15-P15</f>
        <v>31</v>
      </c>
      <c r="R15" s="4">
        <v>217</v>
      </c>
      <c r="S15" s="29">
        <f>R15/P15-1</f>
        <v>0.16666666666666674</v>
      </c>
      <c r="U15" s="9" t="s">
        <v>301</v>
      </c>
      <c r="V15" s="6"/>
      <c r="W15" s="6"/>
      <c r="X15" s="6"/>
      <c r="Y15" s="6"/>
      <c r="Z15" s="6">
        <v>0</v>
      </c>
      <c r="AA15" s="7">
        <f>AB15-Z15</f>
        <v>7027</v>
      </c>
      <c r="AB15" s="11">
        <v>7027</v>
      </c>
      <c r="AC15" s="1" t="e">
        <f>AB15/Z15-1</f>
        <v>#DIV/0!</v>
      </c>
      <c r="AE15" s="9"/>
      <c r="AF15" s="6"/>
      <c r="AG15" s="6"/>
      <c r="AH15" s="6" t="s">
        <v>127</v>
      </c>
      <c r="AI15" s="6" t="s">
        <v>128</v>
      </c>
      <c r="AJ15" s="4" t="s">
        <v>129</v>
      </c>
      <c r="AK15" s="15" t="s">
        <v>142</v>
      </c>
    </row>
    <row r="16" spans="1:37">
      <c r="A16" s="9" t="s">
        <v>300</v>
      </c>
      <c r="B16" s="6"/>
      <c r="C16" s="6"/>
      <c r="D16" s="6"/>
      <c r="E16" s="6">
        <v>47</v>
      </c>
      <c r="F16" s="6">
        <f>G16-E16</f>
        <v>0</v>
      </c>
      <c r="G16" s="4">
        <v>47</v>
      </c>
      <c r="H16" s="21">
        <f>G16/E16-1</f>
        <v>0</v>
      </c>
      <c r="J16" s="9" t="s">
        <v>284</v>
      </c>
      <c r="K16" s="6"/>
      <c r="L16" s="6"/>
      <c r="M16" s="6"/>
      <c r="N16" s="6"/>
      <c r="O16" s="6"/>
      <c r="P16" s="7">
        <v>6885</v>
      </c>
      <c r="Q16" s="7">
        <f>R16-P16</f>
        <v>0</v>
      </c>
      <c r="R16" s="11">
        <v>6885</v>
      </c>
      <c r="S16" s="29">
        <f>R16/P16-1</f>
        <v>0</v>
      </c>
      <c r="U16" s="9" t="s">
        <v>299</v>
      </c>
      <c r="V16" s="6"/>
      <c r="W16" s="6"/>
      <c r="X16" s="6"/>
      <c r="Y16" s="6"/>
      <c r="Z16" s="7">
        <v>12013</v>
      </c>
      <c r="AA16" s="7">
        <f>AB16-Z16</f>
        <v>-200</v>
      </c>
      <c r="AB16" s="11">
        <v>11813</v>
      </c>
      <c r="AC16" s="1">
        <f>AB16/Z16-1</f>
        <v>-1.6648630650129004E-2</v>
      </c>
      <c r="AE16" s="9" t="s">
        <v>232</v>
      </c>
      <c r="AF16" s="6"/>
      <c r="AG16" s="6"/>
      <c r="AH16" s="6">
        <v>0</v>
      </c>
      <c r="AI16" s="7">
        <f>AJ16-AH16</f>
        <v>4982</v>
      </c>
      <c r="AJ16" s="11">
        <v>4982</v>
      </c>
      <c r="AK16" s="1"/>
    </row>
    <row r="17" spans="1:37">
      <c r="A17" s="9" t="s">
        <v>293</v>
      </c>
      <c r="B17" s="6"/>
      <c r="C17" s="6"/>
      <c r="D17" s="6"/>
      <c r="E17" s="7">
        <v>0</v>
      </c>
      <c r="F17" s="6">
        <f>G17-E17</f>
        <v>8</v>
      </c>
      <c r="G17" s="4">
        <v>8</v>
      </c>
      <c r="H17" s="21" t="e">
        <f>G17/E17-1</f>
        <v>#DIV/0!</v>
      </c>
      <c r="J17" s="9" t="s">
        <v>243</v>
      </c>
      <c r="K17" s="6"/>
      <c r="L17" s="6"/>
      <c r="M17" s="6"/>
      <c r="N17" s="6"/>
      <c r="O17" s="6"/>
      <c r="P17" s="7">
        <v>1117</v>
      </c>
      <c r="Q17" s="7">
        <f>R17-P17</f>
        <v>0</v>
      </c>
      <c r="R17" s="11">
        <v>1117</v>
      </c>
      <c r="S17" s="29">
        <f>R17/P17-1</f>
        <v>0</v>
      </c>
      <c r="U17" s="9" t="s">
        <v>298</v>
      </c>
      <c r="V17" s="6"/>
      <c r="W17" s="6"/>
      <c r="X17" s="6"/>
      <c r="Y17" s="6"/>
      <c r="Z17" s="6">
        <v>236</v>
      </c>
      <c r="AA17" s="7">
        <f>AB17-Z17</f>
        <v>-23</v>
      </c>
      <c r="AB17" s="4">
        <v>213</v>
      </c>
      <c r="AC17" s="1">
        <f>AB17/Z17-1</f>
        <v>-9.745762711864403E-2</v>
      </c>
      <c r="AE17" s="9" t="s">
        <v>294</v>
      </c>
      <c r="AF17" s="6"/>
      <c r="AG17" s="6"/>
      <c r="AH17" s="7">
        <v>20196</v>
      </c>
      <c r="AI17" s="7">
        <f>AJ17-AH17</f>
        <v>-665</v>
      </c>
      <c r="AJ17" s="11">
        <v>19531</v>
      </c>
      <c r="AK17" s="1">
        <f>AJ17/AH17-1</f>
        <v>-3.2927312339077086E-2</v>
      </c>
    </row>
    <row r="18" spans="1:37">
      <c r="A18" s="9" t="s">
        <v>290</v>
      </c>
      <c r="B18" s="6"/>
      <c r="C18" s="6"/>
      <c r="D18" s="6"/>
      <c r="E18" s="6">
        <v>15</v>
      </c>
      <c r="F18" s="6">
        <f>G18-E18</f>
        <v>0</v>
      </c>
      <c r="G18" s="4">
        <v>15</v>
      </c>
      <c r="H18" s="21">
        <f>G18/E18-1</f>
        <v>0</v>
      </c>
      <c r="J18" s="9" t="s">
        <v>296</v>
      </c>
      <c r="K18" s="6"/>
      <c r="L18" s="6"/>
      <c r="M18" s="6"/>
      <c r="N18" s="6"/>
      <c r="O18" s="6"/>
      <c r="P18" s="6">
        <v>116</v>
      </c>
      <c r="Q18" s="7">
        <f>R18-P18</f>
        <v>285</v>
      </c>
      <c r="R18" s="4">
        <v>401</v>
      </c>
      <c r="S18" s="29">
        <f>R18/P18-1</f>
        <v>2.4568965517241379</v>
      </c>
      <c r="U18" s="9" t="s">
        <v>297</v>
      </c>
      <c r="V18" s="6"/>
      <c r="W18" s="6"/>
      <c r="X18" s="6"/>
      <c r="Y18" s="6"/>
      <c r="Z18" s="6">
        <v>238</v>
      </c>
      <c r="AA18" s="7">
        <f>AB18-Z18</f>
        <v>398</v>
      </c>
      <c r="AB18" s="4">
        <v>636</v>
      </c>
      <c r="AC18" s="1">
        <f>AB18/Z18-1</f>
        <v>1.672268907563025</v>
      </c>
      <c r="AE18" s="9" t="s">
        <v>230</v>
      </c>
      <c r="AF18" s="6"/>
      <c r="AG18" s="6"/>
      <c r="AH18" s="7">
        <v>10856</v>
      </c>
      <c r="AI18" s="7">
        <f>AJ18-AH18</f>
        <v>149</v>
      </c>
      <c r="AJ18" s="11">
        <v>11005</v>
      </c>
      <c r="AK18" s="1">
        <f>AJ18/AH18-1</f>
        <v>1.3725128960943245E-2</v>
      </c>
    </row>
    <row r="19" spans="1:37">
      <c r="A19" s="9" t="s">
        <v>230</v>
      </c>
      <c r="B19" s="6"/>
      <c r="C19" s="6"/>
      <c r="D19" s="6"/>
      <c r="E19" s="7">
        <v>8534</v>
      </c>
      <c r="F19" s="6">
        <f>G19-E19</f>
        <v>753</v>
      </c>
      <c r="G19" s="11">
        <v>9287</v>
      </c>
      <c r="H19" s="21">
        <f>G19/E19-1</f>
        <v>8.8235294117646967E-2</v>
      </c>
      <c r="J19" s="9"/>
      <c r="K19" s="6"/>
      <c r="L19" s="6"/>
      <c r="M19" s="6"/>
      <c r="N19" s="6"/>
      <c r="O19" s="6"/>
      <c r="P19" s="7">
        <f>SUM(P9:P18)</f>
        <v>31135</v>
      </c>
      <c r="Q19" s="7">
        <f>R19-P19</f>
        <v>7999</v>
      </c>
      <c r="R19" s="11">
        <f>SUM(R9:R18)</f>
        <v>39134</v>
      </c>
      <c r="S19" s="29">
        <f>R19/P19-1</f>
        <v>0.25691344146458972</v>
      </c>
      <c r="U19" s="9" t="s">
        <v>296</v>
      </c>
      <c r="V19" s="6"/>
      <c r="W19" s="6"/>
      <c r="X19" s="6"/>
      <c r="Y19" s="6"/>
      <c r="Z19" s="6">
        <v>149</v>
      </c>
      <c r="AA19" s="7">
        <f>AB19-Z19</f>
        <v>17</v>
      </c>
      <c r="AB19" s="4">
        <v>166</v>
      </c>
      <c r="AC19" s="1">
        <f>AB19/Z19-1</f>
        <v>0.11409395973154357</v>
      </c>
      <c r="AE19" s="9" t="s">
        <v>228</v>
      </c>
      <c r="AF19" s="6"/>
      <c r="AG19" s="6"/>
      <c r="AH19" s="7">
        <v>31052</v>
      </c>
      <c r="AI19" s="7">
        <f>AJ19-AH19</f>
        <v>4467</v>
      </c>
      <c r="AJ19" s="11">
        <v>35519</v>
      </c>
      <c r="AK19" s="1">
        <f>AJ19/AH19-1</f>
        <v>0.14385546824681184</v>
      </c>
    </row>
    <row r="20" spans="1:37">
      <c r="A20" s="9" t="s">
        <v>295</v>
      </c>
      <c r="B20" s="6"/>
      <c r="C20" s="6"/>
      <c r="D20" s="6"/>
      <c r="E20" s="6">
        <v>713</v>
      </c>
      <c r="F20" s="6">
        <f>G20-E20</f>
        <v>0</v>
      </c>
      <c r="G20" s="4">
        <v>713</v>
      </c>
      <c r="H20" s="21">
        <f>G20/E20-1</f>
        <v>0</v>
      </c>
      <c r="J20" s="9" t="s">
        <v>230</v>
      </c>
      <c r="K20" s="6"/>
      <c r="L20" s="6"/>
      <c r="M20" s="6"/>
      <c r="N20" s="6"/>
      <c r="O20" s="6"/>
      <c r="P20" s="6"/>
      <c r="Q20" s="7"/>
      <c r="R20" s="4"/>
      <c r="S20" s="29"/>
      <c r="U20" s="9" t="s">
        <v>294</v>
      </c>
      <c r="V20" s="6"/>
      <c r="W20" s="6"/>
      <c r="X20" s="6"/>
      <c r="Y20" s="6"/>
      <c r="Z20" s="6">
        <v>77</v>
      </c>
      <c r="AA20" s="7">
        <f>AB20-Z20</f>
        <v>-29</v>
      </c>
      <c r="AB20" s="4">
        <v>48</v>
      </c>
      <c r="AC20" s="1">
        <f>AB20/Z20-1</f>
        <v>-0.37662337662337664</v>
      </c>
      <c r="AE20" s="9" t="s">
        <v>220</v>
      </c>
      <c r="AF20" s="6"/>
      <c r="AG20" s="6"/>
      <c r="AH20" s="7">
        <v>10889</v>
      </c>
      <c r="AI20" s="7">
        <f>AJ20-AH20</f>
        <v>-367</v>
      </c>
      <c r="AJ20" s="11">
        <v>10522</v>
      </c>
      <c r="AK20" s="1">
        <f>AJ20/AH20-1</f>
        <v>-3.3703737716962112E-2</v>
      </c>
    </row>
    <row r="21" spans="1:37">
      <c r="A21" s="9" t="s">
        <v>293</v>
      </c>
      <c r="B21" s="6"/>
      <c r="C21" s="6"/>
      <c r="D21" s="6"/>
      <c r="E21" s="6">
        <v>347</v>
      </c>
      <c r="F21" s="6">
        <f>G21-E21</f>
        <v>-3</v>
      </c>
      <c r="G21" s="4">
        <v>344</v>
      </c>
      <c r="H21" s="21">
        <f>G21/E21-1</f>
        <v>-8.6455331412104153E-3</v>
      </c>
      <c r="J21" s="9" t="s">
        <v>292</v>
      </c>
      <c r="K21" s="6"/>
      <c r="L21" s="6"/>
      <c r="M21" s="6"/>
      <c r="N21" s="6"/>
      <c r="O21" s="6"/>
      <c r="P21" s="6">
        <v>68</v>
      </c>
      <c r="Q21" s="7">
        <f>R21-P21</f>
        <v>0</v>
      </c>
      <c r="R21" s="4">
        <v>68</v>
      </c>
      <c r="S21" s="29">
        <f>R21/P21-1</f>
        <v>0</v>
      </c>
      <c r="U21" s="9" t="s">
        <v>291</v>
      </c>
      <c r="V21" s="6"/>
      <c r="W21" s="6"/>
      <c r="X21" s="6"/>
      <c r="Y21" s="6"/>
      <c r="Z21" s="7">
        <v>24489</v>
      </c>
      <c r="AA21" s="7">
        <f>AB21-Z21</f>
        <v>6423</v>
      </c>
      <c r="AB21" s="11">
        <v>30912</v>
      </c>
      <c r="AC21" s="1">
        <f>AB21/Z21-1</f>
        <v>0.26228102413328425</v>
      </c>
      <c r="AE21" s="9" t="s">
        <v>225</v>
      </c>
      <c r="AF21" s="6"/>
      <c r="AG21" s="6"/>
      <c r="AH21" s="7">
        <v>6328</v>
      </c>
      <c r="AI21" s="7">
        <f>AJ21-AH21</f>
        <v>-26</v>
      </c>
      <c r="AJ21" s="11">
        <v>6302</v>
      </c>
      <c r="AK21" s="1">
        <f>AJ21/AH21-1</f>
        <v>-4.1087231352717746E-3</v>
      </c>
    </row>
    <row r="22" spans="1:37">
      <c r="A22" s="9" t="s">
        <v>290</v>
      </c>
      <c r="B22" s="6"/>
      <c r="C22" s="6"/>
      <c r="D22" s="6"/>
      <c r="E22" s="7">
        <v>19</v>
      </c>
      <c r="F22" s="6">
        <f>G22-E22</f>
        <v>0</v>
      </c>
      <c r="G22" s="4">
        <v>19</v>
      </c>
      <c r="H22" s="21">
        <f>G22/E22-1</f>
        <v>0</v>
      </c>
      <c r="J22" s="9" t="s">
        <v>286</v>
      </c>
      <c r="K22" s="6"/>
      <c r="L22" s="6"/>
      <c r="M22" s="6"/>
      <c r="N22" s="6"/>
      <c r="O22" s="6"/>
      <c r="P22" s="7">
        <v>2264</v>
      </c>
      <c r="Q22" s="7">
        <f>R22-P22</f>
        <v>0</v>
      </c>
      <c r="R22" s="11">
        <v>2264</v>
      </c>
      <c r="S22" s="29">
        <f>R22/P22-1</f>
        <v>0</v>
      </c>
      <c r="U22" s="9" t="s">
        <v>289</v>
      </c>
      <c r="V22" s="6"/>
      <c r="W22" s="6"/>
      <c r="X22" s="6"/>
      <c r="Y22" s="6"/>
      <c r="Z22" s="6">
        <v>23</v>
      </c>
      <c r="AA22" s="7">
        <f>AB22-Z22</f>
        <v>0</v>
      </c>
      <c r="AB22" s="4">
        <v>23</v>
      </c>
      <c r="AC22" s="1">
        <f>AB22/Z22-1</f>
        <v>0</v>
      </c>
      <c r="AE22" s="9" t="s">
        <v>288</v>
      </c>
      <c r="AF22" s="6"/>
      <c r="AG22" s="6"/>
      <c r="AH22" s="6">
        <v>0</v>
      </c>
      <c r="AI22" s="7">
        <f>AJ22-AH22</f>
        <v>4074</v>
      </c>
      <c r="AJ22" s="11">
        <v>4074</v>
      </c>
      <c r="AK22" s="1" t="e">
        <f>AJ22/AH22-1</f>
        <v>#DIV/0!</v>
      </c>
    </row>
    <row r="23" spans="1:37">
      <c r="A23" s="9" t="s">
        <v>274</v>
      </c>
      <c r="B23" s="6"/>
      <c r="C23" s="6"/>
      <c r="D23" s="6"/>
      <c r="E23" s="6">
        <v>264</v>
      </c>
      <c r="F23" s="6">
        <f>G23-E23</f>
        <v>0</v>
      </c>
      <c r="G23" s="4">
        <v>264</v>
      </c>
      <c r="H23" s="21">
        <f>G23/E23-1</f>
        <v>0</v>
      </c>
      <c r="J23" s="9" t="s">
        <v>287</v>
      </c>
      <c r="K23" s="6"/>
      <c r="L23" s="6"/>
      <c r="M23" s="6"/>
      <c r="N23" s="6"/>
      <c r="O23" s="6"/>
      <c r="P23" s="7">
        <v>1504</v>
      </c>
      <c r="Q23" s="7">
        <f>R23-P23</f>
        <v>-89</v>
      </c>
      <c r="R23" s="11">
        <v>1415</v>
      </c>
      <c r="S23" s="29">
        <f>R23/P23-1</f>
        <v>-5.9175531914893664E-2</v>
      </c>
      <c r="U23" s="9" t="s">
        <v>286</v>
      </c>
      <c r="V23" s="6"/>
      <c r="W23" s="6"/>
      <c r="X23" s="6"/>
      <c r="Y23" s="6"/>
      <c r="Z23" s="7">
        <v>3196</v>
      </c>
      <c r="AA23" s="7">
        <f>AB23-Z23</f>
        <v>0</v>
      </c>
      <c r="AB23" s="11">
        <v>3196</v>
      </c>
      <c r="AC23" s="1">
        <f>AB23/Z23-1</f>
        <v>0</v>
      </c>
      <c r="AE23" s="9" t="s">
        <v>261</v>
      </c>
      <c r="AF23" s="6"/>
      <c r="AG23" s="6"/>
      <c r="AH23" s="7">
        <v>1665</v>
      </c>
      <c r="AI23" s="7">
        <f>AJ23-AH23</f>
        <v>-9</v>
      </c>
      <c r="AJ23" s="11">
        <v>1656</v>
      </c>
      <c r="AK23" s="1">
        <f>AJ23/AH23-1</f>
        <v>-5.4054054054053502E-3</v>
      </c>
    </row>
    <row r="24" spans="1:37">
      <c r="A24" s="9" t="s">
        <v>285</v>
      </c>
      <c r="B24" s="6"/>
      <c r="C24" s="6"/>
      <c r="D24" s="6"/>
      <c r="E24" s="7">
        <v>1343</v>
      </c>
      <c r="F24" s="6">
        <f>G24-E24</f>
        <v>-3</v>
      </c>
      <c r="G24" s="11">
        <v>1340</v>
      </c>
      <c r="H24" s="21">
        <f>G24/E24-1</f>
        <v>-2.2338049143708627E-3</v>
      </c>
      <c r="J24" s="9" t="s">
        <v>284</v>
      </c>
      <c r="K24" s="6"/>
      <c r="L24" s="6"/>
      <c r="M24" s="6"/>
      <c r="N24" s="6"/>
      <c r="O24" s="6"/>
      <c r="P24" s="7">
        <v>4637</v>
      </c>
      <c r="Q24" s="7">
        <f>R24-P24</f>
        <v>0</v>
      </c>
      <c r="R24" s="11">
        <v>4637</v>
      </c>
      <c r="S24" s="29">
        <f>R24/P24-1</f>
        <v>0</v>
      </c>
      <c r="U24" s="9" t="s">
        <v>283</v>
      </c>
      <c r="V24" s="6"/>
      <c r="W24" s="6"/>
      <c r="X24" s="6"/>
      <c r="Y24" s="6"/>
      <c r="Z24" s="7">
        <v>1759</v>
      </c>
      <c r="AA24" s="7">
        <f>AB24-Z24</f>
        <v>87</v>
      </c>
      <c r="AB24" s="11">
        <v>1846</v>
      </c>
      <c r="AC24" s="1">
        <f>AB24/Z24-1</f>
        <v>4.9459920409323566E-2</v>
      </c>
      <c r="AE24" s="9" t="s">
        <v>282</v>
      </c>
      <c r="AF24" s="6"/>
      <c r="AG24" s="6"/>
      <c r="AH24" s="6">
        <v>0</v>
      </c>
      <c r="AI24" s="7">
        <f>AJ24-AH24</f>
        <v>692</v>
      </c>
      <c r="AJ24" s="4">
        <v>692</v>
      </c>
      <c r="AK24" s="1" t="e">
        <f>AJ24/AH24-1</f>
        <v>#DIV/0!</v>
      </c>
    </row>
    <row r="25" spans="1:37">
      <c r="A25" s="9" t="s">
        <v>272</v>
      </c>
      <c r="B25" s="6"/>
      <c r="C25" s="6"/>
      <c r="D25" s="6"/>
      <c r="E25" s="11">
        <f>SUM(E11:E24)</f>
        <v>19754</v>
      </c>
      <c r="F25" s="11">
        <f>SUM(F11:F24)</f>
        <v>1500</v>
      </c>
      <c r="G25" s="11">
        <f>SUM(G11:G24)</f>
        <v>21254</v>
      </c>
      <c r="H25" s="21">
        <f>G25/E25-1</f>
        <v>7.5933988053052515E-2</v>
      </c>
      <c r="J25" s="9" t="s">
        <v>243</v>
      </c>
      <c r="K25" s="6"/>
      <c r="L25" s="6"/>
      <c r="M25" s="6"/>
      <c r="N25" s="6"/>
      <c r="O25" s="6"/>
      <c r="P25" s="6">
        <v>27</v>
      </c>
      <c r="Q25" s="7">
        <f>R25-P25</f>
        <v>0</v>
      </c>
      <c r="R25" s="4">
        <v>27</v>
      </c>
      <c r="S25" s="29">
        <f>R25/P25-1</f>
        <v>0</v>
      </c>
      <c r="U25" s="9" t="s">
        <v>281</v>
      </c>
      <c r="V25" s="6"/>
      <c r="W25" s="6"/>
      <c r="X25" s="6"/>
      <c r="Y25" s="6"/>
      <c r="Z25" s="6">
        <v>461</v>
      </c>
      <c r="AA25" s="7">
        <f>AB25-Z25</f>
        <v>0</v>
      </c>
      <c r="AB25" s="4">
        <v>461</v>
      </c>
      <c r="AC25" s="1">
        <f>AB25/Z25-1</f>
        <v>0</v>
      </c>
      <c r="AE25" s="9" t="s">
        <v>250</v>
      </c>
      <c r="AF25" s="6"/>
      <c r="AG25" s="6"/>
      <c r="AH25" s="7">
        <v>12170</v>
      </c>
      <c r="AI25" s="7">
        <f>AJ25-AH25</f>
        <v>103</v>
      </c>
      <c r="AJ25" s="11">
        <v>12273</v>
      </c>
      <c r="AK25" s="1">
        <f>AJ25/AH25-1</f>
        <v>8.4634346754313139E-3</v>
      </c>
    </row>
    <row r="26" spans="1:37">
      <c r="A26" s="9" t="s">
        <v>280</v>
      </c>
      <c r="B26" s="6"/>
      <c r="C26" s="6"/>
      <c r="D26" s="6"/>
      <c r="E26" s="7">
        <v>39</v>
      </c>
      <c r="F26" s="6">
        <f>G26-E26</f>
        <v>0</v>
      </c>
      <c r="G26" s="4">
        <v>39</v>
      </c>
      <c r="H26" s="21">
        <f>G26/E26-1</f>
        <v>0</v>
      </c>
      <c r="J26" s="9" t="s">
        <v>279</v>
      </c>
      <c r="K26" s="6"/>
      <c r="L26" s="6"/>
      <c r="M26" s="6"/>
      <c r="N26" s="6"/>
      <c r="O26" s="6"/>
      <c r="P26" s="6">
        <v>12</v>
      </c>
      <c r="Q26" s="7">
        <f>R26-P26</f>
        <v>0</v>
      </c>
      <c r="R26" s="4">
        <v>12</v>
      </c>
      <c r="S26" s="29">
        <f>R26/P26-1</f>
        <v>0</v>
      </c>
      <c r="U26" s="9" t="s">
        <v>278</v>
      </c>
      <c r="V26" s="6"/>
      <c r="W26" s="6"/>
      <c r="X26" s="6"/>
      <c r="Y26" s="6"/>
      <c r="Z26" s="6">
        <v>53</v>
      </c>
      <c r="AA26" s="7">
        <f>AB26-Z26</f>
        <v>0</v>
      </c>
      <c r="AB26" s="4">
        <v>53</v>
      </c>
      <c r="AC26" s="1">
        <f>AB26/Z26-1</f>
        <v>0</v>
      </c>
      <c r="AE26" s="9" t="s">
        <v>223</v>
      </c>
      <c r="AF26" s="6"/>
      <c r="AG26" s="6"/>
      <c r="AH26" s="7">
        <v>31052</v>
      </c>
      <c r="AI26" s="7">
        <f>AJ26-AH26</f>
        <v>4467</v>
      </c>
      <c r="AJ26" s="11">
        <v>35519</v>
      </c>
      <c r="AK26" s="1">
        <f>AJ26/AH26-1</f>
        <v>0.14385546824681184</v>
      </c>
    </row>
    <row r="27" spans="1:37" ht="15.75" thickBot="1">
      <c r="A27" s="9" t="s">
        <v>268</v>
      </c>
      <c r="B27" s="6"/>
      <c r="C27" s="6"/>
      <c r="D27" s="6"/>
      <c r="E27" s="7">
        <v>1382</v>
      </c>
      <c r="F27" s="6">
        <f>G27-E27</f>
        <v>-3</v>
      </c>
      <c r="G27" s="11">
        <v>1379</v>
      </c>
      <c r="H27" s="21">
        <f>G27/E27-1</f>
        <v>-2.1707670043414895E-3</v>
      </c>
      <c r="J27" s="9" t="s">
        <v>277</v>
      </c>
      <c r="K27" s="6"/>
      <c r="L27" s="6"/>
      <c r="M27" s="6"/>
      <c r="N27" s="6"/>
      <c r="O27" s="6"/>
      <c r="P27" s="7">
        <v>1029</v>
      </c>
      <c r="Q27" s="7">
        <f>R27-P27</f>
        <v>0</v>
      </c>
      <c r="R27" s="11">
        <v>1029</v>
      </c>
      <c r="S27" s="29">
        <f>R27/P27-1</f>
        <v>0</v>
      </c>
      <c r="U27" s="9" t="s">
        <v>276</v>
      </c>
      <c r="V27" s="6"/>
      <c r="W27" s="6"/>
      <c r="X27" s="6"/>
      <c r="Y27" s="6"/>
      <c r="Z27" s="6">
        <v>228</v>
      </c>
      <c r="AA27" s="7">
        <f>AB27-Z27</f>
        <v>-11</v>
      </c>
      <c r="AB27" s="4">
        <v>217</v>
      </c>
      <c r="AC27" s="1">
        <f>AB27/Z27-1</f>
        <v>-4.8245614035087758E-2</v>
      </c>
      <c r="AE27" s="8"/>
      <c r="AF27" s="3"/>
      <c r="AG27" s="3"/>
      <c r="AH27" s="3"/>
      <c r="AI27" s="3"/>
      <c r="AJ27" s="2"/>
    </row>
    <row r="28" spans="1:37">
      <c r="A28" s="9" t="s">
        <v>275</v>
      </c>
      <c r="B28" s="6"/>
      <c r="C28" s="6"/>
      <c r="D28" s="6"/>
      <c r="E28" s="7">
        <v>-3085</v>
      </c>
      <c r="F28" s="6">
        <f>G28-E28</f>
        <v>15</v>
      </c>
      <c r="G28" s="11">
        <v>-3070</v>
      </c>
      <c r="H28" s="21">
        <f>G28/E28-1</f>
        <v>-4.8622366288493257E-3</v>
      </c>
      <c r="J28" s="9" t="s">
        <v>274</v>
      </c>
      <c r="K28" s="6"/>
      <c r="L28" s="6"/>
      <c r="M28" s="6"/>
      <c r="N28" s="6"/>
      <c r="O28" s="6"/>
      <c r="P28" s="7">
        <v>4059</v>
      </c>
      <c r="Q28" s="7">
        <f>R28-P28</f>
        <v>0</v>
      </c>
      <c r="R28" s="11">
        <v>4059</v>
      </c>
      <c r="S28" s="29">
        <f>R28/P28-1</f>
        <v>0</v>
      </c>
      <c r="U28" s="9" t="s">
        <v>274</v>
      </c>
      <c r="V28" s="6"/>
      <c r="W28" s="6"/>
      <c r="X28" s="6"/>
      <c r="Y28" s="6"/>
      <c r="Z28" s="7">
        <v>3122</v>
      </c>
      <c r="AA28" s="7">
        <f>AB28-Z28</f>
        <v>0</v>
      </c>
      <c r="AB28" s="11">
        <v>3122</v>
      </c>
      <c r="AC28" s="1">
        <f>AB28/Z28-1</f>
        <v>0</v>
      </c>
      <c r="AI28" s="4"/>
      <c r="AJ28" s="1"/>
    </row>
    <row r="29" spans="1:37" ht="15.75" thickBot="1">
      <c r="A29" s="9" t="s">
        <v>248</v>
      </c>
      <c r="B29" s="6"/>
      <c r="C29" s="6"/>
      <c r="D29" s="6"/>
      <c r="E29" s="6">
        <v>-178</v>
      </c>
      <c r="F29" s="6">
        <f>G29-E29</f>
        <v>0</v>
      </c>
      <c r="G29" s="4">
        <v>-178</v>
      </c>
      <c r="H29" s="21">
        <f>G29/E29-1</f>
        <v>0</v>
      </c>
      <c r="J29" s="9"/>
      <c r="K29" s="6"/>
      <c r="L29" s="6"/>
      <c r="M29" s="6"/>
      <c r="N29" s="6"/>
      <c r="O29" s="6"/>
      <c r="P29" s="7">
        <f>SUM(P21:P28)</f>
        <v>13600</v>
      </c>
      <c r="Q29" s="7">
        <f>R29-P29</f>
        <v>-89</v>
      </c>
      <c r="R29" s="11">
        <f>SUM(R21:R28)</f>
        <v>13511</v>
      </c>
      <c r="S29" s="29">
        <f>R29/P29-1</f>
        <v>-6.5441176470588669E-3</v>
      </c>
      <c r="U29" s="9" t="s">
        <v>273</v>
      </c>
      <c r="V29" s="6"/>
      <c r="W29" s="6"/>
      <c r="X29" s="6"/>
      <c r="Y29" s="6"/>
      <c r="Z29" s="7">
        <v>8842</v>
      </c>
      <c r="AA29" s="7">
        <f>AB29-Z29</f>
        <v>76</v>
      </c>
      <c r="AB29" s="11">
        <v>8918</v>
      </c>
      <c r="AC29" s="1">
        <f>AB29/Z29-1</f>
        <v>8.5953404207192996E-3</v>
      </c>
      <c r="AI29" s="2"/>
      <c r="AJ29" s="1"/>
    </row>
    <row r="30" spans="1:37">
      <c r="A30" s="9" t="s">
        <v>265</v>
      </c>
      <c r="B30" s="6"/>
      <c r="C30" s="6"/>
      <c r="D30" s="6"/>
      <c r="E30" s="6">
        <v>0</v>
      </c>
      <c r="F30" s="6">
        <f>G30-E30</f>
        <v>-69</v>
      </c>
      <c r="G30" s="4">
        <v>-69</v>
      </c>
      <c r="H30" s="21" t="e">
        <f>G30/E30-1</f>
        <v>#DIV/0!</v>
      </c>
      <c r="J30" s="9" t="s">
        <v>272</v>
      </c>
      <c r="K30" s="6"/>
      <c r="L30" s="6"/>
      <c r="M30" s="6"/>
      <c r="N30" s="6"/>
      <c r="O30" s="6"/>
      <c r="P30" s="11">
        <f>P29+P19+P32</f>
        <v>58484</v>
      </c>
      <c r="Q30" s="11">
        <f>Q29+Q19</f>
        <v>7910</v>
      </c>
      <c r="R30" s="11">
        <f>R29+R19+R32</f>
        <v>66305</v>
      </c>
      <c r="S30" s="29">
        <f>R30/P30-1</f>
        <v>0.13372888311333009</v>
      </c>
      <c r="U30" s="9" t="s">
        <v>228</v>
      </c>
      <c r="V30" s="6"/>
      <c r="W30" s="6"/>
      <c r="X30" s="6"/>
      <c r="Y30" s="6"/>
      <c r="Z30" s="7">
        <v>33331</v>
      </c>
      <c r="AA30" s="7">
        <f>AB30-Z30</f>
        <v>6499</v>
      </c>
      <c r="AB30" s="11">
        <v>39830</v>
      </c>
      <c r="AC30" s="1">
        <f>AB30/Z30-1</f>
        <v>0.19498364885541997</v>
      </c>
    </row>
    <row r="31" spans="1:37">
      <c r="A31" s="9" t="s">
        <v>263</v>
      </c>
      <c r="B31" s="6"/>
      <c r="C31" s="6"/>
      <c r="D31" s="6"/>
      <c r="E31" s="7">
        <v>-5</v>
      </c>
      <c r="F31" s="6">
        <f>G31-E31</f>
        <v>0</v>
      </c>
      <c r="G31" s="4">
        <v>-5</v>
      </c>
      <c r="H31" s="21">
        <f>G31/E31-1</f>
        <v>0</v>
      </c>
      <c r="J31" s="9" t="s">
        <v>271</v>
      </c>
      <c r="K31" s="6"/>
      <c r="L31" s="6"/>
      <c r="M31" s="6"/>
      <c r="N31" s="6"/>
      <c r="O31" s="6"/>
      <c r="P31" s="6">
        <v>149</v>
      </c>
      <c r="Q31" s="7">
        <f>R31-P31</f>
        <v>0</v>
      </c>
      <c r="R31" s="4">
        <v>149</v>
      </c>
      <c r="S31" s="29">
        <f>R31/P31-1</f>
        <v>0</v>
      </c>
      <c r="U31" s="9" t="s">
        <v>270</v>
      </c>
      <c r="V31" s="6"/>
      <c r="W31" s="6"/>
      <c r="X31" s="6"/>
      <c r="Y31" s="6"/>
      <c r="Z31" s="6"/>
      <c r="AA31" s="7">
        <f>AB31-Z31</f>
        <v>0</v>
      </c>
      <c r="AB31" s="4"/>
      <c r="AC31" s="1" t="e">
        <f>AB31/Z31-1</f>
        <v>#DIV/0!</v>
      </c>
    </row>
    <row r="32" spans="1:37">
      <c r="A32" s="9" t="s">
        <v>260</v>
      </c>
      <c r="B32" s="6"/>
      <c r="C32" s="6"/>
      <c r="D32" s="6"/>
      <c r="E32" s="7">
        <v>-27</v>
      </c>
      <c r="F32" s="6">
        <f>G32-E32</f>
        <v>0</v>
      </c>
      <c r="G32" s="4">
        <v>-27</v>
      </c>
      <c r="H32" s="21">
        <f>G32/E32-1</f>
        <v>0</v>
      </c>
      <c r="J32" s="9"/>
      <c r="K32" s="6"/>
      <c r="L32" s="6"/>
      <c r="M32" s="6"/>
      <c r="N32" s="6"/>
      <c r="O32" s="6"/>
      <c r="P32" s="7">
        <v>13749</v>
      </c>
      <c r="Q32" s="7">
        <f>R32-P32</f>
        <v>-89</v>
      </c>
      <c r="R32" s="11">
        <v>13660</v>
      </c>
      <c r="S32" s="29">
        <f>R32/P32-1</f>
        <v>-6.4731980507672926E-3</v>
      </c>
      <c r="U32" s="9" t="s">
        <v>269</v>
      </c>
      <c r="V32" s="6"/>
      <c r="W32" s="6"/>
      <c r="X32" s="6"/>
      <c r="Y32" s="6"/>
      <c r="Z32" s="7">
        <v>14816</v>
      </c>
      <c r="AA32" s="7">
        <f>AB32-Z32</f>
        <v>-611</v>
      </c>
      <c r="AB32" s="11">
        <v>14205</v>
      </c>
      <c r="AC32" s="1">
        <f>AB32/Z32-1</f>
        <v>-4.1239200863930847E-2</v>
      </c>
    </row>
    <row r="33" spans="1:29">
      <c r="A33" s="9" t="s">
        <v>253</v>
      </c>
      <c r="B33" s="6"/>
      <c r="C33" s="6"/>
      <c r="D33" s="6"/>
      <c r="E33" s="7">
        <v>-3295</v>
      </c>
      <c r="F33" s="6">
        <f>G33-E33</f>
        <v>-54</v>
      </c>
      <c r="G33" s="11">
        <v>-3349</v>
      </c>
      <c r="H33" s="21">
        <f>G33/E33-1</f>
        <v>1.6388467374810256E-2</v>
      </c>
      <c r="J33" s="9" t="s">
        <v>268</v>
      </c>
      <c r="K33" s="6"/>
      <c r="L33" s="6"/>
      <c r="M33" s="6"/>
      <c r="N33" s="6"/>
      <c r="O33" s="6"/>
      <c r="P33" s="6"/>
      <c r="Q33" s="7"/>
      <c r="R33" s="4"/>
      <c r="S33" s="29"/>
      <c r="U33" s="9" t="s">
        <v>267</v>
      </c>
      <c r="V33" s="6"/>
      <c r="W33" s="6"/>
      <c r="X33" s="6"/>
      <c r="Y33" s="6"/>
      <c r="Z33" s="7">
        <v>3683</v>
      </c>
      <c r="AA33" s="7">
        <f>AB33-Z33</f>
        <v>0</v>
      </c>
      <c r="AB33" s="11">
        <v>3683</v>
      </c>
      <c r="AC33" s="1">
        <f>AB33/Z33-1</f>
        <v>0</v>
      </c>
    </row>
    <row r="34" spans="1:29">
      <c r="A34" s="9" t="s">
        <v>248</v>
      </c>
      <c r="B34" s="6"/>
      <c r="C34" s="6"/>
      <c r="D34" s="6"/>
      <c r="E34" s="7">
        <v>-1110</v>
      </c>
      <c r="F34" s="6">
        <f>G34-E34</f>
        <v>0</v>
      </c>
      <c r="G34" s="11">
        <v>-1110</v>
      </c>
      <c r="H34" s="21">
        <f>G34/E34-1</f>
        <v>0</v>
      </c>
      <c r="J34" s="9" t="s">
        <v>251</v>
      </c>
      <c r="K34" s="6"/>
      <c r="L34" s="6"/>
      <c r="M34" s="6"/>
      <c r="N34" s="6"/>
      <c r="O34" s="6"/>
      <c r="P34" s="7">
        <v>-8994</v>
      </c>
      <c r="Q34" s="7">
        <f>R34-P34</f>
        <v>221</v>
      </c>
      <c r="R34" s="11">
        <v>-8773</v>
      </c>
      <c r="S34" s="29">
        <f>R34/P34-1</f>
        <v>-2.4571936846786713E-2</v>
      </c>
      <c r="U34" s="9" t="s">
        <v>266</v>
      </c>
      <c r="V34" s="6"/>
      <c r="W34" s="6"/>
      <c r="X34" s="6"/>
      <c r="Y34" s="6"/>
      <c r="Z34" s="7">
        <v>2055</v>
      </c>
      <c r="AA34" s="7">
        <f>AB34-Z34</f>
        <v>6891</v>
      </c>
      <c r="AB34" s="11">
        <v>8946</v>
      </c>
      <c r="AC34" s="1">
        <f>AB34/Z34-1</f>
        <v>3.3532846715328466</v>
      </c>
    </row>
    <row r="35" spans="1:29">
      <c r="A35" s="9" t="s">
        <v>265</v>
      </c>
      <c r="B35" s="6"/>
      <c r="C35" s="6"/>
      <c r="D35" s="6"/>
      <c r="E35" s="6">
        <v>0</v>
      </c>
      <c r="F35" s="6">
        <f>G35-E35</f>
        <v>-1328</v>
      </c>
      <c r="G35" s="11">
        <v>-1328</v>
      </c>
      <c r="H35" s="21" t="e">
        <f>G35/E35-1</f>
        <v>#DIV/0!</v>
      </c>
      <c r="J35" s="9" t="s">
        <v>248</v>
      </c>
      <c r="K35" s="6"/>
      <c r="L35" s="6"/>
      <c r="M35" s="6"/>
      <c r="N35" s="6"/>
      <c r="O35" s="6"/>
      <c r="P35" s="7">
        <v>-1479</v>
      </c>
      <c r="Q35" s="7">
        <f>R35-P35</f>
        <v>12</v>
      </c>
      <c r="R35" s="11">
        <v>-1467</v>
      </c>
      <c r="S35" s="29">
        <f>R35/P35-1</f>
        <v>-8.113590263691739E-3</v>
      </c>
      <c r="U35" s="9" t="s">
        <v>264</v>
      </c>
      <c r="V35" s="6"/>
      <c r="W35" s="6"/>
      <c r="X35" s="6"/>
      <c r="Y35" s="6"/>
      <c r="Z35" s="6">
        <v>532</v>
      </c>
      <c r="AA35" s="7">
        <f>AB35-Z35</f>
        <v>0</v>
      </c>
      <c r="AB35" s="4">
        <v>532</v>
      </c>
      <c r="AC35" s="1">
        <f>AB35/Z35-1</f>
        <v>0</v>
      </c>
    </row>
    <row r="36" spans="1:29">
      <c r="A36" s="9" t="s">
        <v>263</v>
      </c>
      <c r="B36" s="6"/>
      <c r="C36" s="6"/>
      <c r="D36" s="6"/>
      <c r="E36" s="6">
        <v>-2</v>
      </c>
      <c r="F36" s="6">
        <f>G36-E36</f>
        <v>0</v>
      </c>
      <c r="G36" s="4">
        <v>-2</v>
      </c>
      <c r="H36" s="21">
        <f>G36/E36-1</f>
        <v>0</v>
      </c>
      <c r="J36" s="9" t="s">
        <v>245</v>
      </c>
      <c r="K36" s="6"/>
      <c r="L36" s="6"/>
      <c r="M36" s="6"/>
      <c r="N36" s="6"/>
      <c r="O36" s="6"/>
      <c r="P36" s="6">
        <v>0</v>
      </c>
      <c r="Q36" s="7">
        <f>R36-P36</f>
        <v>-712</v>
      </c>
      <c r="R36" s="4">
        <v>-712</v>
      </c>
      <c r="S36" s="29" t="e">
        <f>R36/P36-1</f>
        <v>#DIV/0!</v>
      </c>
      <c r="U36" s="9" t="s">
        <v>240</v>
      </c>
      <c r="V36" s="6"/>
      <c r="W36" s="6"/>
      <c r="X36" s="6"/>
      <c r="Y36" s="6"/>
      <c r="Z36" s="6">
        <v>864</v>
      </c>
      <c r="AA36" s="7">
        <f>AB36-Z36</f>
        <v>-182</v>
      </c>
      <c r="AB36" s="4">
        <v>682</v>
      </c>
      <c r="AC36" s="1">
        <f>AB36/Z36-1</f>
        <v>-0.21064814814814814</v>
      </c>
    </row>
    <row r="37" spans="1:29">
      <c r="A37" s="9" t="s">
        <v>262</v>
      </c>
      <c r="B37" s="6"/>
      <c r="C37" s="6"/>
      <c r="D37" s="6"/>
      <c r="E37" s="6">
        <v>-42</v>
      </c>
      <c r="F37" s="6">
        <f>G37-E37</f>
        <v>0</v>
      </c>
      <c r="G37" s="4">
        <v>-42</v>
      </c>
      <c r="H37" s="21">
        <f>G37/E37-1</f>
        <v>0</v>
      </c>
      <c r="J37" s="9" t="s">
        <v>243</v>
      </c>
      <c r="K37" s="6"/>
      <c r="L37" s="6"/>
      <c r="M37" s="6"/>
      <c r="N37" s="6"/>
      <c r="O37" s="6"/>
      <c r="P37" s="6">
        <v>-69</v>
      </c>
      <c r="Q37" s="7">
        <f>R37-P37</f>
        <v>0</v>
      </c>
      <c r="R37" s="4">
        <v>-69</v>
      </c>
      <c r="S37" s="29">
        <f>R37/P37-1</f>
        <v>0</v>
      </c>
      <c r="U37" s="9" t="s">
        <v>239</v>
      </c>
      <c r="V37" s="6"/>
      <c r="W37" s="6"/>
      <c r="X37" s="6"/>
      <c r="Y37" s="6"/>
      <c r="Z37" s="6">
        <v>794</v>
      </c>
      <c r="AA37" s="7">
        <f>AB37-Z37</f>
        <v>-43</v>
      </c>
      <c r="AB37" s="4">
        <v>751</v>
      </c>
      <c r="AC37" s="1">
        <f>AB37/Z37-1</f>
        <v>-5.4156171284634791E-2</v>
      </c>
    </row>
    <row r="38" spans="1:29">
      <c r="A38" s="9" t="s">
        <v>240</v>
      </c>
      <c r="B38" s="6"/>
      <c r="C38" s="6"/>
      <c r="D38" s="6"/>
      <c r="E38" s="7">
        <v>-483</v>
      </c>
      <c r="F38" s="6">
        <f>G38-E38</f>
        <v>69</v>
      </c>
      <c r="G38" s="4">
        <v>-414</v>
      </c>
      <c r="H38" s="21">
        <f>G38/E38-1</f>
        <v>-0.1428571428571429</v>
      </c>
      <c r="J38" s="9" t="s">
        <v>242</v>
      </c>
      <c r="K38" s="6"/>
      <c r="L38" s="6"/>
      <c r="M38" s="6"/>
      <c r="N38" s="6"/>
      <c r="O38" s="6"/>
      <c r="P38" s="7">
        <v>-7812</v>
      </c>
      <c r="Q38" s="7">
        <f>R38-P38</f>
        <v>0</v>
      </c>
      <c r="R38" s="11">
        <v>-7812</v>
      </c>
      <c r="S38" s="29">
        <f>R38/P38-1</f>
        <v>0</v>
      </c>
      <c r="U38" s="9" t="s">
        <v>261</v>
      </c>
      <c r="V38" s="6"/>
      <c r="W38" s="6"/>
      <c r="X38" s="6"/>
      <c r="Y38" s="6"/>
      <c r="Z38" s="6">
        <v>566</v>
      </c>
      <c r="AA38" s="7">
        <f>AB38-Z38</f>
        <v>-478</v>
      </c>
      <c r="AB38" s="4">
        <v>88</v>
      </c>
      <c r="AC38" s="1">
        <f>AB38/Z38-1</f>
        <v>-0.84452296819787986</v>
      </c>
    </row>
    <row r="39" spans="1:29">
      <c r="A39" s="9" t="s">
        <v>239</v>
      </c>
      <c r="B39" s="6"/>
      <c r="C39" s="6"/>
      <c r="D39" s="6"/>
      <c r="E39" s="7">
        <v>-353</v>
      </c>
      <c r="F39" s="6">
        <f>G39-E39</f>
        <v>257</v>
      </c>
      <c r="G39" s="4">
        <v>-96</v>
      </c>
      <c r="H39" s="21">
        <f>G39/E39-1</f>
        <v>-0.7280453257790368</v>
      </c>
      <c r="J39" s="9" t="s">
        <v>260</v>
      </c>
      <c r="K39" s="6"/>
      <c r="L39" s="6"/>
      <c r="M39" s="6"/>
      <c r="N39" s="6"/>
      <c r="O39" s="6"/>
      <c r="P39" s="6">
        <v>-335</v>
      </c>
      <c r="Q39" s="7">
        <f>R39-P39</f>
        <v>0</v>
      </c>
      <c r="R39" s="4">
        <v>-335</v>
      </c>
      <c r="S39" s="29">
        <f>R39/P39-1</f>
        <v>0</v>
      </c>
      <c r="U39" s="9" t="s">
        <v>259</v>
      </c>
      <c r="V39" s="6"/>
      <c r="W39" s="6"/>
      <c r="X39" s="6"/>
      <c r="Y39" s="6"/>
      <c r="Z39" s="7">
        <v>8494</v>
      </c>
      <c r="AA39" s="7">
        <f>AB39-Z39</f>
        <v>6188</v>
      </c>
      <c r="AB39" s="11">
        <v>14682</v>
      </c>
      <c r="AC39" s="1">
        <f>AB39/Z39-1</f>
        <v>0.72851424534965847</v>
      </c>
    </row>
    <row r="40" spans="1:29">
      <c r="A40" s="9" t="s">
        <v>233</v>
      </c>
      <c r="B40" s="6"/>
      <c r="C40" s="6"/>
      <c r="D40" s="6"/>
      <c r="E40" s="7">
        <v>-1990</v>
      </c>
      <c r="F40" s="6">
        <f>G40-E40</f>
        <v>-1002</v>
      </c>
      <c r="G40" s="11">
        <v>-2992</v>
      </c>
      <c r="H40" s="21">
        <f>E40/G40-1</f>
        <v>-0.3348930481283422</v>
      </c>
      <c r="J40" s="9" t="s">
        <v>239</v>
      </c>
      <c r="K40" s="6"/>
      <c r="L40" s="6"/>
      <c r="M40" s="6"/>
      <c r="N40" s="6"/>
      <c r="O40" s="6"/>
      <c r="P40" s="6">
        <v>-544</v>
      </c>
      <c r="Q40" s="7">
        <f>R40-P40</f>
        <v>128</v>
      </c>
      <c r="R40" s="4">
        <v>-416</v>
      </c>
      <c r="S40" s="29">
        <f>R40/P40-1</f>
        <v>-0.23529411764705888</v>
      </c>
      <c r="U40" s="9" t="s">
        <v>258</v>
      </c>
      <c r="V40" s="6"/>
      <c r="W40" s="6"/>
      <c r="X40" s="6"/>
      <c r="Y40" s="6"/>
      <c r="Z40" s="7">
        <v>5816</v>
      </c>
      <c r="AA40" s="7">
        <f>AB40-Z40</f>
        <v>-1</v>
      </c>
      <c r="AB40" s="11">
        <v>5815</v>
      </c>
      <c r="AC40" s="1">
        <f>AB40/Z40-1</f>
        <v>-1.7193947730398396E-4</v>
      </c>
    </row>
    <row r="41" spans="1:29">
      <c r="A41" s="9" t="s">
        <v>257</v>
      </c>
      <c r="B41" s="6"/>
      <c r="C41" s="6"/>
      <c r="D41" s="6"/>
      <c r="E41" s="7">
        <v>4631</v>
      </c>
      <c r="F41" s="6">
        <f>G41-E41</f>
        <v>-306</v>
      </c>
      <c r="G41" s="11">
        <v>4325</v>
      </c>
      <c r="H41" s="21">
        <f>G41/E41-1</f>
        <v>-6.6076441373353445E-2</v>
      </c>
      <c r="J41" s="9"/>
      <c r="K41" s="6"/>
      <c r="L41" s="6"/>
      <c r="M41" s="6"/>
      <c r="N41" s="6"/>
      <c r="O41" s="6"/>
      <c r="P41" s="7">
        <v>-19233</v>
      </c>
      <c r="Q41" s="7">
        <f>R41-P41</f>
        <v>-351</v>
      </c>
      <c r="R41" s="11">
        <v>-19584</v>
      </c>
      <c r="S41" s="29">
        <f>R41/P41-1</f>
        <v>1.8249883013570445E-2</v>
      </c>
      <c r="U41" s="9" t="s">
        <v>256</v>
      </c>
      <c r="V41" s="6"/>
      <c r="W41" s="6"/>
      <c r="X41" s="6"/>
      <c r="Y41" s="6"/>
      <c r="Z41" s="7">
        <v>1232</v>
      </c>
      <c r="AA41" s="7">
        <f>AB41-Z41</f>
        <v>983</v>
      </c>
      <c r="AB41" s="11">
        <v>2215</v>
      </c>
      <c r="AC41" s="1">
        <f>AB41/Z41-1</f>
        <v>0.79788961038961048</v>
      </c>
    </row>
    <row r="42" spans="1:29">
      <c r="A42" s="9" t="s">
        <v>229</v>
      </c>
      <c r="B42" s="6"/>
      <c r="C42" s="6"/>
      <c r="D42" s="6"/>
      <c r="E42" s="6">
        <v>237</v>
      </c>
      <c r="F42" s="6">
        <f>G42-E42</f>
        <v>0</v>
      </c>
      <c r="G42" s="4">
        <v>237</v>
      </c>
      <c r="H42" s="21">
        <f>G42/E42-1</f>
        <v>0</v>
      </c>
      <c r="J42" s="9" t="s">
        <v>255</v>
      </c>
      <c r="K42" s="6"/>
      <c r="L42" s="6"/>
      <c r="M42" s="6"/>
      <c r="N42" s="6"/>
      <c r="O42" s="6"/>
      <c r="P42" s="7">
        <v>-5484</v>
      </c>
      <c r="Q42" s="7">
        <f>R42-P42</f>
        <v>-440</v>
      </c>
      <c r="R42" s="11">
        <v>-5924</v>
      </c>
      <c r="S42" s="29">
        <f>R42/P42-1</f>
        <v>8.0233406272793628E-2</v>
      </c>
      <c r="U42" s="9" t="s">
        <v>254</v>
      </c>
      <c r="V42" s="6"/>
      <c r="W42" s="6"/>
      <c r="X42" s="6"/>
      <c r="Y42" s="6"/>
      <c r="Z42" s="6">
        <v>110</v>
      </c>
      <c r="AA42" s="7">
        <f>AB42-Z42</f>
        <v>0</v>
      </c>
      <c r="AB42" s="4">
        <v>110</v>
      </c>
      <c r="AC42" s="1">
        <f>AB42/Z42-1</f>
        <v>0</v>
      </c>
    </row>
    <row r="43" spans="1:29">
      <c r="A43" s="9" t="s">
        <v>227</v>
      </c>
      <c r="B43" s="6"/>
      <c r="C43" s="6"/>
      <c r="D43" s="6"/>
      <c r="E43" s="7">
        <v>178</v>
      </c>
      <c r="F43" s="6">
        <f>G43-E43</f>
        <v>0</v>
      </c>
      <c r="G43" s="4">
        <v>178</v>
      </c>
      <c r="H43" s="21">
        <f>G43/E43-1</f>
        <v>0</v>
      </c>
      <c r="J43" s="9" t="s">
        <v>253</v>
      </c>
      <c r="K43" s="6"/>
      <c r="L43" s="6"/>
      <c r="M43" s="6"/>
      <c r="N43" s="6"/>
      <c r="O43" s="6"/>
      <c r="P43" s="7"/>
      <c r="Q43" s="7">
        <f>R43-P43</f>
        <v>0</v>
      </c>
      <c r="R43" s="11"/>
      <c r="S43" s="29" t="e">
        <f>R43/P43-1</f>
        <v>#DIV/0!</v>
      </c>
      <c r="U43" s="9" t="s">
        <v>239</v>
      </c>
      <c r="V43" s="6"/>
      <c r="W43" s="6"/>
      <c r="X43" s="6"/>
      <c r="Y43" s="6"/>
      <c r="Z43" s="6">
        <v>326</v>
      </c>
      <c r="AA43" s="7">
        <f>AB43-Z43</f>
        <v>-14</v>
      </c>
      <c r="AB43" s="4">
        <v>312</v>
      </c>
      <c r="AC43" s="1">
        <f>AB43/Z43-1</f>
        <v>-4.2944785276073594E-2</v>
      </c>
    </row>
    <row r="44" spans="1:29">
      <c r="A44" s="9" t="s">
        <v>252</v>
      </c>
      <c r="B44" s="6"/>
      <c r="C44" s="6"/>
      <c r="D44" s="6"/>
      <c r="E44" s="7">
        <v>39</v>
      </c>
      <c r="F44" s="6">
        <f>G44-E44</f>
        <v>0</v>
      </c>
      <c r="G44" s="4">
        <v>39</v>
      </c>
      <c r="H44" s="21">
        <f>G44/E44-1</f>
        <v>0</v>
      </c>
      <c r="J44" s="9" t="s">
        <v>251</v>
      </c>
      <c r="K44" s="6"/>
      <c r="L44" s="6"/>
      <c r="M44" s="6"/>
      <c r="N44" s="6"/>
      <c r="O44" s="6"/>
      <c r="P44" s="6">
        <v>-364</v>
      </c>
      <c r="Q44" s="7">
        <f>R44-P44</f>
        <v>0</v>
      </c>
      <c r="R44" s="4">
        <v>-364</v>
      </c>
      <c r="S44" s="29">
        <f>R44/P44-1</f>
        <v>0</v>
      </c>
      <c r="U44" s="9" t="s">
        <v>250</v>
      </c>
      <c r="V44" s="6"/>
      <c r="W44" s="6"/>
      <c r="X44" s="6"/>
      <c r="Y44" s="6"/>
      <c r="Z44" s="7">
        <v>2537</v>
      </c>
      <c r="AA44" s="7">
        <f>AB44-Z44</f>
        <v>-46</v>
      </c>
      <c r="AB44" s="11">
        <v>2491</v>
      </c>
      <c r="AC44" s="1">
        <f>AB44/Z44-1</f>
        <v>-1.8131651556957062E-2</v>
      </c>
    </row>
    <row r="45" spans="1:29">
      <c r="A45" s="9" t="s">
        <v>249</v>
      </c>
      <c r="B45" s="6"/>
      <c r="C45" s="6"/>
      <c r="D45" s="6"/>
      <c r="E45" s="7">
        <v>2578</v>
      </c>
      <c r="F45" s="6">
        <f>G45-E45</f>
        <v>0</v>
      </c>
      <c r="G45" s="11">
        <v>2578</v>
      </c>
      <c r="H45" s="21">
        <f>G45/E45-1</f>
        <v>0</v>
      </c>
      <c r="J45" s="9" t="s">
        <v>248</v>
      </c>
      <c r="K45" s="6"/>
      <c r="L45" s="6"/>
      <c r="M45" s="6"/>
      <c r="N45" s="6"/>
      <c r="O45" s="6"/>
      <c r="P45" s="7">
        <v>-7142</v>
      </c>
      <c r="Q45" s="7">
        <f>R45-P45</f>
        <v>110</v>
      </c>
      <c r="R45" s="11">
        <v>-7032</v>
      </c>
      <c r="S45" s="29">
        <f>R45/P45-1</f>
        <v>-1.5401848221786585E-2</v>
      </c>
      <c r="U45" s="9" t="s">
        <v>247</v>
      </c>
      <c r="V45" s="6"/>
      <c r="W45" s="6"/>
      <c r="X45" s="6"/>
      <c r="Y45" s="6"/>
      <c r="Z45" s="7">
        <v>10021</v>
      </c>
      <c r="AA45" s="7">
        <f>AB45-Z45</f>
        <v>922</v>
      </c>
      <c r="AB45" s="11">
        <v>10943</v>
      </c>
      <c r="AC45" s="1">
        <f>AB45/Z45-1</f>
        <v>9.2006785749925157E-2</v>
      </c>
    </row>
    <row r="46" spans="1:29" ht="15.75" thickBot="1">
      <c r="A46" s="9" t="s">
        <v>246</v>
      </c>
      <c r="B46" s="6"/>
      <c r="C46" s="6"/>
      <c r="D46" s="6"/>
      <c r="E46" s="7">
        <v>1599</v>
      </c>
      <c r="F46" s="6">
        <f>G46-E46</f>
        <v>-306</v>
      </c>
      <c r="G46" s="11">
        <v>1293</v>
      </c>
      <c r="H46" s="21">
        <f>G46/E46-1</f>
        <v>-0.1913696060037523</v>
      </c>
      <c r="J46" s="9" t="s">
        <v>245</v>
      </c>
      <c r="K46" s="6"/>
      <c r="L46" s="6"/>
      <c r="M46" s="6"/>
      <c r="N46" s="6"/>
      <c r="O46" s="6"/>
      <c r="P46" s="6">
        <v>0</v>
      </c>
      <c r="Q46" s="7">
        <f>R46-P46</f>
        <v>-9560</v>
      </c>
      <c r="R46" s="11">
        <v>-9560</v>
      </c>
      <c r="S46" s="29" t="e">
        <f>R46/P46-1</f>
        <v>#DIV/0!</v>
      </c>
      <c r="U46" s="8" t="s">
        <v>223</v>
      </c>
      <c r="V46" s="3"/>
      <c r="W46" s="3"/>
      <c r="X46" s="3"/>
      <c r="Y46" s="3"/>
      <c r="Z46" s="5">
        <v>33331</v>
      </c>
      <c r="AA46" s="7">
        <f>AB46-Z46</f>
        <v>6499</v>
      </c>
      <c r="AB46" s="22">
        <v>39830</v>
      </c>
      <c r="AC46" s="1">
        <f>AB46/Z46-1</f>
        <v>0.19498364885541997</v>
      </c>
    </row>
    <row r="47" spans="1:29" ht="15.75" thickBot="1">
      <c r="A47" s="8" t="s">
        <v>244</v>
      </c>
      <c r="B47" s="3"/>
      <c r="C47" s="3"/>
      <c r="D47" s="3"/>
      <c r="E47" s="5">
        <v>4631</v>
      </c>
      <c r="F47" s="6">
        <f>G47-E47</f>
        <v>-306</v>
      </c>
      <c r="G47" s="22">
        <v>4325</v>
      </c>
      <c r="H47" s="21">
        <f>G47/E47-1</f>
        <v>-6.6076441373353445E-2</v>
      </c>
      <c r="J47" s="9" t="s">
        <v>243</v>
      </c>
      <c r="K47" s="6"/>
      <c r="L47" s="6"/>
      <c r="M47" s="6"/>
      <c r="N47" s="6"/>
      <c r="O47" s="6"/>
      <c r="P47" s="6">
        <v>-594</v>
      </c>
      <c r="Q47" s="7">
        <f>R47-P47</f>
        <v>0</v>
      </c>
      <c r="R47" s="4">
        <v>-594</v>
      </c>
      <c r="S47" s="29">
        <f>R47/P47-1</f>
        <v>0</v>
      </c>
    </row>
    <row r="48" spans="1:29">
      <c r="J48" s="9" t="s">
        <v>242</v>
      </c>
      <c r="K48" s="6"/>
      <c r="L48" s="6"/>
      <c r="M48" s="6"/>
      <c r="N48" s="6"/>
      <c r="O48" s="6"/>
      <c r="P48" s="7">
        <v>-2972</v>
      </c>
      <c r="Q48" s="7">
        <f>R48-P48</f>
        <v>0</v>
      </c>
      <c r="R48" s="11">
        <v>-2972</v>
      </c>
      <c r="S48" s="29">
        <f>R48/P48-1</f>
        <v>0</v>
      </c>
      <c r="Z48" s="20">
        <f>Z45+Z38</f>
        <v>10587</v>
      </c>
      <c r="AA48" s="20">
        <f>AA45+AA38</f>
        <v>444</v>
      </c>
      <c r="AB48" s="20">
        <f>AB45+AB38</f>
        <v>11031</v>
      </c>
      <c r="AC48" s="52">
        <f>AB48/Z48-1</f>
        <v>4.1938226126381428E-2</v>
      </c>
    </row>
    <row r="49" spans="1:50">
      <c r="A49" s="10"/>
      <c r="B49" s="10"/>
      <c r="C49" s="10"/>
      <c r="D49" s="10"/>
      <c r="E49" s="10"/>
      <c r="F49" s="10"/>
      <c r="G49" s="10"/>
      <c r="H49" s="10"/>
      <c r="J49" s="9" t="s">
        <v>241</v>
      </c>
      <c r="K49" s="6"/>
      <c r="L49" s="6"/>
      <c r="M49" s="6"/>
      <c r="N49" s="6"/>
      <c r="O49" s="6"/>
      <c r="P49" s="7">
        <v>-3282</v>
      </c>
      <c r="Q49" s="7">
        <f>R49-P49</f>
        <v>0</v>
      </c>
      <c r="R49" s="11">
        <v>-3282</v>
      </c>
      <c r="S49" s="29">
        <f>R49/P49-1</f>
        <v>0</v>
      </c>
    </row>
    <row r="50" spans="1:50">
      <c r="A50" s="40"/>
      <c r="B50" s="51"/>
      <c r="C50" s="51"/>
      <c r="D50" s="51"/>
      <c r="E50" s="51"/>
      <c r="J50" s="9" t="s">
        <v>240</v>
      </c>
      <c r="K50" s="6"/>
      <c r="L50" s="6"/>
      <c r="M50" s="6"/>
      <c r="N50" s="6"/>
      <c r="O50" s="6"/>
      <c r="P50" s="6">
        <v>-96</v>
      </c>
      <c r="Q50" s="7">
        <f>R50-P50</f>
        <v>14</v>
      </c>
      <c r="R50" s="4">
        <v>-82</v>
      </c>
      <c r="S50" s="29">
        <f>R50/P50-1</f>
        <v>-0.14583333333333337</v>
      </c>
    </row>
    <row r="51" spans="1:50">
      <c r="A51" s="51"/>
      <c r="B51" s="51"/>
      <c r="C51" s="51"/>
      <c r="D51" s="51"/>
      <c r="E51" s="51"/>
      <c r="J51" s="9" t="s">
        <v>239</v>
      </c>
      <c r="K51" s="6"/>
      <c r="L51" s="6"/>
      <c r="M51" s="6"/>
      <c r="N51" s="6"/>
      <c r="O51" s="6"/>
      <c r="P51" s="6">
        <v>-721</v>
      </c>
      <c r="Q51" s="7">
        <f>R51-P51</f>
        <v>592</v>
      </c>
      <c r="R51" s="4">
        <v>-129</v>
      </c>
      <c r="S51" s="29">
        <f>R51/P51-1</f>
        <v>-0.82108183079056862</v>
      </c>
    </row>
    <row r="52" spans="1:50">
      <c r="J52" s="9"/>
      <c r="K52" s="6"/>
      <c r="L52" s="6"/>
      <c r="M52" s="6"/>
      <c r="N52" s="6"/>
      <c r="O52" s="6"/>
      <c r="P52" s="7">
        <v>-15171</v>
      </c>
      <c r="Q52" s="7">
        <f>R52-P52</f>
        <v>-8844</v>
      </c>
      <c r="R52" s="11">
        <v>-24015</v>
      </c>
      <c r="S52" s="29">
        <f>R52/P52-1</f>
        <v>0.58295432074352393</v>
      </c>
    </row>
    <row r="53" spans="1:50">
      <c r="A53" s="50" t="s">
        <v>238</v>
      </c>
      <c r="B53" s="50" t="s">
        <v>237</v>
      </c>
      <c r="C53" s="50" t="s">
        <v>236</v>
      </c>
      <c r="D53" s="50" t="s">
        <v>235</v>
      </c>
      <c r="E53" s="50" t="s">
        <v>234</v>
      </c>
      <c r="J53" s="9" t="s">
        <v>233</v>
      </c>
      <c r="K53" s="6"/>
      <c r="L53" s="6"/>
      <c r="M53" s="6"/>
      <c r="N53" s="6"/>
      <c r="O53" s="6"/>
      <c r="P53" s="7">
        <v>10480</v>
      </c>
      <c r="Q53" s="7">
        <f>R53-P53</f>
        <v>-1285</v>
      </c>
      <c r="R53" s="11">
        <v>9195</v>
      </c>
      <c r="S53" s="29">
        <f>R53/P53-1</f>
        <v>-0.12261450381679384</v>
      </c>
      <c r="AU53" s="10"/>
      <c r="AV53" s="10"/>
      <c r="AW53" s="10"/>
      <c r="AX53" s="10"/>
    </row>
    <row r="54" spans="1:50">
      <c r="A54" s="47" t="s">
        <v>232</v>
      </c>
      <c r="B54" s="50">
        <f>G13</f>
        <v>929</v>
      </c>
      <c r="C54" s="49">
        <v>7527</v>
      </c>
      <c r="D54" s="49">
        <f>AB15</f>
        <v>7027</v>
      </c>
      <c r="E54" s="49">
        <f>AJ16</f>
        <v>4982</v>
      </c>
      <c r="J54" s="9" t="s">
        <v>231</v>
      </c>
      <c r="K54" s="6"/>
      <c r="L54" s="6"/>
      <c r="M54" s="6"/>
      <c r="N54" s="6"/>
      <c r="O54" s="6"/>
      <c r="P54" s="7"/>
      <c r="Q54" s="7"/>
      <c r="R54" s="11"/>
      <c r="S54" s="29" t="e">
        <f>R54/P54-1</f>
        <v>#DIV/0!</v>
      </c>
    </row>
    <row r="55" spans="1:50">
      <c r="A55" s="47" t="s">
        <v>230</v>
      </c>
      <c r="B55" s="46">
        <f>H19</f>
        <v>8.8235294117646967E-2</v>
      </c>
      <c r="C55" s="45">
        <f>S29</f>
        <v>-6.5441176470588669E-3</v>
      </c>
      <c r="D55" s="45">
        <f>AC29</f>
        <v>8.5953404207192996E-3</v>
      </c>
      <c r="E55" s="45">
        <f>AK18</f>
        <v>1.3725128960943245E-2</v>
      </c>
      <c r="J55" s="9" t="s">
        <v>229</v>
      </c>
      <c r="K55" s="6"/>
      <c r="L55" s="6"/>
      <c r="M55" s="6"/>
      <c r="N55" s="6"/>
      <c r="O55" s="6"/>
      <c r="P55" s="6">
        <v>410</v>
      </c>
      <c r="Q55" s="7">
        <f>R55-P55</f>
        <v>0</v>
      </c>
      <c r="R55" s="4">
        <v>410</v>
      </c>
      <c r="S55" s="29">
        <f>R55/P55-1</f>
        <v>0</v>
      </c>
    </row>
    <row r="56" spans="1:50">
      <c r="A56" s="47" t="s">
        <v>228</v>
      </c>
      <c r="B56" s="46">
        <f>H25</f>
        <v>7.5933988053052515E-2</v>
      </c>
      <c r="C56" s="45">
        <f>S30</f>
        <v>0.13372888311333009</v>
      </c>
      <c r="D56" s="45">
        <f>AC30</f>
        <v>0.19498364885541997</v>
      </c>
      <c r="E56" s="45">
        <f>AK19</f>
        <v>0.14385546824681184</v>
      </c>
      <c r="J56" s="9" t="s">
        <v>227</v>
      </c>
      <c r="K56" s="6"/>
      <c r="L56" s="6"/>
      <c r="M56" s="6"/>
      <c r="N56" s="6"/>
      <c r="O56" s="6"/>
      <c r="P56" s="7">
        <v>5107</v>
      </c>
      <c r="Q56" s="7">
        <f>R56-P56</f>
        <v>0</v>
      </c>
      <c r="R56" s="11">
        <v>5107</v>
      </c>
      <c r="S56" s="29">
        <f>R56/P56-1</f>
        <v>0</v>
      </c>
    </row>
    <row r="57" spans="1:50">
      <c r="A57" s="47" t="s">
        <v>220</v>
      </c>
      <c r="B57" s="46">
        <f>H47</f>
        <v>-6.6076441373353445E-2</v>
      </c>
      <c r="C57" s="45">
        <f>S61</f>
        <v>-0.12261450381679384</v>
      </c>
      <c r="D57" s="45">
        <f>AC32</f>
        <v>-4.1239200863930847E-2</v>
      </c>
      <c r="E57" s="45">
        <f>AK20</f>
        <v>-3.3703737716962112E-2</v>
      </c>
      <c r="J57" s="9" t="s">
        <v>226</v>
      </c>
      <c r="K57" s="6"/>
      <c r="L57" s="6"/>
      <c r="M57" s="6"/>
      <c r="N57" s="6"/>
      <c r="O57" s="6"/>
      <c r="P57" s="6">
        <v>735</v>
      </c>
      <c r="Q57" s="7">
        <f>R57-P57</f>
        <v>-18</v>
      </c>
      <c r="R57" s="4">
        <v>717</v>
      </c>
      <c r="S57" s="29">
        <f>R57/P57-1</f>
        <v>-2.4489795918367308E-2</v>
      </c>
    </row>
    <row r="58" spans="1:50">
      <c r="A58" s="47" t="s">
        <v>225</v>
      </c>
      <c r="B58" s="46">
        <f>H33</f>
        <v>1.6388467374810256E-2</v>
      </c>
      <c r="C58" s="45">
        <f>S45</f>
        <v>-1.5401848221786585E-2</v>
      </c>
      <c r="D58" s="45">
        <f>AC48</f>
        <v>4.1938226126381428E-2</v>
      </c>
      <c r="E58" s="48">
        <f>AK21</f>
        <v>-4.1087231352717746E-3</v>
      </c>
      <c r="J58" s="9" t="s">
        <v>224</v>
      </c>
      <c r="K58" s="6"/>
      <c r="L58" s="6"/>
      <c r="M58" s="6"/>
      <c r="N58" s="6"/>
      <c r="O58" s="6"/>
      <c r="P58" s="7">
        <v>4250</v>
      </c>
      <c r="Q58" s="7">
        <f>R58-P58</f>
        <v>-1267</v>
      </c>
      <c r="R58" s="11">
        <v>2983</v>
      </c>
      <c r="S58" s="29">
        <f>R58/P58-1</f>
        <v>-0.29811764705882349</v>
      </c>
    </row>
    <row r="59" spans="1:50">
      <c r="A59" s="47" t="s">
        <v>223</v>
      </c>
      <c r="B59" s="46">
        <f>H47</f>
        <v>-6.6076441373353445E-2</v>
      </c>
      <c r="C59" s="45">
        <f>S61</f>
        <v>-0.12261450381679384</v>
      </c>
      <c r="D59" s="45">
        <f>AC46</f>
        <v>0.19498364885541997</v>
      </c>
      <c r="E59" s="45">
        <f>AK26</f>
        <v>0.14385546824681184</v>
      </c>
      <c r="J59" s="9" t="s">
        <v>222</v>
      </c>
      <c r="K59" s="6"/>
      <c r="L59" s="6"/>
      <c r="M59" s="6"/>
      <c r="N59" s="6"/>
      <c r="O59" s="6"/>
      <c r="P59" s="7">
        <v>10502</v>
      </c>
      <c r="Q59" s="7">
        <f>R59-P59</f>
        <v>-1285</v>
      </c>
      <c r="R59" s="11">
        <v>9217</v>
      </c>
      <c r="S59" s="29">
        <f>R59/P59-1</f>
        <v>-0.12235764616263567</v>
      </c>
    </row>
    <row r="60" spans="1:50">
      <c r="J60" s="9" t="s">
        <v>221</v>
      </c>
      <c r="K60" s="6"/>
      <c r="L60" s="6"/>
      <c r="M60" s="6"/>
      <c r="N60" s="6"/>
      <c r="O60" s="6"/>
      <c r="P60" s="6">
        <v>-22</v>
      </c>
      <c r="Q60" s="7">
        <f>R60-P60</f>
        <v>0</v>
      </c>
      <c r="R60" s="4">
        <v>-22</v>
      </c>
      <c r="S60" s="29">
        <f>R60/P60-1</f>
        <v>0</v>
      </c>
    </row>
    <row r="61" spans="1:50" s="10" customFormat="1">
      <c r="A61"/>
      <c r="B61"/>
      <c r="C61"/>
      <c r="D61"/>
      <c r="E61"/>
      <c r="F61"/>
      <c r="G61"/>
      <c r="H61"/>
      <c r="I61"/>
      <c r="J61" s="9" t="s">
        <v>220</v>
      </c>
      <c r="K61" s="6"/>
      <c r="L61" s="6"/>
      <c r="M61" s="6"/>
      <c r="N61" s="6"/>
      <c r="O61" s="6"/>
      <c r="P61" s="7">
        <v>10480</v>
      </c>
      <c r="Q61" s="7">
        <f>R61-P61</f>
        <v>-1285</v>
      </c>
      <c r="R61" s="11">
        <v>9195</v>
      </c>
      <c r="S61" s="29">
        <f>R61/P61-1</f>
        <v>-0.12261450381679384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R61"/>
      <c r="AS61"/>
      <c r="AT61"/>
      <c r="AU61"/>
      <c r="AV61"/>
      <c r="AW61"/>
      <c r="AX61"/>
    </row>
    <row r="62" spans="1:50">
      <c r="J62" s="9"/>
      <c r="K62" s="6"/>
      <c r="L62" s="6"/>
      <c r="M62" s="6"/>
      <c r="N62" s="6"/>
      <c r="O62" s="6"/>
      <c r="P62" s="6"/>
      <c r="Q62" s="7"/>
      <c r="R62" s="4"/>
      <c r="S62" s="29"/>
    </row>
    <row r="63" spans="1:50" ht="15.75" thickBot="1">
      <c r="J63" s="9"/>
      <c r="K63" s="6"/>
      <c r="L63" s="6"/>
      <c r="M63" s="6"/>
      <c r="N63" s="6"/>
      <c r="O63" s="6"/>
      <c r="P63" s="7"/>
      <c r="Q63" s="7"/>
      <c r="R63" s="11"/>
      <c r="S63" s="29"/>
    </row>
    <row r="64" spans="1:50" s="34" customFormat="1" ht="15.75" thickBot="1">
      <c r="F64"/>
      <c r="G64"/>
      <c r="H64"/>
      <c r="J64" s="8"/>
      <c r="K64" s="3"/>
      <c r="L64" s="3"/>
      <c r="M64" s="3"/>
      <c r="N64" s="3"/>
      <c r="O64" s="3"/>
      <c r="P64" s="5"/>
      <c r="Q64" s="7"/>
      <c r="R64" s="22"/>
      <c r="S64" s="29"/>
      <c r="AH64"/>
    </row>
    <row r="65" spans="1:32" ht="15.75" thickBot="1">
      <c r="A65" t="s">
        <v>219</v>
      </c>
      <c r="F65" s="34"/>
      <c r="G65" s="34"/>
      <c r="H65" s="34"/>
      <c r="J65" s="34"/>
      <c r="K65" s="34"/>
      <c r="L65" s="34"/>
      <c r="M65" s="34"/>
      <c r="N65" s="34"/>
      <c r="O65" s="34"/>
      <c r="P65" s="34"/>
      <c r="Q65" s="34"/>
      <c r="R65" s="34"/>
      <c r="S65" s="34"/>
    </row>
    <row r="67" spans="1:32" ht="15.75" thickBot="1">
      <c r="K67" t="s">
        <v>218</v>
      </c>
    </row>
    <row r="68" spans="1:32" ht="15.75" thickBot="1">
      <c r="A68" s="19" t="s">
        <v>205</v>
      </c>
      <c r="B68" s="18"/>
      <c r="C68" s="18"/>
      <c r="D68" s="18"/>
      <c r="E68" s="18"/>
      <c r="F68" s="18"/>
      <c r="G68" s="32">
        <v>43497</v>
      </c>
      <c r="H68" s="32">
        <v>43497</v>
      </c>
      <c r="I68" s="32">
        <f>G68</f>
        <v>43497</v>
      </c>
      <c r="AB68" t="s">
        <v>217</v>
      </c>
    </row>
    <row r="69" spans="1:32" ht="15.75" thickBot="1">
      <c r="A69" s="9"/>
      <c r="B69" s="6"/>
      <c r="C69" s="6"/>
      <c r="D69" s="6"/>
      <c r="E69" s="6"/>
      <c r="F69" s="6"/>
      <c r="G69" s="6" t="s">
        <v>127</v>
      </c>
      <c r="H69" s="6" t="s">
        <v>128</v>
      </c>
      <c r="I69" s="4" t="s">
        <v>129</v>
      </c>
      <c r="J69" s="15" t="s">
        <v>142</v>
      </c>
      <c r="K69" s="19" t="s">
        <v>216</v>
      </c>
      <c r="L69" s="18"/>
      <c r="M69" s="18"/>
      <c r="N69" s="18"/>
      <c r="O69" s="32">
        <f>E8</f>
        <v>43497</v>
      </c>
      <c r="P69" s="32">
        <f>F8</f>
        <v>43497</v>
      </c>
      <c r="Q69" s="32">
        <f>G8</f>
        <v>43497</v>
      </c>
      <c r="S69" t="s">
        <v>215</v>
      </c>
      <c r="AB69" s="44" t="s">
        <v>214</v>
      </c>
      <c r="AC69" t="s">
        <v>129</v>
      </c>
      <c r="AD69" t="s">
        <v>127</v>
      </c>
      <c r="AE69" t="s">
        <v>212</v>
      </c>
      <c r="AF69" t="s">
        <v>142</v>
      </c>
    </row>
    <row r="70" spans="1:32" ht="15.75" thickBot="1">
      <c r="A70" s="9" t="s">
        <v>170</v>
      </c>
      <c r="B70" s="6"/>
      <c r="C70" s="7"/>
      <c r="D70" s="6"/>
      <c r="E70" s="7"/>
      <c r="F70" s="6"/>
      <c r="G70" s="7">
        <v>17735</v>
      </c>
      <c r="H70" s="7">
        <f>I70-G70</f>
        <v>0</v>
      </c>
      <c r="I70" s="11">
        <v>17735</v>
      </c>
      <c r="J70" s="28">
        <f>I70/G70-1</f>
        <v>0</v>
      </c>
      <c r="K70" s="9" t="s">
        <v>213</v>
      </c>
      <c r="L70" s="6"/>
      <c r="M70" s="6"/>
      <c r="N70" s="6"/>
      <c r="O70" s="6" t="s">
        <v>127</v>
      </c>
      <c r="P70" s="6" t="s">
        <v>212</v>
      </c>
      <c r="Q70" s="4" t="s">
        <v>129</v>
      </c>
      <c r="R70" t="str">
        <f>S8</f>
        <v>%Change</v>
      </c>
      <c r="T70" s="18"/>
      <c r="U70" s="18"/>
      <c r="V70" s="18"/>
      <c r="W70" s="18"/>
      <c r="X70" s="18" t="s">
        <v>147</v>
      </c>
      <c r="Y70" s="18"/>
      <c r="Z70" s="17" t="s">
        <v>147</v>
      </c>
      <c r="AB70" t="s">
        <v>211</v>
      </c>
      <c r="AC70" s="20">
        <v>17787</v>
      </c>
      <c r="AD70" s="20">
        <v>17816</v>
      </c>
      <c r="AE70" s="20">
        <f>AC70-AD70</f>
        <v>-29</v>
      </c>
      <c r="AF70" s="21">
        <f>AC70/AD70-1</f>
        <v>-1.6277503367759794E-3</v>
      </c>
    </row>
    <row r="71" spans="1:32">
      <c r="A71" s="9" t="s">
        <v>198</v>
      </c>
      <c r="B71" s="6"/>
      <c r="C71" s="6"/>
      <c r="D71" s="6"/>
      <c r="E71" s="6"/>
      <c r="F71" s="6"/>
      <c r="G71" s="7">
        <v>-17128</v>
      </c>
      <c r="H71" s="7">
        <f>I71-G71</f>
        <v>45</v>
      </c>
      <c r="I71" s="11">
        <v>-17083</v>
      </c>
      <c r="J71" s="28">
        <f>I71/G71-1</f>
        <v>-2.6272769733769463E-3</v>
      </c>
      <c r="K71" s="9" t="s">
        <v>170</v>
      </c>
      <c r="L71" s="6"/>
      <c r="M71" s="6"/>
      <c r="N71" s="6"/>
      <c r="O71" s="7">
        <v>63911</v>
      </c>
      <c r="P71" s="7">
        <f>Q71-O71</f>
        <v>0</v>
      </c>
      <c r="Q71" s="11">
        <v>63911</v>
      </c>
      <c r="R71" s="1">
        <f>Q71/O71-1</f>
        <v>0</v>
      </c>
      <c r="S71" s="19"/>
      <c r="T71" s="6"/>
      <c r="U71" s="6"/>
      <c r="V71" s="6"/>
      <c r="W71" s="6"/>
      <c r="X71" s="6" t="s">
        <v>210</v>
      </c>
      <c r="Y71" s="6" t="s">
        <v>128</v>
      </c>
      <c r="Z71" s="4" t="s">
        <v>209</v>
      </c>
      <c r="AA71" s="15" t="s">
        <v>142</v>
      </c>
      <c r="AB71" t="s">
        <v>208</v>
      </c>
      <c r="AC71">
        <v>238</v>
      </c>
      <c r="AD71">
        <v>241</v>
      </c>
      <c r="AE71" s="20">
        <f>AC71-AD71</f>
        <v>-3</v>
      </c>
      <c r="AF71" s="21">
        <f>AC71/AD71-1</f>
        <v>-1.2448132780082943E-2</v>
      </c>
    </row>
    <row r="72" spans="1:32">
      <c r="A72" s="9" t="s">
        <v>196</v>
      </c>
      <c r="B72" s="6"/>
      <c r="C72" s="6"/>
      <c r="D72" s="6"/>
      <c r="E72" s="6"/>
      <c r="F72" s="6"/>
      <c r="G72" s="6">
        <v>607</v>
      </c>
      <c r="H72" s="7">
        <f>I72-G72</f>
        <v>45</v>
      </c>
      <c r="I72" s="4">
        <v>652</v>
      </c>
      <c r="J72" s="28">
        <f>I72/G72-1</f>
        <v>7.4135090609555254E-2</v>
      </c>
      <c r="K72" s="9" t="s">
        <v>198</v>
      </c>
      <c r="L72" s="6"/>
      <c r="M72" s="6"/>
      <c r="N72" s="6"/>
      <c r="O72" s="7">
        <v>-59767</v>
      </c>
      <c r="P72" s="7">
        <f>Q72-O72</f>
        <v>489</v>
      </c>
      <c r="Q72" s="11">
        <v>-59278</v>
      </c>
      <c r="R72" s="1">
        <f>Q72/O72-1</f>
        <v>-8.181772550069466E-3</v>
      </c>
      <c r="S72" s="9"/>
      <c r="T72" s="6"/>
      <c r="U72" s="6"/>
      <c r="V72" s="6"/>
      <c r="W72" s="6"/>
      <c r="X72" s="6"/>
      <c r="Y72" s="6"/>
      <c r="Z72" s="4"/>
      <c r="AB72" t="s">
        <v>207</v>
      </c>
      <c r="AC72" s="20">
        <v>18024</v>
      </c>
      <c r="AD72" s="20">
        <v>18057</v>
      </c>
      <c r="AE72" s="20">
        <f>AC72-AD72</f>
        <v>-33</v>
      </c>
      <c r="AF72" s="21">
        <f>AC72/AD72-1</f>
        <v>-1.8275461040040408E-3</v>
      </c>
    </row>
    <row r="73" spans="1:32">
      <c r="A73" s="9" t="s">
        <v>188</v>
      </c>
      <c r="B73" s="6"/>
      <c r="C73" s="6"/>
      <c r="D73" s="6"/>
      <c r="E73" s="6"/>
      <c r="F73" s="6"/>
      <c r="G73" s="6">
        <v>88</v>
      </c>
      <c r="H73" s="7">
        <f>I73-G73</f>
        <v>0</v>
      </c>
      <c r="I73" s="4">
        <v>88</v>
      </c>
      <c r="J73" s="28">
        <f>I73/G73-1</f>
        <v>0</v>
      </c>
      <c r="K73" s="9" t="s">
        <v>206</v>
      </c>
      <c r="L73" s="6"/>
      <c r="M73" s="6"/>
      <c r="N73" s="6"/>
      <c r="O73" s="7">
        <v>4144</v>
      </c>
      <c r="P73" s="7">
        <f>Q73-O73</f>
        <v>489</v>
      </c>
      <c r="Q73" s="11">
        <v>4633</v>
      </c>
      <c r="R73" s="1">
        <f>Q73/O73-1</f>
        <v>0.11800193050193042</v>
      </c>
      <c r="S73" s="9" t="s">
        <v>205</v>
      </c>
      <c r="T73" s="6"/>
      <c r="U73" s="6"/>
      <c r="V73" s="6"/>
      <c r="W73" s="6"/>
      <c r="X73" s="7">
        <v>14933</v>
      </c>
      <c r="Y73" s="7">
        <f>Z73-X73</f>
        <v>0</v>
      </c>
      <c r="Z73" s="11">
        <v>14933</v>
      </c>
      <c r="AA73" s="21">
        <f>Z73/X73-1</f>
        <v>0</v>
      </c>
      <c r="AB73" t="s">
        <v>204</v>
      </c>
      <c r="AC73" s="20">
        <v>-13508</v>
      </c>
      <c r="AD73" s="20">
        <v>-13541</v>
      </c>
      <c r="AE73" s="20">
        <f>AC73-AD73</f>
        <v>33</v>
      </c>
      <c r="AF73" s="28">
        <f>AC73/AD73-1</f>
        <v>-2.4370430544272681E-3</v>
      </c>
    </row>
    <row r="74" spans="1:32">
      <c r="A74" s="9" t="s">
        <v>203</v>
      </c>
      <c r="B74" s="6"/>
      <c r="C74" s="6"/>
      <c r="D74" s="6"/>
      <c r="E74" s="6"/>
      <c r="F74" s="6"/>
      <c r="G74" s="6">
        <v>2</v>
      </c>
      <c r="H74" s="7">
        <f>I74-G74</f>
        <v>-2</v>
      </c>
      <c r="I74" s="4">
        <v>0</v>
      </c>
      <c r="J74" s="29">
        <f>I74/G74-1</f>
        <v>-1</v>
      </c>
      <c r="K74" s="9" t="s">
        <v>200</v>
      </c>
      <c r="L74" s="6"/>
      <c r="M74" s="6"/>
      <c r="N74" s="6"/>
      <c r="O74" s="7">
        <v>-2075</v>
      </c>
      <c r="P74" s="7">
        <f>Q74-O74</f>
        <v>7</v>
      </c>
      <c r="Q74" s="11">
        <v>-2068</v>
      </c>
      <c r="R74" s="1">
        <f>Q74/O74-1</f>
        <v>-3.3734939759035854E-3</v>
      </c>
      <c r="S74" s="9" t="s">
        <v>202</v>
      </c>
      <c r="T74" s="6"/>
      <c r="U74" s="6"/>
      <c r="V74" s="6"/>
      <c r="W74" s="6"/>
      <c r="X74" s="7">
        <v>-10890</v>
      </c>
      <c r="Y74" s="7">
        <f>Z74-X74</f>
        <v>0</v>
      </c>
      <c r="Z74" s="11">
        <v>-10890</v>
      </c>
      <c r="AA74" s="21">
        <f>Z74/X74-1</f>
        <v>0</v>
      </c>
      <c r="AB74" t="s">
        <v>201</v>
      </c>
      <c r="AC74" s="20">
        <v>4516</v>
      </c>
      <c r="AD74" s="20">
        <v>4516</v>
      </c>
      <c r="AE74" s="20">
        <f>AC74-AD74</f>
        <v>0</v>
      </c>
      <c r="AF74" s="21">
        <f>AC74/AD74-1</f>
        <v>0</v>
      </c>
    </row>
    <row r="75" spans="1:32">
      <c r="A75" s="9" t="s">
        <v>200</v>
      </c>
      <c r="B75" s="6"/>
      <c r="C75" s="6"/>
      <c r="D75" s="6"/>
      <c r="E75" s="6"/>
      <c r="F75" s="6"/>
      <c r="G75" s="6">
        <v>-303</v>
      </c>
      <c r="H75" s="7">
        <f>I75-G75</f>
        <v>-5</v>
      </c>
      <c r="I75" s="4">
        <v>-308</v>
      </c>
      <c r="J75" s="28">
        <f>I75/G75-1</f>
        <v>1.650165016501659E-2</v>
      </c>
      <c r="K75" s="9" t="s">
        <v>199</v>
      </c>
      <c r="L75" s="6"/>
      <c r="M75" s="6"/>
      <c r="N75" s="6"/>
      <c r="O75" s="6">
        <v>84</v>
      </c>
      <c r="P75" s="7">
        <f>Q75-O75</f>
        <v>0</v>
      </c>
      <c r="Q75" s="4">
        <v>84</v>
      </c>
      <c r="R75" s="1">
        <f>Q75/O75-1</f>
        <v>0</v>
      </c>
      <c r="S75" s="9" t="s">
        <v>198</v>
      </c>
      <c r="T75" s="6"/>
      <c r="U75" s="6"/>
      <c r="V75" s="6"/>
      <c r="W75" s="6"/>
      <c r="X75" s="7">
        <v>4043</v>
      </c>
      <c r="Y75" s="7">
        <f>Z75-X75</f>
        <v>0</v>
      </c>
      <c r="Z75" s="11">
        <v>4043</v>
      </c>
      <c r="AA75" s="21">
        <f>Z75/X75-1</f>
        <v>0</v>
      </c>
      <c r="AB75" t="s">
        <v>194</v>
      </c>
      <c r="AC75" s="20">
        <v>-3306</v>
      </c>
      <c r="AD75" s="20">
        <v>-3381</v>
      </c>
      <c r="AE75" s="20">
        <f>AC75-AD75</f>
        <v>75</v>
      </c>
      <c r="AF75" s="21">
        <f>AC75/AD75-1</f>
        <v>-2.2182786157941448E-2</v>
      </c>
    </row>
    <row r="76" spans="1:32">
      <c r="A76" s="9" t="s">
        <v>182</v>
      </c>
      <c r="B76" s="6"/>
      <c r="C76" s="6"/>
      <c r="D76" s="6"/>
      <c r="E76" s="6"/>
      <c r="F76" s="6"/>
      <c r="G76" s="6">
        <v>394</v>
      </c>
      <c r="H76" s="7">
        <f>I76-G76</f>
        <v>38</v>
      </c>
      <c r="I76" s="4">
        <v>432</v>
      </c>
      <c r="J76" s="28">
        <f>I76/G76-1</f>
        <v>9.6446700507614169E-2</v>
      </c>
      <c r="K76" s="9" t="s">
        <v>197</v>
      </c>
      <c r="L76" s="6"/>
      <c r="M76" s="6"/>
      <c r="N76" s="6"/>
      <c r="O76" s="7">
        <v>2153</v>
      </c>
      <c r="P76" s="7">
        <f>Q76-O76</f>
        <v>496</v>
      </c>
      <c r="Q76" s="11">
        <v>2649</v>
      </c>
      <c r="R76" s="1">
        <f>Q76/O76-1</f>
        <v>0.23037621922898288</v>
      </c>
      <c r="S76" s="9" t="s">
        <v>196</v>
      </c>
      <c r="T76" s="6"/>
      <c r="U76" s="6"/>
      <c r="V76" s="6"/>
      <c r="W76" s="6"/>
      <c r="X76" s="7">
        <v>-2932</v>
      </c>
      <c r="Y76" s="7">
        <f>Z76-X76</f>
        <v>52</v>
      </c>
      <c r="Z76" s="11">
        <v>-2880</v>
      </c>
      <c r="AA76" s="21">
        <f>Z76/X76-1</f>
        <v>-1.7735334242837686E-2</v>
      </c>
      <c r="AB76" t="s">
        <v>191</v>
      </c>
      <c r="AC76">
        <v>-694</v>
      </c>
      <c r="AD76">
        <v>-695</v>
      </c>
      <c r="AE76" s="20">
        <f>AC76-AD76</f>
        <v>1</v>
      </c>
      <c r="AF76" s="21">
        <f>AC76/AD76-1</f>
        <v>-1.4388489208633226E-3</v>
      </c>
    </row>
    <row r="77" spans="1:32">
      <c r="A77" s="9" t="s">
        <v>175</v>
      </c>
      <c r="B77" s="6"/>
      <c r="C77" s="6"/>
      <c r="D77" s="6"/>
      <c r="E77" s="6"/>
      <c r="F77" s="6"/>
      <c r="G77" s="6">
        <v>-97</v>
      </c>
      <c r="H77" s="7">
        <f>I77-G77</f>
        <v>-56</v>
      </c>
      <c r="I77" s="4">
        <v>-153</v>
      </c>
      <c r="J77" s="28">
        <f>I77/G77-1</f>
        <v>0.57731958762886593</v>
      </c>
      <c r="K77" s="9" t="s">
        <v>195</v>
      </c>
      <c r="L77" s="6"/>
      <c r="M77" s="6"/>
      <c r="N77" s="6"/>
      <c r="O77" s="6">
        <v>35</v>
      </c>
      <c r="P77" s="7">
        <f>Q77-O77</f>
        <v>-3</v>
      </c>
      <c r="Q77" s="4">
        <v>32</v>
      </c>
      <c r="R77" s="1">
        <f>Q77/O77-1</f>
        <v>-8.5714285714285743E-2</v>
      </c>
      <c r="S77" s="9" t="s">
        <v>194</v>
      </c>
      <c r="T77" s="6"/>
      <c r="U77" s="6"/>
      <c r="V77" s="6"/>
      <c r="W77" s="6"/>
      <c r="X77" s="6">
        <v>-537</v>
      </c>
      <c r="Y77" s="7">
        <f>Z77-X77</f>
        <v>-3</v>
      </c>
      <c r="Z77" s="4">
        <v>-540</v>
      </c>
      <c r="AA77" s="21">
        <f>Z77/X77-1</f>
        <v>5.5865921787709993E-3</v>
      </c>
      <c r="AB77" t="s">
        <v>193</v>
      </c>
      <c r="AC77">
        <v>517</v>
      </c>
      <c r="AD77">
        <v>439</v>
      </c>
      <c r="AE77" s="20">
        <f>AC77-AD77</f>
        <v>78</v>
      </c>
      <c r="AF77" s="21">
        <f>AC77/AD77-1</f>
        <v>0.17767653758542146</v>
      </c>
    </row>
    <row r="78" spans="1:32">
      <c r="A78" s="9" t="s">
        <v>192</v>
      </c>
      <c r="B78" s="6"/>
      <c r="C78" s="6"/>
      <c r="D78" s="6"/>
      <c r="E78" s="6"/>
      <c r="F78" s="6"/>
      <c r="G78" s="6">
        <v>22</v>
      </c>
      <c r="H78" s="7">
        <f>I78-G78</f>
        <v>1</v>
      </c>
      <c r="I78" s="4">
        <v>23</v>
      </c>
      <c r="J78" s="28">
        <f>I78/G78-1</f>
        <v>4.5454545454545414E-2</v>
      </c>
      <c r="K78" s="9" t="s">
        <v>192</v>
      </c>
      <c r="L78" s="6"/>
      <c r="M78" s="6"/>
      <c r="N78" s="6"/>
      <c r="O78" s="6">
        <v>22</v>
      </c>
      <c r="P78" s="7">
        <f>Q78-O78</f>
        <v>3</v>
      </c>
      <c r="Q78" s="4">
        <v>25</v>
      </c>
      <c r="R78" s="1">
        <f>Q78/O78-1</f>
        <v>0.13636363636363646</v>
      </c>
      <c r="S78" s="9" t="s">
        <v>191</v>
      </c>
      <c r="T78" s="6"/>
      <c r="U78" s="6"/>
      <c r="V78" s="6"/>
      <c r="W78" s="6"/>
      <c r="X78" s="7">
        <v>-3469</v>
      </c>
      <c r="Y78" s="7">
        <f>Z78-X78</f>
        <v>49</v>
      </c>
      <c r="Z78" s="11">
        <v>-3420</v>
      </c>
      <c r="AA78" s="21">
        <f>Z78/X78-1</f>
        <v>-1.4125108100317085E-2</v>
      </c>
      <c r="AC78" s="27"/>
      <c r="AD78" s="27"/>
      <c r="AE78" s="20"/>
      <c r="AF78" s="21"/>
    </row>
    <row r="79" spans="1:32">
      <c r="A79" s="9" t="s">
        <v>190</v>
      </c>
      <c r="B79" s="6"/>
      <c r="C79" s="6"/>
      <c r="D79" s="6"/>
      <c r="E79" s="6"/>
      <c r="F79" s="6"/>
      <c r="G79" s="6">
        <v>1</v>
      </c>
      <c r="H79" s="7">
        <f>I79-G79</f>
        <v>0</v>
      </c>
      <c r="I79" s="4">
        <v>1</v>
      </c>
      <c r="J79" s="28">
        <f>I79/G79-1</f>
        <v>0</v>
      </c>
      <c r="K79" s="9" t="s">
        <v>175</v>
      </c>
      <c r="L79" s="6"/>
      <c r="M79" s="6"/>
      <c r="N79" s="6"/>
      <c r="O79" s="6">
        <v>-536</v>
      </c>
      <c r="P79" s="7">
        <f>Q79-O79</f>
        <v>-553</v>
      </c>
      <c r="Q79" s="11">
        <v>-1089</v>
      </c>
      <c r="R79" s="1">
        <f>Q79/O79-1</f>
        <v>1.0317164179104479</v>
      </c>
      <c r="S79" s="9" t="s">
        <v>189</v>
      </c>
      <c r="T79" s="6"/>
      <c r="U79" s="6"/>
      <c r="V79" s="6"/>
      <c r="W79" s="6"/>
      <c r="X79" s="6">
        <v>574</v>
      </c>
      <c r="Y79" s="7">
        <f>Z79-X79</f>
        <v>49</v>
      </c>
      <c r="Z79" s="4">
        <v>623</v>
      </c>
      <c r="AA79" s="21">
        <f>Z79/X79-1</f>
        <v>8.5365853658536661E-2</v>
      </c>
      <c r="AB79" t="s">
        <v>188</v>
      </c>
      <c r="AC79">
        <v>102</v>
      </c>
      <c r="AD79">
        <v>102</v>
      </c>
      <c r="AE79" s="20">
        <f>AC79-AD79</f>
        <v>0</v>
      </c>
      <c r="AF79" s="21">
        <f>AC79/AD79-1</f>
        <v>0</v>
      </c>
    </row>
    <row r="80" spans="1:32">
      <c r="A80" s="9" t="s">
        <v>187</v>
      </c>
      <c r="B80" s="6"/>
      <c r="C80" s="6"/>
      <c r="D80" s="6"/>
      <c r="E80" s="6"/>
      <c r="F80" s="6"/>
      <c r="G80" s="6">
        <v>320</v>
      </c>
      <c r="H80" s="7">
        <f>I80-G80</f>
        <v>-17</v>
      </c>
      <c r="I80" s="4">
        <v>303</v>
      </c>
      <c r="J80" s="28">
        <f>I80/G80-1</f>
        <v>-5.3124999999999978E-2</v>
      </c>
      <c r="K80" s="9" t="s">
        <v>166</v>
      </c>
      <c r="L80" s="6"/>
      <c r="M80" s="6"/>
      <c r="N80" s="6"/>
      <c r="O80" s="7">
        <v>1674</v>
      </c>
      <c r="P80" s="7">
        <f>Q80-O80</f>
        <v>-57</v>
      </c>
      <c r="Q80" s="11">
        <v>1617</v>
      </c>
      <c r="R80" s="1">
        <f>Q80/O80-1</f>
        <v>-3.4050179211469578E-2</v>
      </c>
      <c r="S80" s="9" t="s">
        <v>186</v>
      </c>
      <c r="T80" s="6"/>
      <c r="U80" s="6"/>
      <c r="V80" s="6"/>
      <c r="W80" s="6"/>
      <c r="X80" s="6">
        <v>13</v>
      </c>
      <c r="Y80" s="7">
        <f>Z80-X80</f>
        <v>4</v>
      </c>
      <c r="Z80" s="4">
        <v>17</v>
      </c>
      <c r="AA80" s="21">
        <f>Z80/X80-1</f>
        <v>0.30769230769230771</v>
      </c>
      <c r="AB80" t="s">
        <v>185</v>
      </c>
      <c r="AC80">
        <v>-238</v>
      </c>
      <c r="AD80">
        <v>-238</v>
      </c>
      <c r="AE80" s="20">
        <f>AC80-AD80</f>
        <v>0</v>
      </c>
      <c r="AF80" s="21">
        <f>AC80/AD80-1</f>
        <v>0</v>
      </c>
    </row>
    <row r="81" spans="1:32">
      <c r="A81" s="9" t="s">
        <v>184</v>
      </c>
      <c r="B81" s="6"/>
      <c r="C81" s="6"/>
      <c r="D81" s="6"/>
      <c r="E81" s="6"/>
      <c r="F81" s="6"/>
      <c r="G81" s="6">
        <v>-76</v>
      </c>
      <c r="H81" s="7">
        <f>I81-G81</f>
        <v>6</v>
      </c>
      <c r="I81" s="4">
        <v>-70</v>
      </c>
      <c r="J81" s="28">
        <f>I81/G81-1</f>
        <v>-7.8947368421052655E-2</v>
      </c>
      <c r="K81" s="9" t="s">
        <v>184</v>
      </c>
      <c r="L81" s="6"/>
      <c r="M81" s="6"/>
      <c r="N81" s="6"/>
      <c r="O81" s="6">
        <v>-354</v>
      </c>
      <c r="P81" s="7">
        <f>Q81-O81</f>
        <v>7</v>
      </c>
      <c r="Q81" s="4">
        <v>-347</v>
      </c>
      <c r="R81" s="1">
        <f>Q81/O81-1</f>
        <v>-1.9774011299435013E-2</v>
      </c>
      <c r="S81" s="9" t="s">
        <v>183</v>
      </c>
      <c r="T81" s="6"/>
      <c r="U81" s="6"/>
      <c r="V81" s="6"/>
      <c r="W81" s="6"/>
      <c r="X81" s="6">
        <v>-73</v>
      </c>
      <c r="Y81" s="7">
        <f>Z81-X81</f>
        <v>25</v>
      </c>
      <c r="Z81" s="4">
        <v>-48</v>
      </c>
      <c r="AA81" s="21">
        <f>Z81/X81-1</f>
        <v>-0.34246575342465757</v>
      </c>
      <c r="AB81" t="s">
        <v>182</v>
      </c>
      <c r="AC81">
        <v>381</v>
      </c>
      <c r="AD81">
        <v>303</v>
      </c>
      <c r="AE81" s="20">
        <f>AC81-AD81</f>
        <v>78</v>
      </c>
      <c r="AF81" s="21">
        <f>AC81/AD81-1</f>
        <v>0.25742574257425743</v>
      </c>
    </row>
    <row r="82" spans="1:32" ht="15.75" thickBot="1">
      <c r="A82" s="8" t="s">
        <v>181</v>
      </c>
      <c r="B82" s="3"/>
      <c r="C82" s="3"/>
      <c r="D82" s="3"/>
      <c r="E82" s="3"/>
      <c r="F82" s="3"/>
      <c r="G82" s="3">
        <v>244</v>
      </c>
      <c r="H82" s="5">
        <f>I82-G82</f>
        <v>-11</v>
      </c>
      <c r="I82" s="2">
        <v>233</v>
      </c>
      <c r="J82" s="28">
        <f>I82/G82-1</f>
        <v>-4.5081967213114749E-2</v>
      </c>
      <c r="K82" s="8" t="s">
        <v>180</v>
      </c>
      <c r="L82" s="3"/>
      <c r="M82" s="3"/>
      <c r="N82" s="3"/>
      <c r="O82" s="5">
        <v>1320</v>
      </c>
      <c r="P82" s="7">
        <f>Q82-O82</f>
        <v>-50</v>
      </c>
      <c r="Q82" s="22">
        <v>1270</v>
      </c>
      <c r="R82" s="1">
        <f>Q82/O82-1</f>
        <v>-3.7878787878787845E-2</v>
      </c>
      <c r="S82" s="9" t="s">
        <v>179</v>
      </c>
      <c r="T82" s="6"/>
      <c r="U82" s="6"/>
      <c r="V82" s="6"/>
      <c r="W82" s="6"/>
      <c r="X82" s="6">
        <v>-5</v>
      </c>
      <c r="Y82" s="7">
        <f>Z82-X82</f>
        <v>0</v>
      </c>
      <c r="Z82" s="4">
        <v>-5</v>
      </c>
      <c r="AA82" s="21">
        <f>Z82/X82-1</f>
        <v>0</v>
      </c>
      <c r="AC82" s="27"/>
      <c r="AD82" s="27"/>
      <c r="AE82" s="20"/>
      <c r="AF82" s="21"/>
    </row>
    <row r="83" spans="1:32">
      <c r="B83" s="43"/>
      <c r="C83" s="43"/>
      <c r="D83" s="43"/>
      <c r="E83" s="42"/>
      <c r="R83" s="24"/>
      <c r="S83" s="9" t="s">
        <v>178</v>
      </c>
      <c r="T83" s="6"/>
      <c r="U83" s="6"/>
      <c r="V83" s="6"/>
      <c r="W83" s="6"/>
      <c r="X83" s="6">
        <v>0</v>
      </c>
      <c r="Y83" s="7">
        <f>Z83-X83</f>
        <v>-87</v>
      </c>
      <c r="Z83" s="4">
        <v>-87</v>
      </c>
      <c r="AA83" s="21" t="e">
        <f>Z83/X83-1</f>
        <v>#DIV/0!</v>
      </c>
      <c r="AB83" t="s">
        <v>177</v>
      </c>
      <c r="AC83">
        <v>23</v>
      </c>
      <c r="AD83">
        <v>23</v>
      </c>
      <c r="AE83" s="20">
        <f>AC83-AD83</f>
        <v>0</v>
      </c>
      <c r="AF83" s="21">
        <f>AC83/AD83-1</f>
        <v>0</v>
      </c>
    </row>
    <row r="84" spans="1:32">
      <c r="A84" s="41"/>
      <c r="B84" s="40"/>
      <c r="C84" s="40"/>
      <c r="D84" s="40"/>
      <c r="E84" s="39"/>
      <c r="S84" s="9" t="s">
        <v>176</v>
      </c>
      <c r="T84" s="6"/>
      <c r="U84" s="6"/>
      <c r="V84" s="6"/>
      <c r="W84" s="6"/>
      <c r="X84" s="6">
        <v>1</v>
      </c>
      <c r="Y84" s="7">
        <f>Z84-X84</f>
        <v>2</v>
      </c>
      <c r="Z84" s="4">
        <v>3</v>
      </c>
      <c r="AA84" s="21">
        <f>Z84/X84-1</f>
        <v>2</v>
      </c>
      <c r="AB84" t="s">
        <v>175</v>
      </c>
      <c r="AC84">
        <v>-174</v>
      </c>
      <c r="AD84">
        <v>-181</v>
      </c>
      <c r="AE84" s="20">
        <f>AC84-AD84</f>
        <v>7</v>
      </c>
      <c r="AF84" s="21">
        <f>AC84/AD84-1</f>
        <v>-3.8674033149171283E-2</v>
      </c>
    </row>
    <row r="85" spans="1:32" ht="15.75" thickBot="1">
      <c r="S85" s="9" t="s">
        <v>174</v>
      </c>
      <c r="T85" s="6"/>
      <c r="U85" s="6"/>
      <c r="V85" s="6"/>
      <c r="W85" s="6"/>
      <c r="X85" s="6">
        <v>-64</v>
      </c>
      <c r="Y85" s="7">
        <f>Z85-X85</f>
        <v>-56</v>
      </c>
      <c r="Z85" s="4">
        <v>-120</v>
      </c>
      <c r="AA85" s="21">
        <f>Z85/X85-1</f>
        <v>0.875</v>
      </c>
      <c r="AB85" t="s">
        <v>173</v>
      </c>
      <c r="AC85">
        <v>-151</v>
      </c>
      <c r="AD85">
        <v>-158</v>
      </c>
      <c r="AE85" s="20">
        <f>AC85-AD85</f>
        <v>7</v>
      </c>
      <c r="AF85" s="21">
        <f>AC85/AD85-1</f>
        <v>-4.4303797468354444E-2</v>
      </c>
    </row>
    <row r="86" spans="1:32">
      <c r="A86" s="38" t="s">
        <v>172</v>
      </c>
      <c r="B86" s="15" t="str">
        <f>B53</f>
        <v>Morrisons (FY/19)</v>
      </c>
      <c r="C86" s="15" t="str">
        <f>C53</f>
        <v>Tesco Plc (FY/19)</v>
      </c>
      <c r="D86" s="15" t="str">
        <f>D53</f>
        <v>Alhord Delhaize(Q1/19)</v>
      </c>
      <c r="E86" s="15" t="str">
        <f>E53</f>
        <v>Casino GroU\pe (H1/19)</v>
      </c>
      <c r="S86" s="9" t="s">
        <v>134</v>
      </c>
      <c r="T86" s="6"/>
      <c r="U86" s="6"/>
      <c r="V86" s="6"/>
      <c r="W86" s="6"/>
      <c r="X86" s="6">
        <v>510</v>
      </c>
      <c r="Y86" s="7">
        <f>Z86-X86</f>
        <v>-7</v>
      </c>
      <c r="Z86" s="4">
        <v>503</v>
      </c>
      <c r="AA86" s="21">
        <f>Z86/X86-1</f>
        <v>-1.3725490196078383E-2</v>
      </c>
      <c r="AB86" t="s">
        <v>171</v>
      </c>
      <c r="AC86">
        <v>51</v>
      </c>
      <c r="AD86">
        <v>52</v>
      </c>
      <c r="AE86" s="20">
        <f>AC86-AD86</f>
        <v>-1</v>
      </c>
      <c r="AF86" s="21">
        <f>AC86/AD86-1</f>
        <v>-1.9230769230769273E-2</v>
      </c>
    </row>
    <row r="87" spans="1:32">
      <c r="A87" s="15" t="s">
        <v>170</v>
      </c>
      <c r="B87" s="37">
        <f>J70</f>
        <v>0</v>
      </c>
      <c r="C87" s="36">
        <f>R71</f>
        <v>0</v>
      </c>
      <c r="D87" s="35">
        <f>AA73</f>
        <v>0</v>
      </c>
      <c r="E87" s="36">
        <v>0</v>
      </c>
      <c r="S87" s="9" t="s">
        <v>169</v>
      </c>
      <c r="T87" s="6"/>
      <c r="U87" s="6"/>
      <c r="V87" s="6"/>
      <c r="W87" s="6"/>
      <c r="X87" s="6">
        <v>-107</v>
      </c>
      <c r="Y87" s="7">
        <f>Z87-X87</f>
        <v>2</v>
      </c>
      <c r="Z87" s="4">
        <v>-105</v>
      </c>
      <c r="AA87" s="21">
        <f>Z87/X87-1</f>
        <v>-1.8691588785046731E-2</v>
      </c>
      <c r="AB87" t="s">
        <v>168</v>
      </c>
      <c r="AC87">
        <v>-261</v>
      </c>
      <c r="AD87">
        <v>-143</v>
      </c>
      <c r="AE87" s="20">
        <f>AC87-AD87</f>
        <v>-118</v>
      </c>
      <c r="AF87" s="21">
        <f>AC87/AD87-1</f>
        <v>0.82517482517482521</v>
      </c>
    </row>
    <row r="88" spans="1:32">
      <c r="A88" s="15" t="s">
        <v>167</v>
      </c>
      <c r="B88" s="37">
        <f>J71</f>
        <v>-2.6272769733769463E-3</v>
      </c>
      <c r="C88" s="36">
        <f>R72</f>
        <v>-8.181772550069466E-3</v>
      </c>
      <c r="D88" s="35">
        <f>AA74</f>
        <v>0</v>
      </c>
      <c r="E88" s="37">
        <f>AF73</f>
        <v>-2.4370430544272681E-3</v>
      </c>
      <c r="S88" s="9" t="s">
        <v>131</v>
      </c>
      <c r="T88" s="6"/>
      <c r="U88" s="6"/>
      <c r="V88" s="6"/>
      <c r="W88" s="6"/>
      <c r="X88" s="6">
        <v>4</v>
      </c>
      <c r="Y88" s="7">
        <f>Z88-X88</f>
        <v>1</v>
      </c>
      <c r="Z88" s="4">
        <v>5</v>
      </c>
      <c r="AA88" s="21">
        <f>Z88/X88-1</f>
        <v>0.25</v>
      </c>
      <c r="AB88" t="s">
        <v>166</v>
      </c>
      <c r="AC88">
        <v>19</v>
      </c>
      <c r="AD88">
        <v>53</v>
      </c>
      <c r="AE88" s="20">
        <f>AC88-AD88</f>
        <v>-34</v>
      </c>
      <c r="AF88" s="21">
        <f>AC88/AD88-1</f>
        <v>-0.64150943396226423</v>
      </c>
    </row>
    <row r="89" spans="1:32">
      <c r="A89" s="15" t="s">
        <v>165</v>
      </c>
      <c r="B89" s="37">
        <f>J76</f>
        <v>9.6446700507614169E-2</v>
      </c>
      <c r="C89" s="36">
        <f>R76</f>
        <v>0.23037621922898288</v>
      </c>
      <c r="D89" s="35">
        <f>AA79</f>
        <v>8.5365853658536661E-2</v>
      </c>
      <c r="E89" s="35">
        <f>AF81</f>
        <v>0.25742574257425743</v>
      </c>
      <c r="S89" s="9" t="s">
        <v>124</v>
      </c>
      <c r="T89" s="6"/>
      <c r="U89" s="6"/>
      <c r="V89" s="6"/>
      <c r="W89" s="6"/>
      <c r="X89" s="6">
        <v>407</v>
      </c>
      <c r="Y89" s="7">
        <f>Z89-X89</f>
        <v>-4</v>
      </c>
      <c r="Z89" s="4">
        <v>403</v>
      </c>
      <c r="AA89" s="21">
        <f>Z89/X89-1</f>
        <v>-9.8280098280097983E-3</v>
      </c>
      <c r="AC89" s="27"/>
      <c r="AD89" s="27"/>
      <c r="AE89" s="20"/>
      <c r="AF89" s="21"/>
    </row>
    <row r="90" spans="1:32">
      <c r="A90" s="15" t="s">
        <v>164</v>
      </c>
      <c r="B90" s="37">
        <f>J77</f>
        <v>0.57731958762886593</v>
      </c>
      <c r="C90" s="36">
        <f>R79</f>
        <v>1.0317164179104479</v>
      </c>
      <c r="D90" s="35">
        <f>AA85</f>
        <v>0.875</v>
      </c>
      <c r="E90" s="35">
        <f>AF87</f>
        <v>0.82517482517482521</v>
      </c>
      <c r="S90" s="9" t="s">
        <v>139</v>
      </c>
      <c r="T90" s="6"/>
      <c r="U90" s="6"/>
      <c r="V90" s="6"/>
      <c r="W90" s="6"/>
      <c r="X90" s="6">
        <v>0</v>
      </c>
      <c r="Y90" s="7">
        <f>Z90-X90</f>
        <v>0</v>
      </c>
      <c r="Z90" s="4">
        <v>0</v>
      </c>
      <c r="AA90" s="21" t="e">
        <f>Z90/X90-1</f>
        <v>#DIV/0!</v>
      </c>
      <c r="AB90" t="s">
        <v>163</v>
      </c>
      <c r="AC90">
        <v>-15</v>
      </c>
      <c r="AD90">
        <v>-23</v>
      </c>
      <c r="AE90" s="20">
        <f>AC90-AD90</f>
        <v>8</v>
      </c>
      <c r="AF90" s="21">
        <f>AC90/AD90-1</f>
        <v>-0.34782608695652173</v>
      </c>
    </row>
    <row r="91" spans="1:32" ht="15.75" thickBot="1">
      <c r="A91" s="15" t="s">
        <v>162</v>
      </c>
      <c r="B91" s="37">
        <f>J78</f>
        <v>4.5454545454545414E-2</v>
      </c>
      <c r="C91" s="36">
        <f>R78</f>
        <v>0.13636363636363646</v>
      </c>
      <c r="D91" s="35">
        <f>AA84</f>
        <v>2</v>
      </c>
      <c r="E91" s="35">
        <f>AF86</f>
        <v>-1.9230769230769273E-2</v>
      </c>
      <c r="S91" s="9" t="s">
        <v>161</v>
      </c>
      <c r="T91" s="3"/>
      <c r="U91" s="3"/>
      <c r="V91" s="3"/>
      <c r="W91" s="3"/>
      <c r="X91" s="3">
        <v>407</v>
      </c>
      <c r="Y91" s="7">
        <f>Z91-X91</f>
        <v>-4</v>
      </c>
      <c r="Z91" s="2">
        <v>403</v>
      </c>
      <c r="AA91" s="21">
        <f>Z91/X91-1</f>
        <v>-9.8280098280097983E-3</v>
      </c>
      <c r="AB91" t="s">
        <v>160</v>
      </c>
      <c r="AC91">
        <v>11</v>
      </c>
      <c r="AD91">
        <v>11</v>
      </c>
      <c r="AE91" s="20">
        <f>AC91-AD91</f>
        <v>0</v>
      </c>
      <c r="AF91" s="21">
        <f>AC91/AD91-1</f>
        <v>0</v>
      </c>
    </row>
    <row r="92" spans="1:32" ht="19.5" customHeight="1" thickBot="1">
      <c r="A92" s="15" t="s">
        <v>76</v>
      </c>
      <c r="B92" s="37">
        <f>J81</f>
        <v>-7.8947368421052655E-2</v>
      </c>
      <c r="C92" s="36">
        <f>R81</f>
        <v>-1.9774011299435013E-2</v>
      </c>
      <c r="D92" s="35">
        <f>AA87</f>
        <v>-1.8691588785046731E-2</v>
      </c>
      <c r="E92" s="35">
        <f>AF90</f>
        <v>-0.34782608695652173</v>
      </c>
      <c r="S92" s="8" t="s">
        <v>159</v>
      </c>
      <c r="AB92" t="s">
        <v>158</v>
      </c>
      <c r="AC92">
        <v>16</v>
      </c>
      <c r="AD92">
        <v>42</v>
      </c>
      <c r="AE92" s="20">
        <f>AC92-AD92</f>
        <v>-26</v>
      </c>
      <c r="AF92" s="21">
        <f>AC92/AD92-1</f>
        <v>-0.61904761904761907</v>
      </c>
    </row>
    <row r="93" spans="1:32" ht="15.75" thickBot="1">
      <c r="A93" s="34"/>
      <c r="B93" s="34"/>
      <c r="C93" s="34"/>
      <c r="D93" s="34"/>
      <c r="E93" s="34"/>
      <c r="AC93" s="27"/>
      <c r="AD93" s="27"/>
      <c r="AE93" s="20"/>
      <c r="AF93" s="21"/>
    </row>
    <row r="94" spans="1:32" s="34" customFormat="1" ht="17.25" customHeight="1" thickBot="1">
      <c r="A94"/>
      <c r="B94"/>
      <c r="C94"/>
      <c r="D94"/>
      <c r="E94"/>
      <c r="F94"/>
      <c r="G94"/>
      <c r="H94"/>
      <c r="J94"/>
      <c r="K94"/>
      <c r="L94"/>
      <c r="M94"/>
      <c r="N94"/>
      <c r="O94"/>
      <c r="P94"/>
      <c r="Q94"/>
      <c r="R94"/>
      <c r="S94"/>
      <c r="AB94" t="s">
        <v>152</v>
      </c>
      <c r="AC94">
        <v>-79</v>
      </c>
      <c r="AD94">
        <v>-67</v>
      </c>
      <c r="AE94" s="20">
        <f>AC94-AD94</f>
        <v>-12</v>
      </c>
      <c r="AF94" s="21">
        <f>AC94/AD94-1</f>
        <v>0.17910447761194037</v>
      </c>
    </row>
    <row r="95" spans="1:32" ht="15.75" thickBot="1">
      <c r="F95" s="34"/>
      <c r="G95" s="34"/>
      <c r="H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AB95" t="s">
        <v>151</v>
      </c>
      <c r="AC95">
        <v>94</v>
      </c>
      <c r="AD95">
        <v>108</v>
      </c>
      <c r="AE95" s="20">
        <f>AC95-AD95</f>
        <v>-14</v>
      </c>
      <c r="AF95" s="21">
        <f>AC95/AD95-1</f>
        <v>-0.12962962962962965</v>
      </c>
    </row>
    <row r="96" spans="1:32">
      <c r="AB96" t="s">
        <v>157</v>
      </c>
      <c r="AC96">
        <v>74</v>
      </c>
      <c r="AD96">
        <v>48</v>
      </c>
      <c r="AE96" s="20">
        <f>AC96-AD96</f>
        <v>26</v>
      </c>
      <c r="AF96" s="21">
        <f>AC96/AD96-1</f>
        <v>0.54166666666666674</v>
      </c>
    </row>
    <row r="97" spans="1:32">
      <c r="A97" t="s">
        <v>156</v>
      </c>
      <c r="AB97" t="s">
        <v>152</v>
      </c>
      <c r="AC97">
        <v>6</v>
      </c>
      <c r="AD97">
        <v>4</v>
      </c>
      <c r="AE97" s="20">
        <f>AC97-AD97</f>
        <v>2</v>
      </c>
      <c r="AF97" s="21">
        <f>AC97/AD97-1</f>
        <v>0.5</v>
      </c>
    </row>
    <row r="98" spans="1:32">
      <c r="AB98" t="s">
        <v>151</v>
      </c>
      <c r="AC98">
        <v>68</v>
      </c>
      <c r="AD98">
        <v>44</v>
      </c>
      <c r="AE98" s="20">
        <f>AC98-AD98</f>
        <v>24</v>
      </c>
      <c r="AF98" s="21">
        <f>AC98/AD98-1</f>
        <v>0.54545454545454541</v>
      </c>
    </row>
    <row r="99" spans="1:32">
      <c r="AB99" t="s">
        <v>155</v>
      </c>
      <c r="AC99">
        <v>90</v>
      </c>
      <c r="AD99">
        <v>90</v>
      </c>
      <c r="AE99" s="20">
        <f>AC99-AD99</f>
        <v>0</v>
      </c>
      <c r="AF99" s="21">
        <f>AC99/AD99-1</f>
        <v>0</v>
      </c>
    </row>
    <row r="100" spans="1:32">
      <c r="L100" t="s">
        <v>154</v>
      </c>
      <c r="U100" t="s">
        <v>153</v>
      </c>
      <c r="AB100" t="s">
        <v>152</v>
      </c>
      <c r="AC100">
        <v>-72</v>
      </c>
      <c r="AD100">
        <v>-63</v>
      </c>
      <c r="AE100" s="20">
        <f>AC100-AD100</f>
        <v>-9</v>
      </c>
      <c r="AF100" s="21">
        <f>AC100/AD100-1</f>
        <v>0.14285714285714279</v>
      </c>
    </row>
    <row r="101" spans="1:32">
      <c r="AB101" t="s">
        <v>151</v>
      </c>
      <c r="AC101">
        <v>162</v>
      </c>
      <c r="AD101">
        <v>153</v>
      </c>
      <c r="AE101" s="20">
        <f>AC101-AD101</f>
        <v>9</v>
      </c>
      <c r="AF101" s="21">
        <f>AC101/AD101-1</f>
        <v>5.8823529411764719E-2</v>
      </c>
    </row>
    <row r="105" spans="1:32" ht="15.75" thickBot="1">
      <c r="O105" s="33">
        <v>43497</v>
      </c>
      <c r="P105" s="33">
        <v>43497</v>
      </c>
      <c r="Q105" s="33">
        <v>43497</v>
      </c>
    </row>
    <row r="106" spans="1:32" ht="15.75" thickBot="1">
      <c r="L106" s="19" t="s">
        <v>150</v>
      </c>
      <c r="M106" s="18"/>
      <c r="N106" s="18"/>
      <c r="O106" s="18" t="s">
        <v>127</v>
      </c>
      <c r="P106" s="18" t="s">
        <v>128</v>
      </c>
      <c r="Q106" s="17" t="s">
        <v>129</v>
      </c>
      <c r="R106" s="15" t="s">
        <v>142</v>
      </c>
    </row>
    <row r="107" spans="1:32" ht="15.75" thickBot="1">
      <c r="A107" s="19" t="s">
        <v>149</v>
      </c>
      <c r="B107" s="18"/>
      <c r="C107" s="18"/>
      <c r="D107" s="18"/>
      <c r="E107" s="18"/>
      <c r="L107" s="9"/>
      <c r="M107" s="6"/>
      <c r="N107" s="6"/>
      <c r="O107" s="6"/>
      <c r="P107" s="6"/>
      <c r="Q107" s="4"/>
    </row>
    <row r="108" spans="1:32" ht="15.75" thickBot="1">
      <c r="A108" s="9"/>
      <c r="B108" s="6"/>
      <c r="C108" s="6"/>
      <c r="D108" s="6"/>
      <c r="E108" s="6"/>
      <c r="F108" s="18"/>
      <c r="G108" s="32">
        <f>G68</f>
        <v>43497</v>
      </c>
      <c r="H108" s="32">
        <f>H68</f>
        <v>43497</v>
      </c>
      <c r="I108" s="32">
        <f>I68</f>
        <v>43497</v>
      </c>
      <c r="L108" s="9" t="s">
        <v>148</v>
      </c>
      <c r="M108" s="6"/>
      <c r="N108" s="6"/>
      <c r="O108" s="7">
        <v>2206</v>
      </c>
      <c r="P108" s="7">
        <f>Q108-O108</f>
        <v>401</v>
      </c>
      <c r="Q108" s="11">
        <v>2607</v>
      </c>
      <c r="R108" s="21">
        <f>Q108/O108-1</f>
        <v>0.18177697189483233</v>
      </c>
      <c r="AA108" t="str">
        <f>X70</f>
        <v>Q1 2018</v>
      </c>
      <c r="AB108" t="s">
        <v>147</v>
      </c>
      <c r="AC108" t="str">
        <f>Z70</f>
        <v>Q1 2018</v>
      </c>
    </row>
    <row r="109" spans="1:32">
      <c r="A109" s="9" t="s">
        <v>146</v>
      </c>
      <c r="B109" s="6"/>
      <c r="C109" s="6"/>
      <c r="D109" s="6"/>
      <c r="E109" s="6"/>
      <c r="F109" s="6"/>
      <c r="G109" s="6" t="str">
        <f>G69</f>
        <v>Reported</v>
      </c>
      <c r="H109" s="6" t="s">
        <v>145</v>
      </c>
      <c r="I109" s="4" t="str">
        <f>I69</f>
        <v>Restated</v>
      </c>
      <c r="L109" s="9" t="s">
        <v>144</v>
      </c>
      <c r="M109" s="6"/>
      <c r="N109" s="6"/>
      <c r="O109" s="6">
        <v>-197</v>
      </c>
      <c r="P109" s="7">
        <f>Q109-O109</f>
        <v>-2</v>
      </c>
      <c r="Q109" s="4">
        <v>-199</v>
      </c>
      <c r="R109" s="21">
        <f>Q109/O109-1</f>
        <v>1.0152284263959421E-2</v>
      </c>
      <c r="U109" s="19" t="s">
        <v>143</v>
      </c>
      <c r="V109" s="18"/>
      <c r="W109" s="18"/>
      <c r="X109" s="18"/>
      <c r="Y109" s="18"/>
      <c r="Z109" s="18"/>
      <c r="AA109" s="18" t="s">
        <v>127</v>
      </c>
      <c r="AB109" s="18" t="s">
        <v>128</v>
      </c>
      <c r="AC109" s="17" t="s">
        <v>129</v>
      </c>
      <c r="AD109" s="15" t="s">
        <v>142</v>
      </c>
      <c r="AF109" t="s">
        <v>141</v>
      </c>
    </row>
    <row r="110" spans="1:32">
      <c r="A110" s="9" t="s">
        <v>79</v>
      </c>
      <c r="B110" s="6"/>
      <c r="C110" s="6"/>
      <c r="D110" s="6"/>
      <c r="E110" s="6"/>
      <c r="F110" s="6"/>
      <c r="G110" s="6"/>
      <c r="I110" s="4"/>
      <c r="L110" s="9" t="s">
        <v>140</v>
      </c>
      <c r="M110" s="6"/>
      <c r="N110" s="6"/>
      <c r="O110" s="7">
        <v>2009</v>
      </c>
      <c r="P110" s="7">
        <f>Q110-O110</f>
        <v>399</v>
      </c>
      <c r="Q110" s="11">
        <v>2408</v>
      </c>
      <c r="R110" s="21">
        <f>Q110/O110-1</f>
        <v>0.19860627177700341</v>
      </c>
      <c r="U110" s="9" t="s">
        <v>139</v>
      </c>
      <c r="V110" s="6"/>
      <c r="W110" s="6"/>
      <c r="X110" s="6"/>
      <c r="Y110" s="6"/>
      <c r="Z110" s="6"/>
      <c r="AA110" s="6">
        <v>407</v>
      </c>
      <c r="AB110" s="6">
        <f>AC110-AA110</f>
        <v>-4</v>
      </c>
      <c r="AC110" s="4">
        <v>403</v>
      </c>
      <c r="AD110" s="21">
        <f>AC110/AA110-1</f>
        <v>-9.8280098280097983E-3</v>
      </c>
    </row>
    <row r="111" spans="1:32">
      <c r="A111" s="9" t="s">
        <v>33</v>
      </c>
      <c r="B111" s="6"/>
      <c r="C111" s="6"/>
      <c r="D111" s="6"/>
      <c r="E111" s="6"/>
      <c r="F111" s="6"/>
      <c r="G111" s="6">
        <v>842</v>
      </c>
      <c r="H111" s="6">
        <f>I111-G111</f>
        <v>135</v>
      </c>
      <c r="I111" s="4">
        <v>977</v>
      </c>
      <c r="J111" s="28">
        <f>I111/G111-1</f>
        <v>0.16033254156769594</v>
      </c>
      <c r="L111" s="9" t="s">
        <v>138</v>
      </c>
      <c r="M111" s="6"/>
      <c r="N111" s="6"/>
      <c r="O111" s="7">
        <v>1214</v>
      </c>
      <c r="P111" s="7">
        <f>Q111-O111</f>
        <v>673</v>
      </c>
      <c r="Q111" s="11">
        <v>1887</v>
      </c>
      <c r="R111" s="21">
        <f>Q111/O111-1</f>
        <v>0.55436573311367376</v>
      </c>
      <c r="U111" s="9" t="s">
        <v>137</v>
      </c>
      <c r="V111" s="6"/>
      <c r="W111" s="6"/>
      <c r="X111" s="6"/>
      <c r="Y111" s="6"/>
      <c r="Z111" s="6"/>
      <c r="AA111" s="6"/>
      <c r="AB111" s="6"/>
      <c r="AC111" s="4"/>
      <c r="AD111" s="21" t="e">
        <f>AC111/AA111-1</f>
        <v>#DIV/0!</v>
      </c>
    </row>
    <row r="112" spans="1:32">
      <c r="A112" s="9" t="s">
        <v>136</v>
      </c>
      <c r="B112" s="6"/>
      <c r="C112" s="6"/>
      <c r="D112" s="6"/>
      <c r="E112" s="6"/>
      <c r="F112" s="6"/>
      <c r="G112" s="6">
        <v>-54</v>
      </c>
      <c r="H112" s="6">
        <f>I112-G112</f>
        <v>-66</v>
      </c>
      <c r="I112" s="4">
        <v>-120</v>
      </c>
      <c r="J112" s="28">
        <f>I112/G112-1</f>
        <v>1.2222222222222223</v>
      </c>
      <c r="L112" s="9" t="s">
        <v>135</v>
      </c>
      <c r="M112" s="6"/>
      <c r="N112" s="6"/>
      <c r="O112" s="6">
        <v>94</v>
      </c>
      <c r="P112" s="7">
        <f>Q112-O112</f>
        <v>-24</v>
      </c>
      <c r="Q112" s="4">
        <v>70</v>
      </c>
      <c r="R112" s="21">
        <f>Q112/O112-1</f>
        <v>-0.25531914893617025</v>
      </c>
      <c r="U112" s="9" t="s">
        <v>134</v>
      </c>
      <c r="V112" s="6"/>
      <c r="W112" s="6"/>
      <c r="X112" s="6"/>
      <c r="Y112" s="6"/>
      <c r="Z112" s="6"/>
      <c r="AA112" s="6">
        <v>64</v>
      </c>
      <c r="AB112" s="6">
        <f>AC112-AA112</f>
        <v>56</v>
      </c>
      <c r="AC112" s="4">
        <v>120</v>
      </c>
      <c r="AD112" s="21">
        <f>AC112/AA112-1</f>
        <v>0.875</v>
      </c>
    </row>
    <row r="113" spans="1:43">
      <c r="A113" s="9" t="s">
        <v>133</v>
      </c>
      <c r="B113" s="6"/>
      <c r="C113" s="6"/>
      <c r="D113" s="6"/>
      <c r="E113" s="6"/>
      <c r="F113" s="6"/>
      <c r="G113" s="6">
        <v>-76</v>
      </c>
      <c r="H113" s="6">
        <f>I113-G113</f>
        <v>0</v>
      </c>
      <c r="I113" s="4">
        <v>-76</v>
      </c>
      <c r="J113" s="28">
        <f>I113/G113-1</f>
        <v>0</v>
      </c>
      <c r="L113" s="9" t="s">
        <v>132</v>
      </c>
      <c r="M113" s="6"/>
      <c r="N113" s="6"/>
      <c r="O113" s="6">
        <v>-266</v>
      </c>
      <c r="P113" s="7">
        <f>Q113-O113</f>
        <v>0</v>
      </c>
      <c r="Q113" s="4">
        <v>-266</v>
      </c>
      <c r="R113" s="21">
        <f>Q113/O113-1</f>
        <v>0</v>
      </c>
      <c r="U113" s="9" t="s">
        <v>131</v>
      </c>
      <c r="V113" s="6"/>
      <c r="W113" s="6"/>
      <c r="X113" s="6"/>
      <c r="Y113" s="6"/>
      <c r="Z113" s="6"/>
      <c r="AA113" s="6">
        <v>107</v>
      </c>
      <c r="AB113" s="6">
        <f>AC113-AA113</f>
        <v>-2</v>
      </c>
      <c r="AC113" s="4">
        <v>105</v>
      </c>
      <c r="AD113" s="21">
        <f>AC113/AA113-1</f>
        <v>-1.8691588785046731E-2</v>
      </c>
      <c r="AF113" s="10"/>
      <c r="AG113" s="10"/>
      <c r="AH113" s="10"/>
      <c r="AI113" s="10"/>
      <c r="AJ113" s="10"/>
      <c r="AK113" s="10"/>
      <c r="AL113" s="10"/>
      <c r="AM113" s="10" t="s">
        <v>130</v>
      </c>
      <c r="AN113" s="10" t="s">
        <v>129</v>
      </c>
      <c r="AO113" s="10" t="s">
        <v>128</v>
      </c>
      <c r="AP113" s="10" t="s">
        <v>127</v>
      </c>
      <c r="AQ113" s="10"/>
    </row>
    <row r="114" spans="1:43">
      <c r="A114" s="9" t="s">
        <v>126</v>
      </c>
      <c r="B114" s="6"/>
      <c r="C114" s="6"/>
      <c r="D114" s="6"/>
      <c r="E114" s="6"/>
      <c r="F114" s="6"/>
      <c r="G114" s="6">
        <v>712</v>
      </c>
      <c r="H114" s="6">
        <f>I114-G114</f>
        <v>69</v>
      </c>
      <c r="I114" s="4">
        <v>781</v>
      </c>
      <c r="J114" s="28">
        <f>I114/G114-1</f>
        <v>9.6910112359550604E-2</v>
      </c>
      <c r="L114" s="9" t="s">
        <v>125</v>
      </c>
      <c r="M114" s="6"/>
      <c r="N114" s="6"/>
      <c r="O114" s="6">
        <v>-312</v>
      </c>
      <c r="P114" s="7">
        <f>Q114-O114</f>
        <v>6</v>
      </c>
      <c r="Q114" s="4">
        <v>-306</v>
      </c>
      <c r="R114" s="21">
        <f>Q114/O114-1</f>
        <v>-1.9230769230769273E-2</v>
      </c>
      <c r="U114" s="9" t="s">
        <v>124</v>
      </c>
      <c r="V114" s="6"/>
      <c r="W114" s="6"/>
      <c r="X114" s="6"/>
      <c r="Y114" s="6"/>
      <c r="Z114" s="6"/>
      <c r="AA114" s="6">
        <v>-4</v>
      </c>
      <c r="AB114" s="6">
        <f>AC114-AA114</f>
        <v>-1</v>
      </c>
      <c r="AC114" s="4">
        <v>-5</v>
      </c>
      <c r="AD114" s="21">
        <f>AC114/AA114-1</f>
        <v>0.25</v>
      </c>
      <c r="AH114" s="31" t="s">
        <v>123</v>
      </c>
      <c r="AN114">
        <v>19</v>
      </c>
      <c r="AO114">
        <f>AN114-AP114</f>
        <v>-34</v>
      </c>
      <c r="AP114">
        <v>53</v>
      </c>
      <c r="AQ114" s="1">
        <f>AN114/AP114-1</f>
        <v>-0.64150943396226423</v>
      </c>
    </row>
    <row r="115" spans="1:43">
      <c r="A115" s="9" t="s">
        <v>45</v>
      </c>
      <c r="B115" s="6"/>
      <c r="C115" s="6"/>
      <c r="D115" s="6"/>
      <c r="E115" s="6"/>
      <c r="F115" s="6"/>
      <c r="G115" s="6"/>
      <c r="H115" s="6">
        <f>I115-G115</f>
        <v>0</v>
      </c>
      <c r="I115" s="4"/>
      <c r="J115" s="28" t="e">
        <f>I115/G115-1</f>
        <v>#DIV/0!</v>
      </c>
      <c r="L115" s="9" t="s">
        <v>122</v>
      </c>
      <c r="M115" s="6"/>
      <c r="N115" s="6"/>
      <c r="O115" s="7">
        <v>2739</v>
      </c>
      <c r="P115" s="7">
        <f>Q115-O115</f>
        <v>1054</v>
      </c>
      <c r="Q115" s="11">
        <v>3793</v>
      </c>
      <c r="R115" s="21">
        <f>Q115/O115-1</f>
        <v>0.38481197517342092</v>
      </c>
      <c r="U115" s="9" t="s">
        <v>121</v>
      </c>
      <c r="V115" s="6"/>
      <c r="W115" s="6"/>
      <c r="X115" s="6"/>
      <c r="Y115" s="6"/>
      <c r="Z115" s="6"/>
      <c r="AA115" s="6">
        <v>441</v>
      </c>
      <c r="AB115" s="6">
        <f>AC115-AA115</f>
        <v>207</v>
      </c>
      <c r="AC115" s="4">
        <v>648</v>
      </c>
      <c r="AD115" s="21">
        <f>AC115/AA115-1</f>
        <v>0.46938775510204089</v>
      </c>
      <c r="AH115" t="s">
        <v>120</v>
      </c>
      <c r="AN115">
        <v>125</v>
      </c>
      <c r="AO115">
        <f>AN115-AP115</f>
        <v>51</v>
      </c>
      <c r="AP115">
        <v>74</v>
      </c>
      <c r="AQ115" s="1">
        <f>AN115/AP115-1</f>
        <v>0.68918918918918926</v>
      </c>
    </row>
    <row r="116" spans="1:43">
      <c r="A116" s="9" t="s">
        <v>119</v>
      </c>
      <c r="B116" s="6"/>
      <c r="C116" s="6"/>
      <c r="D116" s="6"/>
      <c r="E116" s="6"/>
      <c r="F116" s="6"/>
      <c r="G116" s="6">
        <v>1</v>
      </c>
      <c r="H116" s="6">
        <f>I116-G116</f>
        <v>0</v>
      </c>
      <c r="I116" s="4">
        <v>1</v>
      </c>
      <c r="J116" s="28">
        <f>I116/G116-1</f>
        <v>0</v>
      </c>
      <c r="L116" s="9" t="s">
        <v>118</v>
      </c>
      <c r="M116" s="6"/>
      <c r="N116" s="6"/>
      <c r="O116" s="6"/>
      <c r="P116" s="7"/>
      <c r="Q116" s="4"/>
      <c r="R116" s="21"/>
      <c r="U116" s="9" t="s">
        <v>117</v>
      </c>
      <c r="V116" s="6"/>
      <c r="W116" s="6"/>
      <c r="X116" s="6"/>
      <c r="Y116" s="6"/>
      <c r="Z116" s="6"/>
      <c r="AA116" s="6">
        <v>-1</v>
      </c>
      <c r="AB116" s="6">
        <f>AC116-AA116</f>
        <v>0</v>
      </c>
      <c r="AC116" s="4">
        <v>-1</v>
      </c>
      <c r="AD116" s="21">
        <f>AC116/AA116-1</f>
        <v>0</v>
      </c>
      <c r="AH116" t="s">
        <v>116</v>
      </c>
      <c r="AN116">
        <v>144</v>
      </c>
      <c r="AO116">
        <f>AN116-AP116</f>
        <v>16</v>
      </c>
      <c r="AP116">
        <v>128</v>
      </c>
      <c r="AQ116" s="1">
        <f>AN116/AP116-1</f>
        <v>0.125</v>
      </c>
    </row>
    <row r="117" spans="1:43">
      <c r="A117" s="9" t="s">
        <v>115</v>
      </c>
      <c r="B117" s="6"/>
      <c r="C117" s="6"/>
      <c r="D117" s="6"/>
      <c r="E117" s="6"/>
      <c r="F117" s="6"/>
      <c r="G117" s="6">
        <v>7</v>
      </c>
      <c r="H117" s="6">
        <f>I117-G117</f>
        <v>0</v>
      </c>
      <c r="I117" s="4">
        <v>7</v>
      </c>
      <c r="J117" s="28">
        <f>I117/G117-1</f>
        <v>0</v>
      </c>
      <c r="L117" s="9" t="s">
        <v>114</v>
      </c>
      <c r="M117" s="6"/>
      <c r="N117" s="6"/>
      <c r="O117" s="6"/>
      <c r="P117" s="7"/>
      <c r="Q117" s="4"/>
      <c r="R117" s="21"/>
      <c r="U117" s="9" t="s">
        <v>113</v>
      </c>
      <c r="V117" s="6"/>
      <c r="W117" s="6"/>
      <c r="X117" s="6"/>
      <c r="Y117" s="6"/>
      <c r="Z117" s="6"/>
      <c r="AA117" s="6">
        <v>11</v>
      </c>
      <c r="AB117" s="6">
        <f>AC117-AA117</f>
        <v>0</v>
      </c>
      <c r="AC117" s="4">
        <v>11</v>
      </c>
      <c r="AD117" s="21">
        <f>AC117/AA117-1</f>
        <v>0</v>
      </c>
      <c r="AH117" t="s">
        <v>112</v>
      </c>
      <c r="AN117">
        <v>684</v>
      </c>
      <c r="AO117">
        <f>AN117-AP117</f>
        <v>351</v>
      </c>
      <c r="AP117">
        <v>333</v>
      </c>
      <c r="AQ117" s="1">
        <f>AN117/AP117-1</f>
        <v>1.0540540540540539</v>
      </c>
    </row>
    <row r="118" spans="1:43">
      <c r="A118" s="9" t="s">
        <v>111</v>
      </c>
      <c r="B118" s="6"/>
      <c r="C118" s="6"/>
      <c r="D118" s="6"/>
      <c r="E118" s="6"/>
      <c r="F118" s="6"/>
      <c r="G118" s="6">
        <v>22</v>
      </c>
      <c r="H118" s="6">
        <f>I118-G118</f>
        <v>0</v>
      </c>
      <c r="I118" s="4">
        <v>22</v>
      </c>
      <c r="J118" s="28">
        <f>I118/G118-1</f>
        <v>0</v>
      </c>
      <c r="L118" s="30" t="s">
        <v>110</v>
      </c>
      <c r="M118" s="6"/>
      <c r="N118" s="6"/>
      <c r="O118" s="6">
        <v>-43</v>
      </c>
      <c r="P118" s="7">
        <f>Q118-O118</f>
        <v>0</v>
      </c>
      <c r="Q118" s="4">
        <v>-43</v>
      </c>
      <c r="R118" s="21">
        <f>Q118/O118-1</f>
        <v>0</v>
      </c>
      <c r="U118" s="9" t="s">
        <v>109</v>
      </c>
      <c r="V118" s="6"/>
      <c r="W118" s="6"/>
      <c r="X118" s="6"/>
      <c r="Y118" s="6"/>
      <c r="Z118" s="6"/>
      <c r="AA118" s="6">
        <v>-1</v>
      </c>
      <c r="AB118" s="6">
        <f>AC118-AA118</f>
        <v>-2</v>
      </c>
      <c r="AC118" s="4">
        <v>-3</v>
      </c>
      <c r="AD118" s="21">
        <f>AC118/AA118-1</f>
        <v>2</v>
      </c>
      <c r="AH118" t="s">
        <v>108</v>
      </c>
      <c r="AN118">
        <v>-6</v>
      </c>
      <c r="AO118">
        <f>AN118-AP118</f>
        <v>0</v>
      </c>
      <c r="AP118">
        <v>-6</v>
      </c>
      <c r="AQ118" s="1">
        <f>AN118/AP118-1</f>
        <v>0</v>
      </c>
    </row>
    <row r="119" spans="1:43">
      <c r="A119" s="9" t="s">
        <v>107</v>
      </c>
      <c r="B119" s="6"/>
      <c r="C119" s="6"/>
      <c r="D119" s="6"/>
      <c r="E119" s="6"/>
      <c r="F119" s="6"/>
      <c r="G119" s="6">
        <v>-381</v>
      </c>
      <c r="H119" s="6">
        <f>I119-G119</f>
        <v>0</v>
      </c>
      <c r="I119" s="4">
        <v>-381</v>
      </c>
      <c r="J119" s="28">
        <f>I119/G119-1</f>
        <v>0</v>
      </c>
      <c r="L119" s="30" t="s">
        <v>106</v>
      </c>
      <c r="M119" s="6"/>
      <c r="N119" s="6"/>
      <c r="O119" s="6">
        <v>-81</v>
      </c>
      <c r="P119" s="7">
        <f>Q119-O119</f>
        <v>81</v>
      </c>
      <c r="Q119" s="4">
        <v>0</v>
      </c>
      <c r="R119" s="21">
        <f>Q119/O119-1</f>
        <v>-1</v>
      </c>
      <c r="U119" s="9" t="s">
        <v>105</v>
      </c>
      <c r="V119" s="6"/>
      <c r="W119" s="6"/>
      <c r="X119" s="6"/>
      <c r="Y119" s="6"/>
      <c r="Z119" s="6"/>
      <c r="AA119" s="6">
        <v>1024</v>
      </c>
      <c r="AB119" s="6">
        <f>AC119-AA119</f>
        <v>254</v>
      </c>
      <c r="AC119" s="11">
        <v>1278</v>
      </c>
      <c r="AD119" s="21">
        <f>AC119/AA119-1</f>
        <v>0.248046875</v>
      </c>
      <c r="AH119" t="s">
        <v>104</v>
      </c>
      <c r="AN119">
        <v>43</v>
      </c>
      <c r="AO119">
        <f>AN119-AP119</f>
        <v>0</v>
      </c>
      <c r="AP119">
        <v>43</v>
      </c>
      <c r="AQ119" s="1">
        <f>AN119/AP119-1</f>
        <v>0</v>
      </c>
    </row>
    <row r="120" spans="1:43">
      <c r="A120" s="9" t="s">
        <v>103</v>
      </c>
      <c r="B120" s="6"/>
      <c r="C120" s="6"/>
      <c r="D120" s="6"/>
      <c r="E120" s="6"/>
      <c r="F120" s="6"/>
      <c r="G120" s="6">
        <v>-77</v>
      </c>
      <c r="H120" s="6">
        <f>I120-G120</f>
        <v>0</v>
      </c>
      <c r="I120" s="4">
        <v>-77</v>
      </c>
      <c r="J120" s="28">
        <f>I120/G120-1</f>
        <v>0</v>
      </c>
      <c r="L120" s="30" t="s">
        <v>95</v>
      </c>
      <c r="M120" s="6"/>
      <c r="N120" s="6"/>
      <c r="O120" s="6">
        <v>-60</v>
      </c>
      <c r="P120" s="7">
        <f>Q120-O120</f>
        <v>0</v>
      </c>
      <c r="Q120" s="4">
        <v>-60</v>
      </c>
      <c r="R120" s="21">
        <f>Q120/O120-1</f>
        <v>0</v>
      </c>
      <c r="U120" s="9" t="s">
        <v>102</v>
      </c>
      <c r="V120" s="6"/>
      <c r="W120" s="6"/>
      <c r="X120" s="6"/>
      <c r="Y120" s="6"/>
      <c r="Z120" s="6"/>
      <c r="AA120" s="6"/>
      <c r="AB120" s="6">
        <f>AC120-AA120</f>
        <v>0</v>
      </c>
      <c r="AC120" s="4"/>
      <c r="AD120" s="21" t="e">
        <f>AC120/AA120-1</f>
        <v>#DIV/0!</v>
      </c>
      <c r="AH120" t="s">
        <v>101</v>
      </c>
      <c r="AN120">
        <v>13</v>
      </c>
      <c r="AO120">
        <f>AN120-AP120</f>
        <v>0</v>
      </c>
      <c r="AP120">
        <v>13</v>
      </c>
      <c r="AQ120" s="1">
        <f>AN120/AP120-1</f>
        <v>0</v>
      </c>
    </row>
    <row r="121" spans="1:43">
      <c r="A121" s="9" t="s">
        <v>100</v>
      </c>
      <c r="B121" s="6"/>
      <c r="C121" s="6"/>
      <c r="D121" s="6"/>
      <c r="E121" s="6"/>
      <c r="F121" s="6"/>
      <c r="G121" s="6">
        <v>-3</v>
      </c>
      <c r="H121" s="6">
        <f>I121-G121</f>
        <v>0</v>
      </c>
      <c r="I121" s="4">
        <v>-3</v>
      </c>
      <c r="J121" s="28">
        <f>I121/G121-1</f>
        <v>0</v>
      </c>
      <c r="L121" s="9" t="s">
        <v>99</v>
      </c>
      <c r="M121" s="6"/>
      <c r="N121" s="6"/>
      <c r="O121" s="6"/>
      <c r="P121" s="7"/>
      <c r="Q121" s="4"/>
      <c r="R121" s="21"/>
      <c r="U121" s="9" t="s">
        <v>98</v>
      </c>
      <c r="V121" s="6"/>
      <c r="W121" s="6"/>
      <c r="X121" s="6"/>
      <c r="Y121" s="6"/>
      <c r="Z121" s="6"/>
      <c r="AA121" s="6">
        <v>52</v>
      </c>
      <c r="AB121" s="6">
        <f>AC121-AA121</f>
        <v>0</v>
      </c>
      <c r="AC121" s="4">
        <v>52</v>
      </c>
      <c r="AD121" s="21">
        <f>AC121/AA121-1</f>
        <v>0</v>
      </c>
      <c r="AH121" t="s">
        <v>97</v>
      </c>
      <c r="AN121">
        <v>-23</v>
      </c>
      <c r="AO121">
        <f>AN121-AP121</f>
        <v>1</v>
      </c>
      <c r="AP121">
        <v>-24</v>
      </c>
      <c r="AQ121" s="1">
        <f>AN121/AP121-1</f>
        <v>-4.166666666666663E-2</v>
      </c>
    </row>
    <row r="122" spans="1:43">
      <c r="A122" s="9" t="s">
        <v>96</v>
      </c>
      <c r="B122" s="6"/>
      <c r="C122" s="6"/>
      <c r="D122" s="6"/>
      <c r="E122" s="6"/>
      <c r="F122" s="6"/>
      <c r="G122" s="6">
        <v>-431</v>
      </c>
      <c r="H122" s="6">
        <f>I122-G122</f>
        <v>0</v>
      </c>
      <c r="I122" s="4">
        <v>-431</v>
      </c>
      <c r="J122" s="28">
        <f>I122/G122-1</f>
        <v>0</v>
      </c>
      <c r="L122" s="30" t="s">
        <v>95</v>
      </c>
      <c r="M122" s="6"/>
      <c r="N122" s="6"/>
      <c r="O122" s="6">
        <v>-68</v>
      </c>
      <c r="P122" s="7">
        <f>Q122-O122</f>
        <v>0</v>
      </c>
      <c r="Q122" s="4">
        <v>-68</v>
      </c>
      <c r="R122" s="21">
        <f>Q122/O122-1</f>
        <v>0</v>
      </c>
      <c r="U122" s="9" t="s">
        <v>94</v>
      </c>
      <c r="V122" s="6"/>
      <c r="W122" s="6"/>
      <c r="X122" s="6"/>
      <c r="Y122" s="6"/>
      <c r="Z122" s="6"/>
      <c r="AA122" s="6">
        <v>19</v>
      </c>
      <c r="AB122" s="6">
        <f>AC122-AA122</f>
        <v>3</v>
      </c>
      <c r="AC122" s="4">
        <v>22</v>
      </c>
      <c r="AD122" s="21">
        <f>AC122/AA122-1</f>
        <v>0.15789473684210531</v>
      </c>
      <c r="AH122" t="s">
        <v>93</v>
      </c>
      <c r="AN122">
        <v>-4</v>
      </c>
      <c r="AO122">
        <f>AN122-AP122</f>
        <v>0</v>
      </c>
      <c r="AP122">
        <v>-4</v>
      </c>
      <c r="AQ122" s="1">
        <f>AN122/AP122-1</f>
        <v>0</v>
      </c>
    </row>
    <row r="123" spans="1:43">
      <c r="A123" s="9" t="s">
        <v>92</v>
      </c>
      <c r="B123" s="6"/>
      <c r="C123" s="6"/>
      <c r="D123" s="6"/>
      <c r="E123" s="6"/>
      <c r="F123" s="6"/>
      <c r="G123" s="6"/>
      <c r="H123" s="6">
        <f>I123-G123</f>
        <v>0</v>
      </c>
      <c r="I123" s="4"/>
      <c r="J123" s="28" t="e">
        <f>I123/G123-1</f>
        <v>#DIV/0!</v>
      </c>
      <c r="L123" s="9" t="s">
        <v>24</v>
      </c>
      <c r="M123" s="6"/>
      <c r="N123" s="6"/>
      <c r="O123" s="6">
        <v>15</v>
      </c>
      <c r="P123" s="7">
        <f>Q123-O123</f>
        <v>0</v>
      </c>
      <c r="Q123" s="4">
        <v>15</v>
      </c>
      <c r="R123" s="21">
        <f>Q123/O123-1</f>
        <v>0</v>
      </c>
      <c r="U123" s="9" t="s">
        <v>91</v>
      </c>
      <c r="V123" s="6"/>
      <c r="W123" s="6"/>
      <c r="X123" s="6"/>
      <c r="Y123" s="6"/>
      <c r="Z123" s="6"/>
      <c r="AA123" s="6">
        <v>-274</v>
      </c>
      <c r="AB123" s="6">
        <f>AC123-AA123</f>
        <v>1</v>
      </c>
      <c r="AC123" s="4">
        <v>-273</v>
      </c>
      <c r="AD123" s="21">
        <f>AC123/AA123-1</f>
        <v>-3.6496350364964014E-3</v>
      </c>
      <c r="AH123" t="s">
        <v>90</v>
      </c>
      <c r="AN123">
        <v>-1</v>
      </c>
      <c r="AO123">
        <f>AN123-AP123</f>
        <v>0</v>
      </c>
      <c r="AP123">
        <v>-1</v>
      </c>
      <c r="AQ123" s="1">
        <f>AN123/AP123-1</f>
        <v>0</v>
      </c>
    </row>
    <row r="124" spans="1:43">
      <c r="A124" s="9" t="s">
        <v>89</v>
      </c>
      <c r="B124" s="6"/>
      <c r="C124" s="6"/>
      <c r="D124" s="6"/>
      <c r="E124" s="6"/>
      <c r="F124" s="6"/>
      <c r="G124" s="6">
        <v>-9</v>
      </c>
      <c r="H124" s="6">
        <f>I124-G124</f>
        <v>0</v>
      </c>
      <c r="I124" s="4">
        <v>-9</v>
      </c>
      <c r="J124" s="28">
        <f>I124/G124-1</f>
        <v>0</v>
      </c>
      <c r="L124" s="9" t="s">
        <v>88</v>
      </c>
      <c r="M124" s="6"/>
      <c r="N124" s="6"/>
      <c r="O124" s="7">
        <v>2502</v>
      </c>
      <c r="P124" s="7">
        <f>Q124-O124</f>
        <v>1135</v>
      </c>
      <c r="Q124" s="11">
        <v>3637</v>
      </c>
      <c r="R124" s="21">
        <f>Q124/O124-1</f>
        <v>0.4536370903277378</v>
      </c>
      <c r="U124" s="9" t="s">
        <v>87</v>
      </c>
      <c r="V124" s="6"/>
      <c r="W124" s="6"/>
      <c r="X124" s="6"/>
      <c r="Y124" s="6"/>
      <c r="Z124" s="6"/>
      <c r="AA124" s="6">
        <v>-17</v>
      </c>
      <c r="AB124" s="6">
        <f>AC124-AA124</f>
        <v>18</v>
      </c>
      <c r="AC124" s="4">
        <v>1</v>
      </c>
      <c r="AD124" s="21">
        <f>AC124/AA124-1</f>
        <v>-1.0588235294117647</v>
      </c>
      <c r="AH124" t="s">
        <v>86</v>
      </c>
      <c r="AN124">
        <v>27</v>
      </c>
      <c r="AO124">
        <f>AN124-AP124</f>
        <v>0</v>
      </c>
      <c r="AP124">
        <v>27</v>
      </c>
      <c r="AQ124" s="1">
        <f>AN124/AP124-1</f>
        <v>0</v>
      </c>
    </row>
    <row r="125" spans="1:43">
      <c r="A125" s="9" t="s">
        <v>85</v>
      </c>
      <c r="B125" s="6"/>
      <c r="C125" s="6"/>
      <c r="D125" s="6"/>
      <c r="E125" s="6"/>
      <c r="F125" s="6"/>
      <c r="G125" s="6">
        <v>-5</v>
      </c>
      <c r="H125" s="6">
        <f>I125-G125</f>
        <v>0</v>
      </c>
      <c r="I125" s="4">
        <v>-5</v>
      </c>
      <c r="J125" s="28">
        <f>I125/G125-1</f>
        <v>0</v>
      </c>
      <c r="L125" s="9" t="s">
        <v>84</v>
      </c>
      <c r="M125" s="6"/>
      <c r="N125" s="6"/>
      <c r="O125" s="7">
        <v>-1126</v>
      </c>
      <c r="P125" s="7">
        <f>Q125-O125</f>
        <v>0</v>
      </c>
      <c r="Q125" s="11">
        <v>-1126</v>
      </c>
      <c r="R125" s="21">
        <f>Q125/O125-1</f>
        <v>0</v>
      </c>
      <c r="U125" s="9" t="s">
        <v>83</v>
      </c>
      <c r="V125" s="6"/>
      <c r="W125" s="6"/>
      <c r="X125" s="6"/>
      <c r="Y125" s="6"/>
      <c r="Z125" s="6"/>
      <c r="AA125" s="6"/>
      <c r="AB125" s="6">
        <f>AC125-AA125</f>
        <v>0</v>
      </c>
      <c r="AC125" s="4"/>
      <c r="AD125" s="21" t="e">
        <f>AC125/AA125-1</f>
        <v>#DIV/0!</v>
      </c>
      <c r="AH125" s="26" t="s">
        <v>82</v>
      </c>
      <c r="AN125">
        <v>151</v>
      </c>
      <c r="AO125">
        <f>AN125-AP125</f>
        <v>-7</v>
      </c>
      <c r="AP125">
        <v>158</v>
      </c>
      <c r="AQ125" s="1">
        <f>AN125/AP125-1</f>
        <v>-4.4303797468354444E-2</v>
      </c>
    </row>
    <row r="126" spans="1:43">
      <c r="A126" s="9" t="s">
        <v>81</v>
      </c>
      <c r="B126" s="6"/>
      <c r="C126" s="6"/>
      <c r="D126" s="6"/>
      <c r="E126" s="6"/>
      <c r="F126" s="6"/>
      <c r="G126" s="6">
        <v>20</v>
      </c>
      <c r="H126" s="6">
        <f>I126-G126</f>
        <v>0</v>
      </c>
      <c r="I126" s="4">
        <v>20</v>
      </c>
      <c r="J126" s="28">
        <f>I126/G126-1</f>
        <v>0</v>
      </c>
      <c r="L126" s="9" t="s">
        <v>80</v>
      </c>
      <c r="M126" s="6"/>
      <c r="N126" s="6"/>
      <c r="O126" s="6">
        <v>-283</v>
      </c>
      <c r="P126" s="7">
        <f>Q126-O126</f>
        <v>-547</v>
      </c>
      <c r="Q126" s="4">
        <v>-830</v>
      </c>
      <c r="R126" s="21">
        <f>Q126/O126-1</f>
        <v>1.9328621908127208</v>
      </c>
      <c r="U126" s="9" t="s">
        <v>79</v>
      </c>
      <c r="V126" s="6"/>
      <c r="W126" s="6"/>
      <c r="X126" s="6"/>
      <c r="Y126" s="6"/>
      <c r="Z126" s="6"/>
      <c r="AA126" s="6">
        <v>804</v>
      </c>
      <c r="AB126" s="6">
        <f>AC126-AA126</f>
        <v>276</v>
      </c>
      <c r="AC126" s="11">
        <v>1080</v>
      </c>
      <c r="AD126" s="21">
        <f>AC126/AA126-1</f>
        <v>0.34328358208955234</v>
      </c>
      <c r="AH126" t="s">
        <v>78</v>
      </c>
      <c r="AN126">
        <v>115</v>
      </c>
      <c r="AO126">
        <f>AN126-AP126</f>
        <v>115</v>
      </c>
      <c r="AP126">
        <v>0</v>
      </c>
      <c r="AQ126" s="1" t="e">
        <f>AN126/AP126-1</f>
        <v>#DIV/0!</v>
      </c>
    </row>
    <row r="127" spans="1:43">
      <c r="A127" s="9" t="s">
        <v>77</v>
      </c>
      <c r="B127" s="6"/>
      <c r="C127" s="6"/>
      <c r="D127" s="6"/>
      <c r="E127" s="6"/>
      <c r="F127" s="6"/>
      <c r="G127" s="6">
        <v>275</v>
      </c>
      <c r="H127" s="6">
        <f>I127-G127</f>
        <v>0</v>
      </c>
      <c r="I127" s="4">
        <v>275</v>
      </c>
      <c r="J127" s="28">
        <f>I127/G127-1</f>
        <v>0</v>
      </c>
      <c r="L127" s="9" t="s">
        <v>76</v>
      </c>
      <c r="M127" s="6"/>
      <c r="N127" s="6"/>
      <c r="O127" s="6">
        <v>-302</v>
      </c>
      <c r="P127" s="7">
        <f>Q127-O127</f>
        <v>0</v>
      </c>
      <c r="Q127" s="4">
        <v>-302</v>
      </c>
      <c r="R127" s="21">
        <f>Q127/O127-1</f>
        <v>0</v>
      </c>
      <c r="U127" s="9" t="s">
        <v>75</v>
      </c>
      <c r="V127" s="6"/>
      <c r="W127" s="6"/>
      <c r="X127" s="6"/>
      <c r="Y127" s="6"/>
      <c r="Z127" s="6"/>
      <c r="AA127" s="6">
        <v>-34</v>
      </c>
      <c r="AB127" s="6">
        <f>AC127-AA127</f>
        <v>0</v>
      </c>
      <c r="AC127" s="4">
        <v>-34</v>
      </c>
      <c r="AD127" s="21">
        <f>AC127/AA127-1</f>
        <v>0</v>
      </c>
      <c r="AH127" t="s">
        <v>74</v>
      </c>
      <c r="AN127">
        <v>38</v>
      </c>
      <c r="AO127">
        <f>AN127-AP127</f>
        <v>-4</v>
      </c>
      <c r="AP127">
        <v>42</v>
      </c>
      <c r="AQ127" s="1">
        <f>AN127/AP127-1</f>
        <v>-9.5238095238095233E-2</v>
      </c>
    </row>
    <row r="128" spans="1:43">
      <c r="A128" s="9" t="s">
        <v>73</v>
      </c>
      <c r="B128" s="6"/>
      <c r="C128" s="6"/>
      <c r="D128" s="6"/>
      <c r="E128" s="6"/>
      <c r="F128" s="6"/>
      <c r="G128" s="6">
        <v>-306</v>
      </c>
      <c r="H128" s="6">
        <f>I128-G128</f>
        <v>0</v>
      </c>
      <c r="I128" s="4">
        <v>-306</v>
      </c>
      <c r="J128" s="28">
        <f>I128/G128-1</f>
        <v>0</v>
      </c>
      <c r="L128" s="9" t="s">
        <v>72</v>
      </c>
      <c r="M128" s="6"/>
      <c r="N128" s="6"/>
      <c r="O128" s="6">
        <v>285</v>
      </c>
      <c r="P128" s="7">
        <f>Q128-O128</f>
        <v>0</v>
      </c>
      <c r="Q128" s="4">
        <v>285</v>
      </c>
      <c r="R128" s="21">
        <f>Q128/O128-1</f>
        <v>0</v>
      </c>
      <c r="U128" s="9" t="s">
        <v>71</v>
      </c>
      <c r="V128" s="6"/>
      <c r="W128" s="6"/>
      <c r="X128" s="6"/>
      <c r="Y128" s="6"/>
      <c r="Z128" s="6"/>
      <c r="AA128" s="6">
        <v>770</v>
      </c>
      <c r="AB128" s="6">
        <f>AC128-AA128</f>
        <v>276</v>
      </c>
      <c r="AC128" s="11">
        <v>1046</v>
      </c>
      <c r="AD128" s="21">
        <f>AC128/AA128-1</f>
        <v>0.35844155844155834</v>
      </c>
      <c r="AH128" t="s">
        <v>70</v>
      </c>
      <c r="AN128">
        <v>0</v>
      </c>
      <c r="AO128">
        <f>AN128-AP128</f>
        <v>0</v>
      </c>
      <c r="AP128">
        <v>0</v>
      </c>
      <c r="AQ128" s="1"/>
    </row>
    <row r="129" spans="1:43">
      <c r="A129" s="9" t="s">
        <v>69</v>
      </c>
      <c r="B129" s="6"/>
      <c r="C129" s="6"/>
      <c r="D129" s="6"/>
      <c r="E129" s="6"/>
      <c r="F129" s="6"/>
      <c r="G129" s="6">
        <v>-30</v>
      </c>
      <c r="H129" s="6">
        <f>I129-G129</f>
        <v>0</v>
      </c>
      <c r="I129" s="4">
        <v>-30</v>
      </c>
      <c r="J129" s="28">
        <f>I129/G129-1</f>
        <v>0</v>
      </c>
      <c r="L129" s="9" t="s">
        <v>68</v>
      </c>
      <c r="M129" s="6"/>
      <c r="N129" s="6"/>
      <c r="O129" s="6">
        <v>-136</v>
      </c>
      <c r="P129" s="7">
        <f>Q129-O129</f>
        <v>0</v>
      </c>
      <c r="Q129" s="4">
        <v>-136</v>
      </c>
      <c r="R129" s="21">
        <f>Q129/O129-1</f>
        <v>0</v>
      </c>
      <c r="U129" s="9" t="s">
        <v>67</v>
      </c>
      <c r="V129" s="6"/>
      <c r="W129" s="6"/>
      <c r="X129" s="6"/>
      <c r="Y129" s="6"/>
      <c r="Z129" s="6"/>
      <c r="AA129" s="6">
        <v>-1</v>
      </c>
      <c r="AB129" s="6">
        <f>AC129-AA129</f>
        <v>1</v>
      </c>
      <c r="AC129" s="4">
        <v>0</v>
      </c>
      <c r="AD129" s="21">
        <f>AC129/AA129-1</f>
        <v>-1</v>
      </c>
      <c r="AH129" t="s">
        <v>66</v>
      </c>
      <c r="AN129">
        <v>90</v>
      </c>
      <c r="AO129">
        <f>AN129-AP129</f>
        <v>45</v>
      </c>
      <c r="AP129">
        <v>45</v>
      </c>
      <c r="AQ129" s="1">
        <f>AN129/AP129-1</f>
        <v>1</v>
      </c>
    </row>
    <row r="130" spans="1:43">
      <c r="A130" s="9" t="s">
        <v>65</v>
      </c>
      <c r="B130" s="6"/>
      <c r="C130" s="6"/>
      <c r="D130" s="6"/>
      <c r="E130" s="6"/>
      <c r="F130" s="6"/>
      <c r="G130" s="6">
        <v>0</v>
      </c>
      <c r="H130" s="6">
        <f>I130-G130</f>
        <v>-69</v>
      </c>
      <c r="I130" s="4">
        <v>-69</v>
      </c>
      <c r="J130" s="28" t="e">
        <f>I130/G130-1</f>
        <v>#DIV/0!</v>
      </c>
      <c r="L130" s="9" t="s">
        <v>64</v>
      </c>
      <c r="M130" s="6"/>
      <c r="N130" s="6"/>
      <c r="O130" s="6">
        <v>-146</v>
      </c>
      <c r="P130" s="7">
        <f>Q130-O130</f>
        <v>0</v>
      </c>
      <c r="Q130" s="4">
        <v>-146</v>
      </c>
      <c r="R130" s="21">
        <f>Q130/O130-1</f>
        <v>0</v>
      </c>
      <c r="U130" s="9" t="s">
        <v>63</v>
      </c>
      <c r="V130" s="6"/>
      <c r="W130" s="6"/>
      <c r="X130" s="6"/>
      <c r="Y130" s="6"/>
      <c r="Z130" s="6"/>
      <c r="AA130" s="6">
        <v>769</v>
      </c>
      <c r="AB130" s="6">
        <f>AC130-AA130</f>
        <v>277</v>
      </c>
      <c r="AC130" s="11">
        <v>1046</v>
      </c>
      <c r="AD130" s="21">
        <f>AC130/AA130-1</f>
        <v>0.36020806241872561</v>
      </c>
      <c r="AH130" t="s">
        <v>62</v>
      </c>
      <c r="AM130" s="20"/>
      <c r="AN130">
        <v>1271</v>
      </c>
      <c r="AO130">
        <f>AN130-AP130</f>
        <v>517</v>
      </c>
      <c r="AP130">
        <v>754</v>
      </c>
      <c r="AQ130" s="1">
        <f>AN130/AP130-1</f>
        <v>0.68567639257294433</v>
      </c>
    </row>
    <row r="131" spans="1:43">
      <c r="A131" s="9" t="s">
        <v>61</v>
      </c>
      <c r="B131" s="6"/>
      <c r="C131" s="6"/>
      <c r="D131" s="6"/>
      <c r="E131" s="6"/>
      <c r="F131" s="6"/>
      <c r="G131" s="6">
        <v>-289</v>
      </c>
      <c r="H131" s="6">
        <f>I131-G131</f>
        <v>0</v>
      </c>
      <c r="I131" s="4">
        <v>-289</v>
      </c>
      <c r="J131" s="28">
        <f>I131/G131-1</f>
        <v>0</v>
      </c>
      <c r="L131" s="9" t="s">
        <v>60</v>
      </c>
      <c r="M131" s="6"/>
      <c r="N131" s="6"/>
      <c r="O131" s="6">
        <v>-635</v>
      </c>
      <c r="P131" s="7">
        <f>Q131-O131</f>
        <v>0</v>
      </c>
      <c r="Q131" s="4">
        <v>-635</v>
      </c>
      <c r="R131" s="21">
        <f>Q131/O131-1</f>
        <v>0</v>
      </c>
      <c r="U131" s="9" t="s">
        <v>59</v>
      </c>
      <c r="V131" s="6"/>
      <c r="W131" s="6"/>
      <c r="X131" s="6"/>
      <c r="Y131" s="6"/>
      <c r="Z131" s="6"/>
      <c r="AA131" s="6">
        <v>-303</v>
      </c>
      <c r="AB131" s="6">
        <f>AC131-AA131</f>
        <v>0</v>
      </c>
      <c r="AC131" s="4">
        <v>-303</v>
      </c>
      <c r="AD131" s="21">
        <f>AC131/AA131-1</f>
        <v>0</v>
      </c>
      <c r="AH131" t="s">
        <v>58</v>
      </c>
      <c r="AN131">
        <v>-107</v>
      </c>
      <c r="AO131">
        <f>AN131-AP131</f>
        <v>0</v>
      </c>
      <c r="AP131">
        <v>-107</v>
      </c>
      <c r="AQ131" s="1">
        <f>AN131/AP131-1</f>
        <v>0</v>
      </c>
    </row>
    <row r="132" spans="1:43">
      <c r="A132" s="9" t="s">
        <v>57</v>
      </c>
      <c r="B132" s="6"/>
      <c r="C132" s="6"/>
      <c r="D132" s="6"/>
      <c r="E132" s="6"/>
      <c r="F132" s="6"/>
      <c r="G132" s="6">
        <v>-344</v>
      </c>
      <c r="H132" s="6">
        <f>I132-G132</f>
        <v>-69</v>
      </c>
      <c r="I132" s="4">
        <v>-413</v>
      </c>
      <c r="J132" s="28">
        <f>I132/G132-1</f>
        <v>0.20058139534883712</v>
      </c>
      <c r="L132" s="9" t="s">
        <v>56</v>
      </c>
      <c r="M132" s="6"/>
      <c r="N132" s="6"/>
      <c r="O132" s="6">
        <v>747</v>
      </c>
      <c r="P132" s="7">
        <f>Q132-O132</f>
        <v>0</v>
      </c>
      <c r="Q132" s="4">
        <v>747</v>
      </c>
      <c r="R132" s="21">
        <f>Q132/O132-1</f>
        <v>0</v>
      </c>
      <c r="U132" s="9" t="s">
        <v>55</v>
      </c>
      <c r="V132" s="6"/>
      <c r="W132" s="6"/>
      <c r="X132" s="6"/>
      <c r="Y132" s="6"/>
      <c r="Z132" s="6"/>
      <c r="AA132" s="6">
        <v>13</v>
      </c>
      <c r="AB132" s="6">
        <f>AC132-AA132</f>
        <v>0</v>
      </c>
      <c r="AC132" s="4">
        <v>13</v>
      </c>
      <c r="AD132" s="21">
        <f>AC132/AA132-1</f>
        <v>0</v>
      </c>
      <c r="AH132" t="s">
        <v>54</v>
      </c>
      <c r="AM132" s="20"/>
      <c r="AN132">
        <v>-848</v>
      </c>
      <c r="AO132">
        <f>AN132-AP132</f>
        <v>19</v>
      </c>
      <c r="AP132">
        <v>-867</v>
      </c>
      <c r="AQ132" s="1">
        <f>AN132/AP132-1</f>
        <v>-2.1914648212226107E-2</v>
      </c>
    </row>
    <row r="133" spans="1:43">
      <c r="A133" s="9" t="s">
        <v>53</v>
      </c>
      <c r="B133" s="6"/>
      <c r="C133" s="6"/>
      <c r="D133" s="6"/>
      <c r="E133" s="6"/>
      <c r="F133" s="6"/>
      <c r="G133" s="6">
        <v>-63</v>
      </c>
      <c r="H133" s="6">
        <f>I133-G133</f>
        <v>0</v>
      </c>
      <c r="I133" s="4">
        <v>-63</v>
      </c>
      <c r="J133" s="28">
        <f>I133/G133-1</f>
        <v>0</v>
      </c>
      <c r="L133" s="9" t="s">
        <v>52</v>
      </c>
      <c r="M133" s="6"/>
      <c r="N133" s="6"/>
      <c r="O133" s="6">
        <v>-17</v>
      </c>
      <c r="P133" s="7">
        <f>Q133-O133</f>
        <v>-588</v>
      </c>
      <c r="Q133" s="4">
        <v>-605</v>
      </c>
      <c r="R133" s="29">
        <f>Q133/O133-1</f>
        <v>34.588235294117645</v>
      </c>
      <c r="U133" s="9" t="s">
        <v>51</v>
      </c>
      <c r="V133" s="6"/>
      <c r="W133" s="6"/>
      <c r="X133" s="6"/>
      <c r="Y133" s="6"/>
      <c r="Z133" s="6"/>
      <c r="AA133" s="6">
        <v>-1</v>
      </c>
      <c r="AB133" s="6">
        <f>AC133-AA133</f>
        <v>0</v>
      </c>
      <c r="AC133" s="4">
        <v>-1</v>
      </c>
      <c r="AD133" s="21">
        <f>AC133/AA133-1</f>
        <v>0</v>
      </c>
      <c r="AH133" t="s">
        <v>50</v>
      </c>
      <c r="AN133">
        <v>-402</v>
      </c>
      <c r="AO133">
        <f>AN133-AP133</f>
        <v>0</v>
      </c>
      <c r="AP133">
        <v>-402</v>
      </c>
      <c r="AQ133" s="1">
        <f>AN133/AP133-1</f>
        <v>0</v>
      </c>
    </row>
    <row r="134" spans="1:43" ht="15.75" thickBot="1">
      <c r="A134" s="8" t="s">
        <v>49</v>
      </c>
      <c r="B134" s="3"/>
      <c r="C134" s="3"/>
      <c r="D134" s="3"/>
      <c r="E134" s="3"/>
      <c r="F134" s="6"/>
      <c r="G134" s="6">
        <v>327</v>
      </c>
      <c r="H134" s="6">
        <f>I134-G134</f>
        <v>0</v>
      </c>
      <c r="I134" s="4">
        <v>327</v>
      </c>
      <c r="J134" s="28">
        <f>I134/G134-1</f>
        <v>0</v>
      </c>
      <c r="L134" s="8" t="s">
        <v>48</v>
      </c>
      <c r="M134" s="3"/>
      <c r="N134" s="3"/>
      <c r="O134" s="3">
        <v>889</v>
      </c>
      <c r="P134" s="7">
        <f>Q134-O134</f>
        <v>0</v>
      </c>
      <c r="Q134" s="2">
        <v>889</v>
      </c>
      <c r="R134" s="21">
        <f>Q134/O134-1</f>
        <v>0</v>
      </c>
      <c r="U134" s="9" t="s">
        <v>47</v>
      </c>
      <c r="V134" s="6"/>
      <c r="W134" s="6"/>
      <c r="X134" s="6"/>
      <c r="Y134" s="6"/>
      <c r="Z134" s="6"/>
      <c r="AA134" s="6">
        <v>-24</v>
      </c>
      <c r="AB134" s="6">
        <f>AC134-AA134</f>
        <v>0</v>
      </c>
      <c r="AC134" s="4">
        <v>-24</v>
      </c>
      <c r="AD134" s="21">
        <f>AC134/AA134-1</f>
        <v>0</v>
      </c>
      <c r="AH134" t="s">
        <v>46</v>
      </c>
      <c r="AM134" s="20"/>
      <c r="AN134">
        <v>-536</v>
      </c>
      <c r="AO134">
        <f>AN134-AP134</f>
        <v>87</v>
      </c>
      <c r="AP134">
        <v>-623</v>
      </c>
      <c r="AQ134" s="1">
        <f>AN134/AP134-1</f>
        <v>-0.1396468699839486</v>
      </c>
    </row>
    <row r="135" spans="1:43" ht="15.75" thickBot="1">
      <c r="F135" s="3"/>
      <c r="G135" s="3">
        <v>264</v>
      </c>
      <c r="H135" s="6">
        <f>I135-G135</f>
        <v>0</v>
      </c>
      <c r="I135" s="2">
        <v>264</v>
      </c>
      <c r="J135" s="28">
        <f>I135/G135-1</f>
        <v>0</v>
      </c>
      <c r="R135" s="25">
        <f>SUM(R108:R134)</f>
        <v>37.029897893314057</v>
      </c>
      <c r="U135" s="9" t="s">
        <v>45</v>
      </c>
      <c r="V135" s="6"/>
      <c r="W135" s="6"/>
      <c r="X135" s="6"/>
      <c r="Y135" s="6"/>
      <c r="Z135" s="6"/>
      <c r="AA135" s="6">
        <v>15</v>
      </c>
      <c r="AB135" s="6">
        <f>AC135-AA135</f>
        <v>0</v>
      </c>
      <c r="AC135" s="4">
        <v>15</v>
      </c>
      <c r="AD135" s="21">
        <f>AC135/AA135-1</f>
        <v>0</v>
      </c>
      <c r="AH135" t="s">
        <v>4</v>
      </c>
      <c r="AM135" s="20"/>
      <c r="AN135">
        <v>101</v>
      </c>
      <c r="AO135">
        <f>AN135-AP135</f>
        <v>441</v>
      </c>
      <c r="AP135">
        <v>-340</v>
      </c>
      <c r="AQ135" s="1">
        <f>AN135/AP135-1</f>
        <v>-1.2970588235294118</v>
      </c>
    </row>
    <row r="136" spans="1:43">
      <c r="U136" s="9" t="s">
        <v>44</v>
      </c>
      <c r="V136" s="6"/>
      <c r="W136" s="6"/>
      <c r="X136" s="6"/>
      <c r="Y136" s="6"/>
      <c r="Z136" s="6"/>
      <c r="AA136" s="6">
        <v>0</v>
      </c>
      <c r="AB136" s="6">
        <f>AC136-AA136</f>
        <v>20</v>
      </c>
      <c r="AC136" s="4">
        <v>20</v>
      </c>
      <c r="AD136" s="21" t="e">
        <f>AC136/AA136-1</f>
        <v>#DIV/0!</v>
      </c>
      <c r="AH136" t="s">
        <v>43</v>
      </c>
      <c r="AN136">
        <v>-528</v>
      </c>
      <c r="AO136">
        <f>AN136-AP136</f>
        <v>1</v>
      </c>
      <c r="AP136">
        <v>-529</v>
      </c>
      <c r="AQ136" s="1">
        <f>AN136/AP136-1</f>
        <v>-1.890359168241984E-3</v>
      </c>
    </row>
    <row r="137" spans="1:43">
      <c r="J137" s="27"/>
      <c r="U137" s="9" t="s">
        <v>24</v>
      </c>
      <c r="V137" s="6"/>
      <c r="W137" s="6"/>
      <c r="X137" s="6"/>
      <c r="Y137" s="6"/>
      <c r="Z137" s="6"/>
      <c r="AA137" s="6">
        <v>-3</v>
      </c>
      <c r="AB137" s="6">
        <f>AC137-AA137</f>
        <v>0</v>
      </c>
      <c r="AC137" s="4">
        <v>-3</v>
      </c>
      <c r="AD137" s="21">
        <f>AC137/AA137-1</f>
        <v>0</v>
      </c>
      <c r="AH137" t="s">
        <v>38</v>
      </c>
      <c r="AN137">
        <v>-22</v>
      </c>
      <c r="AO137">
        <f>AN137-AP137</f>
        <v>0</v>
      </c>
      <c r="AP137">
        <v>-22</v>
      </c>
      <c r="AQ137" s="1">
        <f>AN137/AP137-1</f>
        <v>0</v>
      </c>
    </row>
    <row r="138" spans="1:43">
      <c r="U138" s="9" t="s">
        <v>42</v>
      </c>
      <c r="V138" s="6"/>
      <c r="W138" s="6"/>
      <c r="X138" s="6"/>
      <c r="Y138" s="6"/>
      <c r="Z138" s="6"/>
      <c r="AA138" s="6">
        <v>-303</v>
      </c>
      <c r="AB138" s="6">
        <f>AC138-AA138</f>
        <v>20</v>
      </c>
      <c r="AC138" s="4">
        <v>-283</v>
      </c>
      <c r="AD138" s="21">
        <f>AC138/AA138-1</f>
        <v>-6.6006600660066028E-2</v>
      </c>
      <c r="AH138" t="s">
        <v>41</v>
      </c>
      <c r="AM138" s="20"/>
      <c r="AN138">
        <v>223</v>
      </c>
      <c r="AO138">
        <f>AN138-AP138</f>
        <v>0</v>
      </c>
      <c r="AP138">
        <v>223</v>
      </c>
      <c r="AQ138" s="1">
        <f>AN138/AP138-1</f>
        <v>0</v>
      </c>
    </row>
    <row r="139" spans="1:43">
      <c r="A139" t="s">
        <v>40</v>
      </c>
      <c r="B139" t="str">
        <f>B86</f>
        <v>Morrisons (FY/19)</v>
      </c>
      <c r="C139" t="str">
        <f>C86</f>
        <v>Tesco Plc (FY/19)</v>
      </c>
      <c r="D139" t="str">
        <f>D86</f>
        <v>Alhord Delhaize(Q1/19)</v>
      </c>
      <c r="E139" t="str">
        <f>E86</f>
        <v>Casino GroU\pe (H1/19)</v>
      </c>
      <c r="U139" s="9" t="s">
        <v>39</v>
      </c>
      <c r="V139" s="6"/>
      <c r="W139" s="6"/>
      <c r="X139" s="6"/>
      <c r="Y139" s="6"/>
      <c r="Z139" s="6"/>
      <c r="AA139" s="6">
        <v>-303</v>
      </c>
      <c r="AB139" s="6">
        <f>AC139-AA139</f>
        <v>20</v>
      </c>
      <c r="AC139" s="4">
        <v>-283</v>
      </c>
      <c r="AD139" s="21">
        <f>AC139/AA139-1</f>
        <v>-6.6006600660066028E-2</v>
      </c>
      <c r="AH139" s="26" t="s">
        <v>38</v>
      </c>
      <c r="AN139">
        <v>20</v>
      </c>
      <c r="AO139">
        <f>AN139-AP139</f>
        <v>0</v>
      </c>
      <c r="AP139">
        <v>20</v>
      </c>
      <c r="AQ139" s="1">
        <f>AN139/AP139-1</f>
        <v>0</v>
      </c>
    </row>
    <row r="140" spans="1:43">
      <c r="A140" t="s">
        <v>37</v>
      </c>
      <c r="B140" s="24">
        <f>J111</f>
        <v>0.16033254156769594</v>
      </c>
      <c r="C140" s="25">
        <f>R108</f>
        <v>0.18177697189483233</v>
      </c>
      <c r="D140" s="25">
        <f>AD110</f>
        <v>-9.8280098280097983E-3</v>
      </c>
      <c r="E140" s="24">
        <f>AQ134</f>
        <v>-0.1396468699839486</v>
      </c>
      <c r="U140" s="9" t="s">
        <v>36</v>
      </c>
      <c r="V140" s="6"/>
      <c r="W140" s="6"/>
      <c r="X140" s="6"/>
      <c r="Y140" s="6"/>
      <c r="Z140" s="6"/>
      <c r="AA140" s="6">
        <v>797</v>
      </c>
      <c r="AB140" s="6">
        <f>AC140-AA140</f>
        <v>0</v>
      </c>
      <c r="AC140" s="4">
        <v>797</v>
      </c>
      <c r="AD140" s="21">
        <f>AC140/AA140-1</f>
        <v>0</v>
      </c>
      <c r="AH140" t="s">
        <v>35</v>
      </c>
      <c r="AN140">
        <v>-74</v>
      </c>
      <c r="AO140">
        <f>AN140-AP140</f>
        <v>0</v>
      </c>
      <c r="AP140">
        <v>-74</v>
      </c>
      <c r="AQ140" s="1">
        <f>AN140/AP140-1</f>
        <v>0</v>
      </c>
    </row>
    <row r="141" spans="1:43">
      <c r="A141" t="s">
        <v>34</v>
      </c>
      <c r="B141" s="24">
        <f>J112</f>
        <v>1.2222222222222223</v>
      </c>
      <c r="C141" s="25">
        <f>R126</f>
        <v>1.9328621908127208</v>
      </c>
      <c r="D141" s="25">
        <f>AD141</f>
        <v>-0.44444444444444442</v>
      </c>
      <c r="E141" s="24">
        <f>AQ155</f>
        <v>0.35016835016835013</v>
      </c>
      <c r="U141" s="9" t="s">
        <v>33</v>
      </c>
      <c r="V141" s="6"/>
      <c r="W141" s="6"/>
      <c r="X141" s="6"/>
      <c r="Y141" s="6"/>
      <c r="Z141" s="6"/>
      <c r="AA141" s="6">
        <v>-54</v>
      </c>
      <c r="AB141" s="6">
        <f>AC141-AA141</f>
        <v>24</v>
      </c>
      <c r="AC141" s="4">
        <v>-30</v>
      </c>
      <c r="AD141" s="21">
        <f>AC141/AA141-1</f>
        <v>-0.44444444444444442</v>
      </c>
      <c r="AH141" t="s">
        <v>32</v>
      </c>
      <c r="AN141">
        <v>-4</v>
      </c>
      <c r="AO141">
        <f>AN141-AP141</f>
        <v>0</v>
      </c>
      <c r="AP141">
        <v>-4</v>
      </c>
      <c r="AQ141" s="1">
        <f>AN141/AP141-1</f>
        <v>0</v>
      </c>
    </row>
    <row r="142" spans="1:43">
      <c r="A142" t="s">
        <v>31</v>
      </c>
      <c r="B142">
        <f>H130</f>
        <v>-69</v>
      </c>
      <c r="C142" s="20">
        <f>P133</f>
        <v>-588</v>
      </c>
      <c r="D142">
        <f>AB144</f>
        <v>-320</v>
      </c>
      <c r="E142">
        <f>AN154</f>
        <v>-343</v>
      </c>
      <c r="U142" s="9" t="s">
        <v>30</v>
      </c>
      <c r="V142" s="6"/>
      <c r="W142" s="6"/>
      <c r="X142" s="6"/>
      <c r="Y142" s="6"/>
      <c r="Z142" s="6"/>
      <c r="AA142" s="6">
        <v>-13</v>
      </c>
      <c r="AB142" s="6">
        <f>AC142-AA142</f>
        <v>0</v>
      </c>
      <c r="AC142" s="4">
        <v>-13</v>
      </c>
      <c r="AD142" s="21">
        <f>AC142/AA142-1</f>
        <v>0</v>
      </c>
      <c r="AH142" t="s">
        <v>29</v>
      </c>
      <c r="AN142">
        <v>3</v>
      </c>
      <c r="AO142">
        <f>AN142-AP142</f>
        <v>0</v>
      </c>
      <c r="AP142">
        <v>3</v>
      </c>
      <c r="AQ142" s="1">
        <f>AN142/AP142-1</f>
        <v>0</v>
      </c>
    </row>
    <row r="143" spans="1:43">
      <c r="U143" s="9" t="s">
        <v>28</v>
      </c>
      <c r="V143" s="6"/>
      <c r="W143" s="6"/>
      <c r="X143" s="6"/>
      <c r="Y143" s="6"/>
      <c r="Z143" s="6"/>
      <c r="AA143" s="6">
        <v>748</v>
      </c>
      <c r="AB143" s="6">
        <f>AC143-AA143</f>
        <v>0</v>
      </c>
      <c r="AC143" s="4">
        <v>748</v>
      </c>
      <c r="AD143" s="21">
        <f>AC143/AA143-1</f>
        <v>0</v>
      </c>
      <c r="AH143" t="s">
        <v>27</v>
      </c>
      <c r="AN143">
        <v>-58</v>
      </c>
      <c r="AO143">
        <f>AN143-AP143</f>
        <v>0</v>
      </c>
      <c r="AP143">
        <v>-58</v>
      </c>
      <c r="AQ143" s="1">
        <f>AN143/AP143-1</f>
        <v>0</v>
      </c>
    </row>
    <row r="144" spans="1:43">
      <c r="U144" s="9" t="s">
        <v>8</v>
      </c>
      <c r="V144" s="6"/>
      <c r="W144" s="6"/>
      <c r="X144" s="6"/>
      <c r="Y144" s="6"/>
      <c r="Z144" s="6"/>
      <c r="AA144" s="6">
        <v>-43</v>
      </c>
      <c r="AB144" s="6">
        <f>AC144-AA144</f>
        <v>-320</v>
      </c>
      <c r="AC144" s="4">
        <v>-363</v>
      </c>
      <c r="AD144" s="21">
        <f>AC144/AA144-1</f>
        <v>7.4418604651162799</v>
      </c>
      <c r="AH144" t="s">
        <v>26</v>
      </c>
      <c r="AN144">
        <v>-440</v>
      </c>
      <c r="AO144">
        <f>AN144-AP144</f>
        <v>0</v>
      </c>
      <c r="AP144">
        <v>-440</v>
      </c>
      <c r="AQ144" s="1">
        <f>AN144/AP144-1</f>
        <v>0</v>
      </c>
    </row>
    <row r="145" spans="19:43">
      <c r="U145" s="9" t="s">
        <v>25</v>
      </c>
      <c r="V145" s="6"/>
      <c r="W145" s="6"/>
      <c r="X145" s="6"/>
      <c r="Y145" s="6"/>
      <c r="Z145" s="6"/>
      <c r="AA145" s="6">
        <v>-460</v>
      </c>
      <c r="AB145" s="6">
        <f>AC145-AA145</f>
        <v>0</v>
      </c>
      <c r="AC145" s="4">
        <v>-460</v>
      </c>
      <c r="AD145" s="21">
        <f>AC145/AA145-1</f>
        <v>0</v>
      </c>
      <c r="AH145" t="s">
        <v>4</v>
      </c>
      <c r="AN145">
        <v>-381</v>
      </c>
      <c r="AO145">
        <f>AN145-AP145</f>
        <v>1</v>
      </c>
      <c r="AP145">
        <v>-382</v>
      </c>
      <c r="AQ145" s="1">
        <f>AN145/AP145-1</f>
        <v>-2.6178010471203939E-3</v>
      </c>
    </row>
    <row r="146" spans="19:43">
      <c r="U146" s="9" t="s">
        <v>24</v>
      </c>
      <c r="V146" s="6"/>
      <c r="W146" s="6"/>
      <c r="X146" s="6"/>
      <c r="Y146" s="6"/>
      <c r="Z146" s="6"/>
      <c r="AA146" s="6">
        <v>-1</v>
      </c>
      <c r="AB146" s="6">
        <f>AC146-AA146</f>
        <v>0</v>
      </c>
      <c r="AC146" s="4">
        <v>-1</v>
      </c>
      <c r="AD146" s="21">
        <f>AC146/AA146-1</f>
        <v>0</v>
      </c>
      <c r="AH146" t="s">
        <v>23</v>
      </c>
      <c r="AN146">
        <v>-168</v>
      </c>
      <c r="AO146">
        <f>AN146-AP146</f>
        <v>0</v>
      </c>
      <c r="AP146">
        <v>-168</v>
      </c>
      <c r="AQ146" s="1">
        <f>AN146/AP146-1</f>
        <v>0</v>
      </c>
    </row>
    <row r="147" spans="19:43">
      <c r="U147" s="9" t="s">
        <v>22</v>
      </c>
      <c r="V147" s="6"/>
      <c r="W147" s="6"/>
      <c r="X147" s="6"/>
      <c r="Y147" s="6"/>
      <c r="Z147" s="6"/>
      <c r="AA147" s="6">
        <v>974</v>
      </c>
      <c r="AB147" s="6">
        <f>AC147-AA147</f>
        <v>-296</v>
      </c>
      <c r="AC147" s="4">
        <v>678</v>
      </c>
      <c r="AD147" s="21">
        <f>AC147/AA147-1</f>
        <v>-0.3039014373716632</v>
      </c>
      <c r="AH147" t="s">
        <v>21</v>
      </c>
      <c r="AN147">
        <v>-36</v>
      </c>
      <c r="AO147">
        <f>AN147-AP147</f>
        <v>0</v>
      </c>
      <c r="AP147">
        <v>-36</v>
      </c>
      <c r="AQ147" s="1">
        <f>AN147/AP147-1</f>
        <v>0</v>
      </c>
    </row>
    <row r="148" spans="19:43">
      <c r="U148" s="9" t="s">
        <v>20</v>
      </c>
      <c r="V148" s="6"/>
      <c r="W148" s="6"/>
      <c r="X148" s="6"/>
      <c r="Y148" s="6"/>
      <c r="Z148" s="6"/>
      <c r="AA148" s="6">
        <v>0</v>
      </c>
      <c r="AB148" s="6">
        <f>AC148-AA148</f>
        <v>-1</v>
      </c>
      <c r="AC148" s="4">
        <v>-1</v>
      </c>
      <c r="AD148" s="21" t="e">
        <f>AC148/AA148-1</f>
        <v>#DIV/0!</v>
      </c>
      <c r="AH148" t="s">
        <v>19</v>
      </c>
      <c r="AN148">
        <v>-42</v>
      </c>
      <c r="AO148">
        <f>AN148-AP148</f>
        <v>0</v>
      </c>
      <c r="AP148">
        <v>-42</v>
      </c>
      <c r="AQ148" s="1">
        <f>AN148/AP148-1</f>
        <v>0</v>
      </c>
    </row>
    <row r="149" spans="19:43">
      <c r="U149" s="9" t="s">
        <v>18</v>
      </c>
      <c r="V149" s="6"/>
      <c r="W149" s="6"/>
      <c r="X149" s="6"/>
      <c r="Y149" s="6"/>
      <c r="Z149" s="6"/>
      <c r="AA149" s="6">
        <v>974</v>
      </c>
      <c r="AB149" s="6">
        <f>AC149-AA149</f>
        <v>-297</v>
      </c>
      <c r="AC149" s="4">
        <v>677</v>
      </c>
      <c r="AD149" s="21">
        <f>AC149/AA149-1</f>
        <v>-0.30492813141683783</v>
      </c>
      <c r="AH149" t="s">
        <v>17</v>
      </c>
      <c r="AN149">
        <v>0</v>
      </c>
      <c r="AO149">
        <f>AN149-AP149</f>
        <v>0</v>
      </c>
      <c r="AP149">
        <v>0</v>
      </c>
      <c r="AQ149" s="1" t="e">
        <f>AN149/AP149-1</f>
        <v>#DIV/0!</v>
      </c>
    </row>
    <row r="150" spans="19:43">
      <c r="U150" s="9" t="s">
        <v>16</v>
      </c>
      <c r="V150" s="6"/>
      <c r="W150" s="6"/>
      <c r="X150" s="6"/>
      <c r="Y150" s="6"/>
      <c r="Z150" s="6"/>
      <c r="AA150" s="7">
        <v>1440</v>
      </c>
      <c r="AB150" s="6">
        <f>AC150-AA150</f>
        <v>0</v>
      </c>
      <c r="AC150" s="11">
        <v>1440</v>
      </c>
      <c r="AD150" s="21">
        <f>AC150/AA150-1</f>
        <v>0</v>
      </c>
      <c r="AH150" t="s">
        <v>15</v>
      </c>
      <c r="AN150">
        <v>44</v>
      </c>
      <c r="AO150">
        <f>AN150-AP150</f>
        <v>0</v>
      </c>
      <c r="AP150">
        <v>44</v>
      </c>
      <c r="AQ150" s="1">
        <f>AN150/AP150-1</f>
        <v>0</v>
      </c>
    </row>
    <row r="151" spans="19:43">
      <c r="S151" s="10"/>
      <c r="U151" s="9" t="s">
        <v>14</v>
      </c>
      <c r="V151" s="6"/>
      <c r="W151" s="6"/>
      <c r="X151" s="6"/>
      <c r="Y151" s="6"/>
      <c r="Z151" s="6"/>
      <c r="AA151" s="7">
        <v>4542</v>
      </c>
      <c r="AB151" s="6">
        <f>AC151-AA151</f>
        <v>0</v>
      </c>
      <c r="AC151" s="11">
        <v>4542</v>
      </c>
      <c r="AD151" s="21">
        <f>AC151/AA151-1</f>
        <v>0</v>
      </c>
      <c r="AF151" s="10"/>
      <c r="AG151" s="10"/>
      <c r="AH151" s="10" t="s">
        <v>13</v>
      </c>
      <c r="AI151" s="10"/>
      <c r="AJ151" s="10"/>
      <c r="AK151" s="10"/>
      <c r="AL151" s="10"/>
      <c r="AM151" s="10"/>
      <c r="AN151" s="10">
        <v>-143</v>
      </c>
      <c r="AO151">
        <f>AN151-AP151</f>
        <v>0</v>
      </c>
      <c r="AP151">
        <v>-143</v>
      </c>
      <c r="AQ151" s="1">
        <f>AN151/AP151-1</f>
        <v>0</v>
      </c>
    </row>
    <row r="152" spans="19:43">
      <c r="U152" s="9" t="s">
        <v>12</v>
      </c>
      <c r="V152" s="6"/>
      <c r="W152" s="6"/>
      <c r="X152" s="6"/>
      <c r="Y152" s="6"/>
      <c r="Z152" s="6"/>
      <c r="AA152" s="6">
        <v>-75</v>
      </c>
      <c r="AB152" s="6">
        <f>AC152-AA152</f>
        <v>0</v>
      </c>
      <c r="AC152" s="4">
        <v>-75</v>
      </c>
      <c r="AD152" s="21">
        <f>AC152/AA152-1</f>
        <v>0</v>
      </c>
      <c r="AH152" t="s">
        <v>11</v>
      </c>
      <c r="AM152" s="20"/>
      <c r="AN152">
        <v>1739</v>
      </c>
      <c r="AO152" s="20">
        <f>AN152-AP152</f>
        <v>0</v>
      </c>
      <c r="AP152" s="23">
        <v>1739</v>
      </c>
      <c r="AQ152" s="1">
        <f>AN152/AP152-1</f>
        <v>0</v>
      </c>
    </row>
    <row r="153" spans="19:43" ht="15.75" thickBot="1">
      <c r="U153" s="8" t="s">
        <v>10</v>
      </c>
      <c r="V153" s="3"/>
      <c r="W153" s="3"/>
      <c r="X153" s="3"/>
      <c r="Y153" s="3"/>
      <c r="Z153" s="3"/>
      <c r="AA153" s="5">
        <v>5907</v>
      </c>
      <c r="AB153" s="6">
        <f>AC153-AA153</f>
        <v>0</v>
      </c>
      <c r="AC153" s="22">
        <v>5907</v>
      </c>
      <c r="AD153" s="21">
        <f>AC153/AA153-1</f>
        <v>0</v>
      </c>
      <c r="AH153" t="s">
        <v>9</v>
      </c>
      <c r="AM153" s="20"/>
      <c r="AN153">
        <v>-236</v>
      </c>
      <c r="AO153">
        <f>AN153-AP153</f>
        <v>8</v>
      </c>
      <c r="AP153">
        <v>-244</v>
      </c>
      <c r="AQ153" s="1">
        <f>AN153/AP153-1</f>
        <v>-3.2786885245901676E-2</v>
      </c>
    </row>
    <row r="154" spans="19:43">
      <c r="AH154" t="s">
        <v>8</v>
      </c>
      <c r="AN154">
        <v>-343</v>
      </c>
      <c r="AO154">
        <f>AN154-AP155</f>
        <v>-46</v>
      </c>
      <c r="AQ154" s="1" t="e">
        <f>AN154/AP154-1</f>
        <v>#DIV/0!</v>
      </c>
    </row>
    <row r="155" spans="19:43">
      <c r="AH155" t="s">
        <v>7</v>
      </c>
      <c r="AN155">
        <v>-401</v>
      </c>
      <c r="AO155">
        <f>AN155-AP156</f>
        <v>-110</v>
      </c>
      <c r="AP155">
        <v>-297</v>
      </c>
      <c r="AQ155" s="1">
        <f>AN155/AP155-1</f>
        <v>0.35016835016835013</v>
      </c>
    </row>
    <row r="156" spans="19:43">
      <c r="AH156" t="s">
        <v>6</v>
      </c>
      <c r="AN156">
        <v>-386</v>
      </c>
      <c r="AO156">
        <f>AN156-AP157</f>
        <v>-947</v>
      </c>
      <c r="AP156">
        <v>-291</v>
      </c>
      <c r="AQ156" s="1">
        <f>AN156/AP156-1</f>
        <v>0.32646048109965631</v>
      </c>
    </row>
    <row r="157" spans="19:43">
      <c r="AH157" t="s">
        <v>5</v>
      </c>
      <c r="AN157">
        <v>27</v>
      </c>
      <c r="AO157">
        <f>AN157-AP158</f>
        <v>-825</v>
      </c>
      <c r="AP157">
        <v>561</v>
      </c>
      <c r="AQ157" s="1">
        <f>AN157/AP157-1</f>
        <v>-0.95187165775401072</v>
      </c>
    </row>
    <row r="158" spans="19:43">
      <c r="AH158" t="s">
        <v>4</v>
      </c>
      <c r="AN158">
        <v>413</v>
      </c>
      <c r="AO158">
        <f>AN158-AP159</f>
        <v>561</v>
      </c>
      <c r="AP158">
        <v>852</v>
      </c>
      <c r="AQ158" s="1">
        <f>AN158/AP158-1</f>
        <v>-0.51525821596244126</v>
      </c>
    </row>
    <row r="159" spans="19:43">
      <c r="AH159" t="s">
        <v>3</v>
      </c>
      <c r="AN159">
        <v>-152</v>
      </c>
      <c r="AO159">
        <f>AN159-AP160</f>
        <v>-98</v>
      </c>
      <c r="AP159">
        <v>-148</v>
      </c>
      <c r="AQ159" s="1">
        <f>AN159/AP159-1</f>
        <v>2.7027027027026973E-2</v>
      </c>
    </row>
    <row r="160" spans="19:43">
      <c r="AH160" t="s">
        <v>2</v>
      </c>
      <c r="AM160" s="20"/>
      <c r="AN160">
        <v>-54</v>
      </c>
      <c r="AO160">
        <f>AN160-AP161</f>
        <v>651</v>
      </c>
      <c r="AP160">
        <v>-54</v>
      </c>
      <c r="AQ160" s="1">
        <f>AN160/AP160-1</f>
        <v>0</v>
      </c>
    </row>
    <row r="161" spans="3:43">
      <c r="AH161" t="s">
        <v>1</v>
      </c>
      <c r="AM161" s="20"/>
      <c r="AN161" s="20">
        <v>-705</v>
      </c>
      <c r="AP161">
        <v>-705</v>
      </c>
      <c r="AQ161" s="1">
        <f>AN161/AP161-1</f>
        <v>0</v>
      </c>
    </row>
    <row r="162" spans="3:43">
      <c r="AM162" s="20"/>
      <c r="AN162" s="20"/>
    </row>
    <row r="164" spans="3:43">
      <c r="AN164">
        <f>AN134</f>
        <v>-536</v>
      </c>
      <c r="AP164">
        <f>AP134</f>
        <v>-623</v>
      </c>
    </row>
    <row r="165" spans="3:43">
      <c r="AP165" t="s">
        <v>0</v>
      </c>
    </row>
    <row r="167" spans="3:43">
      <c r="C167" s="10"/>
      <c r="D167" s="10"/>
      <c r="E167" s="10"/>
    </row>
    <row r="169" spans="3:43">
      <c r="I169" s="10"/>
    </row>
    <row r="170" spans="3:43" ht="15.75" thickBot="1">
      <c r="F170" s="10"/>
      <c r="G170" s="10"/>
      <c r="H170" s="10"/>
      <c r="J170" s="10"/>
      <c r="K170" s="10"/>
      <c r="L170" s="10"/>
    </row>
    <row r="171" spans="3:43" ht="15.75" thickBot="1">
      <c r="D171" s="19"/>
    </row>
    <row r="172" spans="3:43" ht="15.75" thickBot="1">
      <c r="D172" s="18"/>
      <c r="E172" s="6"/>
    </row>
    <row r="173" spans="3:43" ht="15.75" thickBot="1">
      <c r="D173" s="9"/>
      <c r="E173" s="6"/>
      <c r="I173" s="18"/>
    </row>
    <row r="174" spans="3:43">
      <c r="D174" s="9"/>
      <c r="E174" s="6"/>
      <c r="F174" s="18"/>
      <c r="G174" s="18"/>
      <c r="H174" s="18"/>
      <c r="I174" s="6"/>
      <c r="J174" s="17"/>
    </row>
    <row r="175" spans="3:43">
      <c r="D175" s="9"/>
      <c r="E175" s="16"/>
      <c r="F175" s="6"/>
      <c r="G175" s="6"/>
      <c r="H175" s="7"/>
      <c r="I175" s="7"/>
      <c r="J175" s="4"/>
      <c r="K175" s="15"/>
    </row>
    <row r="176" spans="3:43">
      <c r="D176" s="9"/>
      <c r="E176" s="14"/>
      <c r="F176" s="6"/>
      <c r="G176" s="7"/>
      <c r="H176" s="15"/>
      <c r="I176" s="7"/>
      <c r="J176" s="11"/>
      <c r="K176" s="1"/>
    </row>
    <row r="177" spans="4:46">
      <c r="D177" s="9"/>
      <c r="E177" s="6"/>
      <c r="F177" s="6"/>
      <c r="G177" s="7"/>
      <c r="H177" s="7"/>
      <c r="I177" s="7"/>
      <c r="J177" s="11"/>
      <c r="K177" s="1"/>
    </row>
    <row r="178" spans="4:46">
      <c r="D178" s="9"/>
      <c r="E178" s="6"/>
      <c r="F178" s="14"/>
      <c r="G178" s="13"/>
      <c r="H178" s="13"/>
      <c r="I178" s="7"/>
      <c r="J178" s="11"/>
      <c r="K178" s="1"/>
    </row>
    <row r="179" spans="4:46">
      <c r="D179" s="9"/>
      <c r="E179" s="6"/>
      <c r="F179" s="14"/>
      <c r="G179" s="13"/>
      <c r="H179" s="13"/>
      <c r="I179" s="7"/>
      <c r="J179" s="11"/>
      <c r="K179" s="1"/>
    </row>
    <row r="180" spans="4:46">
      <c r="D180" s="9"/>
      <c r="E180" s="6"/>
      <c r="F180" s="6"/>
      <c r="G180" s="12"/>
      <c r="H180" s="7"/>
      <c r="I180" s="7"/>
      <c r="J180" s="11"/>
      <c r="K180" s="1"/>
    </row>
    <row r="181" spans="4:46">
      <c r="D181" s="9"/>
      <c r="E181" s="6"/>
      <c r="F181" s="6"/>
      <c r="G181" s="7"/>
      <c r="H181" s="7"/>
      <c r="I181" s="7"/>
      <c r="J181" s="11"/>
      <c r="K181" s="1"/>
    </row>
    <row r="182" spans="4:46">
      <c r="D182" s="9"/>
      <c r="E182" s="6"/>
      <c r="F182" s="6"/>
      <c r="G182" s="7"/>
      <c r="H182" s="7"/>
      <c r="I182" s="7"/>
      <c r="J182" s="11"/>
      <c r="K182" s="1"/>
    </row>
    <row r="183" spans="4:46">
      <c r="D183" s="9"/>
      <c r="E183" s="6"/>
      <c r="F183" s="6"/>
      <c r="G183" s="7"/>
      <c r="H183" s="7"/>
      <c r="I183" s="7"/>
      <c r="J183" s="11"/>
      <c r="K183" s="1"/>
    </row>
    <row r="184" spans="4:46">
      <c r="D184" s="9"/>
      <c r="E184" s="6"/>
      <c r="F184" s="6"/>
      <c r="G184" s="6"/>
      <c r="H184" s="6"/>
      <c r="I184" s="7"/>
      <c r="J184" s="11"/>
      <c r="K184" s="1"/>
    </row>
    <row r="185" spans="4:46">
      <c r="D185" s="9"/>
      <c r="E185" s="6"/>
      <c r="F185" s="6"/>
      <c r="G185" s="6"/>
      <c r="H185" s="6"/>
      <c r="I185" s="7"/>
      <c r="J185" s="4"/>
      <c r="K185" s="1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</row>
    <row r="186" spans="4:46">
      <c r="D186" s="9"/>
      <c r="E186" s="6"/>
      <c r="F186" s="6"/>
      <c r="G186" s="6"/>
      <c r="H186" s="6"/>
      <c r="I186" s="7"/>
      <c r="J186" s="4"/>
      <c r="K186" s="1"/>
    </row>
    <row r="187" spans="4:46">
      <c r="D187" s="9"/>
      <c r="E187" s="6"/>
      <c r="F187" s="6"/>
      <c r="G187" s="6"/>
      <c r="H187" s="6"/>
      <c r="I187" s="7"/>
      <c r="J187" s="4"/>
      <c r="K187" s="1"/>
    </row>
    <row r="188" spans="4:46">
      <c r="D188" s="9"/>
      <c r="E188" s="6"/>
      <c r="F188" s="6"/>
      <c r="G188" s="6"/>
      <c r="H188" s="6"/>
      <c r="I188" s="7"/>
      <c r="J188" s="4"/>
      <c r="K188" s="1"/>
    </row>
    <row r="189" spans="4:46">
      <c r="D189" s="9"/>
      <c r="E189" s="6"/>
      <c r="F189" s="6"/>
      <c r="G189" s="6"/>
      <c r="H189" s="6"/>
      <c r="I189" s="7"/>
      <c r="J189" s="4"/>
      <c r="K189" s="1"/>
    </row>
    <row r="190" spans="4:46">
      <c r="D190" s="9"/>
      <c r="E190" s="6"/>
      <c r="F190" s="6"/>
      <c r="G190" s="6"/>
      <c r="H190" s="6"/>
      <c r="I190" s="7"/>
      <c r="J190" s="4"/>
      <c r="K190" s="1"/>
    </row>
    <row r="191" spans="4:46">
      <c r="D191" s="9"/>
      <c r="E191" s="6"/>
      <c r="F191" s="6"/>
      <c r="G191" s="6"/>
      <c r="H191" s="6"/>
      <c r="I191" s="7"/>
      <c r="J191" s="4"/>
      <c r="K191" s="1"/>
    </row>
    <row r="192" spans="4:46">
      <c r="D192" s="9"/>
      <c r="E192" s="6"/>
      <c r="F192" s="6"/>
      <c r="G192" s="6"/>
      <c r="H192" s="6"/>
      <c r="I192" s="7"/>
      <c r="J192" s="4"/>
      <c r="K192" s="1"/>
    </row>
    <row r="193" spans="4:11">
      <c r="D193" s="9"/>
      <c r="E193" s="6"/>
      <c r="F193" s="6"/>
      <c r="G193" s="6"/>
      <c r="H193" s="6"/>
      <c r="I193" s="7"/>
      <c r="J193" s="4"/>
      <c r="K193" s="1"/>
    </row>
    <row r="194" spans="4:11">
      <c r="D194" s="9"/>
      <c r="E194" s="6"/>
      <c r="F194" s="6"/>
      <c r="G194" s="6"/>
      <c r="H194" s="6"/>
      <c r="I194" s="7"/>
      <c r="J194" s="4"/>
      <c r="K194" s="1"/>
    </row>
    <row r="195" spans="4:11">
      <c r="D195" s="9"/>
      <c r="E195" s="6"/>
      <c r="F195" s="6"/>
      <c r="G195" s="6"/>
      <c r="H195" s="6"/>
      <c r="I195" s="7"/>
      <c r="J195" s="4"/>
      <c r="K195" s="1"/>
    </row>
    <row r="196" spans="4:11" ht="15.75" thickBot="1">
      <c r="D196" s="8"/>
      <c r="E196" s="3"/>
      <c r="F196" s="6"/>
      <c r="G196" s="6"/>
      <c r="H196" s="6"/>
      <c r="I196" s="7"/>
      <c r="J196" s="4"/>
      <c r="K196" s="1"/>
    </row>
    <row r="197" spans="4:11">
      <c r="F197" s="6"/>
      <c r="G197" s="6"/>
      <c r="H197" s="6"/>
      <c r="I197" s="7"/>
      <c r="J197" s="4"/>
      <c r="K197" s="1"/>
    </row>
    <row r="198" spans="4:11" ht="15.75" thickBot="1">
      <c r="F198" s="6"/>
      <c r="G198" s="6"/>
      <c r="H198" s="6"/>
      <c r="I198" s="5"/>
      <c r="J198" s="4"/>
      <c r="K198" s="1"/>
    </row>
    <row r="199" spans="4:11" ht="15.75" thickBot="1">
      <c r="F199" s="3"/>
      <c r="G199" s="3"/>
      <c r="H199" s="3"/>
      <c r="J199" s="2"/>
      <c r="K199" s="1"/>
    </row>
  </sheetData>
  <conditionalFormatting sqref="J69:J8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1:J13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1:R82 R108:R134 S9:S6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3:AC46 AD110:AD153 AA73:AA91 AC4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6:K199 AK16:AK26 AJ28:AJ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70:AF10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:H4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114:AQ1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2019-08-04T13:58:44Z</dcterms:modified>
</cp:coreProperties>
</file>