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8de3a3dcff828203/文件/"/>
    </mc:Choice>
  </mc:AlternateContent>
  <xr:revisionPtr revIDLastSave="0" documentId="14_{2F971193-E36A-40EB-92FD-8A7C135D68CB}" xr6:coauthVersionLast="47" xr6:coauthVersionMax="47" xr10:uidLastSave="{00000000-0000-0000-0000-000000000000}"/>
  <bookViews>
    <workbookView xWindow="-110" yWindow="-110" windowWidth="19420" windowHeight="10300" firstSheet="3" activeTab="6" xr2:uid="{A1ECED52-8A00-4187-9426-06B8793A8413}"/>
  </bookViews>
  <sheets>
    <sheet name="excel Basics" sheetId="1" r:id="rId1"/>
    <sheet name="Sheet6" sheetId="6" r:id="rId2"/>
    <sheet name="ifs, counts, txt-col, " sheetId="2" r:id="rId3"/>
    <sheet name="Sheet3" sheetId="3" r:id="rId4"/>
    <sheet name="DATA TABLE" sheetId="5" r:id="rId5"/>
    <sheet name="goal Seek &amp; Scenario" sheetId="9" r:id="rId6"/>
    <sheet name="Indirect Function (indirect dep" sheetId="10" r:id="rId7"/>
    <sheet name="DATA VAlidation" sheetId="7" r:id="rId8"/>
    <sheet name="FLASH FILL &amp; FREEZE PEN" sheetId="8" r:id="rId9"/>
  </sheets>
  <definedNames>
    <definedName name="marks">'Indirect Function (indirect dep'!$C$3:$C$13</definedName>
    <definedName name="name">'Indirect Function (indirect dep'!$B$3:$B$13</definedName>
    <definedName name="roll_no">'Indirect Function (indirect dep'!$B$3:$C$13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9" l="1"/>
  <c r="B11" i="9" s="1"/>
  <c r="A4" i="5"/>
  <c r="B10" i="5" s="1"/>
  <c r="B5" i="3"/>
  <c r="B6" i="3"/>
  <c r="B4" i="3"/>
  <c r="E37" i="1"/>
  <c r="E36" i="1"/>
  <c r="E34" i="1"/>
  <c r="E31" i="1"/>
  <c r="E32" i="1" s="1"/>
  <c r="C17" i="2"/>
  <c r="C18" i="2"/>
  <c r="C19" i="2"/>
  <c r="C20" i="2"/>
  <c r="C21" i="2"/>
  <c r="C22" i="2"/>
  <c r="B17" i="2"/>
  <c r="B18" i="2"/>
  <c r="B19" i="2"/>
  <c r="B20" i="2"/>
  <c r="B21" i="2"/>
  <c r="B22" i="2"/>
  <c r="E7" i="2"/>
  <c r="E8" i="2"/>
  <c r="E9" i="2"/>
  <c r="E10" i="2"/>
  <c r="E11" i="2"/>
  <c r="E12" i="2"/>
  <c r="D7" i="2"/>
  <c r="D8" i="2"/>
  <c r="D9" i="2"/>
  <c r="D10" i="2"/>
  <c r="D11" i="2"/>
  <c r="D12" i="2"/>
  <c r="D27" i="1"/>
  <c r="D26" i="1"/>
  <c r="D25" i="1"/>
  <c r="D24" i="1"/>
  <c r="D23" i="1"/>
  <c r="H16" i="1"/>
  <c r="G4" i="1"/>
  <c r="H5" i="1"/>
  <c r="H6" i="1"/>
  <c r="H7" i="1"/>
  <c r="H8" i="1"/>
  <c r="H9" i="1"/>
  <c r="H10" i="1"/>
  <c r="H11" i="1"/>
  <c r="H12" i="1"/>
  <c r="H13" i="1"/>
  <c r="H14" i="1"/>
  <c r="H4" i="1"/>
  <c r="G5" i="1"/>
  <c r="G6" i="1"/>
  <c r="G7" i="1"/>
  <c r="G8" i="1"/>
  <c r="G9" i="1"/>
  <c r="G10" i="1"/>
  <c r="G11" i="1"/>
  <c r="G12" i="1"/>
  <c r="G13" i="1"/>
  <c r="G14" i="1"/>
  <c r="F5" i="1"/>
  <c r="F6" i="1"/>
  <c r="F7" i="1"/>
  <c r="F8" i="1"/>
  <c r="F9" i="1"/>
  <c r="F10" i="1"/>
  <c r="F11" i="1"/>
  <c r="F12" i="1"/>
  <c r="F13" i="1"/>
  <c r="F14" i="1"/>
  <c r="F4" i="1"/>
  <c r="E5" i="1"/>
  <c r="E6" i="1"/>
  <c r="E7" i="1"/>
  <c r="E8" i="1"/>
  <c r="E9" i="1"/>
  <c r="E10" i="1"/>
  <c r="E11" i="1"/>
  <c r="E12" i="1"/>
  <c r="E13" i="1"/>
  <c r="E14" i="1"/>
  <c r="E4" i="1"/>
  <c r="F6" i="10" a="1"/>
  <c r="F6" i="10" l="1"/>
  <c r="E10" i="5"/>
  <c r="A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<sst xmlns="http://schemas.openxmlformats.org/spreadsheetml/2006/main" count="248" uniqueCount="229">
  <si>
    <t xml:space="preserve">Roll no </t>
  </si>
  <si>
    <t>sub1</t>
  </si>
  <si>
    <t>sub2</t>
  </si>
  <si>
    <t>sub3</t>
  </si>
  <si>
    <t xml:space="preserve">student data for IDBI Excel file </t>
  </si>
  <si>
    <t xml:space="preserve">MIN </t>
  </si>
  <si>
    <t>MAX</t>
  </si>
  <si>
    <t>SUM</t>
  </si>
  <si>
    <t>AVG</t>
  </si>
  <si>
    <t>Series function</t>
  </si>
  <si>
    <t>Basic Formulas</t>
  </si>
  <si>
    <t>INSERT, UPDATE DELETE</t>
  </si>
  <si>
    <t xml:space="preserve">SUM, MIN , MAX, AVG, </t>
  </si>
  <si>
    <t xml:space="preserve">GREATER THAN , IN BETWEEN  </t>
  </si>
  <si>
    <t>SERIES</t>
  </si>
  <si>
    <t>PROOFING</t>
  </si>
  <si>
    <t>AUTOSUM</t>
  </si>
  <si>
    <t>BASIC FUNCTIONALITY</t>
  </si>
  <si>
    <t>Now () returns date &amp; time</t>
  </si>
  <si>
    <t>today() returns only date</t>
  </si>
  <si>
    <t>Now() -3 returns date and time before 3 days</t>
  </si>
  <si>
    <t xml:space="preserve">Mod(4,3)  return 1 </t>
  </si>
  <si>
    <t>mod(8,2) return 0</t>
  </si>
  <si>
    <t>Text to column &amp; Multiple ifs</t>
  </si>
  <si>
    <t xml:space="preserve">Name </t>
  </si>
  <si>
    <t>Mobileno</t>
  </si>
  <si>
    <t>Dress code</t>
  </si>
  <si>
    <t>mayur thapa</t>
  </si>
  <si>
    <t>Yuvi jain</t>
  </si>
  <si>
    <t>lina mehta</t>
  </si>
  <si>
    <t>amit falhari</t>
  </si>
  <si>
    <t>neena rawal</t>
  </si>
  <si>
    <t>gene saini</t>
  </si>
  <si>
    <t>white- pink</t>
  </si>
  <si>
    <t>jeans- and white shirt</t>
  </si>
  <si>
    <t>blue-cord set</t>
  </si>
  <si>
    <t>jeans - with black shirt</t>
  </si>
  <si>
    <t>red-  and white frock</t>
  </si>
  <si>
    <t>purple - dress with white dots</t>
  </si>
  <si>
    <t>withoutusing txt to col   but remove hypen</t>
  </si>
  <si>
    <t>With using text to column</t>
  </si>
  <si>
    <t xml:space="preserve">Without using Text to Column </t>
  </si>
  <si>
    <t>Column1</t>
  </si>
  <si>
    <t xml:space="preserve"> calculate the character in the text</t>
  </si>
  <si>
    <t>Result</t>
  </si>
  <si>
    <t>Result without hypen</t>
  </si>
  <si>
    <t>age</t>
  </si>
  <si>
    <t>DOB</t>
  </si>
  <si>
    <t>Age</t>
  </si>
  <si>
    <r>
      <t>DUPLICATE VALUE IS IN</t>
    </r>
    <r>
      <rPr>
        <b/>
        <i/>
        <sz val="24"/>
        <color theme="1"/>
        <rFont val="Calibri"/>
        <family val="2"/>
        <scheme val="minor"/>
      </rPr>
      <t xml:space="preserve">  BOLD ITALIC FORMAT</t>
    </r>
  </si>
  <si>
    <t>Roundup</t>
  </si>
  <si>
    <t>This formula gives the roundup value for any float no.</t>
  </si>
  <si>
    <t xml:space="preserve">=DATEDIF(E30,TODAY(),"Y")'   THIS FUNCTION IS CALLED WRAP FUNCTION </t>
  </si>
  <si>
    <t>YEAR</t>
  </si>
  <si>
    <t>MONTH</t>
  </si>
  <si>
    <t>DAYS</t>
  </si>
  <si>
    <t>Total no. of months</t>
  </si>
  <si>
    <t>Total no. of days</t>
  </si>
  <si>
    <t>This funtion directly gives the Age in number format . Total no. of Years</t>
  </si>
  <si>
    <t>Sam</t>
  </si>
  <si>
    <t>Hours</t>
  </si>
  <si>
    <t>name</t>
  </si>
  <si>
    <t>dob</t>
  </si>
  <si>
    <t>month</t>
  </si>
  <si>
    <t>days</t>
  </si>
  <si>
    <t>ABC XYZ</t>
  </si>
  <si>
    <t xml:space="preserve">   </t>
  </si>
  <si>
    <r>
      <t xml:space="preserve">To calculate the monthly payment, you would use the </t>
    </r>
    <r>
      <rPr>
        <sz val="9.6"/>
        <color rgb="FF0D0D0D"/>
        <rFont val="Consolas"/>
        <family val="3"/>
      </rPr>
      <t>PMT</t>
    </r>
    <r>
      <rPr>
        <sz val="8"/>
        <color rgb="FF0D0D0D"/>
        <rFont val="Segoe UI"/>
        <family val="2"/>
      </rPr>
      <t xml:space="preserve"> function as follows:</t>
    </r>
  </si>
  <si>
    <r>
      <t>1. Interest Rate (rate)</t>
    </r>
    <r>
      <rPr>
        <sz val="8"/>
        <color rgb="FF0D0D0D"/>
        <rFont val="Segoe UI"/>
        <family val="2"/>
      </rPr>
      <t>: 5% annually, which is 5%/12 per month.</t>
    </r>
  </si>
  <si>
    <r>
      <t>2. Number of Periods (nper)</t>
    </r>
    <r>
      <rPr>
        <sz val="8"/>
        <color rgb="FF0D0D0D"/>
        <rFont val="Segoe UI"/>
        <family val="2"/>
      </rPr>
      <t>: 30 years * 12 months/year = 360 months.</t>
    </r>
  </si>
  <si>
    <r>
      <t>3. Present Value (pv)</t>
    </r>
    <r>
      <rPr>
        <sz val="8"/>
        <color rgb="FF0D0D0D"/>
        <rFont val="Segoe UI"/>
        <family val="2"/>
      </rPr>
      <t>: $100,000.</t>
    </r>
  </si>
  <si>
    <r>
      <t>4. Future Value (fv)</t>
    </r>
    <r>
      <rPr>
        <sz val="8"/>
        <color rgb="FF0D0D0D"/>
        <rFont val="Segoe UI"/>
        <family val="2"/>
      </rPr>
      <t>: 0 (assuming you want the loan to be fully paid off).</t>
    </r>
  </si>
  <si>
    <t>DATA TABLE 1</t>
  </si>
  <si>
    <t>DATA TABLE 2</t>
  </si>
  <si>
    <t>the range for rows that changes for time</t>
  </si>
  <si>
    <t xml:space="preserve">value </t>
  </si>
  <si>
    <t xml:space="preserve">changes </t>
  </si>
  <si>
    <t xml:space="preserve">so </t>
  </si>
  <si>
    <t xml:space="preserve">take </t>
  </si>
  <si>
    <t xml:space="preserve">refrence </t>
  </si>
  <si>
    <t xml:space="preserve">from </t>
  </si>
  <si>
    <t xml:space="preserve">original </t>
  </si>
  <si>
    <t>value</t>
  </si>
  <si>
    <t>Setting Up Data Validation</t>
  </si>
  <si>
    <t>1. Select the Cells:</t>
  </si>
  <si>
    <t>Highlight the cells where you want to apply data validation.</t>
  </si>
  <si>
    <t>2. Open Data Validation Dialog Box:</t>
  </si>
  <si>
    <r>
      <t xml:space="preserve">Go to the </t>
    </r>
    <r>
      <rPr>
        <sz val="8"/>
        <color rgb="FF0D0D0D"/>
        <rFont val="Segoe UI"/>
        <family val="2"/>
      </rPr>
      <t>Data</t>
    </r>
    <r>
      <rPr>
        <sz val="8"/>
        <color rgb="FF0D0D0D"/>
        <rFont val="Segoe UI"/>
        <family val="2"/>
      </rPr>
      <t xml:space="preserve"> tab on the Ribbon.</t>
    </r>
  </si>
  <si>
    <r>
      <t xml:space="preserve">In the </t>
    </r>
    <r>
      <rPr>
        <sz val="8"/>
        <color rgb="FF0D0D0D"/>
        <rFont val="Segoe UI"/>
        <family val="2"/>
      </rPr>
      <t>Data Tools</t>
    </r>
    <r>
      <rPr>
        <sz val="8"/>
        <color rgb="FF0D0D0D"/>
        <rFont val="Segoe UI"/>
        <family val="2"/>
      </rPr>
      <t xml:space="preserve"> group, click on </t>
    </r>
    <r>
      <rPr>
        <sz val="8"/>
        <color rgb="FF0D0D0D"/>
        <rFont val="Segoe UI"/>
        <family val="2"/>
      </rPr>
      <t>Data Validation</t>
    </r>
    <r>
      <rPr>
        <sz val="8"/>
        <color rgb="FF0D0D0D"/>
        <rFont val="Segoe UI"/>
        <family val="2"/>
      </rPr>
      <t>.</t>
    </r>
  </si>
  <si>
    <t>3. Choose Validation Criteria:</t>
  </si>
  <si>
    <r>
      <t xml:space="preserve">In the </t>
    </r>
    <r>
      <rPr>
        <sz val="8"/>
        <color rgb="FF0D0D0D"/>
        <rFont val="Segoe UI"/>
        <family val="2"/>
      </rPr>
      <t>Settings</t>
    </r>
    <r>
      <rPr>
        <sz val="8"/>
        <color rgb="FF0D0D0D"/>
        <rFont val="Segoe UI"/>
        <family val="2"/>
      </rPr>
      <t xml:space="preserve"> tab of the Data Validation dialog box, you can choose from several types of validation criteria:</t>
    </r>
  </si>
  <si>
    <r>
      <t>Whole Number:</t>
    </r>
    <r>
      <rPr>
        <sz val="8"/>
        <color rgb="FF0D0D0D"/>
        <rFont val="Segoe UI"/>
        <family val="2"/>
      </rPr>
      <t xml:space="preserve"> Restrict the cell to accept only whole numbers.</t>
    </r>
  </si>
  <si>
    <r>
      <t>Decimal:</t>
    </r>
    <r>
      <rPr>
        <sz val="8"/>
        <color rgb="FF0D0D0D"/>
        <rFont val="Segoe UI"/>
        <family val="2"/>
      </rPr>
      <t xml:space="preserve"> Allow only decimal numbers.</t>
    </r>
  </si>
  <si>
    <r>
      <t>List:</t>
    </r>
    <r>
      <rPr>
        <sz val="8"/>
        <color rgb="FF0D0D0D"/>
        <rFont val="Segoe UI"/>
        <family val="2"/>
      </rPr>
      <t xml:space="preserve"> Create a drop-down list of predefined values.</t>
    </r>
  </si>
  <si>
    <r>
      <t>Date:</t>
    </r>
    <r>
      <rPr>
        <sz val="8"/>
        <color rgb="FF0D0D0D"/>
        <rFont val="Segoe UI"/>
        <family val="2"/>
      </rPr>
      <t xml:space="preserve"> Restrict the cell to accept only dates.</t>
    </r>
  </si>
  <si>
    <r>
      <t>Time:</t>
    </r>
    <r>
      <rPr>
        <sz val="8"/>
        <color rgb="FF0D0D0D"/>
        <rFont val="Segoe UI"/>
        <family val="2"/>
      </rPr>
      <t xml:space="preserve"> Restrict the cell to accept only times.</t>
    </r>
  </si>
  <si>
    <r>
      <t>Text Length:</t>
    </r>
    <r>
      <rPr>
        <sz val="8"/>
        <color rgb="FF0D0D0D"/>
        <rFont val="Segoe UI"/>
        <family val="2"/>
      </rPr>
      <t xml:space="preserve"> Limit the length of the text.</t>
    </r>
  </si>
  <si>
    <r>
      <t>Custom:</t>
    </r>
    <r>
      <rPr>
        <sz val="8"/>
        <color rgb="FF0D0D0D"/>
        <rFont val="Segoe UI"/>
        <family val="2"/>
      </rPr>
      <t xml:space="preserve"> Use a custom formula to set your criteria</t>
    </r>
  </si>
  <si>
    <t xml:space="preserve"> This can help prevent errors and ensure that the data collected in your worksheet meets certain criteria. Here’s how you can set up data validation in Excel:</t>
  </si>
  <si>
    <r>
      <rPr>
        <b/>
        <i/>
        <sz val="12"/>
        <color rgb="FF0D0D0D"/>
        <rFont val="Segoe UI"/>
        <family val="2"/>
      </rPr>
      <t xml:space="preserve">Data validation </t>
    </r>
    <r>
      <rPr>
        <i/>
        <sz val="10"/>
        <color rgb="FF0D0D0D"/>
        <rFont val="Segoe UI"/>
        <family val="2"/>
      </rPr>
      <t>in Excel is a feature that allows you to control the type of data or the values that users enter into a cell.</t>
    </r>
  </si>
  <si>
    <t>id</t>
  </si>
  <si>
    <t>Name</t>
  </si>
  <si>
    <t>whole no</t>
  </si>
  <si>
    <t>abc</t>
  </si>
  <si>
    <t>def</t>
  </si>
  <si>
    <t>trhr</t>
  </si>
  <si>
    <t>Flash Fill in Excel</t>
  </si>
  <si>
    <t>How to Use Flash Fill:</t>
  </si>
  <si>
    <t>1. Enter a Pattern:</t>
  </si>
  <si>
    <t>Start by entering the desired pattern in the first cell.</t>
  </si>
  <si>
    <t>For example, if you have a column of full names (First Last) and you want to split them into separate columns, type the first name in a new column next to the full names.</t>
  </si>
  <si>
    <t>2. Start Flash Fill:</t>
  </si>
  <si>
    <t>After entering the pattern for one or more rows, select the cell where you want Excel to continue the pattern.</t>
  </si>
  <si>
    <t>3. Review and Adjust:</t>
  </si>
  <si>
    <t>Excel will automatically fill in the remaining cells based on the pattern it detected.</t>
  </si>
  <si>
    <t>Review the filled data and make any necessary adjustments if Excel didn't get the pattern right.</t>
  </si>
  <si>
    <t xml:space="preserve">Flash Fill is a powerful feature in Excel that automatically fills in values based on patterns it detects in your data. </t>
  </si>
  <si>
    <t>It’s especially useful for tasks such as formatting names, extracting data from text, combining data from multiple columns, and more.</t>
  </si>
  <si>
    <t>Product code</t>
  </si>
  <si>
    <t>First 4 digits</t>
  </si>
  <si>
    <t>Last 4 digits</t>
  </si>
  <si>
    <t>Middle 3 digits</t>
  </si>
  <si>
    <t xml:space="preserve">Days </t>
  </si>
  <si>
    <t>First letter</t>
  </si>
  <si>
    <t>first 2 letter</t>
  </si>
  <si>
    <t>Sunday</t>
  </si>
  <si>
    <t>Monday</t>
  </si>
  <si>
    <t>Tuesday</t>
  </si>
  <si>
    <t>Wednesday</t>
  </si>
  <si>
    <t>Thursday</t>
  </si>
  <si>
    <t>Friday</t>
  </si>
  <si>
    <t>Saturday</t>
  </si>
  <si>
    <t>S</t>
  </si>
  <si>
    <t>M</t>
  </si>
  <si>
    <t>T</t>
  </si>
  <si>
    <t>W</t>
  </si>
  <si>
    <t>F</t>
  </si>
  <si>
    <t>SU</t>
  </si>
  <si>
    <t>MO</t>
  </si>
  <si>
    <t>TU</t>
  </si>
  <si>
    <t>WE</t>
  </si>
  <si>
    <t>TH</t>
  </si>
  <si>
    <t>FR</t>
  </si>
  <si>
    <t>SA</t>
  </si>
  <si>
    <t>sday</t>
  </si>
  <si>
    <t>Last 4letters</t>
  </si>
  <si>
    <t>nday</t>
  </si>
  <si>
    <t xml:space="preserve">First </t>
  </si>
  <si>
    <t>Last</t>
  </si>
  <si>
    <t xml:space="preserve">Gold </t>
  </si>
  <si>
    <t>smith</t>
  </si>
  <si>
    <t>Lara</t>
  </si>
  <si>
    <t>dutta</t>
  </si>
  <si>
    <t>Sakshi</t>
  </si>
  <si>
    <t>Shikhre</t>
  </si>
  <si>
    <t>Johnes</t>
  </si>
  <si>
    <t>Elbert</t>
  </si>
  <si>
    <t>Pritam</t>
  </si>
  <si>
    <t>Singh</t>
  </si>
  <si>
    <t>Gold-Smith</t>
  </si>
  <si>
    <t>Lara-Dutta</t>
  </si>
  <si>
    <t xml:space="preserve">First  Last </t>
  </si>
  <si>
    <t>Sakshi  Shikhre</t>
  </si>
  <si>
    <t>Johnes  Elbert</t>
  </si>
  <si>
    <t>Pritam  Singh</t>
  </si>
  <si>
    <t>FREEZE PANES</t>
  </si>
  <si>
    <t>Freeze Panes in Excel</t>
  </si>
  <si>
    <t>The Freeze Panes feature in Excel allows you to lock specific rows and columns in place so that they remain visible while you scroll through your worksheet. This is particularly useful for keeping headers or labels visible.</t>
  </si>
  <si>
    <t>How to Use Freeze Panes:</t>
  </si>
  <si>
    <t>1. Select the Cell:</t>
  </si>
  <si>
    <t>Select the cell below the row(s) and to the right of the column(s) you want to freeze.</t>
  </si>
  <si>
    <t>For example, to freeze the top row and the first column, select cell B2.</t>
  </si>
  <si>
    <t>2. Open Freeze Panes:</t>
  </si>
  <si>
    <t>Choose one of the following options:</t>
  </si>
  <si>
    <t>Examples:</t>
  </si>
  <si>
    <t>Practical Tips:</t>
  </si>
  <si>
    <r>
      <t xml:space="preserve">Go to the </t>
    </r>
    <r>
      <rPr>
        <sz val="12"/>
        <color rgb="FF0D0D0D"/>
        <rFont val="Segoe UI"/>
        <family val="2"/>
      </rPr>
      <t>View</t>
    </r>
    <r>
      <rPr>
        <sz val="12"/>
        <color rgb="FF0D0D0D"/>
        <rFont val="Segoe UI"/>
        <family val="2"/>
      </rPr>
      <t xml:space="preserve"> tab on the Ribbon.</t>
    </r>
  </si>
  <si>
    <r>
      <t xml:space="preserve">In the </t>
    </r>
    <r>
      <rPr>
        <sz val="12"/>
        <color rgb="FF0D0D0D"/>
        <rFont val="Segoe UI"/>
        <family val="2"/>
      </rPr>
      <t>Window</t>
    </r>
    <r>
      <rPr>
        <sz val="12"/>
        <color rgb="FF0D0D0D"/>
        <rFont val="Segoe UI"/>
        <family val="2"/>
      </rPr>
      <t xml:space="preserve"> group, click on </t>
    </r>
    <r>
      <rPr>
        <sz val="12"/>
        <color rgb="FF0D0D0D"/>
        <rFont val="Segoe UI"/>
        <family val="2"/>
      </rPr>
      <t>Freeze Panes</t>
    </r>
    <r>
      <rPr>
        <sz val="12"/>
        <color rgb="FF0D0D0D"/>
        <rFont val="Segoe UI"/>
        <family val="2"/>
      </rPr>
      <t>.</t>
    </r>
  </si>
  <si>
    <r>
      <t>Freeze Panes:</t>
    </r>
    <r>
      <rPr>
        <sz val="12"/>
        <color rgb="FF0D0D0D"/>
        <rFont val="Segoe UI"/>
        <family val="2"/>
      </rPr>
      <t xml:space="preserve"> Freezes rows and columns based on the selected cell.</t>
    </r>
  </si>
  <si>
    <r>
      <t>Freeze Top Row:</t>
    </r>
    <r>
      <rPr>
        <sz val="12"/>
        <color rgb="FF0D0D0D"/>
        <rFont val="Segoe UI"/>
        <family val="2"/>
      </rPr>
      <t xml:space="preserve"> Freezes only the top row.</t>
    </r>
  </si>
  <si>
    <r>
      <t>Freeze First Column:</t>
    </r>
    <r>
      <rPr>
        <sz val="12"/>
        <color rgb="FF0D0D0D"/>
        <rFont val="Segoe UI"/>
        <family val="2"/>
      </rPr>
      <t xml:space="preserve"> Freezes only the first column.</t>
    </r>
  </si>
  <si>
    <r>
      <t>Freeze Top Row:</t>
    </r>
    <r>
      <rPr>
        <sz val="12"/>
        <color rgb="FF0D0D0D"/>
        <rFont val="Segoe UI"/>
        <family val="2"/>
      </rPr>
      <t xml:space="preserve"> If you want to keep the top row visible while scrolling, select </t>
    </r>
    <r>
      <rPr>
        <sz val="12"/>
        <color rgb="FF0D0D0D"/>
        <rFont val="Segoe UI"/>
        <family val="2"/>
      </rPr>
      <t>Freeze Top Row</t>
    </r>
    <r>
      <rPr>
        <sz val="12"/>
        <color rgb="FF0D0D0D"/>
        <rFont val="Segoe UI"/>
        <family val="2"/>
      </rPr>
      <t xml:space="preserve"> from the </t>
    </r>
    <r>
      <rPr>
        <sz val="12"/>
        <color rgb="FF0D0D0D"/>
        <rFont val="Segoe UI"/>
        <family val="2"/>
      </rPr>
      <t>Freeze Panes</t>
    </r>
    <r>
      <rPr>
        <sz val="12"/>
        <color rgb="FF0D0D0D"/>
        <rFont val="Segoe UI"/>
        <family val="2"/>
      </rPr>
      <t xml:space="preserve"> menu.</t>
    </r>
  </si>
  <si>
    <r>
      <t>Freeze First Column:</t>
    </r>
    <r>
      <rPr>
        <sz val="12"/>
        <color rgb="FF0D0D0D"/>
        <rFont val="Segoe UI"/>
        <family val="2"/>
      </rPr>
      <t xml:space="preserve"> If you want to keep the first column visible while scrolling, select </t>
    </r>
    <r>
      <rPr>
        <sz val="12"/>
        <color rgb="FF0D0D0D"/>
        <rFont val="Segoe UI"/>
        <family val="2"/>
      </rPr>
      <t>Freeze First Column</t>
    </r>
    <r>
      <rPr>
        <sz val="12"/>
        <color rgb="FF0D0D0D"/>
        <rFont val="Segoe UI"/>
        <family val="2"/>
      </rPr>
      <t xml:space="preserve"> from the </t>
    </r>
    <r>
      <rPr>
        <sz val="12"/>
        <color rgb="FF0D0D0D"/>
        <rFont val="Segoe UI"/>
        <family val="2"/>
      </rPr>
      <t>Freeze Panes</t>
    </r>
    <r>
      <rPr>
        <sz val="12"/>
        <color rgb="FF0D0D0D"/>
        <rFont val="Segoe UI"/>
        <family val="2"/>
      </rPr>
      <t xml:space="preserve"> menu.</t>
    </r>
  </si>
  <si>
    <r>
      <t>Freeze Panes:</t>
    </r>
    <r>
      <rPr>
        <sz val="12"/>
        <color rgb="FF0D0D0D"/>
        <rFont val="Segoe UI"/>
        <family val="2"/>
      </rPr>
      <t xml:space="preserve"> To freeze both rows and columns, select the appropriate cell (e.g., B2 to freeze the top row and first column) and choose </t>
    </r>
    <r>
      <rPr>
        <sz val="12"/>
        <color rgb="FF0D0D0D"/>
        <rFont val="Segoe UI"/>
        <family val="2"/>
      </rPr>
      <t>Freeze Panes</t>
    </r>
    <r>
      <rPr>
        <sz val="12"/>
        <color rgb="FF0D0D0D"/>
        <rFont val="Segoe UI"/>
        <family val="2"/>
      </rPr>
      <t>.</t>
    </r>
  </si>
  <si>
    <r>
      <t>Unfreeze Panes:</t>
    </r>
    <r>
      <rPr>
        <sz val="12"/>
        <color rgb="FF0D0D0D"/>
        <rFont val="Segoe UI"/>
        <family val="2"/>
      </rPr>
      <t xml:space="preserve"> To remove any frozen panes, go to the </t>
    </r>
    <r>
      <rPr>
        <sz val="12"/>
        <color rgb="FF0D0D0D"/>
        <rFont val="Segoe UI"/>
        <family val="2"/>
      </rPr>
      <t>View</t>
    </r>
    <r>
      <rPr>
        <sz val="12"/>
        <color rgb="FF0D0D0D"/>
        <rFont val="Segoe UI"/>
        <family val="2"/>
      </rPr>
      <t xml:space="preserve"> tab, click on </t>
    </r>
    <r>
      <rPr>
        <sz val="12"/>
        <color rgb="FF0D0D0D"/>
        <rFont val="Segoe UI"/>
        <family val="2"/>
      </rPr>
      <t>Freeze Panes</t>
    </r>
    <r>
      <rPr>
        <sz val="12"/>
        <color rgb="FF0D0D0D"/>
        <rFont val="Segoe UI"/>
        <family val="2"/>
      </rPr>
      <t xml:space="preserve">, and select </t>
    </r>
    <r>
      <rPr>
        <sz val="12"/>
        <color rgb="FF0D0D0D"/>
        <rFont val="Segoe UI"/>
        <family val="2"/>
      </rPr>
      <t>Unfreeze Panes</t>
    </r>
    <r>
      <rPr>
        <sz val="12"/>
        <color rgb="FF0D0D0D"/>
        <rFont val="Segoe UI"/>
        <family val="2"/>
      </rPr>
      <t>.</t>
    </r>
  </si>
  <si>
    <r>
      <t>Freeze Multiple Rows or Columns:</t>
    </r>
    <r>
      <rPr>
        <sz val="12"/>
        <color rgb="FF0D0D0D"/>
        <rFont val="Segoe UI"/>
        <family val="2"/>
      </rPr>
      <t xml:space="preserve"> Select a cell below and to the right of the rows and columns you want to freeze (e.g., to freeze the first two rows and the first column, select cell B3).</t>
    </r>
  </si>
  <si>
    <r>
      <t xml:space="preserve">Go to the </t>
    </r>
    <r>
      <rPr>
        <sz val="12"/>
        <color rgb="FF0D0D0D"/>
        <rFont val="Segoe UI"/>
        <family val="2"/>
      </rPr>
      <t>Data</t>
    </r>
    <r>
      <rPr>
        <sz val="12"/>
        <color rgb="FF0D0D0D"/>
        <rFont val="Segoe UI"/>
        <family val="2"/>
      </rPr>
      <t xml:space="preserve"> tab on the Ribbon.</t>
    </r>
  </si>
  <si>
    <r>
      <t xml:space="preserve">In the </t>
    </r>
    <r>
      <rPr>
        <sz val="12"/>
        <color rgb="FF0D0D0D"/>
        <rFont val="Segoe UI"/>
        <family val="2"/>
      </rPr>
      <t>Data Tools</t>
    </r>
    <r>
      <rPr>
        <sz val="12"/>
        <color rgb="FF0D0D0D"/>
        <rFont val="Segoe UI"/>
        <family val="2"/>
      </rPr>
      <t xml:space="preserve"> group, click on </t>
    </r>
    <r>
      <rPr>
        <sz val="12"/>
        <color rgb="FF0D0D0D"/>
        <rFont val="Segoe UI"/>
        <family val="2"/>
      </rPr>
      <t>Flash Fill</t>
    </r>
    <r>
      <rPr>
        <sz val="12"/>
        <color rgb="FF0D0D0D"/>
        <rFont val="Segoe UI"/>
        <family val="2"/>
      </rPr>
      <t>.</t>
    </r>
  </si>
  <si>
    <r>
      <t xml:space="preserve">Alternatively, you can use the keyboard shortcut </t>
    </r>
    <r>
      <rPr>
        <sz val="12"/>
        <color rgb="FF0D0D0D"/>
        <rFont val="Segoe UI"/>
        <family val="2"/>
      </rPr>
      <t>Ctrl + E</t>
    </r>
    <r>
      <rPr>
        <sz val="12"/>
        <color rgb="FF0D0D0D"/>
        <rFont val="Segoe UI"/>
        <family val="2"/>
      </rPr>
      <t>.</t>
    </r>
  </si>
  <si>
    <t>GOAL SEEK</t>
  </si>
  <si>
    <t>SUBJECTS</t>
  </si>
  <si>
    <t>ROHAN</t>
  </si>
  <si>
    <t>hindi</t>
  </si>
  <si>
    <t>english</t>
  </si>
  <si>
    <t>maths</t>
  </si>
  <si>
    <t>marathi</t>
  </si>
  <si>
    <t>German</t>
  </si>
  <si>
    <t>Computer</t>
  </si>
  <si>
    <t>Total</t>
  </si>
  <si>
    <t>Percent</t>
  </si>
  <si>
    <t xml:space="preserve">how much marks he need to obtain in German to get total  390 marks </t>
  </si>
  <si>
    <t>### Key Steps:</t>
  </si>
  <si>
    <t>1. **Set Up Data:** Ensure your worksheet has the necessary input and output cells.</t>
  </si>
  <si>
    <t>2. **Open Scenario Manager:** Found under the **Data** tab in **What-If Analysis**.</t>
  </si>
  <si>
    <t>3. **Add Scenarios:** Define different scenarios by naming them and specifying which cells will change and their values.</t>
  </si>
  <si>
    <t>4. **View Scenarios:** Select and apply scenarios to see how the results change.</t>
  </si>
  <si>
    <t>5. **Summary Report:** Generate a summary to compare all scenarios side by side.</t>
  </si>
  <si>
    <t>### Use Case Example:</t>
  </si>
  <si>
    <t>- **Budget Planning:** Create different budget scenarios (e.g., "Best Case," "Worst Case") by changing cost variables and analyze the total cost impact.</t>
  </si>
  <si>
    <t>Scenario Manager helps you make informed decisions by visualizing potential outcomes based on varying inputs.</t>
  </si>
  <si>
    <t>It's useful for performing what-if analysis to understand how changes in variables impact your outcome.</t>
  </si>
  <si>
    <r>
      <rPr>
        <b/>
        <sz val="14"/>
        <color theme="1"/>
        <rFont val="Calibri"/>
        <family val="2"/>
        <scheme val="minor"/>
      </rPr>
      <t>Scenario Manager</t>
    </r>
    <r>
      <rPr>
        <sz val="14"/>
        <color theme="1"/>
        <rFont val="Calibri"/>
        <family val="2"/>
        <scheme val="minor"/>
      </rPr>
      <t xml:space="preserve"> in Excel is a tool used to create and analyze different sets of input values (scenarios) and see their effects on your calculations and results. </t>
    </r>
  </si>
  <si>
    <t xml:space="preserve">roll no </t>
  </si>
  <si>
    <t xml:space="preserve">name </t>
  </si>
  <si>
    <t>marks</t>
  </si>
  <si>
    <t>Sanju</t>
  </si>
  <si>
    <t>ramju</t>
  </si>
  <si>
    <t>panu</t>
  </si>
  <si>
    <t>Ranu</t>
  </si>
  <si>
    <t>gangu</t>
  </si>
  <si>
    <t>mangu</t>
  </si>
  <si>
    <t>Tangu</t>
  </si>
  <si>
    <t>Togo</t>
  </si>
  <si>
    <t>Bogo</t>
  </si>
  <si>
    <t>Mogo</t>
  </si>
  <si>
    <t>Logo</t>
  </si>
  <si>
    <t>Student name</t>
  </si>
  <si>
    <t>Marks</t>
  </si>
  <si>
    <t>this is 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</si>
</sst>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164" formatCode="0.0"/>
    <numFmt numFmtId="165" formatCode="0.00000"/>
  </numFmts>
  <fonts count="33" x14ac:knownFonts="1">
    <font>
      <sz val="11"/>
      <color theme="1"/>
      <name val="Calibri"/>
      <family val="2"/>
      <scheme val="minor"/>
    </font>
    <font>
      <b/>
      <sz val="11"/>
      <color theme="0"/>
      <name val="Calibri"/>
      <family val="2"/>
      <scheme val="minor"/>
    </font>
    <font>
      <b/>
      <i/>
      <sz val="14"/>
      <color rgb="FFFF0000"/>
      <name val="Calibri"/>
      <family val="2"/>
      <scheme val="minor"/>
    </font>
    <font>
      <b/>
      <sz val="12"/>
      <color rgb="FFFF0000"/>
      <name val="Calibri"/>
      <family val="2"/>
      <scheme val="minor"/>
    </font>
    <font>
      <b/>
      <sz val="14"/>
      <color rgb="FFFF0000"/>
      <name val="Calibri"/>
      <family val="2"/>
      <scheme val="minor"/>
    </font>
    <font>
      <b/>
      <sz val="24"/>
      <color theme="1"/>
      <name val="Calibri"/>
      <family val="2"/>
      <scheme val="minor"/>
    </font>
    <font>
      <sz val="24"/>
      <color theme="1"/>
      <name val="Calibri"/>
      <family val="2"/>
      <scheme val="minor"/>
    </font>
    <font>
      <b/>
      <sz val="24"/>
      <color theme="8" tint="-0.499984740745262"/>
      <name val="Algerian"/>
      <family val="5"/>
    </font>
    <font>
      <b/>
      <sz val="24"/>
      <color theme="1"/>
      <name val="Bodoni MT Black"/>
      <family val="1"/>
    </font>
    <font>
      <b/>
      <i/>
      <sz val="24"/>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8"/>
      <color rgb="FF0D0D0D"/>
      <name val="Segoe UI"/>
      <family val="2"/>
    </font>
    <font>
      <sz val="12"/>
      <color rgb="FF0D0D0D"/>
      <name val="Segoe UI"/>
      <family val="2"/>
    </font>
    <font>
      <sz val="9.6"/>
      <color rgb="FF0D0D0D"/>
      <name val="Consolas"/>
      <family val="3"/>
    </font>
    <font>
      <sz val="8"/>
      <color rgb="FF0D0D0D"/>
      <name val="Segoe UI"/>
      <family val="2"/>
    </font>
    <font>
      <sz val="13.75"/>
      <color rgb="FF0D0D0D"/>
      <name val="Segoe UI"/>
      <family val="2"/>
    </font>
    <font>
      <i/>
      <sz val="10"/>
      <color rgb="FF0D0D0D"/>
      <name val="Segoe UI"/>
      <family val="2"/>
    </font>
    <font>
      <i/>
      <sz val="11"/>
      <color theme="1"/>
      <name val="Calibri"/>
      <family val="2"/>
      <scheme val="minor"/>
    </font>
    <font>
      <b/>
      <i/>
      <sz val="12"/>
      <color rgb="FF0D0D0D"/>
      <name val="Segoe UI"/>
      <family val="2"/>
    </font>
    <font>
      <b/>
      <sz val="14"/>
      <color rgb="FF0D0D0D"/>
      <name val="Segoe UI"/>
      <family val="2"/>
    </font>
    <font>
      <b/>
      <i/>
      <sz val="14"/>
      <name val="Calibri"/>
      <family val="2"/>
      <scheme val="minor"/>
    </font>
    <font>
      <sz val="8"/>
      <name val="Calibri"/>
      <family val="2"/>
      <scheme val="minor"/>
    </font>
    <font>
      <b/>
      <i/>
      <sz val="14"/>
      <color theme="1"/>
      <name val="Calibri"/>
      <family val="2"/>
      <scheme val="minor"/>
    </font>
    <font>
      <b/>
      <sz val="12"/>
      <color rgb="FF0D0D0D"/>
      <name val="Segoe UI"/>
      <family val="2"/>
    </font>
    <font>
      <sz val="12"/>
      <color rgb="FF0D0D0D"/>
      <name val="Segoe UI"/>
      <family val="2"/>
    </font>
    <font>
      <i/>
      <sz val="22"/>
      <color theme="1"/>
      <name val="Calibri"/>
      <family val="2"/>
      <scheme val="minor"/>
    </font>
    <font>
      <sz val="11"/>
      <color theme="2" tint="-0.749992370372631"/>
      <name val="Calibri"/>
      <family val="2"/>
      <scheme val="minor"/>
    </font>
  </fonts>
  <fills count="25">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bgColor theme="4"/>
      </patternFill>
    </fill>
    <fill>
      <patternFill patternType="solid">
        <fgColor theme="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6" tint="0.79998168889431442"/>
        <bgColor indexed="64"/>
      </patternFill>
    </fill>
    <fill>
      <patternFill patternType="solid">
        <fgColor rgb="FFFFC000"/>
        <bgColor indexed="64"/>
      </patternFill>
    </fill>
    <fill>
      <patternFill patternType="solid">
        <fgColor rgb="FF92D050"/>
        <bgColor indexed="64"/>
      </patternFill>
    </fill>
  </fills>
  <borders count="4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theme="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60">
    <xf numFmtId="0" fontId="0" fillId="0" borderId="0" xfId="0"/>
    <xf numFmtId="0" fontId="0" fillId="0" borderId="0" xfId="0"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0" fillId="0" borderId="27" xfId="0" applyBorder="1" applyAlignment="1">
      <alignment horizontal="center"/>
    </xf>
    <xf numFmtId="0" fontId="0" fillId="0" borderId="4" xfId="0" applyBorder="1" applyAlignment="1">
      <alignment horizontal="center"/>
    </xf>
    <xf numFmtId="0" fontId="0" fillId="0" borderId="17"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2" fillId="0" borderId="0" xfId="0" applyFont="1"/>
    <xf numFmtId="0" fontId="1" fillId="13" borderId="2" xfId="0" applyFont="1" applyFill="1"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3" fillId="0" borderId="0" xfId="0" applyFont="1"/>
    <xf numFmtId="0" fontId="4" fillId="0" borderId="0" xfId="0" applyFont="1"/>
    <xf numFmtId="0" fontId="0" fillId="0" borderId="37" xfId="0" applyBorder="1" applyAlignment="1">
      <alignment horizontal="center"/>
    </xf>
    <xf numFmtId="0" fontId="5" fillId="0" borderId="26" xfId="0" applyFont="1" applyBorder="1"/>
    <xf numFmtId="0" fontId="5" fillId="0" borderId="16" xfId="0" applyFont="1" applyBorder="1"/>
    <xf numFmtId="0" fontId="5" fillId="0" borderId="27" xfId="0" applyFont="1" applyBorder="1"/>
    <xf numFmtId="14" fontId="5" fillId="0" borderId="17" xfId="0" applyNumberFormat="1" applyFont="1" applyBorder="1"/>
    <xf numFmtId="2" fontId="5" fillId="0" borderId="17" xfId="0" applyNumberFormat="1" applyFont="1" applyBorder="1"/>
    <xf numFmtId="0" fontId="5" fillId="0" borderId="17" xfId="0" applyFont="1" applyBorder="1"/>
    <xf numFmtId="0" fontId="5" fillId="0" borderId="31" xfId="0" applyFont="1" applyBorder="1"/>
    <xf numFmtId="0" fontId="5" fillId="0" borderId="33" xfId="0" applyFont="1" applyBorder="1"/>
    <xf numFmtId="0" fontId="6" fillId="0" borderId="0" xfId="0" applyFont="1" applyAlignment="1">
      <alignment wrapText="1"/>
    </xf>
    <xf numFmtId="0" fontId="6" fillId="0" borderId="0" xfId="0" applyFont="1"/>
    <xf numFmtId="0" fontId="9" fillId="6" borderId="12" xfId="0" applyFont="1" applyFill="1" applyBorder="1"/>
    <xf numFmtId="0" fontId="9" fillId="6" borderId="13" xfId="0" applyFont="1" applyFill="1" applyBorder="1"/>
    <xf numFmtId="0" fontId="9" fillId="6" borderId="15" xfId="0" applyFont="1" applyFill="1" applyBorder="1"/>
    <xf numFmtId="0" fontId="9" fillId="6" borderId="14" xfId="0" applyFont="1" applyFill="1" applyBorder="1"/>
    <xf numFmtId="0" fontId="6" fillId="2" borderId="9" xfId="0" applyFont="1" applyFill="1" applyBorder="1"/>
    <xf numFmtId="164" fontId="6" fillId="3" borderId="10" xfId="0" applyNumberFormat="1" applyFont="1" applyFill="1" applyBorder="1"/>
    <xf numFmtId="165" fontId="6" fillId="4" borderId="10" xfId="0" applyNumberFormat="1" applyFont="1" applyFill="1" applyBorder="1"/>
    <xf numFmtId="3" fontId="6" fillId="5" borderId="16" xfId="0" applyNumberFormat="1" applyFont="1" applyFill="1" applyBorder="1"/>
    <xf numFmtId="164" fontId="6" fillId="8" borderId="9" xfId="0" applyNumberFormat="1" applyFont="1" applyFill="1" applyBorder="1"/>
    <xf numFmtId="164" fontId="6" fillId="9" borderId="10" xfId="0" applyNumberFormat="1" applyFont="1" applyFill="1" applyBorder="1"/>
    <xf numFmtId="164" fontId="6" fillId="10" borderId="10" xfId="0" applyNumberFormat="1" applyFont="1" applyFill="1" applyBorder="1"/>
    <xf numFmtId="0" fontId="6" fillId="11" borderId="11" xfId="0" applyFont="1" applyFill="1" applyBorder="1"/>
    <xf numFmtId="0" fontId="6" fillId="0" borderId="0" xfId="0" applyFont="1" applyAlignment="1">
      <alignment horizontal="center"/>
    </xf>
    <xf numFmtId="0" fontId="6" fillId="2" borderId="5" xfId="0" applyFont="1" applyFill="1" applyBorder="1"/>
    <xf numFmtId="164" fontId="6" fillId="3" borderId="4" xfId="0" applyNumberFormat="1" applyFont="1" applyFill="1" applyBorder="1"/>
    <xf numFmtId="165" fontId="6" fillId="4" borderId="4" xfId="0" applyNumberFormat="1" applyFont="1" applyFill="1" applyBorder="1"/>
    <xf numFmtId="3" fontId="6" fillId="5" borderId="17" xfId="0" applyNumberFormat="1" applyFont="1" applyFill="1" applyBorder="1"/>
    <xf numFmtId="164" fontId="6" fillId="8" borderId="5" xfId="0" applyNumberFormat="1" applyFont="1" applyFill="1" applyBorder="1"/>
    <xf numFmtId="164" fontId="6" fillId="9" borderId="4" xfId="0" applyNumberFormat="1" applyFont="1" applyFill="1" applyBorder="1"/>
    <xf numFmtId="164" fontId="6" fillId="10" borderId="4" xfId="0" applyNumberFormat="1" applyFont="1" applyFill="1" applyBorder="1"/>
    <xf numFmtId="0" fontId="6" fillId="11" borderId="6" xfId="0" applyFont="1" applyFill="1" applyBorder="1"/>
    <xf numFmtId="0" fontId="6" fillId="2" borderId="7" xfId="0" applyFont="1" applyFill="1" applyBorder="1"/>
    <xf numFmtId="165" fontId="6" fillId="4" borderId="8" xfId="0" applyNumberFormat="1" applyFont="1" applyFill="1" applyBorder="1"/>
    <xf numFmtId="164" fontId="6" fillId="8" borderId="7" xfId="0" applyNumberFormat="1" applyFont="1" applyFill="1" applyBorder="1"/>
    <xf numFmtId="164" fontId="6" fillId="9" borderId="8" xfId="0" applyNumberFormat="1" applyFont="1" applyFill="1" applyBorder="1"/>
    <xf numFmtId="164" fontId="6" fillId="10" borderId="8" xfId="0" applyNumberFormat="1" applyFont="1" applyFill="1" applyBorder="1"/>
    <xf numFmtId="0" fontId="6" fillId="11" borderId="18" xfId="0" applyFont="1" applyFill="1" applyBorder="1"/>
    <xf numFmtId="0" fontId="5" fillId="12" borderId="0" xfId="0" applyFont="1" applyFill="1"/>
    <xf numFmtId="0" fontId="6" fillId="12" borderId="0" xfId="0" applyFont="1" applyFill="1"/>
    <xf numFmtId="22" fontId="6" fillId="0" borderId="19" xfId="0" applyNumberFormat="1" applyFont="1" applyBorder="1"/>
    <xf numFmtId="0" fontId="6" fillId="0" borderId="20" xfId="0" applyFont="1" applyBorder="1"/>
    <xf numFmtId="0" fontId="6" fillId="0" borderId="21" xfId="0" applyFont="1" applyBorder="1"/>
    <xf numFmtId="14" fontId="6" fillId="0" borderId="22" xfId="0" applyNumberFormat="1" applyFont="1" applyBorder="1"/>
    <xf numFmtId="0" fontId="6" fillId="0" borderId="23" xfId="0" applyFont="1" applyBorder="1"/>
    <xf numFmtId="22" fontId="6" fillId="0" borderId="22" xfId="0" applyNumberFormat="1" applyFont="1" applyBorder="1"/>
    <xf numFmtId="0" fontId="6" fillId="0" borderId="22" xfId="0" applyFont="1" applyBorder="1"/>
    <xf numFmtId="0" fontId="6" fillId="0" borderId="24" xfId="0" applyFont="1" applyBorder="1"/>
    <xf numFmtId="0" fontId="6" fillId="0" borderId="25" xfId="0" applyFont="1" applyBorder="1"/>
    <xf numFmtId="0" fontId="5" fillId="0" borderId="0" xfId="0" applyFont="1"/>
    <xf numFmtId="0" fontId="5" fillId="0" borderId="10" xfId="0" applyFont="1" applyBorder="1"/>
    <xf numFmtId="0" fontId="5" fillId="0" borderId="0" xfId="0" quotePrefix="1" applyFont="1"/>
    <xf numFmtId="0" fontId="5" fillId="14" borderId="33" xfId="0" quotePrefix="1" applyFont="1" applyFill="1" applyBorder="1"/>
    <xf numFmtId="0" fontId="6" fillId="0" borderId="0" xfId="0" applyFont="1" applyAlignment="1">
      <alignment horizontal="center"/>
    </xf>
    <xf numFmtId="0" fontId="7" fillId="7" borderId="1" xfId="0" applyFont="1" applyFill="1" applyBorder="1" applyAlignment="1">
      <alignment horizontal="center"/>
    </xf>
    <xf numFmtId="0" fontId="8" fillId="7" borderId="2" xfId="0" applyFont="1" applyFill="1" applyBorder="1" applyAlignment="1">
      <alignment horizontal="center"/>
    </xf>
    <xf numFmtId="0" fontId="8" fillId="7" borderId="3" xfId="0" applyFont="1" applyFill="1" applyBorder="1" applyAlignment="1">
      <alignment horizontal="center"/>
    </xf>
    <xf numFmtId="0" fontId="6" fillId="0" borderId="20" xfId="0" applyFont="1" applyBorder="1" applyAlignment="1">
      <alignment horizontal="center"/>
    </xf>
    <xf numFmtId="0" fontId="0" fillId="12" borderId="0" xfId="0" applyFill="1" applyAlignment="1">
      <alignment horizontal="center"/>
    </xf>
    <xf numFmtId="0" fontId="0" fillId="0" borderId="4" xfId="0" applyBorder="1" applyAlignment="1">
      <alignment horizontal="center"/>
    </xf>
    <xf numFmtId="2" fontId="0" fillId="14" borderId="1" xfId="0" applyNumberFormat="1" applyFill="1" applyBorder="1" applyAlignment="1">
      <alignment horizontal="center"/>
    </xf>
    <xf numFmtId="2" fontId="0" fillId="14" borderId="2" xfId="0" applyNumberFormat="1" applyFill="1" applyBorder="1" applyAlignment="1">
      <alignment horizontal="center"/>
    </xf>
    <xf numFmtId="2" fontId="0" fillId="14" borderId="3" xfId="0" applyNumberFormat="1" applyFill="1" applyBorder="1" applyAlignment="1">
      <alignment horizontal="center"/>
    </xf>
    <xf numFmtId="0" fontId="0" fillId="0" borderId="40" xfId="0" applyBorder="1"/>
    <xf numFmtId="0" fontId="0" fillId="0" borderId="41" xfId="0" applyBorder="1"/>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8" xfId="0" applyBorder="1" applyAlignment="1">
      <alignment horizontal="center"/>
    </xf>
    <xf numFmtId="0" fontId="0" fillId="0" borderId="39" xfId="0" applyBorder="1" applyProtection="1"/>
    <xf numFmtId="0" fontId="0" fillId="0" borderId="42" xfId="0" applyBorder="1" applyAlignment="1" applyProtection="1">
      <alignment horizontal="center"/>
    </xf>
    <xf numFmtId="0" fontId="0" fillId="0" borderId="43" xfId="0" applyBorder="1" applyAlignment="1" applyProtection="1">
      <alignment horizontal="center"/>
    </xf>
    <xf numFmtId="0" fontId="0" fillId="0" borderId="44" xfId="0" applyBorder="1" applyAlignment="1" applyProtection="1">
      <alignment horizontal="center"/>
    </xf>
    <xf numFmtId="0" fontId="0" fillId="0" borderId="40" xfId="0" applyBorder="1" applyProtection="1"/>
    <xf numFmtId="14" fontId="0" fillId="0" borderId="5" xfId="0" applyNumberFormat="1" applyBorder="1" applyAlignment="1" applyProtection="1">
      <alignment horizontal="center"/>
    </xf>
    <xf numFmtId="14" fontId="0" fillId="0" borderId="4" xfId="0" applyNumberFormat="1" applyBorder="1" applyAlignment="1" applyProtection="1">
      <alignment horizontal="center"/>
    </xf>
    <xf numFmtId="14" fontId="0" fillId="0" borderId="6" xfId="0" applyNumberFormat="1" applyBorder="1" applyAlignment="1" applyProtection="1">
      <alignment horizontal="center"/>
    </xf>
    <xf numFmtId="9" fontId="0" fillId="0" borderId="0" xfId="0" applyNumberFormat="1"/>
    <xf numFmtId="8" fontId="0" fillId="0" borderId="0" xfId="0" applyNumberFormat="1"/>
    <xf numFmtId="0" fontId="17" fillId="0" borderId="0" xfId="0" applyFont="1" applyAlignment="1">
      <alignment vertical="center"/>
    </xf>
    <xf numFmtId="0" fontId="0" fillId="0" borderId="0" xfId="0" applyAlignment="1">
      <alignment horizontal="left" vertical="center" indent="1"/>
    </xf>
    <xf numFmtId="0" fontId="20" fillId="0" borderId="0" xfId="0" applyFont="1" applyAlignment="1">
      <alignment horizontal="left" vertical="center" indent="1"/>
    </xf>
    <xf numFmtId="0" fontId="0" fillId="16" borderId="4" xfId="0" applyFill="1" applyBorder="1"/>
    <xf numFmtId="8" fontId="10" fillId="16" borderId="4" xfId="0" applyNumberFormat="1" applyFont="1" applyFill="1" applyBorder="1"/>
    <xf numFmtId="0" fontId="10" fillId="0" borderId="0" xfId="0" applyFont="1" applyAlignment="1">
      <alignment horizontal="center"/>
    </xf>
    <xf numFmtId="9" fontId="10" fillId="0" borderId="0" xfId="0" applyNumberFormat="1" applyFont="1"/>
    <xf numFmtId="8" fontId="0" fillId="3" borderId="38" xfId="0" applyNumberFormat="1" applyFill="1" applyBorder="1"/>
    <xf numFmtId="0" fontId="0" fillId="3" borderId="4" xfId="0" applyFill="1" applyBorder="1"/>
    <xf numFmtId="0" fontId="0" fillId="3" borderId="6" xfId="0" applyFill="1" applyBorder="1"/>
    <xf numFmtId="0" fontId="0" fillId="3" borderId="8" xfId="0" applyFill="1" applyBorder="1"/>
    <xf numFmtId="0" fontId="0" fillId="3" borderId="18" xfId="0" applyFill="1" applyBorder="1"/>
    <xf numFmtId="0" fontId="10" fillId="3" borderId="5" xfId="0" applyFont="1" applyFill="1" applyBorder="1"/>
    <xf numFmtId="0" fontId="10" fillId="3" borderId="7" xfId="0" applyFont="1" applyFill="1" applyBorder="1"/>
    <xf numFmtId="9" fontId="10" fillId="3" borderId="45" xfId="0" applyNumberFormat="1" applyFont="1" applyFill="1" applyBorder="1"/>
    <xf numFmtId="9" fontId="10" fillId="3" borderId="46" xfId="0" applyNumberFormat="1" applyFont="1" applyFill="1" applyBorder="1"/>
    <xf numFmtId="0" fontId="0" fillId="3" borderId="22" xfId="0" applyFill="1" applyBorder="1" applyAlignment="1">
      <alignment horizontal="center"/>
    </xf>
    <xf numFmtId="0" fontId="0" fillId="3" borderId="0" xfId="0" applyFill="1" applyAlignment="1">
      <alignment horizontal="center"/>
    </xf>
    <xf numFmtId="0" fontId="0" fillId="3" borderId="23" xfId="0" applyFill="1" applyBorder="1" applyAlignment="1"/>
    <xf numFmtId="0" fontId="0" fillId="3" borderId="0" xfId="0" applyFill="1"/>
    <xf numFmtId="0" fontId="21" fillId="0" borderId="0" xfId="0" applyFont="1" applyAlignment="1">
      <alignment vertical="center"/>
    </xf>
    <xf numFmtId="0" fontId="17" fillId="0" borderId="0" xfId="0" applyFont="1" applyAlignment="1">
      <alignment horizontal="left" vertical="center" indent="2"/>
    </xf>
    <xf numFmtId="0" fontId="20" fillId="0" borderId="0" xfId="0" applyFont="1" applyAlignment="1">
      <alignment horizontal="left" vertical="center" indent="3"/>
    </xf>
    <xf numFmtId="0" fontId="22" fillId="3" borderId="0" xfId="0" applyFont="1" applyFill="1" applyAlignment="1">
      <alignment vertical="center"/>
    </xf>
    <xf numFmtId="0" fontId="23" fillId="3" borderId="0" xfId="0" applyFont="1" applyFill="1"/>
    <xf numFmtId="0" fontId="0" fillId="17" borderId="4" xfId="0" applyFill="1" applyBorder="1"/>
    <xf numFmtId="0" fontId="0" fillId="18" borderId="4" xfId="0" applyFill="1" applyBorder="1"/>
    <xf numFmtId="0" fontId="0" fillId="18" borderId="0" xfId="0" applyFill="1"/>
    <xf numFmtId="0" fontId="14" fillId="0" borderId="0" xfId="0" applyFont="1"/>
    <xf numFmtId="0" fontId="15" fillId="0" borderId="0" xfId="0" applyFont="1"/>
    <xf numFmtId="0" fontId="25" fillId="0" borderId="0" xfId="0" applyFont="1" applyAlignment="1">
      <alignment vertical="center"/>
    </xf>
    <xf numFmtId="0" fontId="12" fillId="0" borderId="0" xfId="0" applyFont="1"/>
    <xf numFmtId="0" fontId="26" fillId="19" borderId="38" xfId="0" applyFont="1" applyFill="1" applyBorder="1"/>
    <xf numFmtId="0" fontId="26" fillId="19" borderId="46" xfId="0" applyFont="1" applyFill="1" applyBorder="1"/>
    <xf numFmtId="0" fontId="26" fillId="19" borderId="5" xfId="0" applyFont="1" applyFill="1" applyBorder="1"/>
    <xf numFmtId="0" fontId="26" fillId="19" borderId="6" xfId="0" applyFont="1" applyFill="1" applyBorder="1"/>
    <xf numFmtId="0" fontId="26" fillId="19" borderId="18" xfId="0" applyFont="1" applyFill="1" applyBorder="1"/>
    <xf numFmtId="0" fontId="28" fillId="15" borderId="4" xfId="0" applyFont="1" applyFill="1" applyBorder="1"/>
    <xf numFmtId="0" fontId="16" fillId="15" borderId="4" xfId="0" applyFont="1" applyFill="1" applyBorder="1"/>
    <xf numFmtId="0" fontId="28" fillId="20" borderId="4" xfId="0" applyFont="1" applyFill="1" applyBorder="1"/>
    <xf numFmtId="0" fontId="13" fillId="0" borderId="0" xfId="0" applyFont="1"/>
    <xf numFmtId="0" fontId="29" fillId="0" borderId="0" xfId="0" applyFont="1" applyAlignment="1">
      <alignment vertical="center"/>
    </xf>
    <xf numFmtId="0" fontId="11" fillId="0" borderId="0" xfId="0" applyFont="1"/>
    <xf numFmtId="0" fontId="30" fillId="0" borderId="0" xfId="0" applyFont="1" applyAlignment="1">
      <alignment vertical="center"/>
    </xf>
    <xf numFmtId="0" fontId="30" fillId="0" borderId="0" xfId="0" applyFont="1" applyAlignment="1">
      <alignment horizontal="left" vertical="center" indent="1"/>
    </xf>
    <xf numFmtId="0" fontId="18" fillId="0" borderId="0" xfId="0" applyFont="1" applyAlignment="1">
      <alignment horizontal="left" vertical="center" indent="2"/>
    </xf>
    <xf numFmtId="0" fontId="30" fillId="0" borderId="0" xfId="0" applyFont="1" applyAlignment="1">
      <alignment horizontal="left" vertical="center" indent="3"/>
    </xf>
    <xf numFmtId="0" fontId="0" fillId="4" borderId="4" xfId="0" applyFill="1" applyBorder="1"/>
    <xf numFmtId="0" fontId="0" fillId="21" borderId="4" xfId="0" applyFill="1" applyBorder="1"/>
    <xf numFmtId="0" fontId="0" fillId="7" borderId="4" xfId="0" applyFill="1" applyBorder="1"/>
    <xf numFmtId="2" fontId="0" fillId="7" borderId="4" xfId="0" applyNumberFormat="1" applyFill="1" applyBorder="1"/>
    <xf numFmtId="0" fontId="31" fillId="0" borderId="0" xfId="0" applyFont="1"/>
    <xf numFmtId="0" fontId="0" fillId="6" borderId="4" xfId="0" applyFill="1" applyBorder="1"/>
    <xf numFmtId="0" fontId="0" fillId="22" borderId="4" xfId="0" applyFill="1" applyBorder="1"/>
    <xf numFmtId="0" fontId="32" fillId="12" borderId="4" xfId="0" applyFont="1" applyFill="1" applyBorder="1"/>
    <xf numFmtId="0" fontId="32" fillId="23" borderId="4" xfId="0" applyFont="1" applyFill="1" applyBorder="1"/>
    <xf numFmtId="0" fontId="32" fillId="12" borderId="4" xfId="0" applyFont="1" applyFill="1" applyBorder="1" applyAlignment="1">
      <alignment horizontal="center"/>
    </xf>
    <xf numFmtId="0" fontId="32" fillId="24" borderId="4" xfId="0" applyFont="1" applyFill="1" applyBorder="1"/>
  </cellXfs>
  <cellStyles count="1">
    <cellStyle name="Normal" xfId="0" builtinId="0"/>
  </cellStyles>
  <dxfs count="28">
    <dxf>
      <font>
        <color theme="1"/>
      </font>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b/>
        <i/>
      </font>
    </dxf>
    <dxf>
      <font>
        <color theme="1"/>
      </font>
    </dxf>
    <dxf>
      <numFmt numFmtId="0" formatCode="General"/>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border diagonalUp="0" diagonalDown="0">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indexed="64"/>
        </top>
        <bottom style="thin">
          <color indexed="64"/>
        </bottom>
        <vertical/>
        <horizontal/>
      </border>
    </dxf>
    <dxf>
      <border outline="0">
        <left style="thin">
          <color indexed="64"/>
        </left>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left style="medium">
          <color indexed="64"/>
        </left>
        <right style="medium">
          <color indexed="64"/>
        </right>
        <top style="medium">
          <color indexed="64"/>
        </top>
        <bottom style="medium">
          <color indexed="64"/>
        </bottom>
      </border>
    </dxf>
    <dxf>
      <alignment horizontal="center" vertical="bottom" textRotation="0" wrapText="0" indent="0" justifyLastLine="0" shrinkToFit="0" readingOrder="0"/>
    </dxf>
    <dxf>
      <border outline="0">
        <bottom style="medium">
          <color indexed="64"/>
        </bottom>
      </border>
    </dxf>
    <dxf>
      <alignment horizontal="center" vertical="bottom" textRotation="0" wrapText="0" indent="0" justifyLastLine="0" shrinkToFit="0" readingOrder="0"/>
    </dxf>
    <dxf>
      <font>
        <b/>
        <strike val="0"/>
        <outline val="0"/>
        <shadow val="0"/>
        <u val="none"/>
        <vertAlign val="baseline"/>
        <sz val="24"/>
        <color theme="1"/>
        <name val="Calibri"/>
        <family val="2"/>
        <scheme val="minor"/>
      </font>
    </dxf>
    <dxf>
      <font>
        <b/>
        <i val="0"/>
        <strike val="0"/>
        <condense val="0"/>
        <extend val="0"/>
        <outline val="0"/>
        <shadow val="0"/>
        <u val="none"/>
        <vertAlign val="baseline"/>
        <sz val="24"/>
        <color theme="1"/>
        <name val="Calibri"/>
        <family val="2"/>
        <scheme val="minor"/>
      </font>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24"/>
        <color theme="1"/>
        <name val="Calibri"/>
        <family val="2"/>
        <scheme val="minor"/>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strike val="0"/>
        <outline val="0"/>
        <shadow val="0"/>
        <u val="none"/>
        <vertAlign val="baseline"/>
        <sz val="24"/>
        <color theme="1"/>
        <name val="Calibri"/>
        <family val="2"/>
        <scheme val="minor"/>
      </font>
    </dxf>
    <dxf>
      <border outline="0">
        <bottom style="thin">
          <color indexed="64"/>
        </bottom>
      </border>
    </dxf>
    <dxf>
      <font>
        <b/>
        <i val="0"/>
        <strike val="0"/>
        <condense val="0"/>
        <extend val="0"/>
        <outline val="0"/>
        <shadow val="0"/>
        <u val="none"/>
        <vertAlign val="baseline"/>
        <sz val="24"/>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F8F1A33-C0FA-4D8A-96CB-7B4176BEA881}" name="Table3" displayName="Table3" ref="D29:F38" totalsRowShown="0" headerRowDxfId="27" dataDxfId="25" headerRowBorderDxfId="26" tableBorderDxfId="24" totalsRowBorderDxfId="23">
  <autoFilter ref="D29:F38" xr:uid="{2F8F1A33-C0FA-4D8A-96CB-7B4176BEA881}"/>
  <tableColumns count="3">
    <tableColumn id="1" xr3:uid="{011F99D8-EAFD-48A7-B2CB-E8E00F8566A6}" name="Name " dataDxfId="22"/>
    <tableColumn id="2" xr3:uid="{92DDA286-493C-461B-A166-7C7C0C2AE376}" name="Sam" dataDxfId="21"/>
    <tableColumn id="3" xr3:uid="{01613871-D918-47B2-B928-B435EC701737}" name="Column1" dataDxfId="20"/>
  </tableColumns>
  <tableStyleInfo name="TableStyleLight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F6FF3F-5B7C-4167-B2B6-3D68AE880581}" name="Table1" displayName="Table1" ref="A6:E12" totalsRowShown="0" headerRowDxfId="19" dataDxfId="17" headerRowBorderDxfId="18" tableBorderDxfId="16">
  <autoFilter ref="A6:E12" xr:uid="{95F6FF3F-5B7C-4167-B2B6-3D68AE880581}"/>
  <tableColumns count="5">
    <tableColumn id="1" xr3:uid="{1D7010BF-C403-496E-B432-F6FD58A050C7}" name="Name " dataDxfId="15"/>
    <tableColumn id="2" xr3:uid="{6852222C-8F49-4C7C-90B1-A4B5B6B6ACDC}" name="Mobileno" dataDxfId="14"/>
    <tableColumn id="3" xr3:uid="{352B2AC5-E9B7-4933-BDCF-A0C71B8DAC9D}" name="Dress code" dataDxfId="13"/>
    <tableColumn id="4" xr3:uid="{3EC79959-2C7A-45F0-901E-DDD06C17CD24}" name="Column1" dataDxfId="12">
      <calculatedColumnFormula>LEFT(SEARCH("-",Table1[[#This Row],[Dress code]],1))</calculatedColumnFormula>
    </tableColumn>
    <tableColumn id="5" xr3:uid="{22489ECA-70CF-4CE6-A080-C3BDFDCB120F}" name="withoutusing txt to col   but remove hypen" dataDxfId="11">
      <calculatedColumnFormula>LEFT(SEARCH("-",Table1[[#This Row],[Dress code]],1))-1</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67BD5C-15A3-41D7-9E3A-25EA5C698C24}" name="Table2" displayName="Table2" ref="A16:C22" totalsRowShown="0" tableBorderDxfId="10">
  <autoFilter ref="A16:C22" xr:uid="{8967BD5C-15A3-41D7-9E3A-25EA5C698C24}"/>
  <tableColumns count="3">
    <tableColumn id="1" xr3:uid="{95301FF2-04FC-45C2-B1A0-A4E506F74560}" name="Dress code" dataDxfId="9"/>
    <tableColumn id="3" xr3:uid="{AB2EE769-6739-4512-AEDE-276FAE841D88}" name="Result" dataDxfId="8">
      <calculatedColumnFormula>LEFT(C7, SEARCH("-",C7,1))</calculatedColumnFormula>
    </tableColumn>
    <tableColumn id="4" xr3:uid="{9BFC1D17-F490-4C8B-9267-51A1F199DA4D}" name="Result without hypen" dataDxfId="7">
      <calculatedColumnFormula>LEFT(C7,SEARCH("-",C7,1)-1)</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AD592-BE41-4123-94A1-AAE8751A25D2}">
  <dimension ref="A1:Y38"/>
  <sheetViews>
    <sheetView topLeftCell="B19" zoomScale="45" workbookViewId="0">
      <selection activeCell="D23" sqref="D23"/>
    </sheetView>
  </sheetViews>
  <sheetFormatPr defaultRowHeight="31" x14ac:dyDescent="0.7"/>
  <cols>
    <col min="1" max="1" width="26.36328125" style="32" bestFit="1" customWidth="1"/>
    <col min="2" max="2" width="17.6328125" style="32" bestFit="1" customWidth="1"/>
    <col min="3" max="3" width="20.26953125" style="32" bestFit="1" customWidth="1"/>
    <col min="4" max="4" width="47.54296875" style="32" bestFit="1" customWidth="1"/>
    <col min="5" max="5" width="22.7265625" style="32" bestFit="1" customWidth="1"/>
    <col min="6" max="6" width="104.90625" style="32" bestFit="1" customWidth="1"/>
    <col min="7" max="7" width="12" style="32" customWidth="1"/>
    <col min="8" max="8" width="21.7265625" style="32" bestFit="1" customWidth="1"/>
    <col min="9" max="11" width="9" style="32" bestFit="1" customWidth="1"/>
    <col min="12" max="12" width="48.54296875" style="32" bestFit="1" customWidth="1"/>
    <col min="13" max="13" width="14.08984375" style="32" customWidth="1"/>
    <col min="14" max="14" width="9" style="32" bestFit="1" customWidth="1"/>
    <col min="15" max="15" width="16.1796875" style="32" bestFit="1" customWidth="1"/>
    <col min="16" max="25" width="9" style="32" bestFit="1" customWidth="1"/>
    <col min="26" max="16384" width="8.7265625" style="32"/>
  </cols>
  <sheetData>
    <row r="1" spans="1:19" ht="31.5" thickBot="1" x14ac:dyDescent="0.75">
      <c r="A1" s="31"/>
      <c r="B1" s="31"/>
      <c r="C1" s="31"/>
      <c r="D1" s="31"/>
    </row>
    <row r="2" spans="1:19" ht="34.5" thickBot="1" x14ac:dyDescent="0.85">
      <c r="A2" s="76" t="s">
        <v>4</v>
      </c>
      <c r="B2" s="77"/>
      <c r="C2" s="77"/>
      <c r="D2" s="78"/>
      <c r="L2" s="32" t="s">
        <v>10</v>
      </c>
    </row>
    <row r="3" spans="1:19" ht="31.5" thickBot="1" x14ac:dyDescent="0.75">
      <c r="A3" s="33" t="s">
        <v>0</v>
      </c>
      <c r="B3" s="34" t="s">
        <v>1</v>
      </c>
      <c r="C3" s="34" t="s">
        <v>2</v>
      </c>
      <c r="D3" s="35" t="s">
        <v>3</v>
      </c>
      <c r="E3" s="33" t="s">
        <v>5</v>
      </c>
      <c r="F3" s="34" t="s">
        <v>6</v>
      </c>
      <c r="G3" s="34" t="s">
        <v>7</v>
      </c>
      <c r="H3" s="36" t="s">
        <v>8</v>
      </c>
    </row>
    <row r="4" spans="1:19" x14ac:dyDescent="0.7">
      <c r="A4" s="37">
        <v>1</v>
      </c>
      <c r="B4" s="38">
        <v>12.4</v>
      </c>
      <c r="C4" s="39">
        <v>34</v>
      </c>
      <c r="D4" s="40">
        <v>32</v>
      </c>
      <c r="E4" s="41">
        <f>MIN(B4:D4)</f>
        <v>12.4</v>
      </c>
      <c r="F4" s="42">
        <f>MAX(B4:D4)</f>
        <v>34</v>
      </c>
      <c r="G4" s="43">
        <f>SUM(B4:D4)</f>
        <v>78.400000000000006</v>
      </c>
      <c r="H4" s="44">
        <f>AVERAGE(B4:D4)</f>
        <v>26.133333333333336</v>
      </c>
      <c r="L4" s="45" t="s">
        <v>11</v>
      </c>
      <c r="M4" s="45"/>
      <c r="N4" s="45"/>
      <c r="O4" s="45"/>
      <c r="P4" s="45"/>
      <c r="Q4" s="45"/>
    </row>
    <row r="5" spans="1:19" x14ac:dyDescent="0.7">
      <c r="A5" s="46">
        <v>2</v>
      </c>
      <c r="B5" s="47">
        <v>22.4</v>
      </c>
      <c r="C5" s="48">
        <v>67</v>
      </c>
      <c r="D5" s="49">
        <v>54</v>
      </c>
      <c r="E5" s="50">
        <f t="shared" ref="E5:E14" si="0">MIN(B5:D5)</f>
        <v>22.4</v>
      </c>
      <c r="F5" s="51">
        <f t="shared" ref="F5:F14" si="1">MAX(B5:D5)</f>
        <v>67</v>
      </c>
      <c r="G5" s="52">
        <f t="shared" ref="G5:G14" si="2">SUM(B5:D5)</f>
        <v>143.4</v>
      </c>
      <c r="H5" s="53">
        <f t="shared" ref="H5:H14" si="3">AVERAGE(B5:D5)</f>
        <v>47.800000000000004</v>
      </c>
      <c r="L5" s="45" t="s">
        <v>12</v>
      </c>
      <c r="M5" s="45"/>
      <c r="N5" s="45"/>
      <c r="O5" s="45"/>
      <c r="P5" s="45"/>
      <c r="Q5" s="45"/>
    </row>
    <row r="6" spans="1:19" x14ac:dyDescent="0.7">
      <c r="A6" s="46">
        <v>3</v>
      </c>
      <c r="B6" s="47">
        <v>22.4</v>
      </c>
      <c r="C6" s="48">
        <v>45</v>
      </c>
      <c r="D6" s="40">
        <v>67</v>
      </c>
      <c r="E6" s="50">
        <f t="shared" si="0"/>
        <v>22.4</v>
      </c>
      <c r="F6" s="51">
        <f t="shared" si="1"/>
        <v>67</v>
      </c>
      <c r="G6" s="52">
        <f t="shared" si="2"/>
        <v>134.4</v>
      </c>
      <c r="H6" s="53">
        <f t="shared" si="3"/>
        <v>44.800000000000004</v>
      </c>
      <c r="L6" s="45" t="s">
        <v>13</v>
      </c>
      <c r="M6" s="75" t="s">
        <v>49</v>
      </c>
      <c r="N6" s="75"/>
      <c r="O6" s="75"/>
      <c r="P6" s="75"/>
      <c r="Q6" s="75"/>
      <c r="R6" s="75"/>
      <c r="S6" s="75"/>
    </row>
    <row r="7" spans="1:19" x14ac:dyDescent="0.7">
      <c r="A7" s="46">
        <v>4</v>
      </c>
      <c r="B7" s="38">
        <v>29.066666666666698</v>
      </c>
      <c r="C7" s="48">
        <v>43</v>
      </c>
      <c r="D7" s="40">
        <v>87</v>
      </c>
      <c r="E7" s="50">
        <f t="shared" si="0"/>
        <v>29.066666666666698</v>
      </c>
      <c r="F7" s="51">
        <f t="shared" si="1"/>
        <v>87</v>
      </c>
      <c r="G7" s="52">
        <f t="shared" si="2"/>
        <v>159.06666666666669</v>
      </c>
      <c r="H7" s="53">
        <f t="shared" si="3"/>
        <v>53.022222222222233</v>
      </c>
      <c r="L7" s="45" t="s">
        <v>14</v>
      </c>
      <c r="M7" s="45"/>
      <c r="N7" s="45"/>
      <c r="O7" s="45"/>
      <c r="P7" s="45"/>
      <c r="Q7" s="45"/>
    </row>
    <row r="8" spans="1:19" x14ac:dyDescent="0.7">
      <c r="A8" s="46"/>
      <c r="B8" s="47">
        <v>34.066666666666698</v>
      </c>
      <c r="C8" s="48">
        <v>34</v>
      </c>
      <c r="D8" s="49">
        <v>54</v>
      </c>
      <c r="E8" s="50">
        <f t="shared" si="0"/>
        <v>34</v>
      </c>
      <c r="F8" s="51">
        <f t="shared" si="1"/>
        <v>54</v>
      </c>
      <c r="G8" s="52">
        <f t="shared" si="2"/>
        <v>122.06666666666669</v>
      </c>
      <c r="H8" s="53">
        <f t="shared" si="3"/>
        <v>40.688888888888897</v>
      </c>
      <c r="L8" s="45" t="s">
        <v>15</v>
      </c>
      <c r="M8" s="45"/>
      <c r="N8" s="45"/>
      <c r="O8" s="45"/>
      <c r="P8" s="45"/>
      <c r="Q8" s="45"/>
    </row>
    <row r="9" spans="1:19" x14ac:dyDescent="0.7">
      <c r="A9" s="46">
        <v>6</v>
      </c>
      <c r="B9" s="47">
        <v>39.066666666666698</v>
      </c>
      <c r="C9" s="48">
        <v>76</v>
      </c>
      <c r="D9" s="40">
        <v>67</v>
      </c>
      <c r="E9" s="50">
        <f t="shared" si="0"/>
        <v>39.066666666666698</v>
      </c>
      <c r="F9" s="51">
        <f t="shared" si="1"/>
        <v>76</v>
      </c>
      <c r="G9" s="52">
        <f t="shared" si="2"/>
        <v>182.06666666666669</v>
      </c>
      <c r="H9" s="53">
        <f t="shared" si="3"/>
        <v>60.688888888888897</v>
      </c>
      <c r="L9" s="45"/>
      <c r="M9" s="45"/>
      <c r="N9" s="45"/>
      <c r="O9" s="45"/>
      <c r="P9" s="45"/>
      <c r="Q9" s="45"/>
    </row>
    <row r="10" spans="1:19" x14ac:dyDescent="0.7">
      <c r="A10" s="46">
        <v>7</v>
      </c>
      <c r="B10" s="38">
        <v>44.066666666666698</v>
      </c>
      <c r="C10" s="48">
        <v>56</v>
      </c>
      <c r="D10" s="40">
        <v>43</v>
      </c>
      <c r="E10" s="50">
        <f t="shared" si="0"/>
        <v>43</v>
      </c>
      <c r="F10" s="51">
        <f t="shared" si="1"/>
        <v>56</v>
      </c>
      <c r="G10" s="52">
        <f t="shared" si="2"/>
        <v>143.06666666666669</v>
      </c>
      <c r="H10" s="53">
        <f t="shared" si="3"/>
        <v>47.688888888888897</v>
      </c>
      <c r="L10" s="45"/>
      <c r="M10" s="45"/>
      <c r="N10" s="45"/>
      <c r="O10" s="45"/>
      <c r="P10" s="45"/>
      <c r="Q10" s="45"/>
    </row>
    <row r="11" spans="1:19" x14ac:dyDescent="0.7">
      <c r="A11" s="46">
        <v>8</v>
      </c>
      <c r="B11" s="47">
        <v>49.066666666666698</v>
      </c>
      <c r="C11" s="48">
        <v>67</v>
      </c>
      <c r="D11" s="49">
        <v>98</v>
      </c>
      <c r="E11" s="50">
        <f t="shared" si="0"/>
        <v>49.066666666666698</v>
      </c>
      <c r="F11" s="51">
        <f t="shared" si="1"/>
        <v>98</v>
      </c>
      <c r="G11" s="52">
        <f t="shared" si="2"/>
        <v>214.06666666666669</v>
      </c>
      <c r="H11" s="53">
        <f t="shared" si="3"/>
        <v>71.355555555555569</v>
      </c>
    </row>
    <row r="12" spans="1:19" x14ac:dyDescent="0.7">
      <c r="A12" s="46">
        <v>9</v>
      </c>
      <c r="B12" s="47">
        <v>54.066666666666698</v>
      </c>
      <c r="C12" s="48">
        <v>67</v>
      </c>
      <c r="D12" s="40">
        <v>89</v>
      </c>
      <c r="E12" s="50">
        <f t="shared" si="0"/>
        <v>54.066666666666698</v>
      </c>
      <c r="F12" s="51">
        <f t="shared" si="1"/>
        <v>89</v>
      </c>
      <c r="G12" s="52">
        <f t="shared" si="2"/>
        <v>210.06666666666669</v>
      </c>
      <c r="H12" s="53">
        <f t="shared" si="3"/>
        <v>70.022222222222226</v>
      </c>
    </row>
    <row r="13" spans="1:19" x14ac:dyDescent="0.7">
      <c r="A13" s="46">
        <v>10</v>
      </c>
      <c r="B13" s="38">
        <v>59.066666666666698</v>
      </c>
      <c r="C13" s="48">
        <v>98</v>
      </c>
      <c r="D13" s="40">
        <v>79</v>
      </c>
      <c r="E13" s="50">
        <f t="shared" si="0"/>
        <v>59.066666666666698</v>
      </c>
      <c r="F13" s="51">
        <f t="shared" si="1"/>
        <v>98</v>
      </c>
      <c r="G13" s="52">
        <f t="shared" si="2"/>
        <v>236.06666666666669</v>
      </c>
      <c r="H13" s="53">
        <f t="shared" si="3"/>
        <v>78.688888888888897</v>
      </c>
    </row>
    <row r="14" spans="1:19" ht="31.5" thickBot="1" x14ac:dyDescent="0.75">
      <c r="A14" s="54">
        <v>11</v>
      </c>
      <c r="B14" s="47">
        <v>64.066666666666706</v>
      </c>
      <c r="C14" s="55">
        <v>45</v>
      </c>
      <c r="D14" s="49">
        <v>67</v>
      </c>
      <c r="E14" s="56">
        <f t="shared" si="0"/>
        <v>45</v>
      </c>
      <c r="F14" s="57">
        <f t="shared" si="1"/>
        <v>67</v>
      </c>
      <c r="G14" s="58">
        <f t="shared" si="2"/>
        <v>176.06666666666672</v>
      </c>
      <c r="H14" s="59">
        <f t="shared" si="3"/>
        <v>58.688888888888904</v>
      </c>
    </row>
    <row r="16" spans="1:19" x14ac:dyDescent="0.7">
      <c r="E16" s="75" t="s">
        <v>16</v>
      </c>
      <c r="F16" s="75"/>
      <c r="G16" s="75"/>
      <c r="H16" s="32">
        <f>SUM(H4:H15)</f>
        <v>599.5777777777779</v>
      </c>
    </row>
    <row r="17" spans="1:25" x14ac:dyDescent="0.7">
      <c r="A17" s="32" t="s">
        <v>9</v>
      </c>
    </row>
    <row r="19" spans="1:25" x14ac:dyDescent="0.7">
      <c r="A19" s="32">
        <v>1</v>
      </c>
      <c r="B19" s="32">
        <v>2</v>
      </c>
      <c r="C19" s="32">
        <v>3</v>
      </c>
      <c r="D19" s="32">
        <v>4</v>
      </c>
      <c r="E19" s="32">
        <v>5</v>
      </c>
      <c r="F19" s="32">
        <v>6</v>
      </c>
      <c r="G19" s="32">
        <v>7</v>
      </c>
      <c r="H19" s="32">
        <v>8</v>
      </c>
      <c r="I19" s="32">
        <v>9</v>
      </c>
      <c r="J19" s="32">
        <v>10</v>
      </c>
      <c r="K19" s="32">
        <v>11</v>
      </c>
      <c r="L19" s="32">
        <v>12</v>
      </c>
      <c r="M19" s="32">
        <v>13</v>
      </c>
      <c r="N19" s="32">
        <v>14</v>
      </c>
      <c r="O19" s="32">
        <v>15</v>
      </c>
      <c r="P19" s="32">
        <v>16</v>
      </c>
      <c r="Q19" s="32">
        <v>17</v>
      </c>
      <c r="R19" s="32">
        <v>18</v>
      </c>
      <c r="S19" s="32">
        <v>19</v>
      </c>
      <c r="T19" s="32">
        <v>20</v>
      </c>
      <c r="U19" s="32">
        <v>21</v>
      </c>
      <c r="V19" s="32">
        <v>22</v>
      </c>
      <c r="W19" s="32">
        <v>23</v>
      </c>
      <c r="X19" s="32">
        <v>24</v>
      </c>
      <c r="Y19" s="32">
        <v>25</v>
      </c>
    </row>
    <row r="20" spans="1:25" x14ac:dyDescent="0.7">
      <c r="A20" s="32">
        <v>2</v>
      </c>
    </row>
    <row r="21" spans="1:25" x14ac:dyDescent="0.7">
      <c r="A21" s="32">
        <v>3</v>
      </c>
    </row>
    <row r="22" spans="1:25" ht="31.5" thickBot="1" x14ac:dyDescent="0.75">
      <c r="A22" s="32">
        <v>4</v>
      </c>
      <c r="D22" s="60" t="s">
        <v>17</v>
      </c>
      <c r="E22" s="60"/>
      <c r="F22" s="60"/>
      <c r="G22" s="60"/>
      <c r="H22" s="61"/>
    </row>
    <row r="23" spans="1:25" x14ac:dyDescent="0.7">
      <c r="A23" s="32">
        <v>5</v>
      </c>
      <c r="D23" s="62">
        <f ca="1">NOW()</f>
        <v>45438.080505324077</v>
      </c>
      <c r="E23" s="79" t="s">
        <v>18</v>
      </c>
      <c r="F23" s="79"/>
      <c r="G23" s="79"/>
      <c r="H23" s="79"/>
      <c r="I23" s="79"/>
      <c r="J23" s="79"/>
      <c r="K23" s="79"/>
      <c r="L23" s="79"/>
      <c r="M23" s="63"/>
      <c r="N23" s="63"/>
      <c r="O23" s="64"/>
    </row>
    <row r="24" spans="1:25" x14ac:dyDescent="0.7">
      <c r="A24" s="32">
        <v>6</v>
      </c>
      <c r="D24" s="65">
        <f ca="1">TODAY()</f>
        <v>45438</v>
      </c>
      <c r="E24" s="75" t="s">
        <v>19</v>
      </c>
      <c r="F24" s="75"/>
      <c r="G24" s="75"/>
      <c r="H24" s="75"/>
      <c r="I24" s="75"/>
      <c r="J24" s="75"/>
      <c r="K24" s="75"/>
      <c r="L24" s="75"/>
      <c r="O24" s="66"/>
    </row>
    <row r="25" spans="1:25" x14ac:dyDescent="0.7">
      <c r="A25" s="32">
        <v>7</v>
      </c>
      <c r="D25" s="67">
        <f ca="1">NOW()-3</f>
        <v>45435.080505324077</v>
      </c>
      <c r="E25" s="75" t="s">
        <v>20</v>
      </c>
      <c r="F25" s="75"/>
      <c r="G25" s="75"/>
      <c r="H25" s="75"/>
      <c r="I25" s="75"/>
      <c r="J25" s="75"/>
      <c r="K25" s="75"/>
      <c r="L25" s="75"/>
      <c r="O25" s="66"/>
    </row>
    <row r="26" spans="1:25" x14ac:dyDescent="0.7">
      <c r="A26" s="32">
        <v>8</v>
      </c>
      <c r="D26" s="68">
        <f>MOD(4,3)</f>
        <v>1</v>
      </c>
      <c r="E26" s="75" t="s">
        <v>21</v>
      </c>
      <c r="F26" s="75"/>
      <c r="G26" s="75"/>
      <c r="H26" s="75"/>
      <c r="I26" s="75"/>
      <c r="J26" s="75"/>
      <c r="K26" s="75"/>
      <c r="L26" s="75"/>
      <c r="O26" s="66"/>
    </row>
    <row r="27" spans="1:25" x14ac:dyDescent="0.7">
      <c r="A27" s="32">
        <v>9</v>
      </c>
      <c r="D27" s="68">
        <f>MOD(8,2)</f>
        <v>0</v>
      </c>
      <c r="E27" s="75" t="s">
        <v>22</v>
      </c>
      <c r="F27" s="75"/>
      <c r="G27" s="75"/>
      <c r="H27" s="75"/>
      <c r="I27" s="75"/>
      <c r="J27" s="75"/>
      <c r="K27" s="75"/>
      <c r="L27" s="75"/>
      <c r="O27" s="66"/>
    </row>
    <row r="28" spans="1:25" x14ac:dyDescent="0.7">
      <c r="D28" s="68"/>
      <c r="E28" s="75"/>
      <c r="F28" s="75"/>
      <c r="G28" s="75"/>
      <c r="H28" s="75"/>
      <c r="I28" s="75"/>
      <c r="J28" s="75"/>
      <c r="K28" s="75"/>
      <c r="L28" s="75"/>
      <c r="O28" s="66"/>
    </row>
    <row r="29" spans="1:25" x14ac:dyDescent="0.7">
      <c r="D29" s="23" t="s">
        <v>24</v>
      </c>
      <c r="E29" s="24" t="s">
        <v>59</v>
      </c>
      <c r="F29" s="72" t="s">
        <v>42</v>
      </c>
      <c r="O29" s="66"/>
    </row>
    <row r="30" spans="1:25" x14ac:dyDescent="0.7">
      <c r="D30" s="25" t="s">
        <v>47</v>
      </c>
      <c r="E30" s="26">
        <v>35490</v>
      </c>
      <c r="F30" s="71"/>
      <c r="O30" s="66"/>
    </row>
    <row r="31" spans="1:25" x14ac:dyDescent="0.7">
      <c r="D31" s="25" t="s">
        <v>48</v>
      </c>
      <c r="E31" s="27">
        <f ca="1">(TODAY()-E30)/365</f>
        <v>27.254794520547946</v>
      </c>
      <c r="F31" s="71"/>
      <c r="O31" s="66"/>
    </row>
    <row r="32" spans="1:25" x14ac:dyDescent="0.7">
      <c r="D32" s="25" t="s">
        <v>50</v>
      </c>
      <c r="E32" s="27">
        <f ca="1">ROUNDDOWN(E31,0)</f>
        <v>27</v>
      </c>
      <c r="F32" s="71" t="s">
        <v>51</v>
      </c>
      <c r="O32" s="66"/>
    </row>
    <row r="33" spans="4:15" x14ac:dyDescent="0.7">
      <c r="D33" s="25"/>
      <c r="E33" s="28"/>
      <c r="F33" s="71"/>
      <c r="O33" s="66"/>
    </row>
    <row r="34" spans="4:15" x14ac:dyDescent="0.7">
      <c r="D34" s="29" t="s">
        <v>53</v>
      </c>
      <c r="E34" s="74">
        <f ca="1">DATEDIF(E30,TODAY(),"Y")</f>
        <v>27</v>
      </c>
      <c r="F34" s="73" t="s">
        <v>52</v>
      </c>
      <c r="O34" s="66"/>
    </row>
    <row r="35" spans="4:15" x14ac:dyDescent="0.7">
      <c r="D35" s="29"/>
      <c r="E35" s="30"/>
      <c r="F35" s="71" t="s">
        <v>58</v>
      </c>
      <c r="O35" s="66"/>
    </row>
    <row r="36" spans="4:15" x14ac:dyDescent="0.7">
      <c r="D36" s="29" t="s">
        <v>54</v>
      </c>
      <c r="E36" s="30">
        <f ca="1">DATEDIF(E30,TODAY(),"M")</f>
        <v>326</v>
      </c>
      <c r="F36" s="71" t="s">
        <v>56</v>
      </c>
      <c r="O36" s="66"/>
    </row>
    <row r="37" spans="4:15" ht="31.5" thickBot="1" x14ac:dyDescent="0.75">
      <c r="D37" s="29" t="s">
        <v>55</v>
      </c>
      <c r="E37" s="30">
        <f ca="1">DATEDIF(E30,TODAY(),"D")</f>
        <v>9948</v>
      </c>
      <c r="F37" s="71" t="s">
        <v>57</v>
      </c>
      <c r="G37" s="69"/>
      <c r="H37" s="69"/>
      <c r="I37" s="69"/>
      <c r="J37" s="69"/>
      <c r="K37" s="69"/>
      <c r="L37" s="69"/>
      <c r="M37" s="69"/>
      <c r="N37" s="69"/>
      <c r="O37" s="70"/>
    </row>
    <row r="38" spans="4:15" x14ac:dyDescent="0.7">
      <c r="D38" s="29" t="s">
        <v>60</v>
      </c>
      <c r="E38" s="30"/>
      <c r="F38" s="71"/>
    </row>
  </sheetData>
  <mergeCells count="9">
    <mergeCell ref="M6:S6"/>
    <mergeCell ref="A2:D2"/>
    <mergeCell ref="E23:L23"/>
    <mergeCell ref="E24:L24"/>
    <mergeCell ref="E25:L25"/>
    <mergeCell ref="E26:L26"/>
    <mergeCell ref="E27:L27"/>
    <mergeCell ref="E28:L28"/>
    <mergeCell ref="E16:G16"/>
  </mergeCells>
  <conditionalFormatting sqref="B4:D14">
    <cfRule type="duplicateValues" dxfId="5" priority="5"/>
    <cfRule type="cellIs" dxfId="4" priority="6" operator="between">
      <formula>40</formula>
      <formula>77</formula>
    </cfRule>
    <cfRule type="cellIs" dxfId="3" priority="7" operator="greaterThan">
      <formula>55.2</formula>
    </cfRule>
  </conditionalFormatting>
  <conditionalFormatting sqref="E4:G14">
    <cfRule type="dataBar" priority="2">
      <dataBar>
        <cfvo type="min"/>
        <cfvo type="max"/>
        <color rgb="FF638EC6"/>
      </dataBar>
      <extLst>
        <ext xmlns:x14="http://schemas.microsoft.com/office/spreadsheetml/2009/9/main" uri="{B025F937-C7B1-47D3-B67F-A62EFF666E3E}">
          <x14:id>{CA04A26F-E3ED-437D-8D47-90F79570752A}</x14:id>
        </ext>
      </extLst>
    </cfRule>
    <cfRule type="top10" dxfId="2" priority="3" percent="1" rank="10"/>
    <cfRule type="top10" dxfId="1" priority="4" rank="10"/>
  </conditionalFormatting>
  <conditionalFormatting sqref="R12">
    <cfRule type="colorScale" priority="1">
      <colorScale>
        <cfvo type="min"/>
        <cfvo type="max"/>
        <color rgb="FFFCFCFF"/>
        <color rgb="FF63BE7B"/>
      </colorScale>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CA04A26F-E3ED-437D-8D47-90F79570752A}">
            <x14:dataBar minLength="0" maxLength="100" border="1" negativeBarBorderColorSameAsPositive="0">
              <x14:cfvo type="autoMin"/>
              <x14:cfvo type="autoMax"/>
              <x14:borderColor rgb="FF638EC6"/>
              <x14:negativeFillColor rgb="FFFF0000"/>
              <x14:negativeBorderColor rgb="FFFF0000"/>
              <x14:axisColor rgb="FF000000"/>
            </x14:dataBar>
          </x14:cfRule>
          <xm:sqref>E4:G14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36F50-3E2E-41FD-8C2A-C4CC2DC3FBE4}">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767EF-1F58-4191-82F3-0A10FB9710C3}">
  <dimension ref="A2:N22"/>
  <sheetViews>
    <sheetView topLeftCell="A21" workbookViewId="0">
      <selection activeCell="B7" sqref="B7"/>
    </sheetView>
  </sheetViews>
  <sheetFormatPr defaultRowHeight="14.5" x14ac:dyDescent="0.35"/>
  <cols>
    <col min="1" max="1" width="25.90625" bestFit="1" customWidth="1"/>
    <col min="2" max="2" width="28" customWidth="1"/>
    <col min="3" max="3" width="24.7265625" bestFit="1" customWidth="1"/>
    <col min="4" max="4" width="28" bestFit="1" customWidth="1"/>
    <col min="5" max="5" width="38.36328125" bestFit="1" customWidth="1"/>
  </cols>
  <sheetData>
    <row r="2" spans="1:14" x14ac:dyDescent="0.35">
      <c r="A2" s="80" t="s">
        <v>23</v>
      </c>
      <c r="B2" s="80"/>
      <c r="C2" s="80"/>
      <c r="D2" s="80"/>
      <c r="E2" s="80"/>
      <c r="F2" s="80"/>
      <c r="G2" s="80"/>
      <c r="H2" s="80"/>
      <c r="I2" s="80"/>
      <c r="J2" s="80"/>
      <c r="K2" s="80"/>
      <c r="L2" s="80"/>
      <c r="M2" s="80"/>
      <c r="N2" s="80"/>
    </row>
    <row r="3" spans="1:14" x14ac:dyDescent="0.35">
      <c r="A3" s="80"/>
      <c r="B3" s="80"/>
      <c r="C3" s="80"/>
      <c r="D3" s="80"/>
      <c r="E3" s="80"/>
      <c r="F3" s="80"/>
      <c r="G3" s="80"/>
      <c r="H3" s="80"/>
      <c r="I3" s="80"/>
      <c r="J3" s="80"/>
      <c r="K3" s="80"/>
      <c r="L3" s="80"/>
      <c r="M3" s="80"/>
      <c r="N3" s="80"/>
    </row>
    <row r="5" spans="1:14" ht="18.5" x14ac:dyDescent="0.45">
      <c r="C5" s="15" t="s">
        <v>40</v>
      </c>
      <c r="E5" s="20" t="s">
        <v>43</v>
      </c>
    </row>
    <row r="6" spans="1:14" ht="15" thickBot="1" x14ac:dyDescent="0.4">
      <c r="A6" s="2" t="s">
        <v>24</v>
      </c>
      <c r="B6" s="3" t="s">
        <v>25</v>
      </c>
      <c r="C6" s="4" t="s">
        <v>26</v>
      </c>
      <c r="D6" s="5" t="s">
        <v>42</v>
      </c>
      <c r="E6" s="5" t="s">
        <v>39</v>
      </c>
    </row>
    <row r="7" spans="1:14" x14ac:dyDescent="0.35">
      <c r="A7" s="6" t="s">
        <v>27</v>
      </c>
      <c r="B7" s="7">
        <v>9834567887</v>
      </c>
      <c r="C7" s="8" t="s">
        <v>33</v>
      </c>
      <c r="D7" s="1" t="str">
        <f>LEFT(SEARCH("-",Table1[[#This Row],[Dress code]],1))</f>
        <v>6</v>
      </c>
      <c r="E7" s="1">
        <f>LEFT(SEARCH("-",Table1[[#This Row],[Dress code]],1))-1</f>
        <v>5</v>
      </c>
    </row>
    <row r="8" spans="1:14" x14ac:dyDescent="0.35">
      <c r="A8" s="9" t="s">
        <v>28</v>
      </c>
      <c r="B8" s="10">
        <v>8676455433</v>
      </c>
      <c r="C8" s="11" t="s">
        <v>34</v>
      </c>
      <c r="D8" s="1" t="str">
        <f>LEFT(SEARCH("-",Table1[[#This Row],[Dress code]],1))</f>
        <v>6</v>
      </c>
      <c r="E8" s="1">
        <f>LEFT(SEARCH("-",Table1[[#This Row],[Dress code]],1))-1</f>
        <v>5</v>
      </c>
    </row>
    <row r="9" spans="1:14" x14ac:dyDescent="0.35">
      <c r="A9" s="9" t="s">
        <v>29</v>
      </c>
      <c r="B9" s="10">
        <v>7765463456</v>
      </c>
      <c r="C9" s="11" t="s">
        <v>35</v>
      </c>
      <c r="D9" s="1" t="str">
        <f>LEFT(SEARCH("-",Table1[[#This Row],[Dress code]],1))</f>
        <v>5</v>
      </c>
      <c r="E9" s="1">
        <f>LEFT(SEARCH("-",Table1[[#This Row],[Dress code]],1))-1</f>
        <v>4</v>
      </c>
    </row>
    <row r="10" spans="1:14" x14ac:dyDescent="0.35">
      <c r="A10" s="9" t="s">
        <v>30</v>
      </c>
      <c r="B10" s="10">
        <v>9989099008</v>
      </c>
      <c r="C10" s="11" t="s">
        <v>36</v>
      </c>
      <c r="D10" s="1" t="str">
        <f>LEFT(SEARCH("-",Table1[[#This Row],[Dress code]],1))</f>
        <v>7</v>
      </c>
      <c r="E10" s="1">
        <f>LEFT(SEARCH("-",Table1[[#This Row],[Dress code]],1))-1</f>
        <v>6</v>
      </c>
    </row>
    <row r="11" spans="1:14" x14ac:dyDescent="0.35">
      <c r="A11" s="9" t="s">
        <v>31</v>
      </c>
      <c r="B11" s="10">
        <v>9876879809</v>
      </c>
      <c r="C11" s="11" t="s">
        <v>37</v>
      </c>
      <c r="D11" s="1" t="str">
        <f>LEFT(SEARCH("-",Table1[[#This Row],[Dress code]],1))</f>
        <v>4</v>
      </c>
      <c r="E11" s="1">
        <f>LEFT(SEARCH("-",Table1[[#This Row],[Dress code]],1))-1</f>
        <v>3</v>
      </c>
    </row>
    <row r="12" spans="1:14" x14ac:dyDescent="0.35">
      <c r="A12" s="12" t="s">
        <v>32</v>
      </c>
      <c r="B12" s="13">
        <v>923456789</v>
      </c>
      <c r="C12" s="14" t="s">
        <v>38</v>
      </c>
      <c r="D12" s="1" t="str">
        <f>LEFT(SEARCH("-",Table1[[#This Row],[Dress code]],1))</f>
        <v>8</v>
      </c>
      <c r="E12" s="1">
        <f>LEFT(SEARCH("-",Table1[[#This Row],[Dress code]],1))-1</f>
        <v>7</v>
      </c>
    </row>
    <row r="15" spans="1:14" ht="19" thickBot="1" x14ac:dyDescent="0.5">
      <c r="A15" s="21" t="s">
        <v>41</v>
      </c>
    </row>
    <row r="16" spans="1:14" ht="15" thickBot="1" x14ac:dyDescent="0.4">
      <c r="A16" s="16" t="s">
        <v>26</v>
      </c>
      <c r="B16" t="s">
        <v>44</v>
      </c>
      <c r="C16" t="s">
        <v>45</v>
      </c>
    </row>
    <row r="17" spans="1:3" x14ac:dyDescent="0.35">
      <c r="A17" s="17" t="s">
        <v>33</v>
      </c>
      <c r="B17" s="22" t="str">
        <f>LEFT(C7, SEARCH("-",C7,1))</f>
        <v>white-</v>
      </c>
      <c r="C17" t="str">
        <f t="shared" ref="C17:C22" si="0">LEFT(C7,SEARCH("-",C7,1)-1)</f>
        <v>white</v>
      </c>
    </row>
    <row r="18" spans="1:3" x14ac:dyDescent="0.35">
      <c r="A18" s="18" t="s">
        <v>34</v>
      </c>
      <c r="B18" s="22" t="str">
        <f t="shared" ref="B18:B22" si="1">LEFT(C8, SEARCH("-",C8,1))</f>
        <v>jeans-</v>
      </c>
      <c r="C18" t="str">
        <f t="shared" si="0"/>
        <v>jeans</v>
      </c>
    </row>
    <row r="19" spans="1:3" x14ac:dyDescent="0.35">
      <c r="A19" s="18" t="s">
        <v>35</v>
      </c>
      <c r="B19" s="22" t="str">
        <f t="shared" si="1"/>
        <v>blue-</v>
      </c>
      <c r="C19" t="str">
        <f t="shared" si="0"/>
        <v>blue</v>
      </c>
    </row>
    <row r="20" spans="1:3" x14ac:dyDescent="0.35">
      <c r="A20" s="18" t="s">
        <v>36</v>
      </c>
      <c r="B20" s="22" t="str">
        <f t="shared" si="1"/>
        <v>jeans -</v>
      </c>
      <c r="C20" t="str">
        <f t="shared" si="0"/>
        <v xml:space="preserve">jeans </v>
      </c>
    </row>
    <row r="21" spans="1:3" x14ac:dyDescent="0.35">
      <c r="A21" s="18" t="s">
        <v>37</v>
      </c>
      <c r="B21" s="22" t="str">
        <f t="shared" si="1"/>
        <v>red-</v>
      </c>
      <c r="C21" t="str">
        <f t="shared" si="0"/>
        <v>red</v>
      </c>
    </row>
    <row r="22" spans="1:3" ht="15" thickBot="1" x14ac:dyDescent="0.4">
      <c r="A22" s="19" t="s">
        <v>38</v>
      </c>
      <c r="B22" s="22" t="str">
        <f t="shared" si="1"/>
        <v>purple -</v>
      </c>
      <c r="C22" t="str">
        <f t="shared" si="0"/>
        <v xml:space="preserve">purple </v>
      </c>
    </row>
  </sheetData>
  <mergeCells count="1">
    <mergeCell ref="A2:N3"/>
  </mergeCells>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0BA13-3696-4B73-9FED-5DBD8E4C9826}">
  <dimension ref="A1:G7"/>
  <sheetViews>
    <sheetView workbookViewId="0">
      <selection activeCell="D75" sqref="D75"/>
    </sheetView>
  </sheetViews>
  <sheetFormatPr defaultColWidth="8.7265625" defaultRowHeight="14.5" x14ac:dyDescent="0.35"/>
  <cols>
    <col min="1" max="1" width="8.7265625" customWidth="1"/>
    <col min="2" max="2" width="10.08984375" bestFit="1" customWidth="1"/>
    <col min="3" max="5" width="8.7265625" customWidth="1"/>
    <col min="6" max="6" width="0" hidden="1" customWidth="1"/>
  </cols>
  <sheetData>
    <row r="1" spans="1:7" ht="15" thickBot="1" x14ac:dyDescent="0.4">
      <c r="G1" t="s">
        <v>66</v>
      </c>
    </row>
    <row r="2" spans="1:7" x14ac:dyDescent="0.35">
      <c r="A2" s="92" t="s">
        <v>61</v>
      </c>
      <c r="B2" s="93" t="s">
        <v>65</v>
      </c>
      <c r="C2" s="94"/>
      <c r="D2" s="94"/>
      <c r="E2" s="95"/>
    </row>
    <row r="3" spans="1:7" x14ac:dyDescent="0.35">
      <c r="A3" s="96" t="s">
        <v>62</v>
      </c>
      <c r="B3" s="97">
        <v>33093</v>
      </c>
      <c r="C3" s="98"/>
      <c r="D3" s="98"/>
      <c r="E3" s="99"/>
    </row>
    <row r="4" spans="1:7" x14ac:dyDescent="0.35">
      <c r="A4" s="85" t="s">
        <v>46</v>
      </c>
      <c r="B4" s="87">
        <f ca="1">DATEDIF(B3,TODAY(),"Y")</f>
        <v>33</v>
      </c>
      <c r="C4" s="81"/>
      <c r="D4" s="81"/>
      <c r="E4" s="88"/>
    </row>
    <row r="5" spans="1:7" x14ac:dyDescent="0.35">
      <c r="A5" s="85" t="s">
        <v>63</v>
      </c>
      <c r="B5" s="87">
        <f ca="1">DATEDIF(B3,TODAY(),"M")</f>
        <v>405</v>
      </c>
      <c r="C5" s="81"/>
      <c r="D5" s="81"/>
      <c r="E5" s="88"/>
    </row>
    <row r="6" spans="1:7" ht="15" thickBot="1" x14ac:dyDescent="0.4">
      <c r="A6" s="86" t="s">
        <v>64</v>
      </c>
      <c r="B6" s="89">
        <f ca="1">DATEDIF(B3,TODAY(),"MD")</f>
        <v>18</v>
      </c>
      <c r="C6" s="90"/>
      <c r="D6" s="90"/>
      <c r="E6" s="91"/>
    </row>
    <row r="7" spans="1:7" ht="15" thickBot="1" x14ac:dyDescent="0.4">
      <c r="A7" s="82" t="str">
        <f ca="1">CONCATENATE("YOU ARE ", B4," YEARS ", B5, " MONTHS ", B6," DAYS  OLD ")</f>
        <v xml:space="preserve">YOU ARE 33 YEARS 405 MONTHS 18 DAYS  OLD </v>
      </c>
      <c r="B7" s="83"/>
      <c r="C7" s="83"/>
      <c r="D7" s="83"/>
      <c r="E7" s="84"/>
    </row>
  </sheetData>
  <mergeCells count="6">
    <mergeCell ref="B2:E2"/>
    <mergeCell ref="B3:E3"/>
    <mergeCell ref="B4:E4"/>
    <mergeCell ref="B5:E5"/>
    <mergeCell ref="B6:E6"/>
    <mergeCell ref="A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4DC5-5596-4FE9-843C-07F515A031D8}">
  <dimension ref="A1:O18"/>
  <sheetViews>
    <sheetView workbookViewId="0">
      <selection activeCell="I4" sqref="I4"/>
    </sheetView>
  </sheetViews>
  <sheetFormatPr defaultRowHeight="14.5" x14ac:dyDescent="0.35"/>
  <sheetData>
    <row r="1" spans="1:15" x14ac:dyDescent="0.35">
      <c r="A1">
        <v>100000</v>
      </c>
    </row>
    <row r="2" spans="1:15" x14ac:dyDescent="0.35">
      <c r="A2" s="100">
        <v>0.05</v>
      </c>
      <c r="C2" s="102" t="s">
        <v>67</v>
      </c>
    </row>
    <row r="3" spans="1:15" x14ac:dyDescent="0.35">
      <c r="A3">
        <v>360</v>
      </c>
      <c r="C3" s="103"/>
    </row>
    <row r="4" spans="1:15" x14ac:dyDescent="0.35">
      <c r="A4" s="101">
        <f>PMT(A2/12,A3,-A1)</f>
        <v>536.82162301213907</v>
      </c>
      <c r="C4" s="104" t="s">
        <v>68</v>
      </c>
    </row>
    <row r="5" spans="1:15" x14ac:dyDescent="0.35">
      <c r="C5" s="104" t="s">
        <v>69</v>
      </c>
    </row>
    <row r="6" spans="1:15" x14ac:dyDescent="0.35">
      <c r="C6" s="104" t="s">
        <v>70</v>
      </c>
    </row>
    <row r="7" spans="1:15" x14ac:dyDescent="0.35">
      <c r="C7" s="104" t="s">
        <v>71</v>
      </c>
    </row>
    <row r="8" spans="1:15" x14ac:dyDescent="0.35">
      <c r="A8" s="107" t="s">
        <v>72</v>
      </c>
      <c r="B8" s="107"/>
      <c r="E8" s="107" t="s">
        <v>73</v>
      </c>
      <c r="F8" s="107"/>
      <c r="G8" s="107"/>
    </row>
    <row r="9" spans="1:15" ht="15" thickBot="1" x14ac:dyDescent="0.4">
      <c r="B9" s="100"/>
      <c r="C9" s="100"/>
      <c r="D9" s="100"/>
      <c r="E9" s="108"/>
      <c r="F9" s="108"/>
      <c r="G9" s="108"/>
    </row>
    <row r="10" spans="1:15" x14ac:dyDescent="0.35">
      <c r="A10" s="105"/>
      <c r="B10" s="106">
        <f>A4</f>
        <v>536.82162301213907</v>
      </c>
      <c r="E10" s="109">
        <f>A4</f>
        <v>536.82162301213907</v>
      </c>
      <c r="F10" s="116">
        <v>0.05</v>
      </c>
      <c r="G10" s="116">
        <v>0.06</v>
      </c>
      <c r="H10" s="116">
        <v>7.0000000000000007E-2</v>
      </c>
      <c r="I10" s="116">
        <v>0.08</v>
      </c>
      <c r="J10" s="116">
        <v>0.09</v>
      </c>
      <c r="K10" s="117">
        <v>0.1</v>
      </c>
      <c r="L10" s="118" t="s">
        <v>74</v>
      </c>
      <c r="M10" s="119"/>
      <c r="N10" s="119"/>
      <c r="O10" s="119"/>
    </row>
    <row r="11" spans="1:15" x14ac:dyDescent="0.35">
      <c r="A11" s="105">
        <v>100000</v>
      </c>
      <c r="B11" s="105">
        <f t="dataTable" ref="B11:B15" dt2D="0" dtr="0" r1="A1"/>
        <v>536.82162301213907</v>
      </c>
      <c r="D11" s="120" t="s">
        <v>75</v>
      </c>
      <c r="E11" s="114">
        <v>100000</v>
      </c>
      <c r="F11" s="110">
        <f t="dataTable" ref="F11:K17" dt2D="1" dtr="1" r1="A2" r2="A1" ca="1"/>
        <v>536.82162301213907</v>
      </c>
      <c r="G11" s="110">
        <v>599.55052515275236</v>
      </c>
      <c r="H11" s="110">
        <v>665.30249517918321</v>
      </c>
      <c r="I11" s="110">
        <v>733.76457387937614</v>
      </c>
      <c r="J11" s="110">
        <v>804.62261694478264</v>
      </c>
      <c r="K11" s="111">
        <v>877.57157008879869</v>
      </c>
    </row>
    <row r="12" spans="1:15" x14ac:dyDescent="0.35">
      <c r="A12" s="105">
        <v>200000</v>
      </c>
      <c r="B12" s="105">
        <v>1073.6432460242781</v>
      </c>
      <c r="D12" s="120" t="s">
        <v>76</v>
      </c>
      <c r="E12" s="114">
        <v>200000</v>
      </c>
      <c r="F12" s="110">
        <v>1073.6432460242781</v>
      </c>
      <c r="G12" s="110">
        <v>1199.1010503055047</v>
      </c>
      <c r="H12" s="110">
        <v>1330.6049903583664</v>
      </c>
      <c r="I12" s="110">
        <v>1467.5291477587523</v>
      </c>
      <c r="J12" s="110">
        <v>1609.2452338895653</v>
      </c>
      <c r="K12" s="111">
        <v>1755.1431401775974</v>
      </c>
    </row>
    <row r="13" spans="1:15" x14ac:dyDescent="0.35">
      <c r="A13" s="105">
        <v>300000</v>
      </c>
      <c r="B13" s="105">
        <v>1610.4648690364172</v>
      </c>
      <c r="D13" s="120" t="s">
        <v>77</v>
      </c>
      <c r="E13" s="114">
        <v>300000</v>
      </c>
      <c r="F13" s="110">
        <v>1610.4648690364172</v>
      </c>
      <c r="G13" s="110">
        <v>1798.651575458257</v>
      </c>
      <c r="H13" s="110">
        <v>1995.9074855375497</v>
      </c>
      <c r="I13" s="110">
        <v>2201.2937216381288</v>
      </c>
      <c r="J13" s="110">
        <v>2413.8678508343478</v>
      </c>
      <c r="K13" s="111">
        <v>2632.7147102663962</v>
      </c>
    </row>
    <row r="14" spans="1:15" x14ac:dyDescent="0.35">
      <c r="A14" s="105">
        <v>400000</v>
      </c>
      <c r="B14" s="105">
        <v>2147.2864920485563</v>
      </c>
      <c r="D14" s="120" t="s">
        <v>78</v>
      </c>
      <c r="E14" s="114">
        <v>400000</v>
      </c>
      <c r="F14" s="110">
        <v>2147.2864920485563</v>
      </c>
      <c r="G14" s="110">
        <v>2398.2021006110094</v>
      </c>
      <c r="H14" s="110">
        <v>2661.2099807167328</v>
      </c>
      <c r="I14" s="110">
        <v>2935.0582955175046</v>
      </c>
      <c r="J14" s="110">
        <v>3218.4904677791305</v>
      </c>
      <c r="K14" s="111">
        <v>3510.2862803551948</v>
      </c>
    </row>
    <row r="15" spans="1:15" x14ac:dyDescent="0.35">
      <c r="A15" s="105">
        <v>500000</v>
      </c>
      <c r="B15" s="105">
        <v>2684.1081150606951</v>
      </c>
      <c r="D15" s="120" t="s">
        <v>79</v>
      </c>
      <c r="E15" s="114">
        <v>500000</v>
      </c>
      <c r="F15" s="110">
        <v>2684.1081150606951</v>
      </c>
      <c r="G15" s="110">
        <v>2997.7526257637614</v>
      </c>
      <c r="H15" s="110">
        <v>3326.5124758959159</v>
      </c>
      <c r="I15" s="110">
        <v>3668.8228693968813</v>
      </c>
      <c r="J15" s="110">
        <v>4023.1130847239128</v>
      </c>
      <c r="K15" s="111">
        <v>4387.8578504439938</v>
      </c>
    </row>
    <row r="16" spans="1:15" x14ac:dyDescent="0.35">
      <c r="D16" s="120" t="s">
        <v>80</v>
      </c>
      <c r="E16" s="114">
        <v>600000</v>
      </c>
      <c r="F16" s="110">
        <v>3220.9297380728344</v>
      </c>
      <c r="G16" s="110">
        <v>3597.3031509165139</v>
      </c>
      <c r="H16" s="110">
        <v>3991.8149710750995</v>
      </c>
      <c r="I16" s="110">
        <v>4402.5874432762575</v>
      </c>
      <c r="J16" s="110">
        <v>4827.7357016686956</v>
      </c>
      <c r="K16" s="111">
        <v>5265.4294205327924</v>
      </c>
    </row>
    <row r="17" spans="4:11" ht="15" thickBot="1" x14ac:dyDescent="0.4">
      <c r="D17" s="120" t="s">
        <v>81</v>
      </c>
      <c r="E17" s="115">
        <v>700000</v>
      </c>
      <c r="F17" s="112">
        <v>3757.7513610849733</v>
      </c>
      <c r="G17" s="112">
        <v>4196.8536760692659</v>
      </c>
      <c r="H17" s="112">
        <v>4657.1174662542817</v>
      </c>
      <c r="I17" s="112">
        <v>5136.3520171556329</v>
      </c>
      <c r="J17" s="112">
        <v>5632.3583186134783</v>
      </c>
      <c r="K17" s="113">
        <v>6143.000990621591</v>
      </c>
    </row>
    <row r="18" spans="4:11" x14ac:dyDescent="0.35">
      <c r="D18" s="121" t="s">
        <v>82</v>
      </c>
    </row>
  </sheetData>
  <mergeCells count="3">
    <mergeCell ref="A8:B8"/>
    <mergeCell ref="E8:G8"/>
    <mergeCell ref="L10:O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F1B58-DFAF-40E0-BA50-9EEA8FB7BC7A}">
  <dimension ref="A1:R44"/>
  <sheetViews>
    <sheetView zoomScale="52" workbookViewId="0">
      <selection activeCell="E7" sqref="E6:E7"/>
    </sheetView>
  </sheetViews>
  <sheetFormatPr defaultRowHeight="14.5" x14ac:dyDescent="0.35"/>
  <sheetData>
    <row r="1" spans="1:18" ht="28.5" x14ac:dyDescent="0.65">
      <c r="A1" s="153" t="s">
        <v>189</v>
      </c>
    </row>
    <row r="3" spans="1:18" x14ac:dyDescent="0.35">
      <c r="A3" s="150" t="s">
        <v>190</v>
      </c>
      <c r="B3" s="150" t="s">
        <v>191</v>
      </c>
    </row>
    <row r="4" spans="1:18" x14ac:dyDescent="0.35">
      <c r="A4" s="149" t="s">
        <v>192</v>
      </c>
      <c r="B4" s="151">
        <v>56</v>
      </c>
    </row>
    <row r="5" spans="1:18" x14ac:dyDescent="0.35">
      <c r="A5" s="149" t="s">
        <v>193</v>
      </c>
      <c r="B5" s="151">
        <v>87</v>
      </c>
    </row>
    <row r="6" spans="1:18" x14ac:dyDescent="0.35">
      <c r="A6" s="149" t="s">
        <v>194</v>
      </c>
      <c r="B6" s="151">
        <v>98</v>
      </c>
    </row>
    <row r="7" spans="1:18" x14ac:dyDescent="0.35">
      <c r="A7" s="149" t="s">
        <v>195</v>
      </c>
      <c r="B7" s="151">
        <v>45</v>
      </c>
    </row>
    <row r="8" spans="1:18" x14ac:dyDescent="0.35">
      <c r="A8" s="149" t="s">
        <v>196</v>
      </c>
      <c r="B8" s="151">
        <v>58</v>
      </c>
      <c r="D8" t="s">
        <v>200</v>
      </c>
    </row>
    <row r="9" spans="1:18" x14ac:dyDescent="0.35">
      <c r="A9" s="149" t="s">
        <v>197</v>
      </c>
      <c r="B9" s="151">
        <v>56</v>
      </c>
    </row>
    <row r="10" spans="1:18" x14ac:dyDescent="0.35">
      <c r="A10" s="149" t="s">
        <v>198</v>
      </c>
      <c r="B10" s="151">
        <f>SUM(B4:B9)</f>
        <v>400</v>
      </c>
    </row>
    <row r="11" spans="1:18" x14ac:dyDescent="0.35">
      <c r="A11" s="149" t="s">
        <v>199</v>
      </c>
      <c r="B11" s="152">
        <f>B10/600*100</f>
        <v>66.666666666666657</v>
      </c>
    </row>
    <row r="14" spans="1:18" s="131" customFormat="1" ht="18.5" x14ac:dyDescent="0.45">
      <c r="A14" s="131" t="s">
        <v>211</v>
      </c>
    </row>
    <row r="15" spans="1:18" s="131" customFormat="1" ht="18.5" x14ac:dyDescent="0.45">
      <c r="A15" s="131" t="s">
        <v>210</v>
      </c>
    </row>
    <row r="16" spans="1:18" ht="15.5" x14ac:dyDescent="0.35">
      <c r="A16" s="130" t="s">
        <v>201</v>
      </c>
      <c r="B16" s="130"/>
      <c r="C16" s="130"/>
      <c r="D16" s="130"/>
      <c r="E16" s="130"/>
      <c r="F16" s="130"/>
      <c r="G16" s="130"/>
      <c r="H16" s="130"/>
      <c r="I16" s="130"/>
      <c r="J16" s="130"/>
      <c r="K16" s="130"/>
      <c r="L16" s="130"/>
      <c r="M16" s="130"/>
      <c r="N16" s="130"/>
      <c r="O16" s="130"/>
      <c r="P16" s="130"/>
      <c r="Q16" s="130"/>
      <c r="R16" s="130"/>
    </row>
    <row r="17" spans="1:18" ht="15.5" x14ac:dyDescent="0.35">
      <c r="A17" s="130" t="s">
        <v>202</v>
      </c>
      <c r="B17" s="130"/>
      <c r="C17" s="130"/>
      <c r="D17" s="130"/>
      <c r="E17" s="130"/>
      <c r="F17" s="130"/>
      <c r="G17" s="130"/>
      <c r="H17" s="130"/>
      <c r="I17" s="130"/>
      <c r="J17" s="130"/>
      <c r="K17" s="130"/>
      <c r="L17" s="130"/>
      <c r="M17" s="130"/>
      <c r="N17" s="130"/>
      <c r="O17" s="130"/>
      <c r="P17" s="130"/>
      <c r="Q17" s="130"/>
      <c r="R17" s="130"/>
    </row>
    <row r="18" spans="1:18" ht="15.5" x14ac:dyDescent="0.35">
      <c r="A18" s="130" t="s">
        <v>203</v>
      </c>
      <c r="B18" s="130"/>
      <c r="C18" s="130"/>
      <c r="D18" s="130"/>
      <c r="E18" s="130"/>
      <c r="F18" s="130"/>
      <c r="G18" s="130"/>
      <c r="H18" s="130"/>
      <c r="I18" s="130"/>
      <c r="J18" s="130"/>
      <c r="K18" s="130"/>
      <c r="L18" s="130"/>
      <c r="M18" s="130"/>
      <c r="N18" s="130"/>
      <c r="O18" s="130"/>
      <c r="P18" s="130"/>
      <c r="Q18" s="130"/>
      <c r="R18" s="130"/>
    </row>
    <row r="19" spans="1:18" ht="15.5" x14ac:dyDescent="0.35">
      <c r="A19" s="130" t="s">
        <v>204</v>
      </c>
      <c r="B19" s="130"/>
      <c r="C19" s="130"/>
      <c r="D19" s="130"/>
      <c r="E19" s="130"/>
      <c r="F19" s="130"/>
      <c r="G19" s="130"/>
      <c r="H19" s="130"/>
      <c r="I19" s="130"/>
      <c r="J19" s="130"/>
      <c r="K19" s="130"/>
      <c r="L19" s="130"/>
      <c r="M19" s="130"/>
      <c r="N19" s="130"/>
      <c r="O19" s="130"/>
      <c r="P19" s="130"/>
      <c r="Q19" s="130"/>
      <c r="R19" s="130"/>
    </row>
    <row r="20" spans="1:18" ht="15.5" x14ac:dyDescent="0.35">
      <c r="A20" s="130" t="s">
        <v>205</v>
      </c>
      <c r="B20" s="130"/>
      <c r="C20" s="130"/>
      <c r="D20" s="130"/>
      <c r="E20" s="130"/>
      <c r="F20" s="130"/>
      <c r="G20" s="130"/>
      <c r="H20" s="130"/>
      <c r="I20" s="130"/>
      <c r="J20" s="130"/>
      <c r="K20" s="130"/>
      <c r="L20" s="130"/>
      <c r="M20" s="130"/>
      <c r="N20" s="130"/>
      <c r="O20" s="130"/>
      <c r="P20" s="130"/>
      <c r="Q20" s="130"/>
      <c r="R20" s="130"/>
    </row>
    <row r="21" spans="1:18" ht="15.5" x14ac:dyDescent="0.35">
      <c r="A21" s="130" t="s">
        <v>206</v>
      </c>
      <c r="B21" s="130"/>
      <c r="C21" s="130"/>
      <c r="D21" s="130"/>
      <c r="E21" s="130"/>
      <c r="F21" s="130"/>
      <c r="G21" s="130"/>
      <c r="H21" s="130"/>
      <c r="I21" s="130"/>
      <c r="J21" s="130"/>
      <c r="K21" s="130"/>
      <c r="L21" s="130"/>
      <c r="M21" s="130"/>
      <c r="N21" s="130"/>
      <c r="O21" s="130"/>
      <c r="P21" s="130"/>
      <c r="Q21" s="130"/>
      <c r="R21" s="130"/>
    </row>
    <row r="22" spans="1:18" ht="15.5" x14ac:dyDescent="0.35">
      <c r="A22" s="130"/>
      <c r="B22" s="130"/>
      <c r="C22" s="130"/>
      <c r="D22" s="130"/>
      <c r="E22" s="130"/>
      <c r="F22" s="130"/>
      <c r="G22" s="130"/>
      <c r="H22" s="130"/>
      <c r="I22" s="130"/>
      <c r="J22" s="130"/>
      <c r="K22" s="130"/>
      <c r="L22" s="130"/>
      <c r="M22" s="130"/>
      <c r="N22" s="130"/>
      <c r="O22" s="130"/>
      <c r="P22" s="130"/>
      <c r="Q22" s="130"/>
      <c r="R22" s="130"/>
    </row>
    <row r="23" spans="1:18" ht="15.5" x14ac:dyDescent="0.35">
      <c r="A23" s="130" t="s">
        <v>207</v>
      </c>
      <c r="B23" s="130"/>
      <c r="C23" s="130"/>
      <c r="D23" s="130"/>
      <c r="E23" s="130"/>
      <c r="F23" s="130"/>
      <c r="G23" s="130"/>
      <c r="H23" s="130"/>
      <c r="I23" s="130"/>
      <c r="J23" s="130"/>
      <c r="K23" s="130"/>
      <c r="L23" s="130"/>
      <c r="M23" s="130"/>
      <c r="N23" s="130"/>
      <c r="O23" s="130"/>
      <c r="P23" s="130"/>
      <c r="Q23" s="130"/>
      <c r="R23" s="130"/>
    </row>
    <row r="24" spans="1:18" ht="15.5" x14ac:dyDescent="0.35">
      <c r="A24" s="130" t="s">
        <v>208</v>
      </c>
      <c r="B24" s="130"/>
      <c r="C24" s="130"/>
      <c r="D24" s="130"/>
      <c r="E24" s="130"/>
      <c r="F24" s="130"/>
      <c r="G24" s="130"/>
      <c r="H24" s="130"/>
      <c r="I24" s="130"/>
      <c r="J24" s="130"/>
      <c r="K24" s="130"/>
      <c r="L24" s="130"/>
      <c r="M24" s="130"/>
      <c r="N24" s="130"/>
      <c r="O24" s="130"/>
      <c r="P24" s="130"/>
      <c r="Q24" s="130"/>
      <c r="R24" s="130"/>
    </row>
    <row r="25" spans="1:18" ht="15.5" x14ac:dyDescent="0.35">
      <c r="A25" s="130"/>
      <c r="B25" s="130"/>
      <c r="C25" s="130"/>
      <c r="D25" s="130"/>
      <c r="E25" s="130"/>
      <c r="F25" s="130"/>
      <c r="G25" s="130"/>
      <c r="H25" s="130"/>
      <c r="I25" s="130"/>
      <c r="J25" s="130"/>
      <c r="K25" s="130"/>
      <c r="L25" s="130"/>
      <c r="M25" s="130"/>
      <c r="N25" s="130"/>
      <c r="O25" s="130"/>
      <c r="P25" s="130"/>
      <c r="Q25" s="130"/>
      <c r="R25" s="130"/>
    </row>
    <row r="26" spans="1:18" ht="15.5" x14ac:dyDescent="0.35">
      <c r="A26" s="130" t="s">
        <v>209</v>
      </c>
      <c r="B26" s="130"/>
      <c r="C26" s="130"/>
      <c r="D26" s="130"/>
      <c r="E26" s="130"/>
      <c r="F26" s="130"/>
      <c r="G26" s="130"/>
      <c r="H26" s="130"/>
      <c r="I26" s="130"/>
      <c r="J26" s="130"/>
      <c r="K26" s="130"/>
      <c r="L26" s="130"/>
      <c r="M26" s="130"/>
      <c r="N26" s="130"/>
      <c r="O26" s="130"/>
      <c r="P26" s="130"/>
      <c r="Q26" s="130"/>
      <c r="R26" s="130"/>
    </row>
    <row r="27" spans="1:18" ht="15.5" x14ac:dyDescent="0.35">
      <c r="A27" s="130"/>
      <c r="B27" s="130"/>
      <c r="C27" s="130"/>
      <c r="D27" s="130"/>
      <c r="E27" s="130"/>
      <c r="F27" s="130"/>
      <c r="G27" s="130"/>
      <c r="H27" s="130"/>
      <c r="I27" s="130"/>
      <c r="J27" s="130"/>
      <c r="K27" s="130"/>
      <c r="L27" s="130"/>
      <c r="M27" s="130"/>
      <c r="N27" s="130"/>
      <c r="O27" s="130"/>
      <c r="P27" s="130"/>
      <c r="Q27" s="130"/>
      <c r="R27" s="130"/>
    </row>
    <row r="28" spans="1:18" ht="15.5" x14ac:dyDescent="0.35">
      <c r="A28" s="130"/>
      <c r="B28" s="130"/>
      <c r="C28" s="130"/>
      <c r="D28" s="130"/>
      <c r="E28" s="130"/>
      <c r="F28" s="130"/>
      <c r="G28" s="130"/>
      <c r="H28" s="130"/>
      <c r="I28" s="130"/>
      <c r="J28" s="130"/>
      <c r="K28" s="130"/>
      <c r="L28" s="130"/>
      <c r="M28" s="130"/>
      <c r="N28" s="130"/>
      <c r="O28" s="130"/>
      <c r="P28" s="130"/>
      <c r="Q28" s="130"/>
      <c r="R28" s="130"/>
    </row>
    <row r="29" spans="1:18" ht="15.5" x14ac:dyDescent="0.35">
      <c r="A29" s="130"/>
      <c r="B29" s="130"/>
      <c r="C29" s="130"/>
      <c r="D29" s="130"/>
      <c r="E29" s="130"/>
      <c r="F29" s="130"/>
      <c r="G29" s="130"/>
      <c r="H29" s="130"/>
      <c r="I29" s="130"/>
      <c r="J29" s="130"/>
      <c r="K29" s="130"/>
      <c r="L29" s="130"/>
      <c r="M29" s="130"/>
      <c r="N29" s="130"/>
      <c r="O29" s="130"/>
      <c r="P29" s="130"/>
      <c r="Q29" s="130"/>
      <c r="R29" s="130"/>
    </row>
    <row r="30" spans="1:18" ht="15.5" x14ac:dyDescent="0.35">
      <c r="A30" s="130"/>
      <c r="B30" s="130"/>
      <c r="C30" s="130"/>
      <c r="D30" s="130"/>
      <c r="E30" s="130"/>
      <c r="F30" s="130"/>
      <c r="G30" s="130"/>
      <c r="H30" s="130"/>
      <c r="I30" s="130"/>
      <c r="J30" s="130"/>
      <c r="K30" s="130"/>
      <c r="L30" s="130"/>
      <c r="M30" s="130"/>
      <c r="N30" s="130"/>
      <c r="O30" s="130"/>
      <c r="P30" s="130"/>
      <c r="Q30" s="130"/>
      <c r="R30" s="130"/>
    </row>
    <row r="31" spans="1:18" ht="15.5" x14ac:dyDescent="0.35">
      <c r="A31" s="130"/>
      <c r="B31" s="130"/>
      <c r="C31" s="130"/>
      <c r="D31" s="130"/>
      <c r="E31" s="130"/>
      <c r="F31" s="130"/>
      <c r="G31" s="130"/>
      <c r="H31" s="130"/>
      <c r="I31" s="130"/>
      <c r="J31" s="130"/>
      <c r="K31" s="130"/>
      <c r="L31" s="130"/>
      <c r="M31" s="130"/>
      <c r="N31" s="130"/>
      <c r="O31" s="130"/>
      <c r="P31" s="130"/>
      <c r="Q31" s="130"/>
      <c r="R31" s="130"/>
    </row>
    <row r="32" spans="1:18" ht="15.5" x14ac:dyDescent="0.35">
      <c r="A32" s="130"/>
      <c r="B32" s="130"/>
      <c r="C32" s="130"/>
      <c r="D32" s="130"/>
      <c r="E32" s="130"/>
      <c r="F32" s="130"/>
      <c r="G32" s="130"/>
      <c r="H32" s="130"/>
      <c r="I32" s="130"/>
      <c r="J32" s="130"/>
      <c r="K32" s="130"/>
      <c r="L32" s="130"/>
      <c r="M32" s="130"/>
      <c r="N32" s="130"/>
      <c r="O32" s="130"/>
      <c r="P32" s="130"/>
      <c r="Q32" s="130"/>
      <c r="R32" s="130"/>
    </row>
    <row r="33" spans="1:18" ht="15.5" x14ac:dyDescent="0.35">
      <c r="A33" s="130"/>
      <c r="B33" s="130"/>
      <c r="C33" s="130"/>
      <c r="D33" s="130"/>
      <c r="E33" s="130"/>
      <c r="F33" s="130"/>
      <c r="G33" s="130"/>
      <c r="H33" s="130"/>
      <c r="I33" s="130"/>
      <c r="J33" s="130"/>
      <c r="K33" s="130"/>
      <c r="L33" s="130"/>
      <c r="M33" s="130"/>
      <c r="N33" s="130"/>
      <c r="O33" s="130"/>
      <c r="P33" s="130"/>
      <c r="Q33" s="130"/>
      <c r="R33" s="130"/>
    </row>
    <row r="34" spans="1:18" ht="15.5" x14ac:dyDescent="0.35">
      <c r="A34" s="130"/>
      <c r="B34" s="130"/>
      <c r="C34" s="130"/>
      <c r="D34" s="130"/>
      <c r="E34" s="130"/>
      <c r="F34" s="130"/>
      <c r="G34" s="130"/>
      <c r="H34" s="130"/>
      <c r="I34" s="130"/>
      <c r="J34" s="130"/>
      <c r="K34" s="130"/>
      <c r="L34" s="130"/>
      <c r="M34" s="130"/>
      <c r="N34" s="130"/>
      <c r="O34" s="130"/>
      <c r="P34" s="130"/>
      <c r="Q34" s="130"/>
      <c r="R34" s="130"/>
    </row>
    <row r="35" spans="1:18" ht="15.5" x14ac:dyDescent="0.35">
      <c r="A35" s="130"/>
      <c r="B35" s="130"/>
      <c r="C35" s="130"/>
      <c r="D35" s="130"/>
      <c r="E35" s="130"/>
      <c r="F35" s="130"/>
      <c r="G35" s="130"/>
      <c r="H35" s="130"/>
      <c r="I35" s="130"/>
      <c r="J35" s="130"/>
      <c r="K35" s="130"/>
      <c r="L35" s="130"/>
      <c r="M35" s="130"/>
      <c r="N35" s="130"/>
      <c r="O35" s="130"/>
      <c r="P35" s="130"/>
      <c r="Q35" s="130"/>
      <c r="R35" s="130"/>
    </row>
    <row r="36" spans="1:18" ht="15.5" x14ac:dyDescent="0.35">
      <c r="A36" s="130"/>
      <c r="B36" s="130"/>
      <c r="C36" s="130"/>
      <c r="D36" s="130"/>
      <c r="E36" s="130"/>
      <c r="F36" s="130"/>
      <c r="G36" s="130"/>
      <c r="H36" s="130"/>
      <c r="I36" s="130"/>
      <c r="J36" s="130"/>
      <c r="K36" s="130"/>
      <c r="L36" s="130"/>
      <c r="M36" s="130"/>
      <c r="N36" s="130"/>
      <c r="O36" s="130"/>
      <c r="P36" s="130"/>
      <c r="Q36" s="130"/>
      <c r="R36" s="130"/>
    </row>
    <row r="37" spans="1:18" ht="15.5" x14ac:dyDescent="0.35">
      <c r="A37" s="130"/>
      <c r="B37" s="130"/>
      <c r="C37" s="130"/>
      <c r="D37" s="130"/>
      <c r="E37" s="130"/>
      <c r="F37" s="130"/>
      <c r="G37" s="130"/>
      <c r="H37" s="130"/>
      <c r="I37" s="130"/>
      <c r="J37" s="130"/>
      <c r="K37" s="130"/>
      <c r="L37" s="130"/>
      <c r="M37" s="130"/>
      <c r="N37" s="130"/>
      <c r="O37" s="130"/>
      <c r="P37" s="130"/>
      <c r="Q37" s="130"/>
      <c r="R37" s="130"/>
    </row>
    <row r="38" spans="1:18" ht="15.5" x14ac:dyDescent="0.35">
      <c r="A38" s="130"/>
      <c r="B38" s="130"/>
      <c r="C38" s="130"/>
      <c r="D38" s="130"/>
      <c r="E38" s="130"/>
      <c r="F38" s="130"/>
      <c r="G38" s="130"/>
      <c r="H38" s="130"/>
      <c r="I38" s="130"/>
      <c r="J38" s="130"/>
      <c r="K38" s="130"/>
      <c r="L38" s="130"/>
      <c r="M38" s="130"/>
      <c r="N38" s="130"/>
      <c r="O38" s="130"/>
      <c r="P38" s="130"/>
      <c r="Q38" s="130"/>
      <c r="R38" s="130"/>
    </row>
    <row r="39" spans="1:18" ht="15.5" x14ac:dyDescent="0.35">
      <c r="A39" s="130"/>
      <c r="B39" s="130"/>
      <c r="C39" s="130"/>
      <c r="D39" s="130"/>
      <c r="E39" s="130"/>
      <c r="F39" s="130"/>
      <c r="G39" s="130"/>
      <c r="H39" s="130"/>
      <c r="I39" s="130"/>
      <c r="J39" s="130"/>
      <c r="K39" s="130"/>
      <c r="L39" s="130"/>
      <c r="M39" s="130"/>
      <c r="N39" s="130"/>
      <c r="O39" s="130"/>
      <c r="P39" s="130"/>
      <c r="Q39" s="130"/>
      <c r="R39" s="130"/>
    </row>
    <row r="40" spans="1:18" ht="15.5" x14ac:dyDescent="0.35">
      <c r="A40" s="130"/>
      <c r="B40" s="130"/>
      <c r="C40" s="130"/>
      <c r="D40" s="130"/>
      <c r="E40" s="130"/>
      <c r="F40" s="130"/>
      <c r="G40" s="130"/>
      <c r="H40" s="130"/>
      <c r="I40" s="130"/>
      <c r="J40" s="130"/>
      <c r="K40" s="130"/>
      <c r="L40" s="130"/>
      <c r="M40" s="130"/>
      <c r="N40" s="130"/>
      <c r="O40" s="130"/>
      <c r="P40" s="130"/>
      <c r="Q40" s="130"/>
      <c r="R40" s="130"/>
    </row>
    <row r="41" spans="1:18" ht="15.5" x14ac:dyDescent="0.35">
      <c r="A41" s="130"/>
      <c r="B41" s="130"/>
      <c r="C41" s="130"/>
      <c r="D41" s="130"/>
      <c r="E41" s="130"/>
      <c r="F41" s="130"/>
      <c r="G41" s="130"/>
      <c r="H41" s="130"/>
      <c r="I41" s="130"/>
      <c r="J41" s="130"/>
      <c r="K41" s="130"/>
      <c r="L41" s="130"/>
      <c r="M41" s="130"/>
      <c r="N41" s="130"/>
      <c r="O41" s="130"/>
      <c r="P41" s="130"/>
      <c r="Q41" s="130"/>
      <c r="R41" s="130"/>
    </row>
    <row r="42" spans="1:18" ht="15.5" x14ac:dyDescent="0.35">
      <c r="A42" s="130"/>
      <c r="B42" s="130"/>
      <c r="C42" s="130"/>
      <c r="D42" s="130"/>
      <c r="E42" s="130"/>
      <c r="F42" s="130"/>
      <c r="G42" s="130"/>
      <c r="H42" s="130"/>
      <c r="I42" s="130"/>
      <c r="J42" s="130"/>
      <c r="K42" s="130"/>
      <c r="L42" s="130"/>
      <c r="M42" s="130"/>
      <c r="N42" s="130"/>
      <c r="O42" s="130"/>
      <c r="P42" s="130"/>
      <c r="Q42" s="130"/>
      <c r="R42" s="130"/>
    </row>
    <row r="43" spans="1:18" ht="15.5" x14ac:dyDescent="0.35">
      <c r="A43" s="130"/>
      <c r="B43" s="130"/>
      <c r="C43" s="130"/>
      <c r="D43" s="130"/>
      <c r="E43" s="130"/>
      <c r="F43" s="130"/>
      <c r="G43" s="130"/>
      <c r="H43" s="130"/>
      <c r="I43" s="130"/>
      <c r="J43" s="130"/>
      <c r="K43" s="130"/>
      <c r="L43" s="130"/>
      <c r="M43" s="130"/>
      <c r="N43" s="130"/>
      <c r="O43" s="130"/>
      <c r="P43" s="130"/>
      <c r="Q43" s="130"/>
      <c r="R43" s="130"/>
    </row>
    <row r="44" spans="1:18" ht="15.5" x14ac:dyDescent="0.35">
      <c r="A44" s="130"/>
      <c r="B44" s="130"/>
      <c r="C44" s="130"/>
      <c r="D44" s="130"/>
      <c r="E44" s="130"/>
      <c r="F44" s="130"/>
      <c r="G44" s="130"/>
      <c r="H44" s="130"/>
      <c r="I44" s="130"/>
      <c r="J44" s="130"/>
      <c r="K44" s="130"/>
      <c r="L44" s="130"/>
      <c r="M44" s="130"/>
      <c r="N44" s="130"/>
      <c r="O44" s="130"/>
      <c r="P44" s="130"/>
      <c r="Q44" s="130"/>
      <c r="R44" s="1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FCD2F-EC95-434A-AF19-7BFE143C0745}">
  <dimension ref="A2:I14"/>
  <sheetViews>
    <sheetView tabSelected="1" workbookViewId="0">
      <selection activeCell="H5" sqref="H5"/>
    </sheetView>
  </sheetViews>
  <sheetFormatPr defaultRowHeight="14.5" x14ac:dyDescent="0.35"/>
  <cols>
    <col min="5" max="5" width="12.453125" bestFit="1" customWidth="1"/>
  </cols>
  <sheetData>
    <row r="2" spans="1:9" x14ac:dyDescent="0.35">
      <c r="A2" s="155" t="s">
        <v>212</v>
      </c>
      <c r="B2" s="155" t="s">
        <v>213</v>
      </c>
      <c r="C2" s="155" t="s">
        <v>214</v>
      </c>
    </row>
    <row r="3" spans="1:9" x14ac:dyDescent="0.35">
      <c r="A3" s="154">
        <v>1</v>
      </c>
      <c r="B3" s="154" t="s">
        <v>215</v>
      </c>
      <c r="C3" s="154">
        <v>345</v>
      </c>
      <c r="I3" t="s">
        <v>228</v>
      </c>
    </row>
    <row r="4" spans="1:9" x14ac:dyDescent="0.35">
      <c r="A4" s="154">
        <v>2</v>
      </c>
      <c r="B4" s="154" t="s">
        <v>216</v>
      </c>
      <c r="C4" s="154">
        <v>765</v>
      </c>
      <c r="E4" s="157" t="s">
        <v>226</v>
      </c>
      <c r="F4" s="158" t="s">
        <v>219</v>
      </c>
    </row>
    <row r="5" spans="1:9" x14ac:dyDescent="0.35">
      <c r="A5" s="154">
        <v>3</v>
      </c>
      <c r="B5" s="154" t="s">
        <v>217</v>
      </c>
      <c r="C5" s="154">
        <v>445</v>
      </c>
      <c r="E5" s="157"/>
      <c r="F5" s="156"/>
    </row>
    <row r="6" spans="1:9" x14ac:dyDescent="0.35">
      <c r="A6" s="154">
        <v>4</v>
      </c>
      <c r="B6" s="154" t="s">
        <v>218</v>
      </c>
      <c r="C6" s="154">
        <v>656</v>
      </c>
      <c r="E6" s="157" t="s">
        <v>227</v>
      </c>
      <c r="F6" s="159" t="e" cm="1">
        <f t="array" aca="1" ref="F6" ca="1">INDIRECT(F4) INDIRECT(C9)</f>
        <v>#REF!</v>
      </c>
    </row>
    <row r="7" spans="1:9" x14ac:dyDescent="0.35">
      <c r="A7" s="154">
        <v>5</v>
      </c>
      <c r="B7" s="154" t="s">
        <v>219</v>
      </c>
      <c r="C7" s="154">
        <v>786</v>
      </c>
    </row>
    <row r="8" spans="1:9" x14ac:dyDescent="0.35">
      <c r="A8" s="154">
        <v>6</v>
      </c>
      <c r="B8" s="154" t="s">
        <v>220</v>
      </c>
      <c r="C8" s="154">
        <v>345</v>
      </c>
    </row>
    <row r="9" spans="1:9" x14ac:dyDescent="0.35">
      <c r="A9" s="154">
        <v>7</v>
      </c>
      <c r="B9" s="154" t="s">
        <v>221</v>
      </c>
      <c r="C9" s="154">
        <v>678</v>
      </c>
    </row>
    <row r="10" spans="1:9" x14ac:dyDescent="0.35">
      <c r="A10" s="154">
        <v>8</v>
      </c>
      <c r="B10" s="154" t="s">
        <v>222</v>
      </c>
      <c r="C10" s="154">
        <v>654</v>
      </c>
    </row>
    <row r="11" spans="1:9" x14ac:dyDescent="0.35">
      <c r="A11" s="154">
        <v>9</v>
      </c>
      <c r="B11" s="154" t="s">
        <v>223</v>
      </c>
      <c r="C11" s="154">
        <v>986</v>
      </c>
    </row>
    <row r="12" spans="1:9" x14ac:dyDescent="0.35">
      <c r="A12" s="154">
        <v>10</v>
      </c>
      <c r="B12" s="154" t="s">
        <v>224</v>
      </c>
      <c r="C12" s="154">
        <v>999</v>
      </c>
    </row>
    <row r="13" spans="1:9" x14ac:dyDescent="0.35">
      <c r="A13" s="154">
        <v>11</v>
      </c>
      <c r="B13" s="154" t="s">
        <v>225</v>
      </c>
      <c r="C13" s="154">
        <v>876</v>
      </c>
    </row>
    <row r="14" spans="1:9" x14ac:dyDescent="0.35">
      <c r="A14" s="154"/>
      <c r="B14" s="154"/>
      <c r="C14" s="154"/>
    </row>
  </sheetData>
  <conditionalFormatting sqref="A2:C14">
    <cfRule type="expression" dxfId="0" priority="2">
      <formula>$F$6=G8</formula>
    </cfRule>
  </conditionalFormatting>
  <dataValidations count="1">
    <dataValidation type="list" allowBlank="1" showInputMessage="1" showErrorMessage="1" sqref="F4" xr:uid="{0EB73DDC-3D27-4F05-AFAF-05E67479EA1C}">
      <formula1>$B$3:$B$13</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5A417-574E-43AE-8917-7E007F236E13}">
  <dimension ref="A1:P18"/>
  <sheetViews>
    <sheetView topLeftCell="A2" workbookViewId="0">
      <selection activeCell="Q17" sqref="Q17"/>
    </sheetView>
  </sheetViews>
  <sheetFormatPr defaultRowHeight="14.5" x14ac:dyDescent="0.35"/>
  <sheetData>
    <row r="1" spans="1:16" ht="17.5" x14ac:dyDescent="0.35">
      <c r="A1" s="125" t="s">
        <v>99</v>
      </c>
      <c r="B1" s="126"/>
      <c r="C1" s="126"/>
      <c r="D1" s="126"/>
      <c r="E1" s="126"/>
      <c r="F1" s="126"/>
      <c r="G1" s="126"/>
      <c r="H1" s="126"/>
      <c r="I1" s="126"/>
      <c r="J1" s="126"/>
      <c r="K1" s="126"/>
      <c r="L1" s="126"/>
      <c r="M1" s="126"/>
      <c r="N1" s="126"/>
    </row>
    <row r="2" spans="1:16" x14ac:dyDescent="0.35">
      <c r="A2" s="126" t="s">
        <v>98</v>
      </c>
      <c r="B2" s="126"/>
      <c r="C2" s="126"/>
      <c r="D2" s="126"/>
      <c r="E2" s="126"/>
      <c r="F2" s="126"/>
      <c r="G2" s="126"/>
      <c r="H2" s="126"/>
      <c r="I2" s="126"/>
      <c r="J2" s="126"/>
      <c r="K2" s="126"/>
      <c r="L2" s="126"/>
      <c r="M2" s="126"/>
      <c r="N2" s="126"/>
    </row>
    <row r="3" spans="1:16" ht="21" x14ac:dyDescent="0.35">
      <c r="A3" s="122" t="s">
        <v>83</v>
      </c>
    </row>
    <row r="4" spans="1:16" x14ac:dyDescent="0.35">
      <c r="A4" s="103"/>
    </row>
    <row r="5" spans="1:16" x14ac:dyDescent="0.35">
      <c r="A5" s="104" t="s">
        <v>84</v>
      </c>
      <c r="L5" s="127" t="s">
        <v>100</v>
      </c>
      <c r="M5" s="127" t="s">
        <v>101</v>
      </c>
      <c r="N5" s="128"/>
      <c r="O5" s="128"/>
      <c r="P5" s="128"/>
    </row>
    <row r="6" spans="1:16" x14ac:dyDescent="0.35">
      <c r="A6" s="123" t="s">
        <v>85</v>
      </c>
      <c r="L6" s="127">
        <v>1</v>
      </c>
      <c r="M6" s="127" t="s">
        <v>103</v>
      </c>
      <c r="N6" s="128"/>
      <c r="O6" s="128"/>
      <c r="P6" s="128"/>
    </row>
    <row r="7" spans="1:16" x14ac:dyDescent="0.35">
      <c r="A7" s="104" t="s">
        <v>86</v>
      </c>
      <c r="L7" s="127">
        <v>3</v>
      </c>
      <c r="M7" s="127" t="s">
        <v>104</v>
      </c>
      <c r="N7" s="128"/>
      <c r="O7" s="128"/>
      <c r="P7" s="128"/>
    </row>
    <row r="8" spans="1:16" x14ac:dyDescent="0.35">
      <c r="A8" s="123" t="s">
        <v>87</v>
      </c>
      <c r="L8" s="127">
        <v>2</v>
      </c>
      <c r="M8" s="127" t="s">
        <v>105</v>
      </c>
      <c r="N8" s="128"/>
      <c r="O8" s="128"/>
      <c r="P8" s="128"/>
    </row>
    <row r="9" spans="1:16" x14ac:dyDescent="0.35">
      <c r="A9" s="123" t="s">
        <v>88</v>
      </c>
      <c r="L9" t="s">
        <v>102</v>
      </c>
      <c r="N9" s="129"/>
      <c r="O9" s="129"/>
      <c r="P9" s="129"/>
    </row>
    <row r="10" spans="1:16" x14ac:dyDescent="0.35">
      <c r="A10" s="104" t="s">
        <v>89</v>
      </c>
    </row>
    <row r="11" spans="1:16" x14ac:dyDescent="0.35">
      <c r="A11" s="123" t="s">
        <v>90</v>
      </c>
    </row>
    <row r="12" spans="1:16" x14ac:dyDescent="0.35">
      <c r="A12" s="124" t="s">
        <v>91</v>
      </c>
    </row>
    <row r="13" spans="1:16" x14ac:dyDescent="0.35">
      <c r="A13" s="124" t="s">
        <v>92</v>
      </c>
    </row>
    <row r="14" spans="1:16" x14ac:dyDescent="0.35">
      <c r="A14" s="124" t="s">
        <v>93</v>
      </c>
    </row>
    <row r="15" spans="1:16" x14ac:dyDescent="0.35">
      <c r="A15" s="124" t="s">
        <v>94</v>
      </c>
    </row>
    <row r="16" spans="1:16" x14ac:dyDescent="0.35">
      <c r="A16" s="124" t="s">
        <v>95</v>
      </c>
    </row>
    <row r="17" spans="1:1" x14ac:dyDescent="0.35">
      <c r="A17" s="124" t="s">
        <v>96</v>
      </c>
    </row>
    <row r="18" spans="1:1" x14ac:dyDescent="0.35">
      <c r="A18" s="124" t="s">
        <v>97</v>
      </c>
    </row>
  </sheetData>
  <dataValidations count="3">
    <dataValidation type="whole" allowBlank="1" showInputMessage="1" showErrorMessage="1" sqref="N5:P5" xr:uid="{53D4EA0A-9684-43E7-BFDD-C22183AD0297}">
      <formula1>1</formula1>
      <formula2>9999999</formula2>
    </dataValidation>
    <dataValidation type="whole" allowBlank="1" showInputMessage="1" showErrorMessage="1" sqref="L5:L8" xr:uid="{A375F676-5B7A-45B9-8152-8681ED78B164}">
      <formula1>1</formula1>
      <formula2>99</formula2>
    </dataValidation>
    <dataValidation type="textLength" allowBlank="1" showInputMessage="1" showErrorMessage="1" sqref="M5:M8" xr:uid="{4CE576E5-7973-436D-9022-ADFFAD214089}">
      <formula1>3</formula1>
      <formula2>5</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1AB13-F263-494A-BE56-92A9B03CEAA4}">
  <dimension ref="A2:S49"/>
  <sheetViews>
    <sheetView zoomScale="83" workbookViewId="0">
      <pane xSplit="10" topLeftCell="K1" activePane="topRight" state="frozen"/>
      <selection pane="topRight" activeCell="I17" sqref="I17"/>
    </sheetView>
  </sheetViews>
  <sheetFormatPr defaultRowHeight="14.5" x14ac:dyDescent="0.35"/>
  <cols>
    <col min="6" max="6" width="14.54296875" bestFit="1" customWidth="1"/>
    <col min="7" max="7" width="13" bestFit="1" customWidth="1"/>
    <col min="8" max="8" width="14.54296875" bestFit="1" customWidth="1"/>
    <col min="9" max="9" width="15.7265625" bestFit="1" customWidth="1"/>
    <col min="11" max="11" width="8.7265625" customWidth="1"/>
    <col min="12" max="12" width="17.81640625" customWidth="1"/>
    <col min="13" max="13" width="15" bestFit="1" customWidth="1"/>
    <col min="14" max="14" width="27.6328125" bestFit="1" customWidth="1"/>
    <col min="15" max="15" width="16" bestFit="1" customWidth="1"/>
    <col min="16" max="16" width="15" bestFit="1" customWidth="1"/>
    <col min="18" max="18" width="16" bestFit="1" customWidth="1"/>
    <col min="19" max="19" width="14.7265625" bestFit="1" customWidth="1"/>
  </cols>
  <sheetData>
    <row r="2" spans="1:19" ht="21" x14ac:dyDescent="0.35">
      <c r="A2" s="122" t="s">
        <v>106</v>
      </c>
    </row>
    <row r="4" spans="1:19" s="133" customFormat="1" ht="21" x14ac:dyDescent="0.45">
      <c r="A4" s="132" t="s">
        <v>116</v>
      </c>
    </row>
    <row r="5" spans="1:19" s="133" customFormat="1" ht="21" x14ac:dyDescent="0.45">
      <c r="A5" s="132" t="s">
        <v>117</v>
      </c>
    </row>
    <row r="6" spans="1:19" ht="17.5" x14ac:dyDescent="0.35">
      <c r="A6" s="145" t="s">
        <v>107</v>
      </c>
      <c r="B6" s="130"/>
      <c r="C6" s="130"/>
      <c r="D6" s="130"/>
      <c r="E6" s="130"/>
      <c r="F6" s="130"/>
      <c r="G6" s="130"/>
    </row>
    <row r="7" spans="1:19" ht="17.5" x14ac:dyDescent="0.35">
      <c r="A7" s="146" t="s">
        <v>108</v>
      </c>
      <c r="B7" s="130"/>
      <c r="C7" s="130"/>
      <c r="D7" s="130"/>
      <c r="E7" s="130"/>
      <c r="F7" s="130"/>
      <c r="G7" s="130"/>
    </row>
    <row r="8" spans="1:19" ht="17.5" x14ac:dyDescent="0.35">
      <c r="A8" s="147" t="s">
        <v>109</v>
      </c>
      <c r="B8" s="130"/>
      <c r="C8" s="130"/>
      <c r="D8" s="130"/>
      <c r="E8" s="130"/>
      <c r="F8" s="130"/>
      <c r="G8" s="130"/>
    </row>
    <row r="9" spans="1:19" ht="17.5" x14ac:dyDescent="0.35">
      <c r="A9" s="147" t="s">
        <v>110</v>
      </c>
      <c r="B9" s="130"/>
      <c r="C9" s="130"/>
      <c r="D9" s="130"/>
      <c r="E9" s="130"/>
      <c r="F9" s="130"/>
      <c r="G9" s="130"/>
    </row>
    <row r="10" spans="1:19" ht="18" thickBot="1" x14ac:dyDescent="0.4">
      <c r="A10" s="146" t="s">
        <v>111</v>
      </c>
      <c r="B10" s="130"/>
      <c r="C10" s="130"/>
      <c r="D10" s="130"/>
      <c r="E10" s="130"/>
      <c r="F10" s="130"/>
      <c r="G10" s="130"/>
    </row>
    <row r="11" spans="1:19" ht="18.5" x14ac:dyDescent="0.45">
      <c r="A11" s="147" t="s">
        <v>112</v>
      </c>
      <c r="B11" s="130"/>
      <c r="C11" s="130"/>
      <c r="D11" s="130"/>
      <c r="E11" s="130"/>
      <c r="F11" s="130"/>
      <c r="G11" s="130"/>
      <c r="L11" s="134" t="s">
        <v>118</v>
      </c>
      <c r="M11" s="135" t="s">
        <v>119</v>
      </c>
      <c r="O11" s="134" t="s">
        <v>118</v>
      </c>
      <c r="P11" s="135" t="s">
        <v>120</v>
      </c>
      <c r="R11" s="134" t="s">
        <v>118</v>
      </c>
      <c r="S11" s="135" t="s">
        <v>121</v>
      </c>
    </row>
    <row r="12" spans="1:19" ht="18.5" x14ac:dyDescent="0.45">
      <c r="A12" s="147" t="s">
        <v>186</v>
      </c>
      <c r="B12" s="130"/>
      <c r="C12" s="130"/>
      <c r="D12" s="130"/>
      <c r="E12" s="130"/>
      <c r="F12" s="130"/>
      <c r="G12" s="130"/>
      <c r="L12" s="136">
        <v>123000100</v>
      </c>
      <c r="M12" s="137">
        <v>1230</v>
      </c>
      <c r="O12" s="136">
        <v>123000100</v>
      </c>
      <c r="P12" s="137">
        <v>100</v>
      </c>
      <c r="R12" s="136">
        <v>123234100</v>
      </c>
      <c r="S12" s="137">
        <v>234</v>
      </c>
    </row>
    <row r="13" spans="1:19" ht="18.5" x14ac:dyDescent="0.45">
      <c r="A13" s="147" t="s">
        <v>187</v>
      </c>
      <c r="B13" s="130"/>
      <c r="C13" s="130"/>
      <c r="D13" s="130"/>
      <c r="E13" s="130"/>
      <c r="F13" s="130"/>
      <c r="G13" s="130"/>
      <c r="L13" s="136">
        <v>124000100</v>
      </c>
      <c r="M13" s="137">
        <v>1240</v>
      </c>
      <c r="O13" s="136">
        <v>124000100</v>
      </c>
      <c r="P13" s="137">
        <v>100</v>
      </c>
      <c r="R13" s="136">
        <v>124235100</v>
      </c>
      <c r="S13" s="137">
        <v>235</v>
      </c>
    </row>
    <row r="14" spans="1:19" ht="18.5" x14ac:dyDescent="0.45">
      <c r="A14" s="147" t="s">
        <v>188</v>
      </c>
      <c r="B14" s="130"/>
      <c r="C14" s="130"/>
      <c r="D14" s="130"/>
      <c r="E14" s="130"/>
      <c r="F14" s="130"/>
      <c r="G14" s="130"/>
      <c r="L14" s="136">
        <v>125000100</v>
      </c>
      <c r="M14" s="137">
        <v>1250</v>
      </c>
      <c r="O14" s="136">
        <v>125000100</v>
      </c>
      <c r="P14" s="137">
        <v>100</v>
      </c>
      <c r="R14" s="136">
        <v>125236100</v>
      </c>
      <c r="S14" s="137">
        <v>236</v>
      </c>
    </row>
    <row r="15" spans="1:19" ht="18.5" x14ac:dyDescent="0.45">
      <c r="A15" s="146" t="s">
        <v>113</v>
      </c>
      <c r="B15" s="130"/>
      <c r="C15" s="130"/>
      <c r="D15" s="130"/>
      <c r="E15" s="130"/>
      <c r="F15" s="130"/>
      <c r="G15" s="130"/>
      <c r="L15" s="136">
        <v>126000100</v>
      </c>
      <c r="M15" s="137">
        <v>1260</v>
      </c>
      <c r="O15" s="136">
        <v>126000100</v>
      </c>
      <c r="P15" s="137">
        <v>100</v>
      </c>
      <c r="R15" s="136">
        <v>126237100</v>
      </c>
      <c r="S15" s="137">
        <v>237</v>
      </c>
    </row>
    <row r="16" spans="1:19" ht="18.5" x14ac:dyDescent="0.45">
      <c r="A16" s="147" t="s">
        <v>114</v>
      </c>
      <c r="B16" s="130"/>
      <c r="C16" s="130"/>
      <c r="D16" s="130"/>
      <c r="E16" s="130"/>
      <c r="F16" s="130"/>
      <c r="G16" s="130"/>
      <c r="L16" s="136">
        <v>127000100</v>
      </c>
      <c r="M16" s="137">
        <v>1270</v>
      </c>
      <c r="O16" s="136">
        <v>127000100</v>
      </c>
      <c r="P16" s="137">
        <v>100</v>
      </c>
      <c r="R16" s="136">
        <v>127238100</v>
      </c>
      <c r="S16" s="137">
        <v>238</v>
      </c>
    </row>
    <row r="17" spans="1:19" ht="18.5" x14ac:dyDescent="0.45">
      <c r="A17" s="147" t="s">
        <v>115</v>
      </c>
      <c r="B17" s="130"/>
      <c r="C17" s="130"/>
      <c r="D17" s="130"/>
      <c r="E17" s="130"/>
      <c r="F17" s="130"/>
      <c r="G17" s="130"/>
      <c r="L17" s="136">
        <v>128000100</v>
      </c>
      <c r="M17" s="137">
        <v>1280</v>
      </c>
      <c r="O17" s="136">
        <v>128000100</v>
      </c>
      <c r="P17" s="137">
        <v>100</v>
      </c>
      <c r="R17" s="136">
        <v>128239100</v>
      </c>
      <c r="S17" s="137">
        <v>239</v>
      </c>
    </row>
    <row r="18" spans="1:19" ht="18.5" x14ac:dyDescent="0.45">
      <c r="F18" s="139" t="s">
        <v>122</v>
      </c>
      <c r="G18" s="139" t="s">
        <v>123</v>
      </c>
      <c r="H18" s="139" t="s">
        <v>124</v>
      </c>
      <c r="I18" s="139" t="s">
        <v>145</v>
      </c>
      <c r="L18" s="136">
        <v>129000100</v>
      </c>
      <c r="M18" s="137">
        <v>1290</v>
      </c>
      <c r="O18" s="136">
        <v>129000100</v>
      </c>
      <c r="P18" s="137">
        <v>100</v>
      </c>
      <c r="R18" s="136">
        <v>129240100</v>
      </c>
      <c r="S18" s="137">
        <v>240</v>
      </c>
    </row>
    <row r="19" spans="1:19" ht="21.5" thickBot="1" x14ac:dyDescent="0.55000000000000004">
      <c r="F19" s="139" t="s">
        <v>125</v>
      </c>
      <c r="G19" s="139" t="s">
        <v>132</v>
      </c>
      <c r="H19" s="139" t="s">
        <v>137</v>
      </c>
      <c r="I19" s="140" t="s">
        <v>146</v>
      </c>
      <c r="L19" s="136">
        <v>130000100</v>
      </c>
      <c r="M19" s="138">
        <v>1300</v>
      </c>
      <c r="O19" s="136">
        <v>130000100</v>
      </c>
      <c r="P19" s="138">
        <v>100</v>
      </c>
      <c r="R19" s="136">
        <v>130241100</v>
      </c>
      <c r="S19" s="138">
        <v>241</v>
      </c>
    </row>
    <row r="20" spans="1:19" ht="21" x14ac:dyDescent="0.5">
      <c r="F20" s="139" t="s">
        <v>126</v>
      </c>
      <c r="G20" s="139" t="s">
        <v>133</v>
      </c>
      <c r="H20" s="139" t="s">
        <v>138</v>
      </c>
      <c r="I20" s="140" t="s">
        <v>146</v>
      </c>
    </row>
    <row r="21" spans="1:19" ht="21" x14ac:dyDescent="0.5">
      <c r="F21" s="139" t="s">
        <v>127</v>
      </c>
      <c r="G21" s="139" t="s">
        <v>134</v>
      </c>
      <c r="H21" s="139" t="s">
        <v>139</v>
      </c>
      <c r="I21" s="140" t="s">
        <v>144</v>
      </c>
      <c r="L21" s="141" t="s">
        <v>147</v>
      </c>
      <c r="M21" s="141" t="s">
        <v>148</v>
      </c>
      <c r="N21" s="141" t="s">
        <v>161</v>
      </c>
    </row>
    <row r="22" spans="1:19" ht="21" x14ac:dyDescent="0.5">
      <c r="F22" s="139" t="s">
        <v>128</v>
      </c>
      <c r="G22" s="139" t="s">
        <v>135</v>
      </c>
      <c r="H22" s="139" t="s">
        <v>140</v>
      </c>
      <c r="I22" s="140" t="s">
        <v>146</v>
      </c>
      <c r="L22" s="141" t="s">
        <v>149</v>
      </c>
      <c r="M22" s="141" t="s">
        <v>150</v>
      </c>
      <c r="N22" s="141" t="s">
        <v>159</v>
      </c>
    </row>
    <row r="23" spans="1:19" ht="21" x14ac:dyDescent="0.5">
      <c r="F23" s="139" t="s">
        <v>129</v>
      </c>
      <c r="G23" s="139" t="s">
        <v>134</v>
      </c>
      <c r="H23" s="139" t="s">
        <v>141</v>
      </c>
      <c r="I23" s="140" t="s">
        <v>146</v>
      </c>
      <c r="L23" s="141" t="s">
        <v>151</v>
      </c>
      <c r="M23" s="141" t="s">
        <v>152</v>
      </c>
      <c r="N23" s="141" t="s">
        <v>160</v>
      </c>
    </row>
    <row r="24" spans="1:19" ht="21" x14ac:dyDescent="0.5">
      <c r="F24" s="139" t="s">
        <v>130</v>
      </c>
      <c r="G24" s="139" t="s">
        <v>136</v>
      </c>
      <c r="H24" s="139" t="s">
        <v>142</v>
      </c>
      <c r="I24" s="140" t="s">
        <v>144</v>
      </c>
      <c r="L24" s="141" t="s">
        <v>153</v>
      </c>
      <c r="M24" s="141" t="s">
        <v>154</v>
      </c>
      <c r="N24" s="141" t="s">
        <v>162</v>
      </c>
    </row>
    <row r="25" spans="1:19" ht="21" x14ac:dyDescent="0.5">
      <c r="F25" s="139" t="s">
        <v>131</v>
      </c>
      <c r="G25" s="139" t="s">
        <v>132</v>
      </c>
      <c r="H25" s="139" t="s">
        <v>143</v>
      </c>
      <c r="I25" s="140" t="s">
        <v>146</v>
      </c>
      <c r="L25" s="141" t="s">
        <v>155</v>
      </c>
      <c r="M25" s="141" t="s">
        <v>156</v>
      </c>
      <c r="N25" s="141" t="s">
        <v>163</v>
      </c>
    </row>
    <row r="26" spans="1:19" ht="18.5" x14ac:dyDescent="0.45">
      <c r="L26" s="141" t="s">
        <v>157</v>
      </c>
      <c r="M26" s="141" t="s">
        <v>158</v>
      </c>
      <c r="N26" s="141" t="s">
        <v>164</v>
      </c>
    </row>
    <row r="28" spans="1:19" ht="21" x14ac:dyDescent="0.5">
      <c r="A28" s="142" t="s">
        <v>165</v>
      </c>
      <c r="B28" s="142"/>
      <c r="C28" s="142"/>
    </row>
    <row r="29" spans="1:19" ht="21" x14ac:dyDescent="0.35">
      <c r="A29" s="122" t="s">
        <v>166</v>
      </c>
    </row>
    <row r="31" spans="1:19" s="144" customFormat="1" ht="17.5" x14ac:dyDescent="0.35">
      <c r="A31" s="143" t="s">
        <v>167</v>
      </c>
    </row>
    <row r="32" spans="1:19" ht="17.5" x14ac:dyDescent="0.35">
      <c r="A32" s="145" t="s">
        <v>168</v>
      </c>
      <c r="B32" s="130"/>
      <c r="C32" s="130"/>
      <c r="D32" s="130"/>
      <c r="E32" s="130"/>
      <c r="F32" s="130"/>
      <c r="G32" s="130"/>
      <c r="H32" s="130"/>
      <c r="I32" s="130"/>
      <c r="J32" s="130"/>
      <c r="K32" s="130"/>
      <c r="L32" s="130"/>
    </row>
    <row r="33" spans="1:12" ht="17.5" x14ac:dyDescent="0.35">
      <c r="A33" s="146" t="s">
        <v>169</v>
      </c>
      <c r="B33" s="130"/>
      <c r="C33" s="130"/>
      <c r="D33" s="130"/>
      <c r="E33" s="130"/>
      <c r="F33" s="130"/>
      <c r="G33" s="130"/>
      <c r="H33" s="130"/>
      <c r="I33" s="130"/>
      <c r="J33" s="130"/>
      <c r="K33" s="130"/>
      <c r="L33" s="130"/>
    </row>
    <row r="34" spans="1:12" ht="17.5" x14ac:dyDescent="0.35">
      <c r="A34" s="147" t="s">
        <v>170</v>
      </c>
      <c r="B34" s="130"/>
      <c r="C34" s="130"/>
      <c r="D34" s="130"/>
      <c r="E34" s="130"/>
      <c r="F34" s="130"/>
      <c r="G34" s="130"/>
      <c r="H34" s="130"/>
      <c r="I34" s="130"/>
      <c r="J34" s="130"/>
      <c r="K34" s="130"/>
      <c r="L34" s="130"/>
    </row>
    <row r="35" spans="1:12" ht="17.5" x14ac:dyDescent="0.35">
      <c r="A35" s="147" t="s">
        <v>171</v>
      </c>
      <c r="B35" s="130"/>
      <c r="C35" s="130"/>
      <c r="D35" s="130"/>
      <c r="E35" s="130"/>
      <c r="F35" s="130"/>
      <c r="G35" s="130"/>
      <c r="H35" s="130"/>
      <c r="I35" s="130"/>
      <c r="J35" s="130"/>
      <c r="K35" s="130"/>
      <c r="L35" s="130"/>
    </row>
    <row r="36" spans="1:12" ht="17.5" x14ac:dyDescent="0.35">
      <c r="A36" s="146" t="s">
        <v>172</v>
      </c>
      <c r="B36" s="130"/>
      <c r="C36" s="130"/>
      <c r="D36" s="130"/>
      <c r="E36" s="130"/>
      <c r="F36" s="130"/>
      <c r="G36" s="130"/>
      <c r="H36" s="130"/>
      <c r="I36" s="130"/>
      <c r="J36" s="130"/>
      <c r="K36" s="130"/>
      <c r="L36" s="130"/>
    </row>
    <row r="37" spans="1:12" ht="17.5" x14ac:dyDescent="0.35">
      <c r="A37" s="147" t="s">
        <v>176</v>
      </c>
      <c r="B37" s="130"/>
      <c r="C37" s="130"/>
      <c r="D37" s="130"/>
      <c r="E37" s="130"/>
      <c r="F37" s="130"/>
      <c r="G37" s="130"/>
      <c r="H37" s="130"/>
      <c r="I37" s="130"/>
      <c r="J37" s="130"/>
      <c r="K37" s="130"/>
      <c r="L37" s="130"/>
    </row>
    <row r="38" spans="1:12" ht="17.5" x14ac:dyDescent="0.35">
      <c r="A38" s="147" t="s">
        <v>177</v>
      </c>
      <c r="B38" s="130"/>
      <c r="C38" s="130"/>
      <c r="D38" s="130"/>
      <c r="E38" s="130"/>
      <c r="F38" s="130"/>
      <c r="G38" s="130"/>
      <c r="H38" s="130"/>
      <c r="I38" s="130"/>
      <c r="J38" s="130"/>
      <c r="K38" s="130"/>
      <c r="L38" s="130"/>
    </row>
    <row r="39" spans="1:12" ht="17.5" x14ac:dyDescent="0.35">
      <c r="A39" s="147" t="s">
        <v>173</v>
      </c>
      <c r="B39" s="130"/>
      <c r="C39" s="130"/>
      <c r="D39" s="130"/>
      <c r="E39" s="130"/>
      <c r="F39" s="130"/>
      <c r="G39" s="130"/>
      <c r="H39" s="130"/>
      <c r="I39" s="130"/>
      <c r="J39" s="130"/>
      <c r="K39" s="130"/>
      <c r="L39" s="130"/>
    </row>
    <row r="40" spans="1:12" ht="17.5" x14ac:dyDescent="0.35">
      <c r="A40" s="148" t="s">
        <v>178</v>
      </c>
      <c r="B40" s="130"/>
      <c r="C40" s="130"/>
      <c r="D40" s="130"/>
      <c r="E40" s="130"/>
      <c r="F40" s="130"/>
      <c r="G40" s="130"/>
      <c r="H40" s="130"/>
      <c r="I40" s="130"/>
      <c r="J40" s="130"/>
      <c r="K40" s="130"/>
      <c r="L40" s="130"/>
    </row>
    <row r="41" spans="1:12" ht="17.5" x14ac:dyDescent="0.35">
      <c r="A41" s="148" t="s">
        <v>179</v>
      </c>
      <c r="B41" s="130"/>
      <c r="C41" s="130"/>
      <c r="D41" s="130"/>
      <c r="E41" s="130"/>
      <c r="F41" s="130"/>
      <c r="G41" s="130"/>
      <c r="H41" s="130"/>
      <c r="I41" s="130"/>
      <c r="J41" s="130"/>
      <c r="K41" s="130"/>
      <c r="L41" s="130"/>
    </row>
    <row r="42" spans="1:12" ht="17.5" x14ac:dyDescent="0.35">
      <c r="A42" s="148" t="s">
        <v>180</v>
      </c>
      <c r="B42" s="130"/>
      <c r="C42" s="130"/>
      <c r="D42" s="130"/>
      <c r="E42" s="130"/>
      <c r="F42" s="130"/>
      <c r="G42" s="130"/>
      <c r="H42" s="130"/>
      <c r="I42" s="130"/>
      <c r="J42" s="130"/>
      <c r="K42" s="130"/>
      <c r="L42" s="130"/>
    </row>
    <row r="43" spans="1:12" ht="17.5" x14ac:dyDescent="0.35">
      <c r="A43" s="145" t="s">
        <v>174</v>
      </c>
      <c r="B43" s="130"/>
      <c r="C43" s="130"/>
      <c r="D43" s="130"/>
      <c r="E43" s="130"/>
      <c r="F43" s="130"/>
      <c r="G43" s="130"/>
      <c r="H43" s="130"/>
      <c r="I43" s="130"/>
      <c r="J43" s="130"/>
      <c r="K43" s="130"/>
      <c r="L43" s="130"/>
    </row>
    <row r="44" spans="1:12" ht="17.5" x14ac:dyDescent="0.35">
      <c r="A44" s="146" t="s">
        <v>181</v>
      </c>
      <c r="B44" s="130"/>
      <c r="C44" s="130"/>
      <c r="D44" s="130"/>
      <c r="E44" s="130"/>
      <c r="F44" s="130"/>
      <c r="G44" s="130"/>
      <c r="H44" s="130"/>
      <c r="I44" s="130"/>
      <c r="J44" s="130"/>
      <c r="K44" s="130"/>
      <c r="L44" s="130"/>
    </row>
    <row r="45" spans="1:12" ht="17.5" x14ac:dyDescent="0.35">
      <c r="A45" s="146" t="s">
        <v>182</v>
      </c>
      <c r="B45" s="130"/>
      <c r="C45" s="130"/>
      <c r="D45" s="130"/>
      <c r="E45" s="130"/>
      <c r="F45" s="130"/>
      <c r="G45" s="130"/>
      <c r="H45" s="130"/>
      <c r="I45" s="130"/>
      <c r="J45" s="130"/>
      <c r="K45" s="130"/>
      <c r="L45" s="130"/>
    </row>
    <row r="46" spans="1:12" ht="17.5" x14ac:dyDescent="0.35">
      <c r="A46" s="146" t="s">
        <v>183</v>
      </c>
      <c r="B46" s="130"/>
      <c r="C46" s="130"/>
      <c r="D46" s="130"/>
      <c r="E46" s="130"/>
      <c r="F46" s="130"/>
      <c r="G46" s="130"/>
      <c r="H46" s="130"/>
      <c r="I46" s="130"/>
      <c r="J46" s="130"/>
      <c r="K46" s="130"/>
      <c r="L46" s="130"/>
    </row>
    <row r="47" spans="1:12" ht="17.5" x14ac:dyDescent="0.35">
      <c r="A47" s="145" t="s">
        <v>175</v>
      </c>
      <c r="B47" s="130"/>
      <c r="C47" s="130"/>
      <c r="D47" s="130"/>
      <c r="E47" s="130"/>
      <c r="F47" s="130"/>
      <c r="G47" s="130"/>
      <c r="H47" s="130"/>
      <c r="I47" s="130"/>
      <c r="J47" s="130"/>
      <c r="K47" s="130"/>
      <c r="L47" s="130"/>
    </row>
    <row r="48" spans="1:12" ht="17.5" x14ac:dyDescent="0.35">
      <c r="A48" s="146" t="s">
        <v>184</v>
      </c>
      <c r="B48" s="130"/>
      <c r="C48" s="130"/>
      <c r="D48" s="130"/>
      <c r="E48" s="130"/>
      <c r="F48" s="130"/>
      <c r="G48" s="130"/>
      <c r="H48" s="130"/>
      <c r="I48" s="130"/>
      <c r="J48" s="130"/>
      <c r="K48" s="130"/>
      <c r="L48" s="130"/>
    </row>
    <row r="49" spans="1:12" ht="17.5" x14ac:dyDescent="0.35">
      <c r="A49" s="146" t="s">
        <v>185</v>
      </c>
      <c r="B49" s="130"/>
      <c r="C49" s="130"/>
      <c r="D49" s="130"/>
      <c r="E49" s="130"/>
      <c r="F49" s="130"/>
      <c r="G49" s="130"/>
      <c r="H49" s="130"/>
      <c r="I49" s="130"/>
      <c r="J49" s="130"/>
      <c r="K49" s="130"/>
      <c r="L49" s="130"/>
    </row>
  </sheetData>
  <phoneticPr fontId="2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excel Basics</vt:lpstr>
      <vt:lpstr>Sheet6</vt:lpstr>
      <vt:lpstr>ifs, counts, txt-col, </vt:lpstr>
      <vt:lpstr>Sheet3</vt:lpstr>
      <vt:lpstr>DATA TABLE</vt:lpstr>
      <vt:lpstr>goal Seek &amp; Scenario</vt:lpstr>
      <vt:lpstr>Indirect Function (indirect dep</vt:lpstr>
      <vt:lpstr>DATA VAlidation</vt:lpstr>
      <vt:lpstr>FLASH FILL &amp; FREEZE PEN</vt:lpstr>
      <vt:lpstr>marks</vt:lpstr>
      <vt:lpstr>name</vt:lpstr>
      <vt:lpstr>roll_no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kape utkarsha</dc:creator>
  <cp:lastModifiedBy>kape utkarsha</cp:lastModifiedBy>
  <cp:lastPrinted>2024-05-03T18:31:16Z</cp:lastPrinted>
  <dcterms:created xsi:type="dcterms:W3CDTF">2024-05-03T18:05:48Z</dcterms:created>
  <dcterms:modified xsi:type="dcterms:W3CDTF">2024-05-25T20:29:07Z</dcterms:modified>
</cp:coreProperties>
</file>