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ial Economics PPTs\"/>
    </mc:Choice>
  </mc:AlternateContent>
  <xr:revisionPtr revIDLastSave="0" documentId="13_ncr:1_{AB8CEE8A-DCEB-4F8F-93C8-8CE2CF57E13B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Regression" sheetId="6" r:id="rId1"/>
    <sheet name="NMDC, Assignment 222PGF027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1" i="1" l="1"/>
  <c r="J5" i="1"/>
  <c r="P5" i="1" s="1"/>
  <c r="J6" i="1"/>
  <c r="P6" i="1" s="1"/>
  <c r="J7" i="1"/>
  <c r="P7" i="1" s="1"/>
  <c r="J8" i="1"/>
  <c r="P8" i="1" s="1"/>
  <c r="J9" i="1"/>
  <c r="P9" i="1" s="1"/>
  <c r="J10" i="1"/>
  <c r="P10" i="1" s="1"/>
  <c r="J11" i="1"/>
  <c r="P11" i="1" s="1"/>
  <c r="J12" i="1"/>
  <c r="P12" i="1" s="1"/>
  <c r="J13" i="1"/>
  <c r="P13" i="1" s="1"/>
  <c r="J14" i="1"/>
  <c r="P14" i="1" s="1"/>
  <c r="J15" i="1"/>
  <c r="P15" i="1" s="1"/>
  <c r="J16" i="1"/>
  <c r="P16" i="1" s="1"/>
  <c r="J17" i="1"/>
  <c r="P17" i="1" s="1"/>
  <c r="J18" i="1"/>
  <c r="P18" i="1" s="1"/>
  <c r="J19" i="1"/>
  <c r="P19" i="1" s="1"/>
  <c r="J20" i="1"/>
  <c r="P20" i="1" s="1"/>
  <c r="J21" i="1"/>
  <c r="P21" i="1" s="1"/>
  <c r="J22" i="1"/>
  <c r="P22" i="1" s="1"/>
  <c r="J23" i="1"/>
  <c r="P23" i="1" s="1"/>
  <c r="J24" i="1"/>
  <c r="P24" i="1" s="1"/>
  <c r="J25" i="1"/>
  <c r="P25" i="1" s="1"/>
  <c r="J26" i="1"/>
  <c r="P26" i="1" s="1"/>
  <c r="J27" i="1"/>
  <c r="P27" i="1" s="1"/>
  <c r="J28" i="1"/>
  <c r="P28" i="1" s="1"/>
  <c r="J29" i="1"/>
  <c r="P29" i="1" s="1"/>
  <c r="J30" i="1"/>
  <c r="P30" i="1" s="1"/>
  <c r="J31" i="1"/>
  <c r="P31" i="1" s="1"/>
  <c r="J32" i="1"/>
  <c r="P32" i="1" s="1"/>
  <c r="J33" i="1"/>
  <c r="P33" i="1" s="1"/>
  <c r="J34" i="1"/>
  <c r="P34" i="1" s="1"/>
  <c r="J35" i="1"/>
  <c r="P35" i="1" s="1"/>
  <c r="J36" i="1"/>
  <c r="P36" i="1" s="1"/>
  <c r="J37" i="1"/>
  <c r="P37" i="1" s="1"/>
  <c r="J38" i="1"/>
  <c r="P38" i="1" s="1"/>
  <c r="J39" i="1"/>
  <c r="P39" i="1" s="1"/>
  <c r="J40" i="1"/>
  <c r="P40" i="1" s="1"/>
  <c r="J41" i="1"/>
  <c r="P41" i="1" s="1"/>
  <c r="J42" i="1"/>
  <c r="P42" i="1" s="1"/>
  <c r="J43" i="1"/>
  <c r="P43" i="1" s="1"/>
  <c r="J44" i="1"/>
  <c r="P44" i="1" s="1"/>
  <c r="J45" i="1"/>
  <c r="P45" i="1" s="1"/>
  <c r="J46" i="1"/>
  <c r="P46" i="1" s="1"/>
  <c r="J47" i="1"/>
  <c r="P47" i="1" s="1"/>
  <c r="J48" i="1"/>
  <c r="P48" i="1" s="1"/>
  <c r="J49" i="1"/>
  <c r="P49" i="1" s="1"/>
  <c r="J50" i="1"/>
  <c r="P50" i="1" s="1"/>
  <c r="J51" i="1"/>
  <c r="P51" i="1" s="1"/>
  <c r="J52" i="1"/>
  <c r="P52" i="1" s="1"/>
  <c r="J53" i="1"/>
  <c r="P53" i="1" s="1"/>
  <c r="J54" i="1"/>
  <c r="P54" i="1" s="1"/>
  <c r="J55" i="1"/>
  <c r="P55" i="1" s="1"/>
  <c r="J56" i="1"/>
  <c r="P56" i="1" s="1"/>
  <c r="J57" i="1"/>
  <c r="P57" i="1" s="1"/>
  <c r="J58" i="1"/>
  <c r="P58" i="1" s="1"/>
  <c r="J59" i="1"/>
  <c r="P59" i="1" s="1"/>
  <c r="J60" i="1"/>
  <c r="P60" i="1" s="1"/>
  <c r="J61" i="1"/>
  <c r="P61" i="1" s="1"/>
  <c r="J62" i="1"/>
  <c r="P62" i="1" s="1"/>
  <c r="J63" i="1"/>
  <c r="P63" i="1" s="1"/>
  <c r="J64" i="1"/>
  <c r="P64" i="1" s="1"/>
  <c r="J65" i="1"/>
  <c r="P65" i="1" s="1"/>
  <c r="J66" i="1"/>
  <c r="P66" i="1" s="1"/>
  <c r="J67" i="1"/>
  <c r="P67" i="1" s="1"/>
  <c r="J68" i="1"/>
  <c r="P68" i="1" s="1"/>
  <c r="J69" i="1"/>
  <c r="P69" i="1" s="1"/>
  <c r="J70" i="1"/>
  <c r="P70" i="1" s="1"/>
  <c r="J71" i="1"/>
  <c r="P71" i="1" s="1"/>
  <c r="J72" i="1"/>
  <c r="P72" i="1" s="1"/>
  <c r="J73" i="1"/>
  <c r="P73" i="1" s="1"/>
  <c r="J74" i="1"/>
  <c r="P74" i="1" s="1"/>
  <c r="J75" i="1"/>
  <c r="P75" i="1" s="1"/>
  <c r="J76" i="1"/>
  <c r="P76" i="1" s="1"/>
  <c r="J77" i="1"/>
  <c r="P77" i="1" s="1"/>
  <c r="J78" i="1"/>
  <c r="P78" i="1" s="1"/>
  <c r="J79" i="1"/>
  <c r="P79" i="1" s="1"/>
  <c r="J80" i="1"/>
  <c r="P80" i="1" s="1"/>
  <c r="J81" i="1"/>
  <c r="P81" i="1" s="1"/>
  <c r="J82" i="1"/>
  <c r="P82" i="1" s="1"/>
  <c r="J83" i="1"/>
  <c r="P83" i="1" s="1"/>
  <c r="J84" i="1"/>
  <c r="P84" i="1" s="1"/>
  <c r="J85" i="1"/>
  <c r="P85" i="1" s="1"/>
  <c r="J86" i="1"/>
  <c r="P86" i="1" s="1"/>
  <c r="J87" i="1"/>
  <c r="P87" i="1" s="1"/>
  <c r="J88" i="1"/>
  <c r="P88" i="1" s="1"/>
  <c r="J89" i="1"/>
  <c r="P89" i="1" s="1"/>
  <c r="J90" i="1"/>
  <c r="P90" i="1" s="1"/>
  <c r="J91" i="1"/>
  <c r="P91" i="1" s="1"/>
  <c r="J92" i="1"/>
  <c r="P92" i="1" s="1"/>
  <c r="J93" i="1"/>
  <c r="P93" i="1" s="1"/>
  <c r="J94" i="1"/>
  <c r="P94" i="1" s="1"/>
  <c r="J95" i="1"/>
  <c r="P95" i="1" s="1"/>
  <c r="J96" i="1"/>
  <c r="P96" i="1" s="1"/>
  <c r="J97" i="1"/>
  <c r="P97" i="1" s="1"/>
  <c r="J98" i="1"/>
  <c r="P98" i="1" s="1"/>
  <c r="J99" i="1"/>
  <c r="P99" i="1" s="1"/>
  <c r="J100" i="1"/>
  <c r="P100" i="1" s="1"/>
  <c r="J101" i="1"/>
  <c r="P101" i="1" s="1"/>
  <c r="J102" i="1"/>
  <c r="P102" i="1" s="1"/>
  <c r="J103" i="1"/>
  <c r="P103" i="1" s="1"/>
  <c r="J104" i="1"/>
  <c r="P104" i="1" s="1"/>
  <c r="J105" i="1"/>
  <c r="P105" i="1" s="1"/>
  <c r="J106" i="1"/>
  <c r="P106" i="1" s="1"/>
  <c r="J107" i="1"/>
  <c r="P107" i="1" s="1"/>
  <c r="J108" i="1"/>
  <c r="P108" i="1" s="1"/>
  <c r="J109" i="1"/>
  <c r="P109" i="1" s="1"/>
  <c r="J110" i="1"/>
  <c r="P110" i="1" s="1"/>
  <c r="J111" i="1"/>
  <c r="P111" i="1" s="1"/>
  <c r="J112" i="1"/>
  <c r="P112" i="1" s="1"/>
  <c r="J113" i="1"/>
  <c r="P113" i="1" s="1"/>
  <c r="J114" i="1"/>
  <c r="P114" i="1" s="1"/>
  <c r="J115" i="1"/>
  <c r="P115" i="1" s="1"/>
  <c r="J116" i="1"/>
  <c r="P116" i="1" s="1"/>
  <c r="J117" i="1"/>
  <c r="P117" i="1" s="1"/>
  <c r="J118" i="1"/>
  <c r="P118" i="1" s="1"/>
  <c r="J119" i="1"/>
  <c r="P119" i="1" s="1"/>
  <c r="J120" i="1"/>
  <c r="P120" i="1" s="1"/>
  <c r="J121" i="1"/>
  <c r="P121" i="1" s="1"/>
  <c r="J122" i="1"/>
  <c r="P122" i="1" s="1"/>
  <c r="J123" i="1"/>
  <c r="P123" i="1" s="1"/>
  <c r="J124" i="1"/>
  <c r="P124" i="1" s="1"/>
  <c r="J125" i="1"/>
  <c r="P125" i="1" s="1"/>
  <c r="J126" i="1"/>
  <c r="P126" i="1" s="1"/>
  <c r="J127" i="1"/>
  <c r="P127" i="1" s="1"/>
  <c r="J128" i="1"/>
  <c r="P128" i="1" s="1"/>
  <c r="J129" i="1"/>
  <c r="P129" i="1" s="1"/>
  <c r="J4" i="1"/>
  <c r="P4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4" i="1"/>
  <c r="L12" i="1" l="1"/>
  <c r="M12" i="1" s="1"/>
  <c r="L20" i="1"/>
  <c r="M20" i="1" s="1"/>
  <c r="L28" i="1"/>
  <c r="M28" i="1" s="1"/>
  <c r="L36" i="1"/>
  <c r="M36" i="1" s="1"/>
  <c r="L44" i="1"/>
  <c r="M44" i="1" s="1"/>
  <c r="L52" i="1"/>
  <c r="M52" i="1" s="1"/>
  <c r="L60" i="1"/>
  <c r="M60" i="1" s="1"/>
  <c r="Q60" i="1" s="1"/>
  <c r="L68" i="1"/>
  <c r="M68" i="1" s="1"/>
  <c r="Q68" i="1" s="1"/>
  <c r="L76" i="1"/>
  <c r="M76" i="1" s="1"/>
  <c r="L84" i="1"/>
  <c r="M84" i="1" s="1"/>
  <c r="L92" i="1"/>
  <c r="M92" i="1" s="1"/>
  <c r="L100" i="1"/>
  <c r="M100" i="1" s="1"/>
  <c r="L108" i="1"/>
  <c r="M108" i="1" s="1"/>
  <c r="L116" i="1"/>
  <c r="M116" i="1" s="1"/>
  <c r="L124" i="1"/>
  <c r="M124" i="1" s="1"/>
  <c r="L23" i="1"/>
  <c r="M23" i="1" s="1"/>
  <c r="L47" i="1"/>
  <c r="M47" i="1" s="1"/>
  <c r="L71" i="1"/>
  <c r="M71" i="1" s="1"/>
  <c r="Q71" i="1" s="1"/>
  <c r="L87" i="1"/>
  <c r="M87" i="1" s="1"/>
  <c r="L111" i="1"/>
  <c r="M111" i="1" s="1"/>
  <c r="L17" i="1"/>
  <c r="L33" i="1"/>
  <c r="M33" i="1" s="1"/>
  <c r="L65" i="1"/>
  <c r="M65" i="1" s="1"/>
  <c r="Q65" i="1" s="1"/>
  <c r="L89" i="1"/>
  <c r="L121" i="1"/>
  <c r="L18" i="1"/>
  <c r="M18" i="1" s="1"/>
  <c r="L50" i="1"/>
  <c r="M50" i="1" s="1"/>
  <c r="L90" i="1"/>
  <c r="M90" i="1" s="1"/>
  <c r="L122" i="1"/>
  <c r="M122" i="1" s="1"/>
  <c r="L11" i="1"/>
  <c r="M11" i="1" s="1"/>
  <c r="L43" i="1"/>
  <c r="M43" i="1" s="1"/>
  <c r="L75" i="1"/>
  <c r="M75" i="1" s="1"/>
  <c r="Q75" i="1" s="1"/>
  <c r="L107" i="1"/>
  <c r="M107" i="1" s="1"/>
  <c r="L5" i="1"/>
  <c r="M5" i="1" s="1"/>
  <c r="L13" i="1"/>
  <c r="M13" i="1" s="1"/>
  <c r="L21" i="1"/>
  <c r="M21" i="1" s="1"/>
  <c r="L29" i="1"/>
  <c r="M29" i="1" s="1"/>
  <c r="L37" i="1"/>
  <c r="M37" i="1" s="1"/>
  <c r="L45" i="1"/>
  <c r="M45" i="1" s="1"/>
  <c r="L53" i="1"/>
  <c r="M53" i="1" s="1"/>
  <c r="L61" i="1"/>
  <c r="M61" i="1" s="1"/>
  <c r="Q61" i="1" s="1"/>
  <c r="L69" i="1"/>
  <c r="M69" i="1" s="1"/>
  <c r="Q69" i="1" s="1"/>
  <c r="L77" i="1"/>
  <c r="M77" i="1" s="1"/>
  <c r="L85" i="1"/>
  <c r="M85" i="1" s="1"/>
  <c r="L93" i="1"/>
  <c r="M93" i="1" s="1"/>
  <c r="L101" i="1"/>
  <c r="M101" i="1" s="1"/>
  <c r="L109" i="1"/>
  <c r="M109" i="1" s="1"/>
  <c r="L117" i="1"/>
  <c r="M117" i="1" s="1"/>
  <c r="L125" i="1"/>
  <c r="M125" i="1" s="1"/>
  <c r="L15" i="1"/>
  <c r="M15" i="1" s="1"/>
  <c r="L39" i="1"/>
  <c r="M39" i="1" s="1"/>
  <c r="L63" i="1"/>
  <c r="M63" i="1" s="1"/>
  <c r="L95" i="1"/>
  <c r="M95" i="1" s="1"/>
  <c r="L119" i="1"/>
  <c r="M119" i="1" s="1"/>
  <c r="L9" i="1"/>
  <c r="M9" i="1" s="1"/>
  <c r="L41" i="1"/>
  <c r="M41" i="1" s="1"/>
  <c r="L73" i="1"/>
  <c r="M73" i="1" s="1"/>
  <c r="Q73" i="1" s="1"/>
  <c r="L105" i="1"/>
  <c r="M105" i="1" s="1"/>
  <c r="L34" i="1"/>
  <c r="M34" i="1" s="1"/>
  <c r="L66" i="1"/>
  <c r="M66" i="1" s="1"/>
  <c r="Q66" i="1" s="1"/>
  <c r="L98" i="1"/>
  <c r="L4" i="1"/>
  <c r="M4" i="1" s="1"/>
  <c r="L35" i="1"/>
  <c r="M35" i="1" s="1"/>
  <c r="L67" i="1"/>
  <c r="M67" i="1" s="1"/>
  <c r="Q67" i="1" s="1"/>
  <c r="L99" i="1"/>
  <c r="M99" i="1" s="1"/>
  <c r="L6" i="1"/>
  <c r="M6" i="1" s="1"/>
  <c r="L14" i="1"/>
  <c r="M14" i="1" s="1"/>
  <c r="L22" i="1"/>
  <c r="M22" i="1" s="1"/>
  <c r="L30" i="1"/>
  <c r="M30" i="1" s="1"/>
  <c r="L38" i="1"/>
  <c r="M38" i="1" s="1"/>
  <c r="L46" i="1"/>
  <c r="M46" i="1" s="1"/>
  <c r="L54" i="1"/>
  <c r="M54" i="1" s="1"/>
  <c r="L62" i="1"/>
  <c r="M62" i="1" s="1"/>
  <c r="Q62" i="1" s="1"/>
  <c r="L70" i="1"/>
  <c r="M70" i="1" s="1"/>
  <c r="Q70" i="1" s="1"/>
  <c r="L78" i="1"/>
  <c r="M78" i="1" s="1"/>
  <c r="L86" i="1"/>
  <c r="M86" i="1" s="1"/>
  <c r="L94" i="1"/>
  <c r="M94" i="1" s="1"/>
  <c r="L102" i="1"/>
  <c r="M102" i="1" s="1"/>
  <c r="L110" i="1"/>
  <c r="M110" i="1" s="1"/>
  <c r="L118" i="1"/>
  <c r="M118" i="1" s="1"/>
  <c r="L126" i="1"/>
  <c r="M126" i="1" s="1"/>
  <c r="L7" i="1"/>
  <c r="M7" i="1" s="1"/>
  <c r="L31" i="1"/>
  <c r="M31" i="1" s="1"/>
  <c r="L55" i="1"/>
  <c r="M55" i="1" s="1"/>
  <c r="Q55" i="1" s="1"/>
  <c r="L79" i="1"/>
  <c r="M79" i="1" s="1"/>
  <c r="L103" i="1"/>
  <c r="M103" i="1" s="1"/>
  <c r="L127" i="1"/>
  <c r="M127" i="1" s="1"/>
  <c r="L57" i="1"/>
  <c r="L97" i="1"/>
  <c r="L129" i="1"/>
  <c r="M129" i="1" s="1"/>
  <c r="L10" i="1"/>
  <c r="L42" i="1"/>
  <c r="L74" i="1"/>
  <c r="M74" i="1" s="1"/>
  <c r="Q74" i="1" s="1"/>
  <c r="L106" i="1"/>
  <c r="M106" i="1" s="1"/>
  <c r="L19" i="1"/>
  <c r="M19" i="1" s="1"/>
  <c r="L59" i="1"/>
  <c r="M59" i="1" s="1"/>
  <c r="Q59" i="1" s="1"/>
  <c r="L91" i="1"/>
  <c r="M91" i="1" s="1"/>
  <c r="L123" i="1"/>
  <c r="M123" i="1" s="1"/>
  <c r="L8" i="1"/>
  <c r="M8" i="1" s="1"/>
  <c r="L16" i="1"/>
  <c r="L24" i="1"/>
  <c r="M24" i="1" s="1"/>
  <c r="L32" i="1"/>
  <c r="M32" i="1" s="1"/>
  <c r="L40" i="1"/>
  <c r="M40" i="1" s="1"/>
  <c r="L48" i="1"/>
  <c r="M48" i="1" s="1"/>
  <c r="L56" i="1"/>
  <c r="M56" i="1" s="1"/>
  <c r="Q56" i="1" s="1"/>
  <c r="L64" i="1"/>
  <c r="M64" i="1" s="1"/>
  <c r="L72" i="1"/>
  <c r="M72" i="1" s="1"/>
  <c r="Q72" i="1" s="1"/>
  <c r="L80" i="1"/>
  <c r="M80" i="1" s="1"/>
  <c r="L88" i="1"/>
  <c r="M88" i="1" s="1"/>
  <c r="L96" i="1"/>
  <c r="M96" i="1" s="1"/>
  <c r="L104" i="1"/>
  <c r="M104" i="1" s="1"/>
  <c r="L112" i="1"/>
  <c r="M112" i="1" s="1"/>
  <c r="L120" i="1"/>
  <c r="M120" i="1" s="1"/>
  <c r="L128" i="1"/>
  <c r="M128" i="1" s="1"/>
  <c r="L25" i="1"/>
  <c r="M25" i="1" s="1"/>
  <c r="L49" i="1"/>
  <c r="L81" i="1"/>
  <c r="M81" i="1" s="1"/>
  <c r="L113" i="1"/>
  <c r="M113" i="1" s="1"/>
  <c r="L26" i="1"/>
  <c r="M26" i="1" s="1"/>
  <c r="L58" i="1"/>
  <c r="M58" i="1" s="1"/>
  <c r="Q58" i="1" s="1"/>
  <c r="L82" i="1"/>
  <c r="M82" i="1" s="1"/>
  <c r="L114" i="1"/>
  <c r="M114" i="1" s="1"/>
  <c r="L27" i="1"/>
  <c r="M27" i="1" s="1"/>
  <c r="L51" i="1"/>
  <c r="M51" i="1" s="1"/>
  <c r="L83" i="1"/>
  <c r="M83" i="1" s="1"/>
  <c r="L115" i="1"/>
  <c r="M115" i="1" s="1"/>
  <c r="M98" i="1"/>
  <c r="M42" i="1"/>
  <c r="M10" i="1"/>
  <c r="M16" i="1"/>
  <c r="M121" i="1"/>
  <c r="M97" i="1"/>
  <c r="M89" i="1"/>
  <c r="M57" i="1"/>
  <c r="Q57" i="1" s="1"/>
  <c r="M49" i="1"/>
  <c r="M17" i="1"/>
  <c r="Q64" i="1" l="1"/>
  <c r="T71" i="1"/>
  <c r="Q63" i="1"/>
  <c r="S71" i="1"/>
  <c r="N68" i="1"/>
  <c r="N66" i="1"/>
  <c r="N69" i="1"/>
  <c r="N65" i="1"/>
  <c r="N70" i="1"/>
  <c r="N67" i="1"/>
  <c r="O57" i="1"/>
  <c r="O65" i="1"/>
  <c r="O58" i="1"/>
  <c r="O66" i="1"/>
  <c r="O64" i="1"/>
  <c r="O59" i="1"/>
  <c r="O67" i="1"/>
  <c r="O68" i="1"/>
  <c r="O63" i="1"/>
  <c r="O60" i="1"/>
  <c r="O61" i="1"/>
  <c r="O69" i="1"/>
  <c r="O70" i="1"/>
  <c r="O62" i="1"/>
  <c r="O55" i="1"/>
  <c r="O56" i="1"/>
</calcChain>
</file>

<file path=xl/sharedStrings.xml><?xml version="1.0" encoding="utf-8"?>
<sst xmlns="http://schemas.openxmlformats.org/spreadsheetml/2006/main" count="49" uniqueCount="47">
  <si>
    <t>Date</t>
  </si>
  <si>
    <t>Open</t>
  </si>
  <si>
    <t>High</t>
  </si>
  <si>
    <t>Low</t>
  </si>
  <si>
    <t>Close</t>
  </si>
  <si>
    <t>Adj Close</t>
  </si>
  <si>
    <t>Volume</t>
  </si>
  <si>
    <t>Nifty 50</t>
  </si>
  <si>
    <t>Market returns</t>
  </si>
  <si>
    <t xml:space="preserve">Days Prior to event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</si>
  <si>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</si>
  <si>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</si>
  <si>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</si>
  <si>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</si>
  <si>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</si>
  <si>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</si>
  <si>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</si>
  <si>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</si>
  <si>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</si>
  <si>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</si>
  <si>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</si>
  <si>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</si>
  <si>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</si>
  <si>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</si>
  <si>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</si>
  <si>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</si>
  <si>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</si>
  <si>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</si>
  <si>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</si>
  <si>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</si>
  <si>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</si>
  <si>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</si>
  <si>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</si>
  <si>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</si>
  <si>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Average return</t>
  </si>
  <si>
    <t>Abnormal Return</t>
  </si>
  <si>
    <t>5 day CAR</t>
  </si>
  <si>
    <t xml:space="preserve">10 day CAR </t>
  </si>
  <si>
    <t>Firm Returns/Actual returns</t>
  </si>
  <si>
    <t>Estimated Return</t>
  </si>
  <si>
    <t>Alpha</t>
  </si>
  <si>
    <t>Beta</t>
  </si>
  <si>
    <t>t values</t>
  </si>
  <si>
    <t>CAR</t>
  </si>
  <si>
    <t>{-2,2}</t>
  </si>
  <si>
    <t>{-1,1}</t>
  </si>
  <si>
    <t>{-5,5}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</si>
</sst>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33" borderId="0" xfId="0" applyNumberForma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Continuous"/>
    </xf>
    <xf numFmtId="0" fontId="16" fillId="0" borderId="0" xfId="0" applyFont="1"/>
    <xf numFmtId="0" fontId="0" fillId="36" borderId="0" xfId="0" applyFill="1"/>
    <xf numFmtId="0" fontId="0" fillId="36" borderId="10" xfId="0" applyFill="1" applyBorder="1"/>
    <xf numFmtId="0" fontId="0" fillId="37" borderId="12" xfId="0" applyFill="1" applyBorder="1"/>
    <xf numFmtId="0" fontId="16" fillId="37" borderId="12" xfId="0" applyFont="1" applyFill="1" applyBorder="1"/>
    <xf numFmtId="0" fontId="16" fillId="37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B18" sqref="B18"/>
    </sheetView>
  </sheetViews>
  <sheetFormatPr defaultRowHeight="14.25" x14ac:dyDescent="0.45"/>
  <sheetData>
    <row r="1" spans="1:9" x14ac:dyDescent="0.45">
      <c r="A1" t="s">
        <v>10</v>
      </c>
    </row>
    <row r="2" spans="1:9" ht="14.65" thickBot="1" x14ac:dyDescent="0.5"/>
    <row r="3" spans="1:9" x14ac:dyDescent="0.45">
      <c r="A3" s="8" t="s">
        <v>11</v>
      </c>
      <c r="B3" s="8"/>
    </row>
    <row r="4" spans="1:9" x14ac:dyDescent="0.45">
      <c r="A4" t="s">
        <v>12</v>
      </c>
      <c r="B4">
        <v>0.52954436659985438</v>
      </c>
    </row>
    <row r="5" spans="1:9" x14ac:dyDescent="0.45">
      <c r="A5" t="s">
        <v>13</v>
      </c>
      <c r="B5">
        <v>0.28041723619764097</v>
      </c>
    </row>
    <row r="6" spans="1:9" x14ac:dyDescent="0.45">
      <c r="A6" t="s">
        <v>14</v>
      </c>
      <c r="B6">
        <v>0.23808883832691397</v>
      </c>
    </row>
    <row r="7" spans="1:9" x14ac:dyDescent="0.45">
      <c r="A7" t="s">
        <v>15</v>
      </c>
      <c r="B7">
        <v>2.1028078256157188E-2</v>
      </c>
    </row>
    <row r="8" spans="1:9" ht="14.65" thickBot="1" x14ac:dyDescent="0.5">
      <c r="A8" s="6" t="s">
        <v>16</v>
      </c>
      <c r="B8" s="6">
        <v>19</v>
      </c>
    </row>
    <row r="10" spans="1:9" ht="14.65" thickBot="1" x14ac:dyDescent="0.5">
      <c r="A10" t="s">
        <v>17</v>
      </c>
    </row>
    <row r="11" spans="1:9" x14ac:dyDescent="0.45">
      <c r="A11" s="7"/>
      <c r="B11" s="7" t="s">
        <v>22</v>
      </c>
      <c r="C11" s="7" t="s">
        <v>23</v>
      </c>
      <c r="D11" s="7" t="s">
        <v>24</v>
      </c>
      <c r="E11" s="7" t="s">
        <v>25</v>
      </c>
      <c r="F11" s="7" t="s">
        <v>26</v>
      </c>
    </row>
    <row r="12" spans="1:9" x14ac:dyDescent="0.45">
      <c r="A12" t="s">
        <v>18</v>
      </c>
      <c r="B12">
        <v>1</v>
      </c>
      <c r="C12">
        <v>2.9293552511269931E-3</v>
      </c>
      <c r="D12">
        <v>2.9293552511269931E-3</v>
      </c>
      <c r="E12">
        <v>6.6248015588506073</v>
      </c>
      <c r="F12">
        <v>1.9716021269824729E-2</v>
      </c>
    </row>
    <row r="13" spans="1:9" x14ac:dyDescent="0.45">
      <c r="A13" t="s">
        <v>19</v>
      </c>
      <c r="B13">
        <v>17</v>
      </c>
      <c r="C13">
        <v>7.5170612775002027E-3</v>
      </c>
      <c r="D13">
        <v>4.4218007514707077E-4</v>
      </c>
    </row>
    <row r="14" spans="1:9" ht="14.65" thickBot="1" x14ac:dyDescent="0.5">
      <c r="A14" s="6" t="s">
        <v>20</v>
      </c>
      <c r="B14" s="6">
        <v>18</v>
      </c>
      <c r="C14" s="6">
        <v>1.0446416528627196E-2</v>
      </c>
      <c r="D14" s="6"/>
      <c r="E14" s="6"/>
      <c r="F14" s="6"/>
    </row>
    <row r="15" spans="1:9" ht="14.65" thickBot="1" x14ac:dyDescent="0.5"/>
    <row r="16" spans="1:9" x14ac:dyDescent="0.45">
      <c r="A16" s="7"/>
      <c r="B16" s="7" t="s">
        <v>27</v>
      </c>
      <c r="C16" s="7" t="s">
        <v>15</v>
      </c>
      <c r="D16" s="7" t="s">
        <v>28</v>
      </c>
      <c r="E16" s="7" t="s">
        <v>29</v>
      </c>
      <c r="F16" s="7" t="s">
        <v>30</v>
      </c>
      <c r="G16" s="7" t="s">
        <v>31</v>
      </c>
      <c r="H16" s="7" t="s">
        <v>32</v>
      </c>
      <c r="I16" s="7" t="s">
        <v>33</v>
      </c>
    </row>
    <row r="17" spans="1:9" x14ac:dyDescent="0.45">
      <c r="A17" t="s">
        <v>21</v>
      </c>
      <c r="B17">
        <v>3.1540559835202559E-3</v>
      </c>
      <c r="C17">
        <v>5.0676153739246266E-3</v>
      </c>
      <c r="D17">
        <v>0.62239450921027373</v>
      </c>
      <c r="E17">
        <v>0.54194148222022187</v>
      </c>
      <c r="F17">
        <v>-7.5376778748535312E-3</v>
      </c>
      <c r="G17">
        <v>1.3845789841894043E-2</v>
      </c>
      <c r="H17">
        <v>-7.5376778748535312E-3</v>
      </c>
      <c r="I17">
        <v>1.3845789841894043E-2</v>
      </c>
    </row>
    <row r="18" spans="1:9" ht="14.65" thickBot="1" x14ac:dyDescent="0.5">
      <c r="A18" s="6">
        <v>8.4340373484118498E-3</v>
      </c>
      <c r="B18" s="6">
        <v>1.147485162986956</v>
      </c>
      <c r="C18" s="6">
        <v>0.44582112340457297</v>
      </c>
      <c r="D18" s="6">
        <v>2.5738689863414979</v>
      </c>
      <c r="E18" s="6">
        <v>1.9716021269824701E-2</v>
      </c>
      <c r="F18" s="6">
        <v>0.20688481190083841</v>
      </c>
      <c r="G18" s="6">
        <v>2.0880855140730734</v>
      </c>
      <c r="H18" s="6">
        <v>0.20688481190083841</v>
      </c>
      <c r="I18" s="6">
        <v>2.0880855140730734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129"/>
  <sheetViews>
    <sheetView tabSelected="1" topLeftCell="A49" zoomScale="90" zoomScaleNormal="90" workbookViewId="0">
      <selection activeCell="R75" sqref="R75"/>
    </sheetView>
  </sheetViews>
  <sheetFormatPr defaultRowHeight="14.25" x14ac:dyDescent="0.45"/>
  <cols>
    <col min="1" max="1" width="9.9296875" bestFit="1" customWidth="1"/>
    <col min="2" max="5" width="0" hidden="1" customWidth="1"/>
    <col min="7" max="7" width="0" hidden="1" customWidth="1"/>
    <col min="9" max="9" width="22.86328125" bestFit="1" customWidth="1"/>
    <col min="10" max="10" width="16.1328125" customWidth="1"/>
    <col min="11" max="11" width="17.3984375" customWidth="1"/>
    <col min="12" max="12" width="14.796875" customWidth="1"/>
    <col min="13" max="13" width="14.86328125" bestFit="1" customWidth="1"/>
    <col min="14" max="15" width="12.33203125" hidden="1" customWidth="1"/>
    <col min="16" max="17" width="16.1328125" customWidth="1"/>
    <col min="18" max="18" width="15" customWidth="1"/>
  </cols>
  <sheetData>
    <row r="2" spans="1:17" s="9" customFormat="1" x14ac:dyDescent="0.4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38</v>
      </c>
      <c r="J2" s="9" t="s">
        <v>8</v>
      </c>
      <c r="K2" s="9" t="s">
        <v>9</v>
      </c>
      <c r="L2" s="9" t="s">
        <v>34</v>
      </c>
      <c r="M2" s="9" t="s">
        <v>35</v>
      </c>
      <c r="N2" s="9" t="s">
        <v>36</v>
      </c>
      <c r="O2" s="9" t="s">
        <v>37</v>
      </c>
      <c r="P2" s="9" t="s">
        <v>39</v>
      </c>
      <c r="Q2" s="9" t="s">
        <v>42</v>
      </c>
    </row>
    <row r="3" spans="1:17" x14ac:dyDescent="0.45">
      <c r="A3" s="1">
        <v>44431</v>
      </c>
      <c r="B3">
        <v>152.60000600000001</v>
      </c>
      <c r="C3">
        <v>154.699997</v>
      </c>
      <c r="D3">
        <v>145.25</v>
      </c>
      <c r="E3">
        <v>146.800003</v>
      </c>
      <c r="F3">
        <v>132.66064499999999</v>
      </c>
      <c r="G3">
        <v>14983019</v>
      </c>
      <c r="H3">
        <v>16496.449218999998</v>
      </c>
    </row>
    <row r="4" spans="1:17" x14ac:dyDescent="0.45">
      <c r="A4" s="1">
        <v>44432</v>
      </c>
      <c r="B4">
        <v>149</v>
      </c>
      <c r="C4">
        <v>155.39999399999999</v>
      </c>
      <c r="D4">
        <v>148.300003</v>
      </c>
      <c r="E4">
        <v>154.75</v>
      </c>
      <c r="F4">
        <v>139.84492499999999</v>
      </c>
      <c r="G4">
        <v>14609609</v>
      </c>
      <c r="H4">
        <v>16624.599609000001</v>
      </c>
      <c r="I4">
        <f>LN(F4/F3)</f>
        <v>5.273980396960784E-2</v>
      </c>
      <c r="J4">
        <f>LN(H4/H3)</f>
        <v>7.7383436832734794E-3</v>
      </c>
      <c r="L4">
        <f>AVERAGE($I$4:$I$129)</f>
        <v>4.3019997609585684E-4</v>
      </c>
      <c r="M4">
        <f>I4-L4</f>
        <v>5.2309603993511984E-2</v>
      </c>
      <c r="P4">
        <f t="shared" ref="P4:P54" si="0">$S$65+($T$65*J4)</f>
        <v>1.2033690546170405E-2</v>
      </c>
    </row>
    <row r="5" spans="1:17" x14ac:dyDescent="0.45">
      <c r="A5" s="1">
        <v>44433</v>
      </c>
      <c r="B5">
        <v>156.89999399999999</v>
      </c>
      <c r="C5">
        <v>157.89999399999999</v>
      </c>
      <c r="D5">
        <v>153.550003</v>
      </c>
      <c r="E5">
        <v>156.25</v>
      </c>
      <c r="F5">
        <v>141.20043899999999</v>
      </c>
      <c r="G5">
        <v>11989428</v>
      </c>
      <c r="H5">
        <v>16634.650390999999</v>
      </c>
      <c r="I5">
        <f t="shared" ref="I5:I68" si="1">LN(F5/F4)</f>
        <v>9.646304010896849E-3</v>
      </c>
      <c r="J5">
        <f t="shared" ref="J5:J68" si="2">LN(H5/H4)</f>
        <v>6.0439019556674824E-4</v>
      </c>
      <c r="L5">
        <f t="shared" ref="L5:L68" si="3">AVERAGE($I$4:$I$129)</f>
        <v>4.3019997609585684E-4</v>
      </c>
      <c r="M5">
        <f t="shared" ref="M5:M68" si="4">I5-L5</f>
        <v>9.216104034800993E-3</v>
      </c>
      <c r="P5">
        <f t="shared" si="0"/>
        <v>3.8475847655878841E-3</v>
      </c>
    </row>
    <row r="6" spans="1:17" x14ac:dyDescent="0.45">
      <c r="A6" s="1">
        <v>44434</v>
      </c>
      <c r="B6">
        <v>155.25</v>
      </c>
      <c r="C6">
        <v>157.449997</v>
      </c>
      <c r="D6">
        <v>147.89999399999999</v>
      </c>
      <c r="E6">
        <v>148.550003</v>
      </c>
      <c r="F6">
        <v>134.24208100000001</v>
      </c>
      <c r="G6">
        <v>43757434</v>
      </c>
      <c r="H6">
        <v>16636.900390999999</v>
      </c>
      <c r="I6">
        <f t="shared" si="1"/>
        <v>-5.0535689434907792E-2</v>
      </c>
      <c r="J6">
        <f t="shared" si="2"/>
        <v>1.3525068417592553E-4</v>
      </c>
      <c r="L6">
        <f t="shared" si="3"/>
        <v>4.3019997609585684E-4</v>
      </c>
      <c r="M6">
        <f t="shared" si="4"/>
        <v>-5.0965889411003648E-2</v>
      </c>
      <c r="P6">
        <f t="shared" si="0"/>
        <v>3.3092541368959652E-3</v>
      </c>
    </row>
    <row r="7" spans="1:17" x14ac:dyDescent="0.45">
      <c r="A7" s="1">
        <v>44435</v>
      </c>
      <c r="B7">
        <v>150.5</v>
      </c>
      <c r="C7">
        <v>155</v>
      </c>
      <c r="D7">
        <v>150.25</v>
      </c>
      <c r="E7">
        <v>152.199997</v>
      </c>
      <c r="F7">
        <v>137.540527</v>
      </c>
      <c r="G7">
        <v>30427758</v>
      </c>
      <c r="H7">
        <v>16705.199218999998</v>
      </c>
      <c r="I7">
        <f t="shared" si="1"/>
        <v>2.4273870812414649E-2</v>
      </c>
      <c r="J7">
        <f t="shared" si="2"/>
        <v>4.0968579860026222E-3</v>
      </c>
      <c r="L7">
        <f t="shared" si="3"/>
        <v>4.3019997609585684E-4</v>
      </c>
      <c r="M7">
        <f t="shared" si="4"/>
        <v>2.3843670836318793E-2</v>
      </c>
      <c r="P7">
        <f t="shared" si="0"/>
        <v>7.8551397373228873E-3</v>
      </c>
    </row>
    <row r="8" spans="1:17" x14ac:dyDescent="0.45">
      <c r="A8" s="1">
        <v>44438</v>
      </c>
      <c r="B8">
        <v>154</v>
      </c>
      <c r="C8">
        <v>156</v>
      </c>
      <c r="D8">
        <v>153.60000600000001</v>
      </c>
      <c r="E8">
        <v>155.550003</v>
      </c>
      <c r="F8">
        <v>140.567871</v>
      </c>
      <c r="G8">
        <v>14597197</v>
      </c>
      <c r="H8">
        <v>16931.050781000002</v>
      </c>
      <c r="I8">
        <f t="shared" si="1"/>
        <v>2.1771824252888542E-2</v>
      </c>
      <c r="J8">
        <f t="shared" si="2"/>
        <v>1.3429258984363819E-2</v>
      </c>
      <c r="L8">
        <f t="shared" si="3"/>
        <v>4.3019997609585684E-4</v>
      </c>
      <c r="M8">
        <f t="shared" si="4"/>
        <v>2.1341624276792686E-2</v>
      </c>
      <c r="P8">
        <f t="shared" si="0"/>
        <v>1.8563931417987019E-2</v>
      </c>
    </row>
    <row r="9" spans="1:17" x14ac:dyDescent="0.45">
      <c r="A9" s="1">
        <v>44439</v>
      </c>
      <c r="B9">
        <v>156</v>
      </c>
      <c r="C9">
        <v>156.75</v>
      </c>
      <c r="D9">
        <v>153</v>
      </c>
      <c r="E9">
        <v>154.050003</v>
      </c>
      <c r="F9">
        <v>139.21234100000001</v>
      </c>
      <c r="G9">
        <v>12714721</v>
      </c>
      <c r="H9">
        <v>17132.199218999998</v>
      </c>
      <c r="I9">
        <f t="shared" si="1"/>
        <v>-9.6900391701100191E-3</v>
      </c>
      <c r="J9">
        <f t="shared" si="2"/>
        <v>1.181042772570925E-2</v>
      </c>
      <c r="L9">
        <f t="shared" si="3"/>
        <v>4.3019997609585684E-4</v>
      </c>
      <c r="M9">
        <f t="shared" si="4"/>
        <v>-1.0120239146205875E-2</v>
      </c>
      <c r="P9">
        <f t="shared" si="0"/>
        <v>1.6706346567301397E-2</v>
      </c>
    </row>
    <row r="10" spans="1:17" x14ac:dyDescent="0.45">
      <c r="A10" s="1">
        <v>44440</v>
      </c>
      <c r="B10">
        <v>154</v>
      </c>
      <c r="C10">
        <v>154</v>
      </c>
      <c r="D10">
        <v>150</v>
      </c>
      <c r="E10">
        <v>152.199997</v>
      </c>
      <c r="F10">
        <v>137.540527</v>
      </c>
      <c r="G10">
        <v>13022242</v>
      </c>
      <c r="H10">
        <v>17076.25</v>
      </c>
      <c r="I10">
        <f t="shared" si="1"/>
        <v>-1.2081785082778653E-2</v>
      </c>
      <c r="J10">
        <f t="shared" si="2"/>
        <v>-3.2710789389873646E-3</v>
      </c>
      <c r="L10">
        <f t="shared" si="3"/>
        <v>4.3019997609585684E-4</v>
      </c>
      <c r="M10">
        <f t="shared" si="4"/>
        <v>-1.2511985058874509E-2</v>
      </c>
      <c r="P10">
        <f t="shared" si="0"/>
        <v>-5.9945856592685939E-4</v>
      </c>
    </row>
    <row r="11" spans="1:17" x14ac:dyDescent="0.45">
      <c r="A11" s="1">
        <v>44441</v>
      </c>
      <c r="B11">
        <v>151.89999399999999</v>
      </c>
      <c r="C11">
        <v>154.25</v>
      </c>
      <c r="D11">
        <v>151.050003</v>
      </c>
      <c r="E11">
        <v>153.300003</v>
      </c>
      <c r="F11">
        <v>138.534592</v>
      </c>
      <c r="G11">
        <v>8038319</v>
      </c>
      <c r="H11">
        <v>17234.150390999999</v>
      </c>
      <c r="I11">
        <f t="shared" si="1"/>
        <v>7.2014406780048128E-3</v>
      </c>
      <c r="J11">
        <f t="shared" si="2"/>
        <v>9.2042939728450325E-3</v>
      </c>
      <c r="L11">
        <f t="shared" si="3"/>
        <v>4.3019997609585684E-4</v>
      </c>
      <c r="M11">
        <f t="shared" si="4"/>
        <v>6.7712407019089559E-3</v>
      </c>
      <c r="P11">
        <f t="shared" si="0"/>
        <v>1.3715846753130196E-2</v>
      </c>
    </row>
    <row r="12" spans="1:17" x14ac:dyDescent="0.45">
      <c r="A12" s="1">
        <v>44442</v>
      </c>
      <c r="B12">
        <v>152.800003</v>
      </c>
      <c r="C12">
        <v>156.75</v>
      </c>
      <c r="D12">
        <v>152.800003</v>
      </c>
      <c r="E12">
        <v>154.60000600000001</v>
      </c>
      <c r="F12">
        <v>139.70938100000001</v>
      </c>
      <c r="G12">
        <v>9312192</v>
      </c>
      <c r="H12">
        <v>17323.599609000001</v>
      </c>
      <c r="I12">
        <f t="shared" si="1"/>
        <v>8.4443588713485774E-3</v>
      </c>
      <c r="J12">
        <f t="shared" si="2"/>
        <v>5.1768079672386141E-3</v>
      </c>
      <c r="L12">
        <f t="shared" si="3"/>
        <v>4.3019997609585684E-4</v>
      </c>
      <c r="M12">
        <f t="shared" si="4"/>
        <v>8.0141588952527213E-3</v>
      </c>
      <c r="P12">
        <f t="shared" si="0"/>
        <v>9.0943663175592285E-3</v>
      </c>
    </row>
    <row r="13" spans="1:17" x14ac:dyDescent="0.45">
      <c r="A13" s="1">
        <v>44445</v>
      </c>
      <c r="B13">
        <v>154</v>
      </c>
      <c r="C13">
        <v>155.89999399999999</v>
      </c>
      <c r="D13">
        <v>151.300003</v>
      </c>
      <c r="E13">
        <v>153.64999399999999</v>
      </c>
      <c r="F13">
        <v>138.850876</v>
      </c>
      <c r="G13">
        <v>11129362</v>
      </c>
      <c r="H13">
        <v>17377.800781000002</v>
      </c>
      <c r="I13">
        <f t="shared" si="1"/>
        <v>-6.163892346906924E-3</v>
      </c>
      <c r="J13">
        <f t="shared" si="2"/>
        <v>3.1238633293056853E-3</v>
      </c>
      <c r="L13">
        <f t="shared" si="3"/>
        <v>4.3019997609585684E-4</v>
      </c>
      <c r="M13">
        <f t="shared" si="4"/>
        <v>-6.594092323002781E-3</v>
      </c>
      <c r="P13">
        <f t="shared" si="0"/>
        <v>6.7386428050975654E-3</v>
      </c>
    </row>
    <row r="14" spans="1:17" x14ac:dyDescent="0.45">
      <c r="A14" s="1">
        <v>44446</v>
      </c>
      <c r="B14">
        <v>153.5</v>
      </c>
      <c r="C14">
        <v>154.699997</v>
      </c>
      <c r="D14">
        <v>151</v>
      </c>
      <c r="E14">
        <v>151.35000600000001</v>
      </c>
      <c r="F14">
        <v>136.7724</v>
      </c>
      <c r="G14">
        <v>7429559</v>
      </c>
      <c r="H14">
        <v>17362.099609000001</v>
      </c>
      <c r="I14">
        <f t="shared" si="1"/>
        <v>-1.5082292252086481E-2</v>
      </c>
      <c r="J14">
        <f t="shared" si="2"/>
        <v>-9.039273511342507E-4</v>
      </c>
      <c r="L14">
        <f t="shared" si="3"/>
        <v>4.3019997609585684E-4</v>
      </c>
      <c r="M14">
        <f t="shared" si="4"/>
        <v>-1.5512492228182337E-2</v>
      </c>
      <c r="P14">
        <f t="shared" si="0"/>
        <v>2.1168127596756028E-3</v>
      </c>
    </row>
    <row r="15" spans="1:17" x14ac:dyDescent="0.45">
      <c r="A15" s="1">
        <v>44447</v>
      </c>
      <c r="B15">
        <v>152.39999399999999</v>
      </c>
      <c r="C15">
        <v>152.89999399999999</v>
      </c>
      <c r="D15">
        <v>150.949997</v>
      </c>
      <c r="E15">
        <v>152.25</v>
      </c>
      <c r="F15">
        <v>137.58570900000001</v>
      </c>
      <c r="G15">
        <v>5531744</v>
      </c>
      <c r="H15">
        <v>17353.5</v>
      </c>
      <c r="I15">
        <f t="shared" si="1"/>
        <v>5.9288306465636771E-3</v>
      </c>
      <c r="J15">
        <f t="shared" si="2"/>
        <v>-4.9543198289861532E-4</v>
      </c>
      <c r="L15">
        <f t="shared" si="3"/>
        <v>4.3019997609585684E-4</v>
      </c>
      <c r="M15">
        <f t="shared" si="4"/>
        <v>5.4986306704678202E-3</v>
      </c>
      <c r="P15">
        <f t="shared" si="0"/>
        <v>2.5855551338748875E-3</v>
      </c>
    </row>
    <row r="16" spans="1:17" x14ac:dyDescent="0.45">
      <c r="A16" s="1">
        <v>44448</v>
      </c>
      <c r="B16">
        <v>152</v>
      </c>
      <c r="C16">
        <v>153.300003</v>
      </c>
      <c r="D16">
        <v>151.300003</v>
      </c>
      <c r="E16">
        <v>152</v>
      </c>
      <c r="F16">
        <v>137.35978700000001</v>
      </c>
      <c r="G16">
        <v>5629258</v>
      </c>
      <c r="H16">
        <v>17369.25</v>
      </c>
      <c r="I16">
        <f t="shared" si="1"/>
        <v>-1.6433951756498015E-3</v>
      </c>
      <c r="J16">
        <f t="shared" si="2"/>
        <v>9.0718627298651939E-4</v>
      </c>
      <c r="L16">
        <f t="shared" si="3"/>
        <v>4.3019997609585684E-4</v>
      </c>
      <c r="M16">
        <f t="shared" si="4"/>
        <v>-2.0735951517456583E-3</v>
      </c>
      <c r="P16">
        <f t="shared" si="0"/>
        <v>4.1950387718377212E-3</v>
      </c>
    </row>
    <row r="17" spans="1:16" x14ac:dyDescent="0.45">
      <c r="A17" s="1">
        <v>44452</v>
      </c>
      <c r="B17">
        <v>152</v>
      </c>
      <c r="C17">
        <v>152.64999399999999</v>
      </c>
      <c r="D17">
        <v>150.199997</v>
      </c>
      <c r="E17">
        <v>151.550003</v>
      </c>
      <c r="F17">
        <v>136.953125</v>
      </c>
      <c r="G17">
        <v>5501523</v>
      </c>
      <c r="H17">
        <v>17355.300781000002</v>
      </c>
      <c r="I17">
        <f t="shared" si="1"/>
        <v>-2.9649519225820537E-3</v>
      </c>
      <c r="J17">
        <f t="shared" si="2"/>
        <v>-8.0342117819227107E-4</v>
      </c>
      <c r="L17">
        <f t="shared" si="3"/>
        <v>4.3019997609585684E-4</v>
      </c>
      <c r="M17">
        <f t="shared" si="4"/>
        <v>-3.3951518986779106E-3</v>
      </c>
      <c r="P17">
        <f t="shared" si="0"/>
        <v>2.2321421019151255E-3</v>
      </c>
    </row>
    <row r="18" spans="1:16" x14ac:dyDescent="0.45">
      <c r="A18" s="1">
        <v>44453</v>
      </c>
      <c r="B18">
        <v>152.10000600000001</v>
      </c>
      <c r="C18">
        <v>153.699997</v>
      </c>
      <c r="D18">
        <v>151.10000600000001</v>
      </c>
      <c r="E18">
        <v>151.89999399999999</v>
      </c>
      <c r="F18">
        <v>137.269409</v>
      </c>
      <c r="G18">
        <v>7857856</v>
      </c>
      <c r="H18">
        <v>17380</v>
      </c>
      <c r="I18">
        <f t="shared" si="1"/>
        <v>2.3067698750863308E-3</v>
      </c>
      <c r="J18">
        <f t="shared" si="2"/>
        <v>1.4221395875354402E-3</v>
      </c>
      <c r="L18">
        <f t="shared" si="3"/>
        <v>4.3019997609585684E-4</v>
      </c>
      <c r="M18">
        <f t="shared" si="4"/>
        <v>1.8765698989904739E-3</v>
      </c>
      <c r="P18">
        <f t="shared" si="0"/>
        <v>4.7859400599135626E-3</v>
      </c>
    </row>
    <row r="19" spans="1:16" x14ac:dyDescent="0.45">
      <c r="A19" s="1">
        <v>44454</v>
      </c>
      <c r="B19">
        <v>152.10000600000001</v>
      </c>
      <c r="C19">
        <v>154.5</v>
      </c>
      <c r="D19">
        <v>151.60000600000001</v>
      </c>
      <c r="E19">
        <v>154.25</v>
      </c>
      <c r="F19">
        <v>139.39308199999999</v>
      </c>
      <c r="G19">
        <v>7901117</v>
      </c>
      <c r="H19">
        <v>17519.449218999998</v>
      </c>
      <c r="I19">
        <f t="shared" si="1"/>
        <v>1.5352386251474769E-2</v>
      </c>
      <c r="J19">
        <f t="shared" si="2"/>
        <v>7.991527905148359E-3</v>
      </c>
      <c r="L19">
        <f t="shared" si="3"/>
        <v>4.3019997609585684E-4</v>
      </c>
      <c r="M19">
        <f t="shared" si="4"/>
        <v>1.4922186275378913E-2</v>
      </c>
      <c r="P19">
        <f t="shared" si="0"/>
        <v>1.2324215684274229E-2</v>
      </c>
    </row>
    <row r="20" spans="1:16" x14ac:dyDescent="0.45">
      <c r="A20" s="1">
        <v>44455</v>
      </c>
      <c r="B20">
        <v>154</v>
      </c>
      <c r="C20">
        <v>154.699997</v>
      </c>
      <c r="D20">
        <v>151.699997</v>
      </c>
      <c r="E20">
        <v>152.10000600000001</v>
      </c>
      <c r="F20">
        <v>137.450165</v>
      </c>
      <c r="G20">
        <v>6898371</v>
      </c>
      <c r="H20">
        <v>17629.5</v>
      </c>
      <c r="I20">
        <f t="shared" si="1"/>
        <v>-1.4036455075167589E-2</v>
      </c>
      <c r="J20">
        <f t="shared" si="2"/>
        <v>6.2619875164870832E-3</v>
      </c>
      <c r="L20">
        <f t="shared" si="3"/>
        <v>4.3019997609585684E-4</v>
      </c>
      <c r="M20">
        <f t="shared" si="4"/>
        <v>-1.4466655051263445E-2</v>
      </c>
      <c r="P20">
        <f t="shared" si="0"/>
        <v>1.0339593749498721E-2</v>
      </c>
    </row>
    <row r="21" spans="1:16" x14ac:dyDescent="0.45">
      <c r="A21" s="1">
        <v>44456</v>
      </c>
      <c r="B21">
        <v>152</v>
      </c>
      <c r="C21">
        <v>152.10000600000001</v>
      </c>
      <c r="D21">
        <v>146.050003</v>
      </c>
      <c r="E21">
        <v>147.39999399999999</v>
      </c>
      <c r="F21">
        <v>133.20285000000001</v>
      </c>
      <c r="G21">
        <v>20729611</v>
      </c>
      <c r="H21">
        <v>17585.150390999999</v>
      </c>
      <c r="I21">
        <f t="shared" si="1"/>
        <v>-3.1388260773270886E-2</v>
      </c>
      <c r="J21">
        <f t="shared" si="2"/>
        <v>-2.5188171374899665E-3</v>
      </c>
      <c r="L21">
        <f t="shared" si="3"/>
        <v>4.3019997609585684E-4</v>
      </c>
      <c r="M21">
        <f t="shared" si="4"/>
        <v>-3.1818460749366742E-2</v>
      </c>
      <c r="P21">
        <f t="shared" si="0"/>
        <v>2.6375068997324357E-4</v>
      </c>
    </row>
    <row r="22" spans="1:16" x14ac:dyDescent="0.45">
      <c r="A22" s="1">
        <v>44459</v>
      </c>
      <c r="B22">
        <v>143.199997</v>
      </c>
      <c r="C22">
        <v>143.199997</v>
      </c>
      <c r="D22">
        <v>135</v>
      </c>
      <c r="E22">
        <v>136</v>
      </c>
      <c r="F22">
        <v>122.900871</v>
      </c>
      <c r="G22">
        <v>22877537</v>
      </c>
      <c r="H22">
        <v>17396.900390999999</v>
      </c>
      <c r="I22">
        <f t="shared" si="1"/>
        <v>-8.049505066425712E-2</v>
      </c>
      <c r="J22">
        <f t="shared" si="2"/>
        <v>-1.0762766217722038E-2</v>
      </c>
      <c r="L22">
        <f t="shared" si="3"/>
        <v>4.3019997609585684E-4</v>
      </c>
      <c r="M22">
        <f t="shared" si="4"/>
        <v>-8.0925250640352983E-2</v>
      </c>
      <c r="P22">
        <f t="shared" si="0"/>
        <v>-9.1960585640130221E-3</v>
      </c>
    </row>
    <row r="23" spans="1:16" x14ac:dyDescent="0.45">
      <c r="A23" s="1">
        <v>44460</v>
      </c>
      <c r="B23">
        <v>136</v>
      </c>
      <c r="C23">
        <v>138.75</v>
      </c>
      <c r="D23">
        <v>133.550003</v>
      </c>
      <c r="E23">
        <v>138.10000600000001</v>
      </c>
      <c r="F23">
        <v>124.798607</v>
      </c>
      <c r="G23">
        <v>15301311</v>
      </c>
      <c r="H23">
        <v>17562</v>
      </c>
      <c r="I23">
        <f t="shared" si="1"/>
        <v>1.5323190404530467E-2</v>
      </c>
      <c r="J23">
        <f t="shared" si="2"/>
        <v>9.4454250341343832E-3</v>
      </c>
      <c r="L23">
        <f t="shared" si="3"/>
        <v>4.3019997609585684E-4</v>
      </c>
      <c r="M23">
        <f t="shared" si="4"/>
        <v>1.4892990428434611E-2</v>
      </c>
      <c r="P23">
        <f t="shared" si="0"/>
        <v>1.3992541068295023E-2</v>
      </c>
    </row>
    <row r="24" spans="1:16" x14ac:dyDescent="0.45">
      <c r="A24" s="1">
        <v>44461</v>
      </c>
      <c r="B24">
        <v>139</v>
      </c>
      <c r="C24">
        <v>145.699997</v>
      </c>
      <c r="D24">
        <v>137.35000600000001</v>
      </c>
      <c r="E24">
        <v>144.60000600000001</v>
      </c>
      <c r="F24">
        <v>130.67254600000001</v>
      </c>
      <c r="G24">
        <v>20171139</v>
      </c>
      <c r="H24">
        <v>17546.650390999999</v>
      </c>
      <c r="I24">
        <f t="shared" si="1"/>
        <v>4.599325099401308E-2</v>
      </c>
      <c r="J24">
        <f t="shared" si="2"/>
        <v>-8.744061538716615E-4</v>
      </c>
      <c r="L24">
        <f t="shared" si="3"/>
        <v>4.3019997609585684E-4</v>
      </c>
      <c r="M24">
        <f t="shared" si="4"/>
        <v>4.5563051017917224E-2</v>
      </c>
      <c r="P24">
        <f t="shared" si="0"/>
        <v>2.1506878955280351E-3</v>
      </c>
    </row>
    <row r="25" spans="1:16" x14ac:dyDescent="0.45">
      <c r="A25" s="1">
        <v>44462</v>
      </c>
      <c r="B25">
        <v>146.75</v>
      </c>
      <c r="C25">
        <v>146.75</v>
      </c>
      <c r="D25">
        <v>142</v>
      </c>
      <c r="E25">
        <v>142.89999399999999</v>
      </c>
      <c r="F25">
        <v>129.13627600000001</v>
      </c>
      <c r="G25">
        <v>10725591</v>
      </c>
      <c r="H25">
        <v>17822.949218999998</v>
      </c>
      <c r="I25">
        <f t="shared" si="1"/>
        <v>-1.1826295146713862E-2</v>
      </c>
      <c r="J25">
        <f t="shared" si="2"/>
        <v>1.5623838070083648E-2</v>
      </c>
      <c r="L25">
        <f t="shared" si="3"/>
        <v>4.3019997609585684E-4</v>
      </c>
      <c r="M25">
        <f t="shared" si="4"/>
        <v>-1.2256495122809718E-2</v>
      </c>
      <c r="P25">
        <f t="shared" si="0"/>
        <v>2.1082178357851998E-2</v>
      </c>
    </row>
    <row r="26" spans="1:16" x14ac:dyDescent="0.45">
      <c r="A26" s="1">
        <v>44463</v>
      </c>
      <c r="B26">
        <v>143.60000600000001</v>
      </c>
      <c r="C26">
        <v>145.050003</v>
      </c>
      <c r="D26">
        <v>139.300003</v>
      </c>
      <c r="E26">
        <v>140</v>
      </c>
      <c r="F26">
        <v>126.515602</v>
      </c>
      <c r="G26">
        <v>10274492</v>
      </c>
      <c r="H26">
        <v>17853.199218999998</v>
      </c>
      <c r="I26">
        <f t="shared" si="1"/>
        <v>-2.0502613330659069E-2</v>
      </c>
      <c r="J26">
        <f t="shared" si="2"/>
        <v>1.6958112674031031E-3</v>
      </c>
      <c r="L26">
        <f t="shared" si="3"/>
        <v>4.3019997609585684E-4</v>
      </c>
      <c r="M26">
        <f t="shared" si="4"/>
        <v>-2.0932813306754925E-2</v>
      </c>
      <c r="P26">
        <f t="shared" si="0"/>
        <v>5.0999742520914226E-3</v>
      </c>
    </row>
    <row r="27" spans="1:16" x14ac:dyDescent="0.45">
      <c r="A27" s="1">
        <v>44466</v>
      </c>
      <c r="B27">
        <v>140.949997</v>
      </c>
      <c r="C27">
        <v>141.35000600000001</v>
      </c>
      <c r="D27">
        <v>138.60000600000001</v>
      </c>
      <c r="E27">
        <v>139.85000600000001</v>
      </c>
      <c r="F27">
        <v>126.380043</v>
      </c>
      <c r="G27">
        <v>7831476</v>
      </c>
      <c r="H27">
        <v>17855.099609000001</v>
      </c>
      <c r="I27">
        <f t="shared" si="1"/>
        <v>-1.0720549417384448E-3</v>
      </c>
      <c r="J27">
        <f t="shared" si="2"/>
        <v>1.0643968288432956E-4</v>
      </c>
      <c r="L27">
        <f t="shared" si="3"/>
        <v>4.3019997609585684E-4</v>
      </c>
      <c r="M27">
        <f t="shared" si="4"/>
        <v>-1.5022549178343018E-3</v>
      </c>
      <c r="P27">
        <f t="shared" si="0"/>
        <v>3.2761939403830606E-3</v>
      </c>
    </row>
    <row r="28" spans="1:16" x14ac:dyDescent="0.45">
      <c r="A28" s="1">
        <v>44467</v>
      </c>
      <c r="B28">
        <v>140.050003</v>
      </c>
      <c r="C28">
        <v>142.89999399999999</v>
      </c>
      <c r="D28">
        <v>139.14999399999999</v>
      </c>
      <c r="E28">
        <v>140.5</v>
      </c>
      <c r="F28">
        <v>126.967438</v>
      </c>
      <c r="G28">
        <v>9755704</v>
      </c>
      <c r="H28">
        <v>17748.599609000001</v>
      </c>
      <c r="I28">
        <f t="shared" si="1"/>
        <v>4.6370782943587936E-3</v>
      </c>
      <c r="J28">
        <f t="shared" si="2"/>
        <v>-5.9825422628794599E-3</v>
      </c>
      <c r="L28">
        <f t="shared" si="3"/>
        <v>4.3019997609585684E-4</v>
      </c>
      <c r="M28">
        <f t="shared" si="4"/>
        <v>4.2068783182629367E-3</v>
      </c>
      <c r="P28">
        <f t="shared" si="0"/>
        <v>-3.7108225000763335E-3</v>
      </c>
    </row>
    <row r="29" spans="1:16" x14ac:dyDescent="0.45">
      <c r="A29" s="1">
        <v>44468</v>
      </c>
      <c r="B29">
        <v>139.050003</v>
      </c>
      <c r="C29">
        <v>144.85000600000001</v>
      </c>
      <c r="D29">
        <v>139.050003</v>
      </c>
      <c r="E29">
        <v>142.89999399999999</v>
      </c>
      <c r="F29">
        <v>129.13627600000001</v>
      </c>
      <c r="G29">
        <v>13337719</v>
      </c>
      <c r="H29">
        <v>17711.300781000002</v>
      </c>
      <c r="I29">
        <f t="shared" si="1"/>
        <v>1.6937589978038632E-2</v>
      </c>
      <c r="J29">
        <f t="shared" si="2"/>
        <v>-2.1037194885316791E-3</v>
      </c>
      <c r="L29">
        <f t="shared" si="3"/>
        <v>4.3019997609585684E-4</v>
      </c>
      <c r="M29">
        <f t="shared" si="4"/>
        <v>1.6507390001942776E-2</v>
      </c>
      <c r="P29">
        <f t="shared" si="0"/>
        <v>7.4006908334364654E-4</v>
      </c>
    </row>
    <row r="30" spans="1:16" x14ac:dyDescent="0.45">
      <c r="A30" s="1">
        <v>44469</v>
      </c>
      <c r="B30">
        <v>145.25</v>
      </c>
      <c r="C30">
        <v>148.39999399999999</v>
      </c>
      <c r="D30">
        <v>142.64999399999999</v>
      </c>
      <c r="E30">
        <v>143</v>
      </c>
      <c r="F30">
        <v>129.22663900000001</v>
      </c>
      <c r="G30">
        <v>18633153</v>
      </c>
      <c r="H30">
        <v>17618.150390999999</v>
      </c>
      <c r="I30">
        <f t="shared" si="1"/>
        <v>6.9950444462654022E-4</v>
      </c>
      <c r="J30">
        <f t="shared" si="2"/>
        <v>-5.2732551887576112E-3</v>
      </c>
      <c r="L30">
        <f t="shared" si="3"/>
        <v>4.3019997609585684E-4</v>
      </c>
      <c r="M30">
        <f t="shared" si="4"/>
        <v>2.6930446853068338E-4</v>
      </c>
      <c r="P30">
        <f t="shared" si="0"/>
        <v>-2.8969261062230835E-3</v>
      </c>
    </row>
    <row r="31" spans="1:16" x14ac:dyDescent="0.45">
      <c r="A31" s="1">
        <v>44470</v>
      </c>
      <c r="B31">
        <v>142.300003</v>
      </c>
      <c r="C31">
        <v>145.39999399999999</v>
      </c>
      <c r="D31">
        <v>140.949997</v>
      </c>
      <c r="E31">
        <v>143.64999399999999</v>
      </c>
      <c r="F31">
        <v>129.814041</v>
      </c>
      <c r="G31">
        <v>11422428</v>
      </c>
      <c r="H31">
        <v>17532.050781000002</v>
      </c>
      <c r="I31">
        <f t="shared" si="1"/>
        <v>4.5352182276287472E-3</v>
      </c>
      <c r="J31">
        <f t="shared" si="2"/>
        <v>-4.8989638367495153E-3</v>
      </c>
      <c r="L31">
        <f t="shared" si="3"/>
        <v>4.3019997609585684E-4</v>
      </c>
      <c r="M31">
        <f t="shared" si="4"/>
        <v>4.1050182515328902E-3</v>
      </c>
      <c r="P31">
        <f t="shared" si="0"/>
        <v>-2.4674323331594647E-3</v>
      </c>
    </row>
    <row r="32" spans="1:16" x14ac:dyDescent="0.45">
      <c r="A32" s="1">
        <v>44473</v>
      </c>
      <c r="B32">
        <v>144.800003</v>
      </c>
      <c r="C32">
        <v>148.699997</v>
      </c>
      <c r="D32">
        <v>143.10000600000001</v>
      </c>
      <c r="E32">
        <v>148.39999399999999</v>
      </c>
      <c r="F32">
        <v>134.106537</v>
      </c>
      <c r="G32">
        <v>15790438</v>
      </c>
      <c r="H32">
        <v>17691.25</v>
      </c>
      <c r="I32">
        <f t="shared" si="1"/>
        <v>3.2531563769492303E-2</v>
      </c>
      <c r="J32">
        <f t="shared" si="2"/>
        <v>9.0394880385265032E-3</v>
      </c>
      <c r="L32">
        <f t="shared" si="3"/>
        <v>4.3019997609585684E-4</v>
      </c>
      <c r="M32">
        <f t="shared" si="4"/>
        <v>3.2101363793396447E-2</v>
      </c>
      <c r="P32">
        <f t="shared" si="0"/>
        <v>1.3526734388727479E-2</v>
      </c>
    </row>
    <row r="33" spans="1:16" x14ac:dyDescent="0.45">
      <c r="A33" s="1">
        <v>44474</v>
      </c>
      <c r="B33">
        <v>148</v>
      </c>
      <c r="C33">
        <v>149.550003</v>
      </c>
      <c r="D33">
        <v>146.10000600000001</v>
      </c>
      <c r="E33">
        <v>146.64999399999999</v>
      </c>
      <c r="F33">
        <v>132.52508499999999</v>
      </c>
      <c r="G33">
        <v>16333090</v>
      </c>
      <c r="H33">
        <v>17822.300781000002</v>
      </c>
      <c r="I33">
        <f t="shared" si="1"/>
        <v>-1.1862588041024713E-2</v>
      </c>
      <c r="J33">
        <f t="shared" si="2"/>
        <v>7.3803589320397397E-3</v>
      </c>
      <c r="L33">
        <f t="shared" si="3"/>
        <v>4.3019997609585684E-4</v>
      </c>
      <c r="M33">
        <f t="shared" si="4"/>
        <v>-1.229278801712057E-2</v>
      </c>
      <c r="P33">
        <f t="shared" si="0"/>
        <v>1.1622908355554113E-2</v>
      </c>
    </row>
    <row r="34" spans="1:16" x14ac:dyDescent="0.45">
      <c r="A34" s="1">
        <v>44475</v>
      </c>
      <c r="B34">
        <v>147.5</v>
      </c>
      <c r="C34">
        <v>148.85000600000001</v>
      </c>
      <c r="D34">
        <v>142.800003</v>
      </c>
      <c r="E34">
        <v>143.35000600000001</v>
      </c>
      <c r="F34">
        <v>129.54293799999999</v>
      </c>
      <c r="G34">
        <v>10206727</v>
      </c>
      <c r="H34">
        <v>17646</v>
      </c>
      <c r="I34">
        <f t="shared" si="1"/>
        <v>-2.2759554511299809E-2</v>
      </c>
      <c r="J34">
        <f t="shared" si="2"/>
        <v>-9.9413971980384184E-3</v>
      </c>
      <c r="L34">
        <f t="shared" si="3"/>
        <v>4.3019997609585684E-4</v>
      </c>
      <c r="M34">
        <f t="shared" si="4"/>
        <v>-2.3189754487395665E-2</v>
      </c>
      <c r="P34">
        <f t="shared" si="0"/>
        <v>-8.2535498005889257E-3</v>
      </c>
    </row>
    <row r="35" spans="1:16" x14ac:dyDescent="0.45">
      <c r="A35" s="1">
        <v>44476</v>
      </c>
      <c r="B35">
        <v>144.85000600000001</v>
      </c>
      <c r="C35">
        <v>146.14999399999999</v>
      </c>
      <c r="D35">
        <v>143.449997</v>
      </c>
      <c r="E35">
        <v>144.35000600000001</v>
      </c>
      <c r="F35">
        <v>130.44662500000001</v>
      </c>
      <c r="G35">
        <v>7219473</v>
      </c>
      <c r="H35">
        <v>17790.349609000001</v>
      </c>
      <c r="I35">
        <f t="shared" si="1"/>
        <v>6.9517455156683965E-3</v>
      </c>
      <c r="J35">
        <f t="shared" si="2"/>
        <v>8.1470246802359692E-3</v>
      </c>
      <c r="K35" s="5">
        <v>-30</v>
      </c>
      <c r="L35">
        <f t="shared" si="3"/>
        <v>4.3019997609585684E-4</v>
      </c>
      <c r="M35">
        <f t="shared" si="4"/>
        <v>6.5215455395725395E-3</v>
      </c>
      <c r="P35">
        <f t="shared" si="0"/>
        <v>1.250264592657958E-2</v>
      </c>
    </row>
    <row r="36" spans="1:16" x14ac:dyDescent="0.45">
      <c r="A36" s="1">
        <v>44477</v>
      </c>
      <c r="B36">
        <v>145.449997</v>
      </c>
      <c r="C36">
        <v>149.050003</v>
      </c>
      <c r="D36">
        <v>144.35000600000001</v>
      </c>
      <c r="E36">
        <v>145.60000600000001</v>
      </c>
      <c r="F36">
        <v>131.576233</v>
      </c>
      <c r="G36">
        <v>9488844</v>
      </c>
      <c r="H36">
        <v>17895.199218999998</v>
      </c>
      <c r="I36">
        <f t="shared" si="1"/>
        <v>8.6222630106169464E-3</v>
      </c>
      <c r="J36">
        <f t="shared" si="2"/>
        <v>5.8763233386273138E-3</v>
      </c>
      <c r="K36">
        <v>-29</v>
      </c>
      <c r="L36">
        <f t="shared" si="3"/>
        <v>4.3019997609585684E-4</v>
      </c>
      <c r="M36">
        <f t="shared" si="4"/>
        <v>8.1920630345210903E-3</v>
      </c>
      <c r="P36">
        <f t="shared" si="0"/>
        <v>9.8970498275090732E-3</v>
      </c>
    </row>
    <row r="37" spans="1:16" x14ac:dyDescent="0.45">
      <c r="A37" s="1">
        <v>44480</v>
      </c>
      <c r="B37">
        <v>146.39999399999999</v>
      </c>
      <c r="C37">
        <v>154</v>
      </c>
      <c r="D37">
        <v>146</v>
      </c>
      <c r="E37">
        <v>153.050003</v>
      </c>
      <c r="F37">
        <v>138.30867000000001</v>
      </c>
      <c r="G37">
        <v>27537045</v>
      </c>
      <c r="H37">
        <v>17945.949218999998</v>
      </c>
      <c r="I37">
        <f t="shared" si="1"/>
        <v>4.99015242334944E-2</v>
      </c>
      <c r="J37">
        <f t="shared" si="2"/>
        <v>2.83194239745241E-3</v>
      </c>
      <c r="K37">
        <v>-28</v>
      </c>
      <c r="L37">
        <f t="shared" si="3"/>
        <v>4.3019997609585684E-4</v>
      </c>
      <c r="M37">
        <f t="shared" si="4"/>
        <v>4.9471324257398544E-2</v>
      </c>
      <c r="P37">
        <f t="shared" si="0"/>
        <v>6.4036678670306053E-3</v>
      </c>
    </row>
    <row r="38" spans="1:16" x14ac:dyDescent="0.45">
      <c r="A38" s="1">
        <v>44481</v>
      </c>
      <c r="B38">
        <v>154.800003</v>
      </c>
      <c r="C38">
        <v>154.800003</v>
      </c>
      <c r="D38">
        <v>149.300003</v>
      </c>
      <c r="E38">
        <v>151.60000600000001</v>
      </c>
      <c r="F38">
        <v>136.998322</v>
      </c>
      <c r="G38">
        <v>17011149</v>
      </c>
      <c r="H38">
        <v>17991.949218999998</v>
      </c>
      <c r="I38">
        <f t="shared" si="1"/>
        <v>-9.5192489326281614E-3</v>
      </c>
      <c r="J38">
        <f t="shared" si="2"/>
        <v>2.5599730157265278E-3</v>
      </c>
      <c r="K38" s="5">
        <v>-27</v>
      </c>
      <c r="L38">
        <f t="shared" si="3"/>
        <v>4.3019997609585684E-4</v>
      </c>
      <c r="M38">
        <f t="shared" si="4"/>
        <v>-9.9494489087240175E-3</v>
      </c>
      <c r="P38">
        <f t="shared" si="0"/>
        <v>6.0915870367134195E-3</v>
      </c>
    </row>
    <row r="39" spans="1:16" x14ac:dyDescent="0.45">
      <c r="A39" s="1">
        <v>44482</v>
      </c>
      <c r="B39">
        <v>151.60000600000001</v>
      </c>
      <c r="C39">
        <v>155</v>
      </c>
      <c r="D39">
        <v>150.39999399999999</v>
      </c>
      <c r="E39">
        <v>151.60000600000001</v>
      </c>
      <c r="F39">
        <v>136.998322</v>
      </c>
      <c r="G39">
        <v>15148397</v>
      </c>
      <c r="H39">
        <v>18161.75</v>
      </c>
      <c r="I39">
        <f t="shared" si="1"/>
        <v>0</v>
      </c>
      <c r="J39">
        <f t="shared" si="2"/>
        <v>9.3933419370884706E-3</v>
      </c>
      <c r="K39">
        <v>-26</v>
      </c>
      <c r="L39">
        <f t="shared" si="3"/>
        <v>4.3019997609585684E-4</v>
      </c>
      <c r="M39">
        <f t="shared" si="4"/>
        <v>-4.3019997609585684E-4</v>
      </c>
      <c r="P39">
        <f t="shared" si="0"/>
        <v>1.3932776487192428E-2</v>
      </c>
    </row>
    <row r="40" spans="1:16" x14ac:dyDescent="0.45">
      <c r="A40" s="1">
        <v>44483</v>
      </c>
      <c r="B40">
        <v>152.800003</v>
      </c>
      <c r="C40">
        <v>154.39999399999999</v>
      </c>
      <c r="D40">
        <v>152.300003</v>
      </c>
      <c r="E40">
        <v>153.550003</v>
      </c>
      <c r="F40">
        <v>138.76049800000001</v>
      </c>
      <c r="G40">
        <v>9832276</v>
      </c>
      <c r="H40">
        <v>18338.550781000002</v>
      </c>
      <c r="I40">
        <f t="shared" si="1"/>
        <v>1.2780733447703486E-2</v>
      </c>
      <c r="J40">
        <f t="shared" si="2"/>
        <v>9.6877099623639204E-3</v>
      </c>
      <c r="K40">
        <v>-25</v>
      </c>
      <c r="L40">
        <f t="shared" si="3"/>
        <v>4.3019997609585684E-4</v>
      </c>
      <c r="M40">
        <f t="shared" si="4"/>
        <v>1.235053347160763E-2</v>
      </c>
      <c r="P40">
        <f t="shared" si="0"/>
        <v>1.4270559428653776E-2</v>
      </c>
    </row>
    <row r="41" spans="1:16" x14ac:dyDescent="0.45">
      <c r="A41" s="1">
        <v>44487</v>
      </c>
      <c r="B41">
        <v>155.60000600000001</v>
      </c>
      <c r="C41">
        <v>159.60000600000001</v>
      </c>
      <c r="D41">
        <v>155.25</v>
      </c>
      <c r="E41">
        <v>157.550003</v>
      </c>
      <c r="F41">
        <v>142.37524400000001</v>
      </c>
      <c r="G41">
        <v>23800882</v>
      </c>
      <c r="H41">
        <v>18477.050781000002</v>
      </c>
      <c r="I41">
        <f t="shared" si="1"/>
        <v>2.5716724524262432E-2</v>
      </c>
      <c r="J41">
        <f t="shared" si="2"/>
        <v>7.5240195736003294E-3</v>
      </c>
      <c r="K41" s="5">
        <v>-24</v>
      </c>
      <c r="L41">
        <f t="shared" si="3"/>
        <v>4.3019997609585684E-4</v>
      </c>
      <c r="M41">
        <f t="shared" si="4"/>
        <v>2.5286524548166576E-2</v>
      </c>
      <c r="P41">
        <f t="shared" si="0"/>
        <v>1.1787756810250077E-2</v>
      </c>
    </row>
    <row r="42" spans="1:16" x14ac:dyDescent="0.45">
      <c r="A42" s="1">
        <v>44488</v>
      </c>
      <c r="B42">
        <v>158.949997</v>
      </c>
      <c r="C42">
        <v>158.949997</v>
      </c>
      <c r="D42">
        <v>151.5</v>
      </c>
      <c r="E42">
        <v>152.35000600000001</v>
      </c>
      <c r="F42">
        <v>137.676086</v>
      </c>
      <c r="G42">
        <v>14926631</v>
      </c>
      <c r="H42">
        <v>18418.75</v>
      </c>
      <c r="I42">
        <f t="shared" si="1"/>
        <v>-3.3562412290100652E-2</v>
      </c>
      <c r="J42">
        <f t="shared" si="2"/>
        <v>-3.1602962011403604E-3</v>
      </c>
      <c r="K42">
        <v>-23</v>
      </c>
      <c r="L42">
        <f t="shared" si="3"/>
        <v>4.3019997609585684E-4</v>
      </c>
      <c r="M42">
        <f t="shared" si="4"/>
        <v>-3.3992612266196508E-2</v>
      </c>
      <c r="P42">
        <f t="shared" si="0"/>
        <v>-4.7233701793234851E-4</v>
      </c>
    </row>
    <row r="43" spans="1:16" x14ac:dyDescent="0.45">
      <c r="A43" s="1">
        <v>44489</v>
      </c>
      <c r="B43">
        <v>152.5</v>
      </c>
      <c r="C43">
        <v>152.85000600000001</v>
      </c>
      <c r="D43">
        <v>148.14999399999999</v>
      </c>
      <c r="E43">
        <v>149.14999399999999</v>
      </c>
      <c r="F43">
        <v>134.78428600000001</v>
      </c>
      <c r="G43">
        <v>12128714</v>
      </c>
      <c r="H43">
        <v>18266.599609000001</v>
      </c>
      <c r="I43">
        <f t="shared" si="1"/>
        <v>-2.1228104277013549E-2</v>
      </c>
      <c r="J43">
        <f t="shared" si="2"/>
        <v>-8.2949332648918975E-3</v>
      </c>
      <c r="K43">
        <v>-22</v>
      </c>
      <c r="L43">
        <f t="shared" si="3"/>
        <v>4.3019997609585684E-4</v>
      </c>
      <c r="M43">
        <f t="shared" si="4"/>
        <v>-2.1658304253109405E-2</v>
      </c>
      <c r="P43">
        <f t="shared" si="0"/>
        <v>-6.3642568659101461E-3</v>
      </c>
    </row>
    <row r="44" spans="1:16" x14ac:dyDescent="0.45">
      <c r="A44" s="1">
        <v>44490</v>
      </c>
      <c r="B44">
        <v>150</v>
      </c>
      <c r="C44">
        <v>150.300003</v>
      </c>
      <c r="D44">
        <v>144.199997</v>
      </c>
      <c r="E44">
        <v>145.949997</v>
      </c>
      <c r="F44">
        <v>131.892517</v>
      </c>
      <c r="G44">
        <v>14743150</v>
      </c>
      <c r="H44">
        <v>18178.099609000001</v>
      </c>
      <c r="I44">
        <f t="shared" si="1"/>
        <v>-2.1688293241867572E-2</v>
      </c>
      <c r="J44">
        <f t="shared" si="2"/>
        <v>-4.8566829116848077E-3</v>
      </c>
      <c r="K44" s="5">
        <v>-21</v>
      </c>
      <c r="L44">
        <f t="shared" si="3"/>
        <v>4.3019997609585684E-4</v>
      </c>
      <c r="M44">
        <f t="shared" si="4"/>
        <v>-2.2118493217963428E-2</v>
      </c>
      <c r="P44">
        <f t="shared" si="0"/>
        <v>-2.4189155989703497E-3</v>
      </c>
    </row>
    <row r="45" spans="1:16" x14ac:dyDescent="0.45">
      <c r="A45" s="1">
        <v>44491</v>
      </c>
      <c r="B45">
        <v>146.60000600000001</v>
      </c>
      <c r="C45">
        <v>147</v>
      </c>
      <c r="D45">
        <v>141</v>
      </c>
      <c r="E45">
        <v>142.5</v>
      </c>
      <c r="F45">
        <v>128.774811</v>
      </c>
      <c r="G45">
        <v>9951415</v>
      </c>
      <c r="H45">
        <v>18114.900390999999</v>
      </c>
      <c r="I45">
        <f t="shared" si="1"/>
        <v>-2.3922097966524631E-2</v>
      </c>
      <c r="J45">
        <f t="shared" si="2"/>
        <v>-3.4827256981009858E-3</v>
      </c>
      <c r="K45">
        <v>-20</v>
      </c>
      <c r="L45">
        <f t="shared" si="3"/>
        <v>4.3019997609585684E-4</v>
      </c>
      <c r="M45">
        <f t="shared" si="4"/>
        <v>-2.4352297942620487E-2</v>
      </c>
      <c r="P45">
        <f t="shared" si="0"/>
        <v>-8.4232008180401378E-4</v>
      </c>
    </row>
    <row r="46" spans="1:16" x14ac:dyDescent="0.45">
      <c r="A46" s="1">
        <v>44494</v>
      </c>
      <c r="B46">
        <v>143</v>
      </c>
      <c r="C46">
        <v>143.949997</v>
      </c>
      <c r="D46">
        <v>138.800003</v>
      </c>
      <c r="E46">
        <v>140.5</v>
      </c>
      <c r="F46">
        <v>126.967438</v>
      </c>
      <c r="G46">
        <v>8351888</v>
      </c>
      <c r="H46">
        <v>18125.400390999999</v>
      </c>
      <c r="I46">
        <f t="shared" si="1"/>
        <v>-1.4134567891072888E-2</v>
      </c>
      <c r="J46">
        <f t="shared" si="2"/>
        <v>5.794654054869894E-4</v>
      </c>
      <c r="K46">
        <v>-19</v>
      </c>
      <c r="L46">
        <f t="shared" si="3"/>
        <v>4.3019997609585684E-4</v>
      </c>
      <c r="M46">
        <f t="shared" si="4"/>
        <v>-1.4564767867168744E-2</v>
      </c>
      <c r="P46">
        <f t="shared" si="0"/>
        <v>3.8189839387807968E-3</v>
      </c>
    </row>
    <row r="47" spans="1:16" x14ac:dyDescent="0.45">
      <c r="A47" s="1">
        <v>44495</v>
      </c>
      <c r="B47">
        <v>140.800003</v>
      </c>
      <c r="C47">
        <v>143.300003</v>
      </c>
      <c r="D47">
        <v>139.75</v>
      </c>
      <c r="E47">
        <v>142.550003</v>
      </c>
      <c r="F47">
        <v>128.81999200000001</v>
      </c>
      <c r="G47">
        <v>10074890</v>
      </c>
      <c r="H47">
        <v>18268.400390999999</v>
      </c>
      <c r="I47">
        <f t="shared" si="1"/>
        <v>1.4485359133265216E-2</v>
      </c>
      <c r="J47">
        <f t="shared" si="2"/>
        <v>7.8585216633904036E-3</v>
      </c>
      <c r="K47" s="5">
        <v>-18</v>
      </c>
      <c r="L47">
        <f t="shared" si="3"/>
        <v>4.3019997609585684E-4</v>
      </c>
      <c r="M47">
        <f t="shared" si="4"/>
        <v>1.405515915716936E-2</v>
      </c>
      <c r="P47">
        <f t="shared" si="0"/>
        <v>1.2171592995272318E-2</v>
      </c>
    </row>
    <row r="48" spans="1:16" x14ac:dyDescent="0.45">
      <c r="A48" s="1">
        <v>44496</v>
      </c>
      <c r="B48">
        <v>143</v>
      </c>
      <c r="C48">
        <v>143.949997</v>
      </c>
      <c r="D48">
        <v>140</v>
      </c>
      <c r="E48">
        <v>140.300003</v>
      </c>
      <c r="F48">
        <v>126.786705</v>
      </c>
      <c r="G48">
        <v>9398554</v>
      </c>
      <c r="H48">
        <v>18210.949218999998</v>
      </c>
      <c r="I48">
        <f t="shared" si="1"/>
        <v>-1.5909832668349982E-2</v>
      </c>
      <c r="J48">
        <f t="shared" si="2"/>
        <v>-3.1497940677632156E-3</v>
      </c>
      <c r="K48">
        <v>-17</v>
      </c>
      <c r="L48">
        <f t="shared" si="3"/>
        <v>4.3019997609585684E-4</v>
      </c>
      <c r="M48">
        <f t="shared" si="4"/>
        <v>-1.6340032644445838E-2</v>
      </c>
      <c r="P48">
        <f t="shared" si="0"/>
        <v>-4.6028597570236477E-4</v>
      </c>
    </row>
    <row r="49" spans="1:20" x14ac:dyDescent="0.45">
      <c r="A49" s="1">
        <v>44497</v>
      </c>
      <c r="B49">
        <v>140.300003</v>
      </c>
      <c r="C49">
        <v>142.25</v>
      </c>
      <c r="D49">
        <v>133.10000600000001</v>
      </c>
      <c r="E49">
        <v>134.550003</v>
      </c>
      <c r="F49">
        <v>121.59053</v>
      </c>
      <c r="G49">
        <v>27413882</v>
      </c>
      <c r="H49">
        <v>17857.25</v>
      </c>
      <c r="I49">
        <f t="shared" si="1"/>
        <v>-4.1847098138313298E-2</v>
      </c>
      <c r="J49">
        <f t="shared" si="2"/>
        <v>-1.9613430401316453E-2</v>
      </c>
      <c r="K49">
        <v>-16</v>
      </c>
      <c r="L49">
        <f t="shared" si="3"/>
        <v>4.3019997609585684E-4</v>
      </c>
      <c r="M49">
        <f t="shared" si="4"/>
        <v>-4.2277298114409154E-2</v>
      </c>
      <c r="P49">
        <f t="shared" si="0"/>
        <v>-1.9352064397267672E-2</v>
      </c>
    </row>
    <row r="50" spans="1:20" x14ac:dyDescent="0.45">
      <c r="A50" s="1">
        <v>44498</v>
      </c>
      <c r="B50">
        <v>133.699997</v>
      </c>
      <c r="C50">
        <v>144.800003</v>
      </c>
      <c r="D50">
        <v>133.60000600000001</v>
      </c>
      <c r="E50">
        <v>143.14999399999999</v>
      </c>
      <c r="F50">
        <v>129.36219800000001</v>
      </c>
      <c r="G50">
        <v>38951500</v>
      </c>
      <c r="H50">
        <v>17671.650390999999</v>
      </c>
      <c r="I50">
        <f t="shared" si="1"/>
        <v>6.1957118256570132E-2</v>
      </c>
      <c r="J50">
        <f t="shared" si="2"/>
        <v>-1.0447905523249802E-2</v>
      </c>
      <c r="K50" s="5">
        <v>-15</v>
      </c>
      <c r="L50">
        <f t="shared" si="3"/>
        <v>4.3019997609585684E-4</v>
      </c>
      <c r="M50">
        <f t="shared" si="4"/>
        <v>6.1526918280474276E-2</v>
      </c>
      <c r="P50">
        <f t="shared" si="0"/>
        <v>-8.8347605886983614E-3</v>
      </c>
    </row>
    <row r="51" spans="1:20" x14ac:dyDescent="0.45">
      <c r="A51" s="1">
        <v>44501</v>
      </c>
      <c r="B51">
        <v>144</v>
      </c>
      <c r="C51">
        <v>146.64999399999999</v>
      </c>
      <c r="D51">
        <v>143.39999399999999</v>
      </c>
      <c r="E51">
        <v>145.64999399999999</v>
      </c>
      <c r="F51">
        <v>131.62141399999999</v>
      </c>
      <c r="G51">
        <v>13789878</v>
      </c>
      <c r="H51">
        <v>17929.650390999999</v>
      </c>
      <c r="I51">
        <f t="shared" si="1"/>
        <v>1.7313519551944163E-2</v>
      </c>
      <c r="J51">
        <f t="shared" si="2"/>
        <v>1.4494106171287801E-2</v>
      </c>
      <c r="K51">
        <v>-14</v>
      </c>
      <c r="L51">
        <f t="shared" si="3"/>
        <v>4.3019997609585684E-4</v>
      </c>
      <c r="M51">
        <f t="shared" si="4"/>
        <v>1.6883319575848307E-2</v>
      </c>
      <c r="P51">
        <f t="shared" si="0"/>
        <v>1.9785827765830682E-2</v>
      </c>
    </row>
    <row r="52" spans="1:20" x14ac:dyDescent="0.45">
      <c r="A52" s="1">
        <v>44502</v>
      </c>
      <c r="B52">
        <v>145.5</v>
      </c>
      <c r="C52">
        <v>145.5</v>
      </c>
      <c r="D52">
        <v>141.60000600000001</v>
      </c>
      <c r="E52">
        <v>141.85000600000001</v>
      </c>
      <c r="F52">
        <v>128.18742399999999</v>
      </c>
      <c r="G52">
        <v>11077501</v>
      </c>
      <c r="H52">
        <v>17888.949218999998</v>
      </c>
      <c r="I52">
        <f t="shared" si="1"/>
        <v>-2.6436283067533421E-2</v>
      </c>
      <c r="J52">
        <f t="shared" si="2"/>
        <v>-2.2726287437860584E-3</v>
      </c>
      <c r="K52">
        <v>-13</v>
      </c>
      <c r="L52">
        <f t="shared" si="3"/>
        <v>4.3019997609585684E-4</v>
      </c>
      <c r="M52">
        <f t="shared" si="4"/>
        <v>-2.6866483043629277E-2</v>
      </c>
      <c r="P52">
        <f t="shared" si="0"/>
        <v>5.4624821904806966E-4</v>
      </c>
    </row>
    <row r="53" spans="1:20" x14ac:dyDescent="0.45">
      <c r="A53" s="1">
        <v>44503</v>
      </c>
      <c r="B53">
        <v>142.449997</v>
      </c>
      <c r="C53">
        <v>143.35000600000001</v>
      </c>
      <c r="D53">
        <v>141</v>
      </c>
      <c r="E53">
        <v>141.89999399999999</v>
      </c>
      <c r="F53">
        <v>128.23258999999999</v>
      </c>
      <c r="G53">
        <v>7969183</v>
      </c>
      <c r="H53">
        <v>17829.199218999998</v>
      </c>
      <c r="I53">
        <f t="shared" si="1"/>
        <v>3.5228139771564993E-4</v>
      </c>
      <c r="J53">
        <f t="shared" si="2"/>
        <v>-3.3456412690085501E-3</v>
      </c>
      <c r="K53" s="5">
        <v>-12</v>
      </c>
      <c r="L53">
        <f t="shared" si="3"/>
        <v>4.3019997609585684E-4</v>
      </c>
      <c r="M53">
        <f t="shared" si="4"/>
        <v>-7.7918578380206909E-5</v>
      </c>
      <c r="P53">
        <f t="shared" si="0"/>
        <v>-6.8501773334390644E-4</v>
      </c>
    </row>
    <row r="54" spans="1:20" x14ac:dyDescent="0.45">
      <c r="A54" s="1">
        <v>44504</v>
      </c>
      <c r="B54">
        <v>142.800003</v>
      </c>
      <c r="C54">
        <v>142.89999399999999</v>
      </c>
      <c r="D54">
        <v>142.050003</v>
      </c>
      <c r="E54">
        <v>142.35000600000001</v>
      </c>
      <c r="F54">
        <v>128.639252</v>
      </c>
      <c r="G54">
        <v>1360849</v>
      </c>
      <c r="H54">
        <v>17916.800781000002</v>
      </c>
      <c r="I54">
        <f t="shared" si="1"/>
        <v>3.1662663885160046E-3</v>
      </c>
      <c r="J54">
        <f t="shared" si="2"/>
        <v>4.9013448985781357E-3</v>
      </c>
      <c r="K54">
        <v>-11</v>
      </c>
      <c r="L54">
        <f t="shared" si="3"/>
        <v>4.3019997609585684E-4</v>
      </c>
      <c r="M54">
        <f t="shared" si="4"/>
        <v>2.7360664124201476E-3</v>
      </c>
      <c r="P54">
        <f t="shared" si="0"/>
        <v>8.7782765333204726E-3</v>
      </c>
    </row>
    <row r="55" spans="1:20" x14ac:dyDescent="0.45">
      <c r="A55" s="1">
        <v>44508</v>
      </c>
      <c r="B55">
        <v>144</v>
      </c>
      <c r="C55">
        <v>146.10000600000001</v>
      </c>
      <c r="D55">
        <v>141.64999399999999</v>
      </c>
      <c r="E55">
        <v>145.25</v>
      </c>
      <c r="F55">
        <v>131.25993299999999</v>
      </c>
      <c r="G55">
        <v>7561559</v>
      </c>
      <c r="H55">
        <v>18068.550781000002</v>
      </c>
      <c r="I55" s="4">
        <f t="shared" si="1"/>
        <v>2.0167587871012364E-2</v>
      </c>
      <c r="J55" s="4">
        <f t="shared" si="2"/>
        <v>8.4340373484118498E-3</v>
      </c>
      <c r="K55">
        <v>-10</v>
      </c>
      <c r="L55">
        <f t="shared" si="3"/>
        <v>4.3019997609585684E-4</v>
      </c>
      <c r="M55">
        <f t="shared" si="4"/>
        <v>1.9737387894916508E-2</v>
      </c>
      <c r="O55">
        <f>SUM($M$55:M55)</f>
        <v>1.9737387894916508E-2</v>
      </c>
      <c r="P55">
        <f t="shared" ref="P55:P76" si="5">$S$65+($T$65*J55)</f>
        <v>1.2831988704900701E-2</v>
      </c>
      <c r="Q55">
        <f>M55/$R$65</f>
        <v>0.93862062212638164</v>
      </c>
    </row>
    <row r="56" spans="1:20" x14ac:dyDescent="0.45">
      <c r="A56" s="1">
        <v>44509</v>
      </c>
      <c r="B56">
        <v>146</v>
      </c>
      <c r="C56">
        <v>148.5</v>
      </c>
      <c r="D56">
        <v>144.800003</v>
      </c>
      <c r="E56">
        <v>147.800003</v>
      </c>
      <c r="F56">
        <v>133.56433100000001</v>
      </c>
      <c r="G56">
        <v>10674592</v>
      </c>
      <c r="H56">
        <v>18044.25</v>
      </c>
      <c r="I56" s="4">
        <f t="shared" si="1"/>
        <v>1.7403663315016651E-2</v>
      </c>
      <c r="J56" s="4">
        <f t="shared" si="2"/>
        <v>-1.3458266399921015E-3</v>
      </c>
      <c r="K56" s="5">
        <v>-9</v>
      </c>
      <c r="L56">
        <f t="shared" si="3"/>
        <v>4.3019997609585684E-4</v>
      </c>
      <c r="M56">
        <f t="shared" si="4"/>
        <v>1.6973463338920795E-2</v>
      </c>
      <c r="O56">
        <f>SUM($M$55:M56)</f>
        <v>3.6710851233837299E-2</v>
      </c>
      <c r="P56">
        <f t="shared" si="5"/>
        <v>1.6097398821767321E-3</v>
      </c>
      <c r="Q56">
        <f t="shared" ref="Q56:Q75" si="6">M56/$R$65</f>
        <v>0.80718090983662871</v>
      </c>
    </row>
    <row r="57" spans="1:20" x14ac:dyDescent="0.45">
      <c r="A57" s="1">
        <v>44510</v>
      </c>
      <c r="B57">
        <v>146.64999399999999</v>
      </c>
      <c r="C57">
        <v>147.050003</v>
      </c>
      <c r="D57">
        <v>144</v>
      </c>
      <c r="E57">
        <v>144.25</v>
      </c>
      <c r="F57">
        <v>130.356247</v>
      </c>
      <c r="G57">
        <v>7895109</v>
      </c>
      <c r="H57">
        <v>18017.199218999998</v>
      </c>
      <c r="I57" s="4">
        <f t="shared" si="1"/>
        <v>-2.4312177874211548E-2</v>
      </c>
      <c r="J57" s="4">
        <f t="shared" si="2"/>
        <v>-1.5002606195611821E-3</v>
      </c>
      <c r="K57">
        <v>-8</v>
      </c>
      <c r="L57">
        <f t="shared" si="3"/>
        <v>4.3019997609585684E-4</v>
      </c>
      <c r="M57">
        <f t="shared" si="4"/>
        <v>-2.4742377850307404E-2</v>
      </c>
      <c r="O57">
        <f>SUM($M$55:M57)</f>
        <v>1.1968473383529896E-2</v>
      </c>
      <c r="P57">
        <f t="shared" si="5"/>
        <v>1.4325291819601812E-3</v>
      </c>
      <c r="Q57">
        <f t="shared" si="6"/>
        <v>-1.1766352373670965</v>
      </c>
    </row>
    <row r="58" spans="1:20" x14ac:dyDescent="0.45">
      <c r="A58" s="1">
        <v>44511</v>
      </c>
      <c r="B58">
        <v>145.10000600000001</v>
      </c>
      <c r="C58">
        <v>145.800003</v>
      </c>
      <c r="D58">
        <v>142.800003</v>
      </c>
      <c r="E58">
        <v>144.64999399999999</v>
      </c>
      <c r="F58">
        <v>130.71772799999999</v>
      </c>
      <c r="G58">
        <v>7541905</v>
      </c>
      <c r="H58">
        <v>17873.599609000001</v>
      </c>
      <c r="I58" s="4">
        <f t="shared" si="1"/>
        <v>2.7691862507410771E-3</v>
      </c>
      <c r="J58" s="4">
        <f t="shared" si="2"/>
        <v>-8.0020718930605989E-3</v>
      </c>
      <c r="K58">
        <v>-7</v>
      </c>
      <c r="L58">
        <f t="shared" si="3"/>
        <v>4.3019997609585684E-4</v>
      </c>
      <c r="M58">
        <f t="shared" si="4"/>
        <v>2.3389862746452201E-3</v>
      </c>
      <c r="O58">
        <f>SUM($M$55:M58)</f>
        <v>1.4307459658175117E-2</v>
      </c>
      <c r="P58">
        <f t="shared" si="5"/>
        <v>-6.0282027869217256E-3</v>
      </c>
      <c r="Q58">
        <f t="shared" si="6"/>
        <v>0.11123157552261559</v>
      </c>
    </row>
    <row r="59" spans="1:20" x14ac:dyDescent="0.45">
      <c r="A59" s="1">
        <v>44512</v>
      </c>
      <c r="B59">
        <v>147</v>
      </c>
      <c r="C59">
        <v>147.64999399999999</v>
      </c>
      <c r="D59">
        <v>142.25</v>
      </c>
      <c r="E59">
        <v>143.050003</v>
      </c>
      <c r="F59">
        <v>129.27183500000001</v>
      </c>
      <c r="G59">
        <v>11385732</v>
      </c>
      <c r="H59">
        <v>18102.75</v>
      </c>
      <c r="I59" s="4">
        <f t="shared" si="1"/>
        <v>-1.1122815009049084E-2</v>
      </c>
      <c r="J59" s="4">
        <f t="shared" si="2"/>
        <v>1.2739118474074119E-2</v>
      </c>
      <c r="K59" s="5">
        <v>-6</v>
      </c>
      <c r="L59">
        <f t="shared" si="3"/>
        <v>4.3019997609585684E-4</v>
      </c>
      <c r="M59">
        <f t="shared" si="4"/>
        <v>-1.155301498514494E-2</v>
      </c>
      <c r="O59">
        <f>SUM($M$55:M59)</f>
        <v>2.7544446730301767E-3</v>
      </c>
      <c r="P59">
        <f t="shared" si="5"/>
        <v>1.7772005422053337E-2</v>
      </c>
      <c r="Q59">
        <f t="shared" si="6"/>
        <v>-0.54940897805352806</v>
      </c>
    </row>
    <row r="60" spans="1:20" x14ac:dyDescent="0.45">
      <c r="A60" s="1">
        <v>44515</v>
      </c>
      <c r="B60">
        <v>143.800003</v>
      </c>
      <c r="C60">
        <v>143.949997</v>
      </c>
      <c r="D60">
        <v>140</v>
      </c>
      <c r="E60">
        <v>140.199997</v>
      </c>
      <c r="F60">
        <v>126.696327</v>
      </c>
      <c r="G60">
        <v>5969923</v>
      </c>
      <c r="H60">
        <v>18109.449218999998</v>
      </c>
      <c r="I60" s="4">
        <f t="shared" si="1"/>
        <v>-2.0124338123302915E-2</v>
      </c>
      <c r="J60" s="4">
        <f t="shared" si="2"/>
        <v>3.6999791346067369E-4</v>
      </c>
      <c r="K60">
        <v>-5</v>
      </c>
      <c r="L60">
        <f t="shared" si="3"/>
        <v>4.3019997609585684E-4</v>
      </c>
      <c r="M60">
        <f t="shared" si="4"/>
        <v>-2.0554538099398771E-2</v>
      </c>
      <c r="O60">
        <f>SUM($M$55:M60)</f>
        <v>-1.7800093426368596E-2</v>
      </c>
      <c r="P60">
        <f t="shared" si="5"/>
        <v>3.5786230995525107E-3</v>
      </c>
      <c r="Q60">
        <f t="shared" si="6"/>
        <v>-0.97748057853932657</v>
      </c>
    </row>
    <row r="61" spans="1:20" x14ac:dyDescent="0.45">
      <c r="A61" s="1">
        <v>44516</v>
      </c>
      <c r="B61">
        <v>141</v>
      </c>
      <c r="C61">
        <v>141.89999399999999</v>
      </c>
      <c r="D61">
        <v>138.5</v>
      </c>
      <c r="E61">
        <v>139.449997</v>
      </c>
      <c r="F61">
        <v>126.01857800000001</v>
      </c>
      <c r="G61">
        <v>5535853</v>
      </c>
      <c r="H61">
        <v>17999.199218999998</v>
      </c>
      <c r="I61" s="4">
        <f t="shared" si="1"/>
        <v>-5.363756640281785E-3</v>
      </c>
      <c r="J61" s="4">
        <f t="shared" si="2"/>
        <v>-6.1065892729238926E-3</v>
      </c>
      <c r="K61">
        <v>-4</v>
      </c>
      <c r="L61">
        <f t="shared" si="3"/>
        <v>4.3019997609585684E-4</v>
      </c>
      <c r="M61">
        <f t="shared" si="4"/>
        <v>-5.7939566163776419E-3</v>
      </c>
      <c r="O61">
        <f>SUM($M$55:M61)</f>
        <v>-2.3594050042746239E-2</v>
      </c>
      <c r="P61">
        <f t="shared" si="5"/>
        <v>-3.8531646036152143E-3</v>
      </c>
      <c r="Q61">
        <f t="shared" si="6"/>
        <v>-0.27553429019036119</v>
      </c>
    </row>
    <row r="62" spans="1:20" x14ac:dyDescent="0.45">
      <c r="A62" s="1">
        <v>44517</v>
      </c>
      <c r="B62">
        <v>139</v>
      </c>
      <c r="C62">
        <v>140.550003</v>
      </c>
      <c r="D62">
        <v>137.35000600000001</v>
      </c>
      <c r="E62">
        <v>138.199997</v>
      </c>
      <c r="F62">
        <v>124.888969</v>
      </c>
      <c r="G62">
        <v>8126177</v>
      </c>
      <c r="H62">
        <v>17898.650390999999</v>
      </c>
      <c r="I62" s="4">
        <f t="shared" si="1"/>
        <v>-9.0042459507727324E-3</v>
      </c>
      <c r="J62" s="4">
        <f t="shared" si="2"/>
        <v>-5.6019562198549771E-3</v>
      </c>
      <c r="K62" s="5">
        <v>-3</v>
      </c>
      <c r="L62">
        <f t="shared" si="3"/>
        <v>4.3019997609585684E-4</v>
      </c>
      <c r="M62">
        <f t="shared" si="4"/>
        <v>-9.4344459268685885E-3</v>
      </c>
      <c r="O62">
        <f>SUM($M$55:M62)</f>
        <v>-3.3028495969614824E-2</v>
      </c>
      <c r="P62">
        <f t="shared" si="5"/>
        <v>-3.2741056624658246E-3</v>
      </c>
      <c r="Q62">
        <f t="shared" si="6"/>
        <v>-0.44865944533500596</v>
      </c>
    </row>
    <row r="63" spans="1:20" x14ac:dyDescent="0.45">
      <c r="A63" s="1">
        <v>44518</v>
      </c>
      <c r="B63">
        <v>138.25</v>
      </c>
      <c r="C63">
        <v>139.25</v>
      </c>
      <c r="D63">
        <v>135.300003</v>
      </c>
      <c r="E63">
        <v>135.800003</v>
      </c>
      <c r="F63">
        <v>122.72013099999999</v>
      </c>
      <c r="G63">
        <v>8122655</v>
      </c>
      <c r="H63">
        <v>17764.800781000002</v>
      </c>
      <c r="I63" s="4">
        <f t="shared" si="1"/>
        <v>-1.7518689487244873E-2</v>
      </c>
      <c r="J63" s="4">
        <f t="shared" si="2"/>
        <v>-7.5062975721566895E-3</v>
      </c>
      <c r="K63">
        <v>-2</v>
      </c>
      <c r="L63">
        <f t="shared" si="3"/>
        <v>4.3019997609585684E-4</v>
      </c>
      <c r="M63">
        <f t="shared" si="4"/>
        <v>-1.7948889463340729E-2</v>
      </c>
      <c r="O63">
        <f>SUM($M$55:M63)</f>
        <v>-5.0977385432955553E-2</v>
      </c>
      <c r="P63">
        <f t="shared" si="5"/>
        <v>-5.4593091094945548E-3</v>
      </c>
      <c r="Q63">
        <f t="shared" si="6"/>
        <v>-0.85356775092298998</v>
      </c>
    </row>
    <row r="64" spans="1:20" x14ac:dyDescent="0.45">
      <c r="A64" s="1">
        <v>44522</v>
      </c>
      <c r="B64">
        <v>136.449997</v>
      </c>
      <c r="C64">
        <v>137.199997</v>
      </c>
      <c r="D64">
        <v>133.14999399999999</v>
      </c>
      <c r="E64">
        <v>135.60000600000001</v>
      </c>
      <c r="F64">
        <v>122.539406</v>
      </c>
      <c r="G64">
        <v>8155718</v>
      </c>
      <c r="H64">
        <v>17416.550781000002</v>
      </c>
      <c r="I64" s="4">
        <f t="shared" si="1"/>
        <v>-1.4737452000498066E-3</v>
      </c>
      <c r="J64" s="4">
        <f t="shared" si="2"/>
        <v>-1.9798066849019948E-2</v>
      </c>
      <c r="K64">
        <v>-1</v>
      </c>
      <c r="L64">
        <f t="shared" si="3"/>
        <v>4.3019997609585684E-4</v>
      </c>
      <c r="M64">
        <f t="shared" si="4"/>
        <v>-1.9039451761456634E-3</v>
      </c>
      <c r="O64">
        <f>SUM($M$55:M64)</f>
        <v>-5.2881330609101218E-2</v>
      </c>
      <c r="P64">
        <f t="shared" si="5"/>
        <v>-1.9563931981554053E-2</v>
      </c>
      <c r="Q64">
        <f t="shared" si="6"/>
        <v>-9.0542994607135441E-2</v>
      </c>
      <c r="R64" s="9" t="s">
        <v>15</v>
      </c>
      <c r="S64" s="9" t="s">
        <v>40</v>
      </c>
      <c r="T64" s="9" t="s">
        <v>41</v>
      </c>
    </row>
    <row r="65" spans="1:21" ht="14.65" thickBot="1" x14ac:dyDescent="0.5">
      <c r="A65" s="2">
        <v>44523</v>
      </c>
      <c r="B65" s="3">
        <v>136.300003</v>
      </c>
      <c r="C65" s="3">
        <v>143.60000600000001</v>
      </c>
      <c r="D65" s="3">
        <v>136.14999399999999</v>
      </c>
      <c r="E65" s="3">
        <v>142.25</v>
      </c>
      <c r="F65" s="3">
        <v>128.548889</v>
      </c>
      <c r="G65" s="3">
        <v>25553102</v>
      </c>
      <c r="H65" s="3">
        <v>17503.349609000001</v>
      </c>
      <c r="I65" s="3">
        <f t="shared" si="1"/>
        <v>4.7876631234023609E-2</v>
      </c>
      <c r="J65" s="3">
        <f t="shared" si="2"/>
        <v>4.9713204100182212E-3</v>
      </c>
      <c r="K65" s="3">
        <v>0</v>
      </c>
      <c r="L65">
        <f t="shared" si="3"/>
        <v>4.3019997609585684E-4</v>
      </c>
      <c r="M65">
        <f t="shared" si="4"/>
        <v>4.7446431257927753E-2</v>
      </c>
      <c r="N65">
        <f>SUM($M$65:M65)</f>
        <v>4.7446431257927753E-2</v>
      </c>
      <c r="O65">
        <f>SUM($M$55:M65)</f>
        <v>-5.4348993511734653E-3</v>
      </c>
      <c r="P65">
        <f t="shared" si="5"/>
        <v>8.8585723944703959E-3</v>
      </c>
      <c r="Q65">
        <f t="shared" si="6"/>
        <v>2.2563370118729247</v>
      </c>
      <c r="R65" s="10">
        <v>2.1028078256157198E-2</v>
      </c>
      <c r="S65" s="10">
        <v>3.1540559835202559E-3</v>
      </c>
      <c r="T65" s="11">
        <v>1.147485162986956</v>
      </c>
    </row>
    <row r="66" spans="1:21" x14ac:dyDescent="0.45">
      <c r="A66" s="1">
        <v>44524</v>
      </c>
      <c r="B66">
        <v>143.25</v>
      </c>
      <c r="C66">
        <v>144.75</v>
      </c>
      <c r="D66">
        <v>141.5</v>
      </c>
      <c r="E66">
        <v>143</v>
      </c>
      <c r="F66">
        <v>129.22663900000001</v>
      </c>
      <c r="G66">
        <v>10436743</v>
      </c>
      <c r="H66">
        <v>17415.050781000002</v>
      </c>
      <c r="I66" s="4">
        <f t="shared" si="1"/>
        <v>5.2584631829697441E-3</v>
      </c>
      <c r="J66" s="4">
        <f t="shared" si="2"/>
        <v>-5.0574490939523228E-3</v>
      </c>
      <c r="K66">
        <v>1</v>
      </c>
      <c r="L66">
        <f t="shared" si="3"/>
        <v>4.3019997609585684E-4</v>
      </c>
      <c r="M66">
        <f t="shared" si="4"/>
        <v>4.8282632068738871E-3</v>
      </c>
      <c r="N66">
        <f>SUM($M$65:M66)</f>
        <v>5.2274694464801638E-2</v>
      </c>
      <c r="O66">
        <f>SUM($M$55:M66)</f>
        <v>-6.0663614429957817E-4</v>
      </c>
      <c r="P66">
        <f t="shared" si="5"/>
        <v>-2.6492918143518583E-3</v>
      </c>
      <c r="Q66">
        <f t="shared" si="6"/>
        <v>0.22961029286925594</v>
      </c>
    </row>
    <row r="67" spans="1:21" x14ac:dyDescent="0.45">
      <c r="A67" s="1">
        <v>44525</v>
      </c>
      <c r="B67">
        <v>142.800003</v>
      </c>
      <c r="C67">
        <v>143.64999399999999</v>
      </c>
      <c r="D67">
        <v>141.35000600000001</v>
      </c>
      <c r="E67">
        <v>143</v>
      </c>
      <c r="F67">
        <v>129.22663900000001</v>
      </c>
      <c r="G67">
        <v>6664853</v>
      </c>
      <c r="H67">
        <v>17536.25</v>
      </c>
      <c r="I67" s="4">
        <f t="shared" si="1"/>
        <v>0</v>
      </c>
      <c r="J67" s="4">
        <f t="shared" si="2"/>
        <v>6.9353473025925289E-3</v>
      </c>
      <c r="K67">
        <v>2</v>
      </c>
      <c r="L67">
        <f t="shared" si="3"/>
        <v>4.3019997609585684E-4</v>
      </c>
      <c r="M67">
        <f t="shared" si="4"/>
        <v>-4.3019997609585684E-4</v>
      </c>
      <c r="N67">
        <f>SUM($M$65:M67)</f>
        <v>5.1844494488705782E-2</v>
      </c>
      <c r="O67">
        <f>SUM($M$55:M67)</f>
        <v>-1.0368361203954351E-3</v>
      </c>
      <c r="P67">
        <f t="shared" si="5"/>
        <v>1.1112264113406789E-2</v>
      </c>
      <c r="Q67">
        <f t="shared" si="6"/>
        <v>-2.045835909755047E-2</v>
      </c>
    </row>
    <row r="68" spans="1:21" x14ac:dyDescent="0.45">
      <c r="A68" s="1">
        <v>44526</v>
      </c>
      <c r="B68">
        <v>140.5</v>
      </c>
      <c r="C68">
        <v>142.75</v>
      </c>
      <c r="D68">
        <v>135.5</v>
      </c>
      <c r="E68">
        <v>135.89999399999999</v>
      </c>
      <c r="F68">
        <v>122.81049299999999</v>
      </c>
      <c r="G68">
        <v>10098003</v>
      </c>
      <c r="H68">
        <v>17026.449218999998</v>
      </c>
      <c r="I68" s="4">
        <f t="shared" si="1"/>
        <v>-5.0925294360669039E-2</v>
      </c>
      <c r="J68" s="4">
        <f t="shared" si="2"/>
        <v>-2.9502195642430975E-2</v>
      </c>
      <c r="K68" s="5">
        <v>3</v>
      </c>
      <c r="L68">
        <f t="shared" si="3"/>
        <v>4.3019997609585684E-4</v>
      </c>
      <c r="M68">
        <f t="shared" si="4"/>
        <v>-5.1355494336764895E-2</v>
      </c>
      <c r="N68">
        <f>SUM($M$65:M68)</f>
        <v>4.8900015194088681E-4</v>
      </c>
      <c r="O68">
        <f>SUM($M$55:M68)</f>
        <v>-5.2392330457160331E-2</v>
      </c>
      <c r="P68">
        <f t="shared" si="5"/>
        <v>-3.0699275791707718E-2</v>
      </c>
      <c r="Q68">
        <f t="shared" si="6"/>
        <v>-2.4422343169532184</v>
      </c>
    </row>
    <row r="69" spans="1:21" x14ac:dyDescent="0.45">
      <c r="A69" s="1">
        <v>44529</v>
      </c>
      <c r="B69">
        <v>136</v>
      </c>
      <c r="C69">
        <v>138</v>
      </c>
      <c r="D69">
        <v>130.800003</v>
      </c>
      <c r="E69">
        <v>134.949997</v>
      </c>
      <c r="F69">
        <v>121.95199599999999</v>
      </c>
      <c r="G69">
        <v>9892425</v>
      </c>
      <c r="H69">
        <v>17053.949218999998</v>
      </c>
      <c r="I69" s="4">
        <f t="shared" ref="I69:I129" si="7">LN(F69/F68)</f>
        <v>-7.0149680536567482E-3</v>
      </c>
      <c r="J69" s="4">
        <f t="shared" ref="J69:J129" si="8">LN(H69/H68)</f>
        <v>1.6138312478103226E-3</v>
      </c>
      <c r="K69">
        <v>4</v>
      </c>
      <c r="L69">
        <f t="shared" ref="L69:L129" si="9">AVERAGE($I$4:$I$129)</f>
        <v>4.3019997609585684E-4</v>
      </c>
      <c r="M69">
        <f t="shared" ref="M69:M129" si="10">I69-L69</f>
        <v>-7.4451680297526052E-3</v>
      </c>
      <c r="N69">
        <f>SUM($M$65:M69)</f>
        <v>-6.9561678778117184E-3</v>
      </c>
      <c r="O69">
        <f>SUM($M$55:M69)</f>
        <v>-5.9837498486912936E-2</v>
      </c>
      <c r="P69">
        <f t="shared" si="5"/>
        <v>5.0059033959473269E-3</v>
      </c>
      <c r="Q69">
        <f t="shared" si="6"/>
        <v>-0.35405841366281759</v>
      </c>
    </row>
    <row r="70" spans="1:21" x14ac:dyDescent="0.45">
      <c r="A70" s="1">
        <v>44530</v>
      </c>
      <c r="B70">
        <v>135.5</v>
      </c>
      <c r="C70">
        <v>137.699997</v>
      </c>
      <c r="D70">
        <v>132.39999399999999</v>
      </c>
      <c r="E70">
        <v>132.85000600000001</v>
      </c>
      <c r="F70">
        <v>120.05426799999999</v>
      </c>
      <c r="G70">
        <v>7521233</v>
      </c>
      <c r="H70">
        <v>16983.199218999998</v>
      </c>
      <c r="I70" s="4">
        <f t="shared" si="7"/>
        <v>-1.5683618002954633E-2</v>
      </c>
      <c r="J70" s="4">
        <f t="shared" si="8"/>
        <v>-4.157228507192477E-3</v>
      </c>
      <c r="K70">
        <v>5</v>
      </c>
      <c r="L70">
        <f t="shared" si="9"/>
        <v>4.3019997609585684E-4</v>
      </c>
      <c r="M70">
        <f t="shared" si="10"/>
        <v>-1.6113817979050489E-2</v>
      </c>
      <c r="N70">
        <f>SUM($M$65:M70)</f>
        <v>-2.3069985856862207E-2</v>
      </c>
      <c r="O70">
        <f>SUM($M$55:M70)</f>
        <v>-7.5951316465963425E-2</v>
      </c>
      <c r="P70">
        <f t="shared" si="5"/>
        <v>-1.6163020476295236E-3</v>
      </c>
      <c r="Q70">
        <f t="shared" si="6"/>
        <v>-0.76630007662883926</v>
      </c>
      <c r="R70" s="13" t="s">
        <v>43</v>
      </c>
      <c r="S70" s="13" t="s">
        <v>44</v>
      </c>
      <c r="T70" s="13" t="s">
        <v>45</v>
      </c>
      <c r="U70" s="14" t="s">
        <v>46</v>
      </c>
    </row>
    <row r="71" spans="1:21" x14ac:dyDescent="0.45">
      <c r="A71" s="1">
        <v>44531</v>
      </c>
      <c r="B71">
        <v>132.85000600000001</v>
      </c>
      <c r="C71">
        <v>138.5</v>
      </c>
      <c r="D71">
        <v>132.75</v>
      </c>
      <c r="E71">
        <v>137.60000600000001</v>
      </c>
      <c r="F71">
        <v>124.346771</v>
      </c>
      <c r="G71">
        <v>11464138</v>
      </c>
      <c r="H71">
        <v>17166.900390999999</v>
      </c>
      <c r="I71" s="4">
        <f t="shared" si="7"/>
        <v>3.513032899501161E-2</v>
      </c>
      <c r="J71" s="4">
        <f t="shared" si="8"/>
        <v>1.0758559769574282E-2</v>
      </c>
      <c r="K71" s="5">
        <v>6</v>
      </c>
      <c r="L71">
        <f t="shared" si="9"/>
        <v>4.3019997609585684E-4</v>
      </c>
      <c r="M71">
        <f t="shared" si="10"/>
        <v>3.4700129018915754E-2</v>
      </c>
      <c r="P71">
        <f t="shared" si="5"/>
        <v>1.549934369421511E-2</v>
      </c>
      <c r="Q71">
        <f t="shared" si="6"/>
        <v>1.6501807058262807</v>
      </c>
      <c r="R71" s="12"/>
      <c r="S71" s="12">
        <f>SUM(M63:M67)</f>
        <v>3.1991659849219388E-2</v>
      </c>
      <c r="T71" s="12">
        <f>SUM(M64:M66)</f>
        <v>5.0370749288655974E-2</v>
      </c>
      <c r="U71" s="15">
        <f>SUM(M60:M70)</f>
        <v>-7.8705761138993607E-2</v>
      </c>
    </row>
    <row r="72" spans="1:21" x14ac:dyDescent="0.45">
      <c r="A72" s="1">
        <v>44532</v>
      </c>
      <c r="B72">
        <v>137.75</v>
      </c>
      <c r="C72">
        <v>142.300003</v>
      </c>
      <c r="D72">
        <v>135.800003</v>
      </c>
      <c r="E72">
        <v>141.60000600000001</v>
      </c>
      <c r="F72">
        <v>127.961502</v>
      </c>
      <c r="G72">
        <v>25288901</v>
      </c>
      <c r="H72">
        <v>17401.650390999999</v>
      </c>
      <c r="I72" s="4">
        <f t="shared" si="7"/>
        <v>2.8655250171849181E-2</v>
      </c>
      <c r="J72" s="4">
        <f t="shared" si="8"/>
        <v>1.3581917861366246E-2</v>
      </c>
      <c r="K72">
        <v>7</v>
      </c>
      <c r="L72">
        <f t="shared" si="9"/>
        <v>4.3019997609585684E-4</v>
      </c>
      <c r="M72">
        <f t="shared" si="10"/>
        <v>2.8225050195753325E-2</v>
      </c>
      <c r="P72">
        <f t="shared" si="5"/>
        <v>1.8739105214345554E-2</v>
      </c>
      <c r="Q72">
        <f t="shared" si="6"/>
        <v>1.3422553336507959</v>
      </c>
    </row>
    <row r="73" spans="1:21" x14ac:dyDescent="0.45">
      <c r="A73" s="1">
        <v>44533</v>
      </c>
      <c r="B73">
        <v>143.5</v>
      </c>
      <c r="C73">
        <v>147.5</v>
      </c>
      <c r="D73">
        <v>142.60000600000001</v>
      </c>
      <c r="E73">
        <v>145.949997</v>
      </c>
      <c r="F73">
        <v>131.892517</v>
      </c>
      <c r="G73">
        <v>29920870</v>
      </c>
      <c r="H73">
        <v>17196.699218999998</v>
      </c>
      <c r="I73" s="4">
        <f t="shared" si="7"/>
        <v>3.0257872685351631E-2</v>
      </c>
      <c r="J73" s="4">
        <f t="shared" si="8"/>
        <v>-1.1847592248946048E-2</v>
      </c>
      <c r="K73">
        <v>8</v>
      </c>
      <c r="L73">
        <f t="shared" si="9"/>
        <v>4.3019997609585684E-4</v>
      </c>
      <c r="M73">
        <f t="shared" si="10"/>
        <v>2.9827672709255775E-2</v>
      </c>
      <c r="P73">
        <f t="shared" si="5"/>
        <v>-1.0440880339264597E-2</v>
      </c>
      <c r="Q73">
        <f t="shared" si="6"/>
        <v>1.4184687894873123</v>
      </c>
    </row>
    <row r="74" spans="1:21" x14ac:dyDescent="0.45">
      <c r="A74" s="1">
        <v>44536</v>
      </c>
      <c r="B74">
        <v>145</v>
      </c>
      <c r="C74">
        <v>145</v>
      </c>
      <c r="D74">
        <v>141.5</v>
      </c>
      <c r="E74">
        <v>142.949997</v>
      </c>
      <c r="F74">
        <v>129.18145799999999</v>
      </c>
      <c r="G74">
        <v>23988384</v>
      </c>
      <c r="H74">
        <v>16912.25</v>
      </c>
      <c r="I74" s="4">
        <f t="shared" si="7"/>
        <v>-2.0769258623413965E-2</v>
      </c>
      <c r="J74" s="4">
        <f t="shared" si="8"/>
        <v>-1.667924810937561E-2</v>
      </c>
      <c r="K74" s="5">
        <v>9</v>
      </c>
      <c r="L74">
        <f t="shared" si="9"/>
        <v>4.3019997609585684E-4</v>
      </c>
      <c r="M74">
        <f t="shared" si="10"/>
        <v>-2.1199458599509821E-2</v>
      </c>
      <c r="P74">
        <f t="shared" si="5"/>
        <v>-1.5985133751766495E-2</v>
      </c>
      <c r="Q74">
        <f t="shared" si="6"/>
        <v>-1.008150071597838</v>
      </c>
    </row>
    <row r="75" spans="1:21" x14ac:dyDescent="0.45">
      <c r="A75" s="1">
        <v>44537</v>
      </c>
      <c r="B75">
        <v>144.89999399999999</v>
      </c>
      <c r="C75">
        <v>146.300003</v>
      </c>
      <c r="D75">
        <v>144.050003</v>
      </c>
      <c r="E75">
        <v>145.300003</v>
      </c>
      <c r="F75">
        <v>131.30512999999999</v>
      </c>
      <c r="G75">
        <v>13172576</v>
      </c>
      <c r="H75">
        <v>17176.699218999998</v>
      </c>
      <c r="I75" s="4">
        <f t="shared" si="7"/>
        <v>1.6305784258162131E-2</v>
      </c>
      <c r="J75" s="4">
        <f t="shared" si="8"/>
        <v>1.5515557397033817E-2</v>
      </c>
      <c r="K75">
        <v>10</v>
      </c>
      <c r="L75">
        <f t="shared" si="9"/>
        <v>4.3019997609585684E-4</v>
      </c>
      <c r="M75">
        <f t="shared" si="10"/>
        <v>1.5875584282066275E-2</v>
      </c>
      <c r="P75">
        <f t="shared" si="5"/>
        <v>2.0957927892089077E-2</v>
      </c>
      <c r="Q75">
        <f t="shared" si="6"/>
        <v>0.75497076283791031</v>
      </c>
    </row>
    <row r="76" spans="1:21" x14ac:dyDescent="0.45">
      <c r="A76" s="1">
        <v>44538</v>
      </c>
      <c r="B76">
        <v>146</v>
      </c>
      <c r="C76">
        <v>147.5</v>
      </c>
      <c r="D76">
        <v>146</v>
      </c>
      <c r="E76">
        <v>146.949997</v>
      </c>
      <c r="F76">
        <v>132.796188</v>
      </c>
      <c r="G76">
        <v>10506147</v>
      </c>
      <c r="H76">
        <v>17469.75</v>
      </c>
      <c r="I76">
        <f t="shared" si="7"/>
        <v>1.1291680435399904E-2</v>
      </c>
      <c r="J76">
        <f t="shared" si="8"/>
        <v>1.6917044978751797E-2</v>
      </c>
      <c r="K76">
        <v>11</v>
      </c>
      <c r="L76">
        <f t="shared" si="9"/>
        <v>4.3019997609585684E-4</v>
      </c>
      <c r="M76">
        <f t="shared" si="10"/>
        <v>1.0861480459304048E-2</v>
      </c>
      <c r="P76">
        <f t="shared" si="5"/>
        <v>2.256611409822093E-2</v>
      </c>
    </row>
    <row r="77" spans="1:21" x14ac:dyDescent="0.45">
      <c r="A77" s="1">
        <v>44539</v>
      </c>
      <c r="B77">
        <v>147.199997</v>
      </c>
      <c r="C77">
        <v>148.199997</v>
      </c>
      <c r="D77">
        <v>146.25</v>
      </c>
      <c r="E77">
        <v>147.050003</v>
      </c>
      <c r="F77">
        <v>132.88656599999999</v>
      </c>
      <c r="G77">
        <v>11384949</v>
      </c>
      <c r="H77">
        <v>17516.849609000001</v>
      </c>
      <c r="I77">
        <f t="shared" si="7"/>
        <v>6.8034527740626685E-4</v>
      </c>
      <c r="J77">
        <f t="shared" si="8"/>
        <v>2.6924387039235736E-3</v>
      </c>
      <c r="K77" s="5">
        <v>12</v>
      </c>
      <c r="L77">
        <f t="shared" si="9"/>
        <v>4.3019997609585684E-4</v>
      </c>
      <c r="M77">
        <f t="shared" si="10"/>
        <v>2.5014530131041001E-4</v>
      </c>
      <c r="P77">
        <f t="shared" ref="P77:P129" si="11">$S$65+($T$65*J77)</f>
        <v>6.2435894485243868E-3</v>
      </c>
    </row>
    <row r="78" spans="1:21" x14ac:dyDescent="0.45">
      <c r="A78" s="1">
        <v>44540</v>
      </c>
      <c r="B78">
        <v>147</v>
      </c>
      <c r="C78">
        <v>148.449997</v>
      </c>
      <c r="D78">
        <v>146.60000600000001</v>
      </c>
      <c r="E78">
        <v>147.89999399999999</v>
      </c>
      <c r="F78">
        <v>133.65467799999999</v>
      </c>
      <c r="G78">
        <v>10477407</v>
      </c>
      <c r="H78">
        <v>17511.300781000002</v>
      </c>
      <c r="I78">
        <f t="shared" si="7"/>
        <v>5.7635667544627392E-3</v>
      </c>
      <c r="J78">
        <f t="shared" si="8"/>
        <v>-3.1682107017538548E-4</v>
      </c>
      <c r="K78">
        <v>13</v>
      </c>
      <c r="L78">
        <f t="shared" si="9"/>
        <v>4.3019997609585684E-4</v>
      </c>
      <c r="M78">
        <f t="shared" si="10"/>
        <v>5.3333667783668822E-3</v>
      </c>
      <c r="P78">
        <f t="shared" si="11"/>
        <v>2.790508506172352E-3</v>
      </c>
    </row>
    <row r="79" spans="1:21" x14ac:dyDescent="0.45">
      <c r="A79" s="1">
        <v>44543</v>
      </c>
      <c r="B79">
        <v>149.39999399999999</v>
      </c>
      <c r="C79">
        <v>150.10000600000001</v>
      </c>
      <c r="D79">
        <v>146.699997</v>
      </c>
      <c r="E79">
        <v>147.5</v>
      </c>
      <c r="F79">
        <v>133.293228</v>
      </c>
      <c r="G79">
        <v>14981099</v>
      </c>
      <c r="H79">
        <v>17368.25</v>
      </c>
      <c r="I79">
        <f t="shared" si="7"/>
        <v>-2.7080206494472722E-3</v>
      </c>
      <c r="J79">
        <f t="shared" si="8"/>
        <v>-8.2026046704441902E-3</v>
      </c>
      <c r="K79">
        <v>14</v>
      </c>
      <c r="L79">
        <f t="shared" si="9"/>
        <v>4.3019997609585684E-4</v>
      </c>
      <c r="M79">
        <f t="shared" si="10"/>
        <v>-3.1382206255431292E-3</v>
      </c>
      <c r="P79">
        <f t="shared" si="11"/>
        <v>-6.2583111736619623E-3</v>
      </c>
    </row>
    <row r="80" spans="1:21" x14ac:dyDescent="0.45">
      <c r="A80" s="1">
        <v>44544</v>
      </c>
      <c r="B80">
        <v>138.800003</v>
      </c>
      <c r="C80">
        <v>140.35000600000001</v>
      </c>
      <c r="D80">
        <v>137.5</v>
      </c>
      <c r="E80">
        <v>138.64999399999999</v>
      </c>
      <c r="F80">
        <v>133.447205</v>
      </c>
      <c r="G80">
        <v>16673360</v>
      </c>
      <c r="H80">
        <v>17324.900390999999</v>
      </c>
      <c r="I80">
        <f t="shared" si="7"/>
        <v>1.1545082638661091E-3</v>
      </c>
      <c r="J80">
        <f t="shared" si="8"/>
        <v>-2.4990311385309312E-3</v>
      </c>
      <c r="K80" s="5">
        <v>15</v>
      </c>
      <c r="L80">
        <f t="shared" si="9"/>
        <v>4.3019997609585684E-4</v>
      </c>
      <c r="M80">
        <f t="shared" si="10"/>
        <v>7.2430828777025229E-4</v>
      </c>
      <c r="P80">
        <f t="shared" si="11"/>
        <v>2.8645483021361206E-4</v>
      </c>
    </row>
    <row r="81" spans="1:16" x14ac:dyDescent="0.45">
      <c r="A81" s="1">
        <v>44545</v>
      </c>
      <c r="B81">
        <v>139</v>
      </c>
      <c r="C81">
        <v>141.39999399999999</v>
      </c>
      <c r="D81">
        <v>137.64999399999999</v>
      </c>
      <c r="E81">
        <v>137.85000600000001</v>
      </c>
      <c r="F81">
        <v>132.677246</v>
      </c>
      <c r="G81">
        <v>9044645</v>
      </c>
      <c r="H81">
        <v>17221.400390999999</v>
      </c>
      <c r="I81">
        <f t="shared" si="7"/>
        <v>-5.7864743017933696E-3</v>
      </c>
      <c r="J81">
        <f t="shared" si="8"/>
        <v>-5.9919764100390509E-3</v>
      </c>
      <c r="K81">
        <v>16</v>
      </c>
      <c r="L81">
        <f t="shared" si="9"/>
        <v>4.3019997609585684E-4</v>
      </c>
      <c r="M81">
        <f t="shared" si="10"/>
        <v>-6.2166742778892265E-3</v>
      </c>
      <c r="P81">
        <f t="shared" si="11"/>
        <v>-3.7216480439674002E-3</v>
      </c>
    </row>
    <row r="82" spans="1:16" x14ac:dyDescent="0.45">
      <c r="A82" s="1">
        <v>44546</v>
      </c>
      <c r="B82">
        <v>138.89999399999999</v>
      </c>
      <c r="C82">
        <v>139</v>
      </c>
      <c r="D82">
        <v>135.25</v>
      </c>
      <c r="E82">
        <v>136.449997</v>
      </c>
      <c r="F82">
        <v>131.32977299999999</v>
      </c>
      <c r="G82">
        <v>6137597</v>
      </c>
      <c r="H82">
        <v>17248.400390999999</v>
      </c>
      <c r="I82">
        <f t="shared" si="7"/>
        <v>-1.0207946030250733E-2</v>
      </c>
      <c r="J82">
        <f t="shared" si="8"/>
        <v>1.566589008895699E-3</v>
      </c>
      <c r="K82">
        <v>17</v>
      </c>
      <c r="L82">
        <f t="shared" si="9"/>
        <v>4.3019997609585684E-4</v>
      </c>
      <c r="M82">
        <f t="shared" si="10"/>
        <v>-1.0638146006346589E-2</v>
      </c>
      <c r="P82">
        <f t="shared" si="11"/>
        <v>4.9516936277265115E-3</v>
      </c>
    </row>
    <row r="83" spans="1:16" x14ac:dyDescent="0.45">
      <c r="A83" s="1">
        <v>44547</v>
      </c>
      <c r="B83">
        <v>136.5</v>
      </c>
      <c r="C83">
        <v>136.89999399999999</v>
      </c>
      <c r="D83">
        <v>134.199997</v>
      </c>
      <c r="E83">
        <v>134.949997</v>
      </c>
      <c r="F83">
        <v>129.88604699999999</v>
      </c>
      <c r="G83">
        <v>6104584</v>
      </c>
      <c r="H83">
        <v>16985.199218999998</v>
      </c>
      <c r="I83">
        <f t="shared" si="7"/>
        <v>-1.105400661290616E-2</v>
      </c>
      <c r="J83">
        <f t="shared" si="8"/>
        <v>-1.5377077563380344E-2</v>
      </c>
      <c r="K83" s="5">
        <v>18</v>
      </c>
      <c r="L83">
        <f t="shared" si="9"/>
        <v>4.3019997609585684E-4</v>
      </c>
      <c r="M83">
        <f t="shared" si="10"/>
        <v>-1.1484206589002016E-2</v>
      </c>
      <c r="P83">
        <f t="shared" si="11"/>
        <v>-1.4490912370558303E-2</v>
      </c>
    </row>
    <row r="84" spans="1:16" x14ac:dyDescent="0.45">
      <c r="A84" s="1">
        <v>44550</v>
      </c>
      <c r="B84">
        <v>133.699997</v>
      </c>
      <c r="C84">
        <v>133.699997</v>
      </c>
      <c r="D84">
        <v>127.900002</v>
      </c>
      <c r="E84">
        <v>130.5</v>
      </c>
      <c r="F84">
        <v>125.603043</v>
      </c>
      <c r="G84">
        <v>11466406</v>
      </c>
      <c r="H84">
        <v>16614.199218999998</v>
      </c>
      <c r="I84">
        <f t="shared" si="7"/>
        <v>-3.3531023064784268E-2</v>
      </c>
      <c r="J84">
        <f t="shared" si="8"/>
        <v>-2.2084626281037731E-2</v>
      </c>
      <c r="K84">
        <v>19</v>
      </c>
      <c r="L84">
        <f t="shared" si="9"/>
        <v>4.3019997609585684E-4</v>
      </c>
      <c r="M84">
        <f t="shared" si="10"/>
        <v>-3.3961223040880124E-2</v>
      </c>
      <c r="P84">
        <f t="shared" si="11"/>
        <v>-2.2187725004082337E-2</v>
      </c>
    </row>
    <row r="85" spans="1:16" x14ac:dyDescent="0.45">
      <c r="A85" s="1">
        <v>44551</v>
      </c>
      <c r="B85">
        <v>125</v>
      </c>
      <c r="C85">
        <v>134.800003</v>
      </c>
      <c r="D85">
        <v>125</v>
      </c>
      <c r="E85">
        <v>133.300003</v>
      </c>
      <c r="F85">
        <v>128.29797400000001</v>
      </c>
      <c r="G85">
        <v>9059473</v>
      </c>
      <c r="H85">
        <v>16770.849609000001</v>
      </c>
      <c r="I85">
        <f t="shared" si="7"/>
        <v>2.122899893471605E-2</v>
      </c>
      <c r="J85">
        <f t="shared" si="8"/>
        <v>9.3845326080878588E-3</v>
      </c>
      <c r="K85">
        <v>20</v>
      </c>
      <c r="L85">
        <f t="shared" si="9"/>
        <v>4.3019997609585684E-4</v>
      </c>
      <c r="M85">
        <f t="shared" si="10"/>
        <v>2.0798798958620194E-2</v>
      </c>
      <c r="P85">
        <f t="shared" si="11"/>
        <v>1.3922667912868355E-2</v>
      </c>
    </row>
    <row r="86" spans="1:16" x14ac:dyDescent="0.45">
      <c r="A86" s="1">
        <v>44552</v>
      </c>
      <c r="B86">
        <v>134.39999399999999</v>
      </c>
      <c r="C86">
        <v>134.699997</v>
      </c>
      <c r="D86">
        <v>132.85000600000001</v>
      </c>
      <c r="E86">
        <v>133.949997</v>
      </c>
      <c r="F86">
        <v>128.92358400000001</v>
      </c>
      <c r="G86">
        <v>4563582</v>
      </c>
      <c r="H86">
        <v>16955.449218999998</v>
      </c>
      <c r="I86">
        <f t="shared" si="7"/>
        <v>4.8643763646464902E-3</v>
      </c>
      <c r="J86">
        <f t="shared" si="8"/>
        <v>1.094703302218648E-2</v>
      </c>
      <c r="K86" s="5">
        <v>21</v>
      </c>
      <c r="L86">
        <f t="shared" si="9"/>
        <v>4.3019997609585684E-4</v>
      </c>
      <c r="M86">
        <f t="shared" si="10"/>
        <v>4.4341763885506333E-3</v>
      </c>
      <c r="P86">
        <f t="shared" si="11"/>
        <v>1.57156139552075E-2</v>
      </c>
    </row>
    <row r="87" spans="1:16" x14ac:dyDescent="0.45">
      <c r="A87" s="1">
        <v>44553</v>
      </c>
      <c r="B87">
        <v>134.75</v>
      </c>
      <c r="C87">
        <v>137</v>
      </c>
      <c r="D87">
        <v>134.5</v>
      </c>
      <c r="E87">
        <v>134.949997</v>
      </c>
      <c r="F87">
        <v>129.88604699999999</v>
      </c>
      <c r="G87">
        <v>4780545</v>
      </c>
      <c r="H87">
        <v>17072.599609000001</v>
      </c>
      <c r="I87">
        <f t="shared" si="7"/>
        <v>7.4376477654215815E-3</v>
      </c>
      <c r="J87">
        <f t="shared" si="8"/>
        <v>6.8855462998045703E-3</v>
      </c>
      <c r="K87">
        <v>22</v>
      </c>
      <c r="L87">
        <f t="shared" si="9"/>
        <v>4.3019997609585684E-4</v>
      </c>
      <c r="M87">
        <f t="shared" si="10"/>
        <v>7.0074477893257246E-3</v>
      </c>
      <c r="P87">
        <f t="shared" si="11"/>
        <v>1.1055118201605735E-2</v>
      </c>
    </row>
    <row r="88" spans="1:16" x14ac:dyDescent="0.45">
      <c r="A88" s="1">
        <v>44554</v>
      </c>
      <c r="B88">
        <v>135.89999399999999</v>
      </c>
      <c r="C88">
        <v>135.89999399999999</v>
      </c>
      <c r="D88">
        <v>131.800003</v>
      </c>
      <c r="E88">
        <v>132.60000600000001</v>
      </c>
      <c r="F88">
        <v>127.624245</v>
      </c>
      <c r="G88">
        <v>3530507</v>
      </c>
      <c r="H88">
        <v>17003.75</v>
      </c>
      <c r="I88">
        <f t="shared" si="7"/>
        <v>-1.7567143813925382E-2</v>
      </c>
      <c r="J88">
        <f t="shared" si="8"/>
        <v>-4.0409083412241186E-3</v>
      </c>
      <c r="K88">
        <v>23</v>
      </c>
      <c r="L88">
        <f t="shared" si="9"/>
        <v>4.3019997609585684E-4</v>
      </c>
      <c r="M88">
        <f t="shared" si="10"/>
        <v>-1.7997343790021238E-2</v>
      </c>
      <c r="P88">
        <f t="shared" si="11"/>
        <v>-1.4828263830246515E-3</v>
      </c>
    </row>
    <row r="89" spans="1:16" x14ac:dyDescent="0.45">
      <c r="A89" s="1">
        <v>44557</v>
      </c>
      <c r="B89">
        <v>132.5</v>
      </c>
      <c r="C89">
        <v>134.050003</v>
      </c>
      <c r="D89">
        <v>130.5</v>
      </c>
      <c r="E89">
        <v>132.5</v>
      </c>
      <c r="F89">
        <v>127.527992</v>
      </c>
      <c r="G89">
        <v>4469638</v>
      </c>
      <c r="H89">
        <v>17086.25</v>
      </c>
      <c r="I89">
        <f t="shared" si="7"/>
        <v>-7.5447509845558993E-4</v>
      </c>
      <c r="J89">
        <f t="shared" si="8"/>
        <v>4.8401385192229909E-3</v>
      </c>
      <c r="K89" s="5">
        <v>24</v>
      </c>
      <c r="L89">
        <f t="shared" si="9"/>
        <v>4.3019997609585684E-4</v>
      </c>
      <c r="M89">
        <f t="shared" si="10"/>
        <v>-1.1846750745514467E-3</v>
      </c>
      <c r="P89">
        <f t="shared" si="11"/>
        <v>8.7080431211302937E-3</v>
      </c>
    </row>
    <row r="90" spans="1:16" x14ac:dyDescent="0.45">
      <c r="A90" s="1">
        <v>44558</v>
      </c>
      <c r="B90">
        <v>133.25</v>
      </c>
      <c r="C90">
        <v>133.449997</v>
      </c>
      <c r="D90">
        <v>132.39999399999999</v>
      </c>
      <c r="E90">
        <v>132.699997</v>
      </c>
      <c r="F90">
        <v>127.720482</v>
      </c>
      <c r="G90">
        <v>3055856</v>
      </c>
      <c r="H90">
        <v>17233.25</v>
      </c>
      <c r="I90">
        <f t="shared" si="7"/>
        <v>1.5082561198018045E-3</v>
      </c>
      <c r="J90">
        <f t="shared" si="8"/>
        <v>8.5666107599145849E-3</v>
      </c>
      <c r="K90">
        <v>25</v>
      </c>
      <c r="L90">
        <f t="shared" si="9"/>
        <v>4.3019997609585684E-4</v>
      </c>
      <c r="M90">
        <f t="shared" si="10"/>
        <v>1.0780561437059477E-3</v>
      </c>
      <c r="P90">
        <f t="shared" si="11"/>
        <v>1.2984114727606655E-2</v>
      </c>
    </row>
    <row r="91" spans="1:16" x14ac:dyDescent="0.45">
      <c r="A91" s="1">
        <v>44559</v>
      </c>
      <c r="B91">
        <v>131.699997</v>
      </c>
      <c r="C91">
        <v>133.449997</v>
      </c>
      <c r="D91">
        <v>130.699997</v>
      </c>
      <c r="E91">
        <v>131.39999399999999</v>
      </c>
      <c r="F91">
        <v>126.469261</v>
      </c>
      <c r="G91">
        <v>4708795</v>
      </c>
      <c r="H91">
        <v>17213.599609000001</v>
      </c>
      <c r="I91">
        <f t="shared" si="7"/>
        <v>-9.8448591280025245E-3</v>
      </c>
      <c r="J91">
        <f t="shared" si="8"/>
        <v>-1.1409109021339498E-3</v>
      </c>
      <c r="K91">
        <v>26</v>
      </c>
      <c r="L91">
        <f t="shared" si="9"/>
        <v>4.3019997609585684E-4</v>
      </c>
      <c r="M91">
        <f t="shared" si="10"/>
        <v>-1.0275059104098381E-2</v>
      </c>
      <c r="P91">
        <f t="shared" si="11"/>
        <v>1.8448776510314856E-3</v>
      </c>
    </row>
    <row r="92" spans="1:16" x14ac:dyDescent="0.45">
      <c r="A92" s="1">
        <v>44560</v>
      </c>
      <c r="B92">
        <v>132</v>
      </c>
      <c r="C92">
        <v>132.10000600000001</v>
      </c>
      <c r="D92">
        <v>129.800003</v>
      </c>
      <c r="E92">
        <v>131.39999399999999</v>
      </c>
      <c r="F92">
        <v>126.469261</v>
      </c>
      <c r="G92">
        <v>12168630</v>
      </c>
      <c r="H92">
        <v>17203.949218999998</v>
      </c>
      <c r="I92">
        <f t="shared" si="7"/>
        <v>0</v>
      </c>
      <c r="J92">
        <f t="shared" si="8"/>
        <v>-5.6078312265254483E-4</v>
      </c>
      <c r="K92" s="5">
        <v>27</v>
      </c>
      <c r="L92">
        <f t="shared" si="9"/>
        <v>4.3019997609585684E-4</v>
      </c>
      <c r="M92">
        <f t="shared" si="10"/>
        <v>-4.3019997609585684E-4</v>
      </c>
      <c r="P92">
        <f t="shared" si="11"/>
        <v>2.5105656706229662E-3</v>
      </c>
    </row>
    <row r="93" spans="1:16" x14ac:dyDescent="0.45">
      <c r="A93" s="1">
        <v>44561</v>
      </c>
      <c r="B93">
        <v>131.60000600000001</v>
      </c>
      <c r="C93">
        <v>134.39999399999999</v>
      </c>
      <c r="D93">
        <v>131.14999399999999</v>
      </c>
      <c r="E93">
        <v>133.300003</v>
      </c>
      <c r="F93">
        <v>128.29797400000001</v>
      </c>
      <c r="G93">
        <v>4296127</v>
      </c>
      <c r="H93">
        <v>17354.050781000002</v>
      </c>
      <c r="I93">
        <f t="shared" si="7"/>
        <v>1.4356197790513694E-2</v>
      </c>
      <c r="J93">
        <f t="shared" si="8"/>
        <v>8.686990331327929E-3</v>
      </c>
      <c r="K93">
        <v>28</v>
      </c>
      <c r="L93">
        <f t="shared" si="9"/>
        <v>4.3019997609585684E-4</v>
      </c>
      <c r="M93">
        <f t="shared" si="10"/>
        <v>1.3925997814417838E-2</v>
      </c>
      <c r="P93">
        <f t="shared" si="11"/>
        <v>1.3122248499730196E-2</v>
      </c>
    </row>
    <row r="94" spans="1:16" x14ac:dyDescent="0.45">
      <c r="A94" s="1">
        <v>44564</v>
      </c>
      <c r="B94">
        <v>134.39999399999999</v>
      </c>
      <c r="C94">
        <v>135.60000600000001</v>
      </c>
      <c r="D94">
        <v>133.60000600000001</v>
      </c>
      <c r="E94">
        <v>135.300003</v>
      </c>
      <c r="F94">
        <v>130.22293099999999</v>
      </c>
      <c r="G94">
        <v>3891035</v>
      </c>
      <c r="H94">
        <v>17625.699218999998</v>
      </c>
      <c r="I94">
        <f t="shared" si="7"/>
        <v>1.4892355236356233E-2</v>
      </c>
      <c r="J94">
        <f t="shared" si="8"/>
        <v>1.5532066360237351E-2</v>
      </c>
      <c r="K94">
        <v>29</v>
      </c>
      <c r="L94">
        <f t="shared" si="9"/>
        <v>4.3019997609585684E-4</v>
      </c>
      <c r="M94">
        <f t="shared" si="10"/>
        <v>1.4462155260260377E-2</v>
      </c>
      <c r="P94">
        <f t="shared" si="11"/>
        <v>2.0976871682421426E-2</v>
      </c>
    </row>
    <row r="95" spans="1:16" x14ac:dyDescent="0.45">
      <c r="A95" s="1">
        <v>44565</v>
      </c>
      <c r="B95">
        <v>136</v>
      </c>
      <c r="C95">
        <v>136.5</v>
      </c>
      <c r="D95">
        <v>134.35000600000001</v>
      </c>
      <c r="E95">
        <v>135.800003</v>
      </c>
      <c r="F95">
        <v>130.70416299999999</v>
      </c>
      <c r="G95">
        <v>3950622</v>
      </c>
      <c r="H95">
        <v>17805.25</v>
      </c>
      <c r="I95">
        <f t="shared" si="7"/>
        <v>3.6886360727123447E-3</v>
      </c>
      <c r="J95">
        <f t="shared" si="8"/>
        <v>1.0135337719467003E-2</v>
      </c>
      <c r="K95" s="5">
        <v>30</v>
      </c>
      <c r="L95">
        <f t="shared" si="9"/>
        <v>4.3019997609585684E-4</v>
      </c>
      <c r="M95">
        <f t="shared" si="10"/>
        <v>3.2584360966164878E-3</v>
      </c>
      <c r="P95">
        <f t="shared" si="11"/>
        <v>1.4784205638470693E-2</v>
      </c>
    </row>
    <row r="96" spans="1:16" x14ac:dyDescent="0.45">
      <c r="A96" s="1">
        <v>44566</v>
      </c>
      <c r="B96">
        <v>135.800003</v>
      </c>
      <c r="C96">
        <v>138.89999399999999</v>
      </c>
      <c r="D96">
        <v>135.25</v>
      </c>
      <c r="E96">
        <v>138.60000600000001</v>
      </c>
      <c r="F96">
        <v>133.39909399999999</v>
      </c>
      <c r="G96">
        <v>4986657</v>
      </c>
      <c r="H96">
        <v>17925.25</v>
      </c>
      <c r="I96">
        <f t="shared" si="7"/>
        <v>2.0408870162859024E-2</v>
      </c>
      <c r="J96">
        <f t="shared" si="8"/>
        <v>6.7169757589339947E-3</v>
      </c>
      <c r="L96">
        <f t="shared" si="9"/>
        <v>4.3019997609585684E-4</v>
      </c>
      <c r="M96">
        <f t="shared" si="10"/>
        <v>1.9978670186763168E-2</v>
      </c>
      <c r="P96">
        <f t="shared" si="11"/>
        <v>1.0861686007040064E-2</v>
      </c>
    </row>
    <row r="97" spans="1:16" x14ac:dyDescent="0.45">
      <c r="A97" s="1">
        <v>44567</v>
      </c>
      <c r="B97">
        <v>138.300003</v>
      </c>
      <c r="C97">
        <v>139.75</v>
      </c>
      <c r="D97">
        <v>137.64999399999999</v>
      </c>
      <c r="E97">
        <v>138.64999399999999</v>
      </c>
      <c r="F97">
        <v>133.447205</v>
      </c>
      <c r="G97">
        <v>5541434</v>
      </c>
      <c r="H97">
        <v>17745.900390999999</v>
      </c>
      <c r="I97">
        <f t="shared" si="7"/>
        <v>3.6058960309066294E-4</v>
      </c>
      <c r="J97">
        <f t="shared" si="8"/>
        <v>-1.0055808031985676E-2</v>
      </c>
      <c r="L97">
        <f t="shared" si="9"/>
        <v>4.3019997609585684E-4</v>
      </c>
      <c r="M97">
        <f t="shared" si="10"/>
        <v>-6.9610373005193904E-5</v>
      </c>
      <c r="P97">
        <f t="shared" si="11"/>
        <v>-8.3848345350283678E-3</v>
      </c>
    </row>
    <row r="98" spans="1:16" x14ac:dyDescent="0.45">
      <c r="A98" s="1">
        <v>44568</v>
      </c>
      <c r="B98">
        <v>139.5</v>
      </c>
      <c r="C98">
        <v>139.64999399999999</v>
      </c>
      <c r="D98">
        <v>136.89999399999999</v>
      </c>
      <c r="E98">
        <v>138.64999399999999</v>
      </c>
      <c r="F98">
        <v>133.447205</v>
      </c>
      <c r="G98">
        <v>3356602</v>
      </c>
      <c r="H98">
        <v>17812.699218999998</v>
      </c>
      <c r="I98">
        <f t="shared" si="7"/>
        <v>0</v>
      </c>
      <c r="J98">
        <f t="shared" si="8"/>
        <v>3.7571168330530189E-3</v>
      </c>
      <c r="L98">
        <f t="shared" si="9"/>
        <v>4.3019997609585684E-4</v>
      </c>
      <c r="M98">
        <f t="shared" si="10"/>
        <v>-4.3019997609585684E-4</v>
      </c>
      <c r="P98">
        <f t="shared" si="11"/>
        <v>7.4652918050571353E-3</v>
      </c>
    </row>
    <row r="99" spans="1:16" x14ac:dyDescent="0.45">
      <c r="A99" s="1">
        <v>44571</v>
      </c>
      <c r="B99">
        <v>140.050003</v>
      </c>
      <c r="C99">
        <v>141.199997</v>
      </c>
      <c r="D99">
        <v>139.300003</v>
      </c>
      <c r="E99">
        <v>139.949997</v>
      </c>
      <c r="F99">
        <v>134.69842499999999</v>
      </c>
      <c r="G99">
        <v>5261751</v>
      </c>
      <c r="H99">
        <v>18003.300781000002</v>
      </c>
      <c r="I99">
        <f t="shared" si="7"/>
        <v>9.3324592402716806E-3</v>
      </c>
      <c r="J99">
        <f t="shared" si="8"/>
        <v>1.064347561604345E-2</v>
      </c>
      <c r="L99">
        <f t="shared" si="9"/>
        <v>4.3019997609585684E-4</v>
      </c>
      <c r="M99">
        <f t="shared" si="10"/>
        <v>8.9022592641758245E-3</v>
      </c>
      <c r="P99">
        <f t="shared" si="11"/>
        <v>1.5367286335543566E-2</v>
      </c>
    </row>
    <row r="100" spans="1:16" x14ac:dyDescent="0.45">
      <c r="A100" s="1">
        <v>44572</v>
      </c>
      <c r="B100">
        <v>140</v>
      </c>
      <c r="C100">
        <v>140.39999399999999</v>
      </c>
      <c r="D100">
        <v>136.10000600000001</v>
      </c>
      <c r="E100">
        <v>136.449997</v>
      </c>
      <c r="F100">
        <v>131.32977299999999</v>
      </c>
      <c r="G100">
        <v>5432123</v>
      </c>
      <c r="H100">
        <v>18055.75</v>
      </c>
      <c r="I100">
        <f t="shared" si="7"/>
        <v>-2.5326879572315664E-2</v>
      </c>
      <c r="J100">
        <f t="shared" si="8"/>
        <v>2.9090757994231073E-3</v>
      </c>
      <c r="L100">
        <f t="shared" si="9"/>
        <v>4.3019997609585684E-4</v>
      </c>
      <c r="M100">
        <f t="shared" si="10"/>
        <v>-2.575707954841152E-2</v>
      </c>
      <c r="P100">
        <f t="shared" si="11"/>
        <v>6.49217730136269E-3</v>
      </c>
    </row>
    <row r="101" spans="1:16" x14ac:dyDescent="0.45">
      <c r="A101" s="1">
        <v>44573</v>
      </c>
      <c r="B101">
        <v>139</v>
      </c>
      <c r="C101">
        <v>142.25</v>
      </c>
      <c r="D101">
        <v>138.050003</v>
      </c>
      <c r="E101">
        <v>141.300003</v>
      </c>
      <c r="F101">
        <v>135.997772</v>
      </c>
      <c r="G101">
        <v>11254966</v>
      </c>
      <c r="H101">
        <v>18212.349609000001</v>
      </c>
      <c r="I101">
        <f t="shared" si="7"/>
        <v>3.4926992123609606E-2</v>
      </c>
      <c r="J101">
        <f t="shared" si="8"/>
        <v>8.6357203105249698E-3</v>
      </c>
      <c r="L101">
        <f t="shared" si="9"/>
        <v>4.3019997609585684E-4</v>
      </c>
      <c r="M101">
        <f t="shared" si="10"/>
        <v>3.449679214751375E-2</v>
      </c>
      <c r="P101">
        <f t="shared" si="11"/>
        <v>1.3063416911552767E-2</v>
      </c>
    </row>
    <row r="102" spans="1:16" x14ac:dyDescent="0.45">
      <c r="A102" s="1">
        <v>44574</v>
      </c>
      <c r="B102">
        <v>142.10000600000001</v>
      </c>
      <c r="C102">
        <v>146.449997</v>
      </c>
      <c r="D102">
        <v>141</v>
      </c>
      <c r="E102">
        <v>146.050003</v>
      </c>
      <c r="F102">
        <v>140.569534</v>
      </c>
      <c r="G102">
        <v>12199243</v>
      </c>
      <c r="H102">
        <v>18257.800781000002</v>
      </c>
      <c r="I102">
        <f t="shared" si="7"/>
        <v>3.3063767014920795E-2</v>
      </c>
      <c r="J102">
        <f t="shared" si="8"/>
        <v>2.4925148399391698E-3</v>
      </c>
      <c r="L102">
        <f t="shared" si="9"/>
        <v>4.3019997609585684E-4</v>
      </c>
      <c r="M102">
        <f t="shared" si="10"/>
        <v>3.2633567038824939E-2</v>
      </c>
      <c r="P102">
        <f t="shared" si="11"/>
        <v>6.0141797808752609E-3</v>
      </c>
    </row>
    <row r="103" spans="1:16" x14ac:dyDescent="0.45">
      <c r="A103" s="1">
        <v>44575</v>
      </c>
      <c r="B103">
        <v>145.14999399999999</v>
      </c>
      <c r="C103">
        <v>146.89999399999999</v>
      </c>
      <c r="D103">
        <v>144.300003</v>
      </c>
      <c r="E103">
        <v>145.949997</v>
      </c>
      <c r="F103">
        <v>140.47328200000001</v>
      </c>
      <c r="G103">
        <v>5211695</v>
      </c>
      <c r="H103">
        <v>18255.75</v>
      </c>
      <c r="I103">
        <f t="shared" si="7"/>
        <v>-6.8496327451576637E-4</v>
      </c>
      <c r="J103">
        <f t="shared" si="8"/>
        <v>-1.1232985882189168E-4</v>
      </c>
      <c r="L103">
        <f t="shared" si="9"/>
        <v>4.3019997609585684E-4</v>
      </c>
      <c r="M103">
        <f t="shared" si="10"/>
        <v>-1.1151632506116232E-3</v>
      </c>
      <c r="P103">
        <f t="shared" si="11"/>
        <v>3.0251591371617159E-3</v>
      </c>
    </row>
    <row r="104" spans="1:16" x14ac:dyDescent="0.45">
      <c r="A104" s="1">
        <v>44578</v>
      </c>
      <c r="B104">
        <v>146.39999399999999</v>
      </c>
      <c r="C104">
        <v>146.39999399999999</v>
      </c>
      <c r="D104">
        <v>143.5</v>
      </c>
      <c r="E104">
        <v>144.800003</v>
      </c>
      <c r="F104">
        <v>139.36644000000001</v>
      </c>
      <c r="G104">
        <v>4563962</v>
      </c>
      <c r="H104">
        <v>18308.099609000001</v>
      </c>
      <c r="I104">
        <f t="shared" si="7"/>
        <v>-7.9105837014028253E-3</v>
      </c>
      <c r="J104">
        <f t="shared" si="8"/>
        <v>2.8634646148885151E-3</v>
      </c>
      <c r="L104">
        <f t="shared" si="9"/>
        <v>4.3019997609585684E-4</v>
      </c>
      <c r="M104">
        <f t="shared" si="10"/>
        <v>-8.3407836774986813E-3</v>
      </c>
      <c r="P104">
        <f t="shared" si="11"/>
        <v>6.4398391438429854E-3</v>
      </c>
    </row>
    <row r="105" spans="1:16" x14ac:dyDescent="0.45">
      <c r="A105" s="1">
        <v>44579</v>
      </c>
      <c r="B105">
        <v>145.300003</v>
      </c>
      <c r="C105">
        <v>145.64999399999999</v>
      </c>
      <c r="D105">
        <v>139.699997</v>
      </c>
      <c r="E105">
        <v>140.050003</v>
      </c>
      <c r="F105">
        <v>134.794693</v>
      </c>
      <c r="G105">
        <v>6137008</v>
      </c>
      <c r="H105">
        <v>18113.050781000002</v>
      </c>
      <c r="I105">
        <f t="shared" si="7"/>
        <v>-3.3353895020912641E-2</v>
      </c>
      <c r="J105">
        <f t="shared" si="8"/>
        <v>-1.0710847439536205E-2</v>
      </c>
      <c r="L105">
        <f t="shared" si="9"/>
        <v>4.3019997609585684E-4</v>
      </c>
      <c r="M105">
        <f t="shared" si="10"/>
        <v>-3.3784094997008497E-2</v>
      </c>
      <c r="P105">
        <f t="shared" si="11"/>
        <v>-9.1364825363643674E-3</v>
      </c>
    </row>
    <row r="106" spans="1:16" x14ac:dyDescent="0.45">
      <c r="A106" s="1">
        <v>44580</v>
      </c>
      <c r="B106">
        <v>140.35000600000001</v>
      </c>
      <c r="C106">
        <v>143.10000600000001</v>
      </c>
      <c r="D106">
        <v>139.800003</v>
      </c>
      <c r="E106">
        <v>141.60000600000001</v>
      </c>
      <c r="F106">
        <v>136.28653</v>
      </c>
      <c r="G106">
        <v>4575686</v>
      </c>
      <c r="H106">
        <v>17938.400390999999</v>
      </c>
      <c r="I106">
        <f t="shared" si="7"/>
        <v>1.1006679433000483E-2</v>
      </c>
      <c r="J106">
        <f t="shared" si="8"/>
        <v>-9.6890277993494887E-3</v>
      </c>
      <c r="L106">
        <f t="shared" si="9"/>
        <v>4.3019997609585684E-4</v>
      </c>
      <c r="M106">
        <f t="shared" si="10"/>
        <v>1.0576479456904627E-2</v>
      </c>
      <c r="P106">
        <f t="shared" si="11"/>
        <v>-7.9639596600014403E-3</v>
      </c>
    </row>
    <row r="107" spans="1:16" x14ac:dyDescent="0.45">
      <c r="A107" s="1">
        <v>44581</v>
      </c>
      <c r="B107">
        <v>142</v>
      </c>
      <c r="C107">
        <v>144.949997</v>
      </c>
      <c r="D107">
        <v>141.35000600000001</v>
      </c>
      <c r="E107">
        <v>143.25</v>
      </c>
      <c r="F107">
        <v>137.87460300000001</v>
      </c>
      <c r="G107">
        <v>6232345</v>
      </c>
      <c r="H107">
        <v>17757</v>
      </c>
      <c r="I107">
        <f t="shared" si="7"/>
        <v>1.1585090449747936E-2</v>
      </c>
      <c r="J107">
        <f t="shared" si="8"/>
        <v>-1.0163883897301678E-2</v>
      </c>
      <c r="L107">
        <f t="shared" si="9"/>
        <v>4.3019997609585684E-4</v>
      </c>
      <c r="M107">
        <f t="shared" si="10"/>
        <v>1.115489047365208E-2</v>
      </c>
      <c r="P107">
        <f t="shared" si="11"/>
        <v>-8.5088499869554572E-3</v>
      </c>
    </row>
    <row r="108" spans="1:16" x14ac:dyDescent="0.45">
      <c r="A108" s="1">
        <v>44582</v>
      </c>
      <c r="B108">
        <v>143</v>
      </c>
      <c r="C108">
        <v>143.300003</v>
      </c>
      <c r="D108">
        <v>138.39999399999999</v>
      </c>
      <c r="E108">
        <v>139.75</v>
      </c>
      <c r="F108">
        <v>134.50593599999999</v>
      </c>
      <c r="G108">
        <v>4784547</v>
      </c>
      <c r="H108">
        <v>17617.150390999999</v>
      </c>
      <c r="I108">
        <f t="shared" si="7"/>
        <v>-2.4736266252735534E-2</v>
      </c>
      <c r="J108">
        <f t="shared" si="8"/>
        <v>-7.9069227706238063E-3</v>
      </c>
      <c r="L108">
        <f t="shared" si="9"/>
        <v>4.3019997609585684E-4</v>
      </c>
      <c r="M108">
        <f t="shared" si="10"/>
        <v>-2.516646622883139E-2</v>
      </c>
      <c r="P108">
        <f t="shared" si="11"/>
        <v>-5.9190205806542769E-3</v>
      </c>
    </row>
    <row r="109" spans="1:16" x14ac:dyDescent="0.45">
      <c r="A109" s="1">
        <v>44585</v>
      </c>
      <c r="B109">
        <v>139.75</v>
      </c>
      <c r="C109">
        <v>139.75</v>
      </c>
      <c r="D109">
        <v>133.050003</v>
      </c>
      <c r="E109">
        <v>133.949997</v>
      </c>
      <c r="F109">
        <v>128.92358400000001</v>
      </c>
      <c r="G109">
        <v>6822893</v>
      </c>
      <c r="H109">
        <v>17149.099609000001</v>
      </c>
      <c r="I109">
        <f t="shared" si="7"/>
        <v>-4.2388475150040135E-2</v>
      </c>
      <c r="J109">
        <f t="shared" si="8"/>
        <v>-2.692721030529175E-2</v>
      </c>
      <c r="L109">
        <f t="shared" si="9"/>
        <v>4.3019997609585684E-4</v>
      </c>
      <c r="M109">
        <f t="shared" si="10"/>
        <v>-4.2818675126135991E-2</v>
      </c>
      <c r="P109">
        <f t="shared" si="11"/>
        <v>-2.7744518322431487E-2</v>
      </c>
    </row>
    <row r="110" spans="1:16" x14ac:dyDescent="0.45">
      <c r="A110" s="1">
        <v>44586</v>
      </c>
      <c r="B110">
        <v>133.64999399999999</v>
      </c>
      <c r="C110">
        <v>137.35000600000001</v>
      </c>
      <c r="D110">
        <v>132.800003</v>
      </c>
      <c r="E110">
        <v>135.64999399999999</v>
      </c>
      <c r="F110">
        <v>130.55978400000001</v>
      </c>
      <c r="G110">
        <v>4762403</v>
      </c>
      <c r="H110">
        <v>17277.949218999998</v>
      </c>
      <c r="I110">
        <f t="shared" si="7"/>
        <v>1.2611380055682513E-2</v>
      </c>
      <c r="J110">
        <f t="shared" si="8"/>
        <v>7.4854055761448919E-3</v>
      </c>
      <c r="L110">
        <f t="shared" si="9"/>
        <v>4.3019997609585684E-4</v>
      </c>
      <c r="M110">
        <f t="shared" si="10"/>
        <v>1.2181180079586656E-2</v>
      </c>
      <c r="P110">
        <f t="shared" si="11"/>
        <v>1.1743447821086347E-2</v>
      </c>
    </row>
    <row r="111" spans="1:16" x14ac:dyDescent="0.45">
      <c r="A111" s="1">
        <v>44588</v>
      </c>
      <c r="B111">
        <v>135</v>
      </c>
      <c r="C111">
        <v>136.550003</v>
      </c>
      <c r="D111">
        <v>132.800003</v>
      </c>
      <c r="E111">
        <v>134.199997</v>
      </c>
      <c r="F111">
        <v>129.16419999999999</v>
      </c>
      <c r="G111">
        <v>10404432</v>
      </c>
      <c r="H111">
        <v>17110.150390999999</v>
      </c>
      <c r="I111">
        <f t="shared" si="7"/>
        <v>-1.074677363391102E-2</v>
      </c>
      <c r="J111">
        <f t="shared" si="8"/>
        <v>-9.7591993562813947E-3</v>
      </c>
      <c r="L111">
        <f t="shared" si="9"/>
        <v>4.3019997609585684E-4</v>
      </c>
      <c r="M111">
        <f t="shared" si="10"/>
        <v>-1.1176973610006876E-2</v>
      </c>
      <c r="P111">
        <f t="shared" si="11"/>
        <v>-8.0444804804444964E-3</v>
      </c>
    </row>
    <row r="112" spans="1:16" x14ac:dyDescent="0.45">
      <c r="A112" s="1">
        <v>44589</v>
      </c>
      <c r="B112">
        <v>136.35000600000001</v>
      </c>
      <c r="C112">
        <v>141.14999399999999</v>
      </c>
      <c r="D112">
        <v>135</v>
      </c>
      <c r="E112">
        <v>138.10000600000001</v>
      </c>
      <c r="F112">
        <v>132.91786200000001</v>
      </c>
      <c r="G112">
        <v>9852710</v>
      </c>
      <c r="H112">
        <v>17101.949218999998</v>
      </c>
      <c r="I112">
        <f t="shared" si="7"/>
        <v>2.8646895325202638E-2</v>
      </c>
      <c r="J112">
        <f t="shared" si="8"/>
        <v>-4.7943109312663346E-4</v>
      </c>
      <c r="L112">
        <f t="shared" si="9"/>
        <v>4.3019997609585684E-4</v>
      </c>
      <c r="M112">
        <f t="shared" si="10"/>
        <v>2.8216695349106782E-2</v>
      </c>
      <c r="P112">
        <f t="shared" si="11"/>
        <v>2.6039159174828263E-3</v>
      </c>
    </row>
    <row r="113" spans="1:16" x14ac:dyDescent="0.45">
      <c r="A113" s="1">
        <v>44592</v>
      </c>
      <c r="B113">
        <v>140.300003</v>
      </c>
      <c r="C113">
        <v>141.35000600000001</v>
      </c>
      <c r="D113">
        <v>138.10000600000001</v>
      </c>
      <c r="E113">
        <v>138.949997</v>
      </c>
      <c r="F113">
        <v>133.735962</v>
      </c>
      <c r="G113">
        <v>6614820</v>
      </c>
      <c r="H113">
        <v>17339.849609000001</v>
      </c>
      <c r="I113">
        <f t="shared" si="7"/>
        <v>6.1360647644424053E-3</v>
      </c>
      <c r="J113">
        <f t="shared" si="8"/>
        <v>1.3814851819214793E-2</v>
      </c>
      <c r="L113">
        <f t="shared" si="9"/>
        <v>4.3019997609585684E-4</v>
      </c>
      <c r="M113">
        <f t="shared" si="10"/>
        <v>5.7058647883465484E-3</v>
      </c>
      <c r="P113">
        <f t="shared" si="11"/>
        <v>1.900639347493259E-2</v>
      </c>
    </row>
    <row r="114" spans="1:16" x14ac:dyDescent="0.45">
      <c r="A114" s="1">
        <v>44593</v>
      </c>
      <c r="B114">
        <v>140.89999399999999</v>
      </c>
      <c r="C114">
        <v>146</v>
      </c>
      <c r="D114">
        <v>138.699997</v>
      </c>
      <c r="E114">
        <v>145.5</v>
      </c>
      <c r="F114">
        <v>140.040176</v>
      </c>
      <c r="G114">
        <v>11744700</v>
      </c>
      <c r="H114">
        <v>17576.849609000001</v>
      </c>
      <c r="I114">
        <f t="shared" si="7"/>
        <v>4.6061929611053508E-2</v>
      </c>
      <c r="J114">
        <f t="shared" si="8"/>
        <v>1.3575374822942811E-2</v>
      </c>
      <c r="L114">
        <f t="shared" si="9"/>
        <v>4.3019997609585684E-4</v>
      </c>
      <c r="M114">
        <f t="shared" si="10"/>
        <v>4.5631729634957652E-2</v>
      </c>
      <c r="P114">
        <f t="shared" si="11"/>
        <v>1.8731597174833806E-2</v>
      </c>
    </row>
    <row r="115" spans="1:16" x14ac:dyDescent="0.45">
      <c r="A115" s="1">
        <v>44594</v>
      </c>
      <c r="B115">
        <v>146.5</v>
      </c>
      <c r="C115">
        <v>151.199997</v>
      </c>
      <c r="D115">
        <v>145.300003</v>
      </c>
      <c r="E115">
        <v>150.5</v>
      </c>
      <c r="F115">
        <v>144.852554</v>
      </c>
      <c r="G115">
        <v>19662509</v>
      </c>
      <c r="H115">
        <v>17780</v>
      </c>
      <c r="I115">
        <f t="shared" si="7"/>
        <v>3.3787003223603396E-2</v>
      </c>
      <c r="J115">
        <f t="shared" si="8"/>
        <v>1.149155701608191E-2</v>
      </c>
      <c r="L115">
        <f t="shared" si="9"/>
        <v>4.3019997609585684E-4</v>
      </c>
      <c r="M115">
        <f t="shared" si="10"/>
        <v>3.335680324750754E-2</v>
      </c>
      <c r="P115">
        <f t="shared" si="11"/>
        <v>1.6340447159092903E-2</v>
      </c>
    </row>
    <row r="116" spans="1:16" x14ac:dyDescent="0.45">
      <c r="A116" s="1">
        <v>44595</v>
      </c>
      <c r="B116">
        <v>150.75</v>
      </c>
      <c r="C116">
        <v>154.949997</v>
      </c>
      <c r="D116">
        <v>149.800003</v>
      </c>
      <c r="E116">
        <v>153.949997</v>
      </c>
      <c r="F116">
        <v>148.17308</v>
      </c>
      <c r="G116">
        <v>26764867</v>
      </c>
      <c r="H116">
        <v>17560.199218999998</v>
      </c>
      <c r="I116">
        <f t="shared" si="7"/>
        <v>2.2664693845470395E-2</v>
      </c>
      <c r="J116">
        <f t="shared" si="8"/>
        <v>-1.2439296897584419E-2</v>
      </c>
      <c r="L116">
        <f t="shared" si="9"/>
        <v>4.3019997609585684E-4</v>
      </c>
      <c r="M116">
        <f t="shared" si="10"/>
        <v>2.2234493869374539E-2</v>
      </c>
      <c r="P116">
        <f t="shared" si="11"/>
        <v>-1.1119852644447538E-2</v>
      </c>
    </row>
    <row r="117" spans="1:16" x14ac:dyDescent="0.45">
      <c r="A117" s="1">
        <v>44596</v>
      </c>
      <c r="B117">
        <v>154.39999399999999</v>
      </c>
      <c r="C117">
        <v>155.449997</v>
      </c>
      <c r="D117">
        <v>152.60000600000001</v>
      </c>
      <c r="E117">
        <v>153.39999399999999</v>
      </c>
      <c r="F117">
        <v>147.64372299999999</v>
      </c>
      <c r="G117">
        <v>12957277</v>
      </c>
      <c r="H117">
        <v>17516.300781000002</v>
      </c>
      <c r="I117">
        <f t="shared" si="7"/>
        <v>-3.5789553512340258E-3</v>
      </c>
      <c r="J117">
        <f t="shared" si="8"/>
        <v>-2.5030126106596606E-3</v>
      </c>
      <c r="L117">
        <f t="shared" si="9"/>
        <v>4.3019997609585684E-4</v>
      </c>
      <c r="M117">
        <f t="shared" si="10"/>
        <v>-4.0091553273298823E-3</v>
      </c>
      <c r="P117">
        <f t="shared" si="11"/>
        <v>2.8188615001904912E-4</v>
      </c>
    </row>
    <row r="118" spans="1:16" x14ac:dyDescent="0.45">
      <c r="A118" s="1">
        <v>44599</v>
      </c>
      <c r="B118">
        <v>153.89999399999999</v>
      </c>
      <c r="C118">
        <v>155.949997</v>
      </c>
      <c r="D118">
        <v>152.5</v>
      </c>
      <c r="E118">
        <v>153.949997</v>
      </c>
      <c r="F118">
        <v>148.17308</v>
      </c>
      <c r="G118">
        <v>11987318</v>
      </c>
      <c r="H118">
        <v>17213.599609000001</v>
      </c>
      <c r="I118">
        <f t="shared" si="7"/>
        <v>3.5789553512341216E-3</v>
      </c>
      <c r="J118">
        <f t="shared" si="8"/>
        <v>-1.7432174235008122E-2</v>
      </c>
      <c r="L118">
        <f t="shared" si="9"/>
        <v>4.3019997609585684E-4</v>
      </c>
      <c r="M118">
        <f t="shared" si="10"/>
        <v>3.1487553751382647E-3</v>
      </c>
      <c r="P118">
        <f t="shared" si="11"/>
        <v>-1.6849105309755058E-2</v>
      </c>
    </row>
    <row r="119" spans="1:16" x14ac:dyDescent="0.45">
      <c r="A119" s="1">
        <v>44600</v>
      </c>
      <c r="B119">
        <v>154.5</v>
      </c>
      <c r="C119">
        <v>155.35000600000001</v>
      </c>
      <c r="D119">
        <v>150.35000600000001</v>
      </c>
      <c r="E119">
        <v>153.39999399999999</v>
      </c>
      <c r="F119">
        <v>147.64372299999999</v>
      </c>
      <c r="G119">
        <v>12326734</v>
      </c>
      <c r="H119">
        <v>17266.75</v>
      </c>
      <c r="I119">
        <f t="shared" si="7"/>
        <v>-3.5789553512340258E-3</v>
      </c>
      <c r="J119">
        <f t="shared" si="8"/>
        <v>3.0829404980012042E-3</v>
      </c>
      <c r="L119">
        <f t="shared" si="9"/>
        <v>4.3019997609585684E-4</v>
      </c>
      <c r="M119">
        <f t="shared" si="10"/>
        <v>-4.0091553273298823E-3</v>
      </c>
      <c r="P119">
        <f t="shared" si="11"/>
        <v>6.6916844633482554E-3</v>
      </c>
    </row>
    <row r="120" spans="1:16" x14ac:dyDescent="0.45">
      <c r="A120" s="1">
        <v>44601</v>
      </c>
      <c r="B120">
        <v>153</v>
      </c>
      <c r="C120">
        <v>157.64999399999999</v>
      </c>
      <c r="D120">
        <v>152.800003</v>
      </c>
      <c r="E120">
        <v>155.699997</v>
      </c>
      <c r="F120">
        <v>149.85742200000001</v>
      </c>
      <c r="G120">
        <v>17521097</v>
      </c>
      <c r="H120">
        <v>17463.800781000002</v>
      </c>
      <c r="I120">
        <f t="shared" si="7"/>
        <v>1.488222747836427E-2</v>
      </c>
      <c r="J120">
        <f t="shared" si="8"/>
        <v>1.1347524932542029E-2</v>
      </c>
      <c r="L120">
        <f t="shared" si="9"/>
        <v>4.3019997609585684E-4</v>
      </c>
      <c r="M120">
        <f t="shared" si="10"/>
        <v>1.4452027502268414E-2</v>
      </c>
      <c r="P120">
        <f t="shared" si="11"/>
        <v>1.6175172480236793E-2</v>
      </c>
    </row>
    <row r="121" spans="1:16" x14ac:dyDescent="0.45">
      <c r="A121" s="1">
        <v>44602</v>
      </c>
      <c r="B121">
        <v>156.25</v>
      </c>
      <c r="C121">
        <v>160.5</v>
      </c>
      <c r="D121">
        <v>156.10000600000001</v>
      </c>
      <c r="E121">
        <v>159.300003</v>
      </c>
      <c r="F121">
        <v>153.32234199999999</v>
      </c>
      <c r="G121">
        <v>18433104</v>
      </c>
      <c r="H121">
        <v>17605.849609000001</v>
      </c>
      <c r="I121">
        <f t="shared" si="7"/>
        <v>2.2858193571359139E-2</v>
      </c>
      <c r="J121">
        <f t="shared" si="8"/>
        <v>8.1009991980555834E-3</v>
      </c>
      <c r="L121">
        <f t="shared" si="9"/>
        <v>4.3019997609585684E-4</v>
      </c>
      <c r="M121">
        <f t="shared" si="10"/>
        <v>2.2427993595263283E-2</v>
      </c>
      <c r="P121">
        <f t="shared" si="11"/>
        <v>1.2449832368658266E-2</v>
      </c>
    </row>
    <row r="122" spans="1:16" x14ac:dyDescent="0.45">
      <c r="A122" s="1">
        <v>44603</v>
      </c>
      <c r="B122">
        <v>158.89999399999999</v>
      </c>
      <c r="C122">
        <v>161.39999399999999</v>
      </c>
      <c r="D122">
        <v>157.10000600000001</v>
      </c>
      <c r="E122">
        <v>158.14999399999999</v>
      </c>
      <c r="F122">
        <v>152.215485</v>
      </c>
      <c r="G122">
        <v>15004288</v>
      </c>
      <c r="H122">
        <v>17374.75</v>
      </c>
      <c r="I122">
        <f t="shared" si="7"/>
        <v>-7.2453342546146601E-3</v>
      </c>
      <c r="J122">
        <f t="shared" si="8"/>
        <v>-1.3213208112973482E-2</v>
      </c>
      <c r="L122">
        <f t="shared" si="9"/>
        <v>4.3019997609585684E-4</v>
      </c>
      <c r="M122">
        <f t="shared" si="10"/>
        <v>-7.675534230710517E-3</v>
      </c>
      <c r="P122">
        <f t="shared" si="11"/>
        <v>-1.200790428157569E-2</v>
      </c>
    </row>
    <row r="123" spans="1:16" x14ac:dyDescent="0.45">
      <c r="A123" s="1">
        <v>44606</v>
      </c>
      <c r="B123">
        <v>156</v>
      </c>
      <c r="C123">
        <v>157.300003</v>
      </c>
      <c r="D123">
        <v>152</v>
      </c>
      <c r="E123">
        <v>152.75</v>
      </c>
      <c r="F123">
        <v>147.01812699999999</v>
      </c>
      <c r="G123">
        <v>13314771</v>
      </c>
      <c r="H123">
        <v>16842.800781000002</v>
      </c>
      <c r="I123">
        <f t="shared" si="7"/>
        <v>-3.4741289280907139E-2</v>
      </c>
      <c r="J123">
        <f t="shared" si="8"/>
        <v>-3.1094690711596675E-2</v>
      </c>
      <c r="L123">
        <f t="shared" si="9"/>
        <v>4.3019997609585684E-4</v>
      </c>
      <c r="M123">
        <f t="shared" si="10"/>
        <v>-3.5171489257002995E-2</v>
      </c>
      <c r="P123">
        <f t="shared" si="11"/>
        <v>-3.2526640255705244E-2</v>
      </c>
    </row>
    <row r="124" spans="1:16" x14ac:dyDescent="0.45">
      <c r="A124" s="1">
        <v>44607</v>
      </c>
      <c r="B124">
        <v>153.25</v>
      </c>
      <c r="C124">
        <v>153.25</v>
      </c>
      <c r="D124">
        <v>144.10000600000001</v>
      </c>
      <c r="E124">
        <v>149.300003</v>
      </c>
      <c r="F124">
        <v>143.697586</v>
      </c>
      <c r="G124">
        <v>17659797</v>
      </c>
      <c r="H124">
        <v>17352.449218999998</v>
      </c>
      <c r="I124">
        <f t="shared" si="7"/>
        <v>-2.2844898044185453E-2</v>
      </c>
      <c r="J124">
        <f t="shared" si="8"/>
        <v>2.9810349643671585E-2</v>
      </c>
      <c r="L124">
        <f t="shared" si="9"/>
        <v>4.3019997609585684E-4</v>
      </c>
      <c r="M124">
        <f t="shared" si="10"/>
        <v>-2.3275098020281309E-2</v>
      </c>
      <c r="P124">
        <f t="shared" si="11"/>
        <v>3.7360989903086887E-2</v>
      </c>
    </row>
    <row r="125" spans="1:16" x14ac:dyDescent="0.45">
      <c r="A125" s="1">
        <v>44608</v>
      </c>
      <c r="B125">
        <v>151.949997</v>
      </c>
      <c r="C125">
        <v>154.449997</v>
      </c>
      <c r="D125">
        <v>149.050003</v>
      </c>
      <c r="E125">
        <v>152.699997</v>
      </c>
      <c r="F125">
        <v>146.96998600000001</v>
      </c>
      <c r="G125">
        <v>13525671</v>
      </c>
      <c r="H125">
        <v>17322.199218999998</v>
      </c>
      <c r="I125">
        <f t="shared" si="7"/>
        <v>2.2517395003745992E-2</v>
      </c>
      <c r="J125">
        <f t="shared" si="8"/>
        <v>-1.7447910238080329E-3</v>
      </c>
      <c r="L125">
        <f t="shared" si="9"/>
        <v>4.3019997609585684E-4</v>
      </c>
      <c r="M125">
        <f t="shared" si="10"/>
        <v>2.2087195027650136E-2</v>
      </c>
      <c r="P125">
        <f t="shared" si="11"/>
        <v>1.1519341711877175E-3</v>
      </c>
    </row>
    <row r="126" spans="1:16" x14ac:dyDescent="0.45">
      <c r="A126" s="1">
        <v>44609</v>
      </c>
      <c r="B126">
        <v>147.89999399999999</v>
      </c>
      <c r="C126">
        <v>148</v>
      </c>
      <c r="D126">
        <v>144</v>
      </c>
      <c r="E126">
        <v>144.64999399999999</v>
      </c>
      <c r="F126">
        <v>144.64999399999999</v>
      </c>
      <c r="G126">
        <v>12454932</v>
      </c>
      <c r="H126">
        <v>17304.599609000001</v>
      </c>
      <c r="I126">
        <f t="shared" si="7"/>
        <v>-1.5911399118343009E-2</v>
      </c>
      <c r="J126">
        <f t="shared" si="8"/>
        <v>-1.016531248120589E-3</v>
      </c>
      <c r="L126">
        <f t="shared" si="9"/>
        <v>4.3019997609585684E-4</v>
      </c>
      <c r="M126">
        <f t="shared" si="10"/>
        <v>-1.6341599094438865E-2</v>
      </c>
      <c r="P126">
        <f t="shared" si="11"/>
        <v>1.987601458589268E-3</v>
      </c>
    </row>
    <row r="127" spans="1:16" x14ac:dyDescent="0.45">
      <c r="A127" s="1">
        <v>44610</v>
      </c>
      <c r="B127">
        <v>144.60000600000001</v>
      </c>
      <c r="C127">
        <v>145.699997</v>
      </c>
      <c r="D127">
        <v>141.550003</v>
      </c>
      <c r="E127">
        <v>142.14999399999999</v>
      </c>
      <c r="F127">
        <v>142.14999399999999</v>
      </c>
      <c r="G127">
        <v>6234795</v>
      </c>
      <c r="H127">
        <v>17276.300781000002</v>
      </c>
      <c r="I127">
        <f t="shared" si="7"/>
        <v>-1.7434194054636417E-2</v>
      </c>
      <c r="J127">
        <f t="shared" si="8"/>
        <v>-1.6366742333403319E-3</v>
      </c>
      <c r="L127">
        <f t="shared" si="9"/>
        <v>4.3019997609585684E-4</v>
      </c>
      <c r="M127">
        <f t="shared" si="10"/>
        <v>-1.7864394030732273E-2</v>
      </c>
      <c r="P127">
        <f t="shared" si="11"/>
        <v>1.2759965841191738E-3</v>
      </c>
    </row>
    <row r="128" spans="1:16" x14ac:dyDescent="0.45">
      <c r="A128" s="1">
        <v>44613</v>
      </c>
      <c r="B128">
        <v>141</v>
      </c>
      <c r="C128">
        <v>143.39999399999999</v>
      </c>
      <c r="D128">
        <v>139.64999399999999</v>
      </c>
      <c r="E128">
        <v>140.050003</v>
      </c>
      <c r="F128">
        <v>140.050003</v>
      </c>
      <c r="G128">
        <v>4899102</v>
      </c>
      <c r="H128">
        <v>17206.650390999999</v>
      </c>
      <c r="I128">
        <f t="shared" si="7"/>
        <v>-1.4883272761035141E-2</v>
      </c>
      <c r="J128">
        <f t="shared" si="8"/>
        <v>-4.0397055560917961E-3</v>
      </c>
      <c r="L128">
        <f t="shared" si="9"/>
        <v>4.3019997609585684E-4</v>
      </c>
      <c r="M128">
        <f t="shared" si="10"/>
        <v>-1.5313472737130997E-2</v>
      </c>
      <c r="P128">
        <f t="shared" si="11"/>
        <v>-1.4814462049310504E-3</v>
      </c>
    </row>
    <row r="129" spans="1:16" x14ac:dyDescent="0.45">
      <c r="A129" s="1">
        <v>44614</v>
      </c>
      <c r="B129">
        <v>137</v>
      </c>
      <c r="C129">
        <v>140.5</v>
      </c>
      <c r="D129">
        <v>135.89999399999999</v>
      </c>
      <c r="E129">
        <v>140.050003</v>
      </c>
      <c r="F129">
        <v>140.050003</v>
      </c>
      <c r="G129">
        <v>11506176</v>
      </c>
      <c r="H129">
        <v>17092.199218999998</v>
      </c>
      <c r="I129">
        <f t="shared" si="7"/>
        <v>0</v>
      </c>
      <c r="J129">
        <f t="shared" si="8"/>
        <v>-6.6737863281235016E-3</v>
      </c>
      <c r="L129">
        <f t="shared" si="9"/>
        <v>4.3019997609585684E-4</v>
      </c>
      <c r="M129">
        <f t="shared" si="10"/>
        <v>-4.3019997609585684E-4</v>
      </c>
      <c r="P129">
        <f t="shared" si="11"/>
        <v>-4.5040148089466594E-3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</vt:lpstr>
      <vt:lpstr>NMDC, Assignment 222PGF027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gupta</dc:creator>
  <cp:lastModifiedBy>utkarsh gupta</cp:lastModifiedBy>
  <dcterms:created xsi:type="dcterms:W3CDTF">2022-04-12T11:11:58Z</dcterms:created>
  <dcterms:modified xsi:type="dcterms:W3CDTF">2023-05-23T22:16:31Z</dcterms:modified>
</cp:coreProperties>
</file>