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apple/Downloads/"/>
    </mc:Choice>
  </mc:AlternateContent>
  <xr:revisionPtr revIDLastSave="0" documentId="13_ncr:1_{E4DC7A32-C61A-5844-A3AF-8DA156B87947}" xr6:coauthVersionLast="47" xr6:coauthVersionMax="47" xr10:uidLastSave="{00000000-0000-0000-0000-000000000000}"/>
  <bookViews>
    <workbookView xWindow="0" yWindow="500" windowWidth="28800" windowHeight="16380" activeTab="2" xr2:uid="{5E135AFD-C54E-5943-B33A-490373B658E5}"/>
  </bookViews>
  <sheets>
    <sheet name="Dashboard - Overall Perforance" sheetId="18" r:id="rId1"/>
    <sheet name="Dashboard - Channel Performance" sheetId="19" r:id="rId2"/>
    <sheet name="Dashboard - Product Performance" sheetId="20" r:id="rId3"/>
    <sheet name="Channel Wise Data" sheetId="16" r:id="rId4"/>
    <sheet name="Product Wise Data" sheetId="15" r:id="rId5"/>
    <sheet name="Overall Performance" sheetId="14" r:id="rId6"/>
  </sheets>
  <definedNames>
    <definedName name="_xlchart.v1.0" hidden="1">'Dashboard - Overall Perforance'!$K$39</definedName>
    <definedName name="_xlchart.v1.1" hidden="1">'Dashboard - Overall Perforance'!$K$40</definedName>
    <definedName name="_xlchart.v1.10" hidden="1">'Dashboard - Overall Perforance'!$K$39</definedName>
    <definedName name="_xlchart.v1.11" hidden="1">'Dashboard - Overall Perforance'!$K$40</definedName>
    <definedName name="_xlchart.v1.12" hidden="1">'Dashboard - Overall Perforance'!$L$38:$M$38</definedName>
    <definedName name="_xlchart.v1.13" hidden="1">'Dashboard - Overall Perforance'!$L$39:$M$39</definedName>
    <definedName name="_xlchart.v1.14" hidden="1">'Dashboard - Overall Perforance'!$L$40:$M$40</definedName>
    <definedName name="_xlchart.v1.15" hidden="1">'Dashboard - Overall Perforance'!$K$39</definedName>
    <definedName name="_xlchart.v1.16" hidden="1">'Dashboard - Overall Perforance'!$K$40</definedName>
    <definedName name="_xlchart.v1.17" hidden="1">'Dashboard - Overall Perforance'!$L$38:$M$38</definedName>
    <definedName name="_xlchart.v1.18" hidden="1">'Dashboard - Overall Perforance'!$L$39:$M$39</definedName>
    <definedName name="_xlchart.v1.19" hidden="1">'Dashboard - Overall Perforance'!$L$40:$M$40</definedName>
    <definedName name="_xlchart.v1.2" hidden="1">'Dashboard - Overall Perforance'!$L$38:$M$38</definedName>
    <definedName name="_xlchart.v1.20" hidden="1">'Dashboard - Channel Performance'!$D$42:$D$44</definedName>
    <definedName name="_xlchart.v1.21" hidden="1">'Dashboard - Channel Performance'!$E$41:$E$41</definedName>
    <definedName name="_xlchart.v1.22" hidden="1">'Dashboard - Channel Performance'!$E$42:$E$44</definedName>
    <definedName name="_xlchart.v1.23" hidden="1">'Dashboard - Channel Performance'!$D$42:$D$44</definedName>
    <definedName name="_xlchart.v1.24" hidden="1">'Dashboard - Channel Performance'!$E$41:$E$41</definedName>
    <definedName name="_xlchart.v1.25" hidden="1">'Dashboard - Channel Performance'!$E$42:$E$44</definedName>
    <definedName name="_xlchart.v1.26" hidden="1">'Dashboard - Channel Performance'!$D$42:$D$44</definedName>
    <definedName name="_xlchart.v1.27" hidden="1">'Dashboard - Channel Performance'!$E$41:$E$41</definedName>
    <definedName name="_xlchart.v1.28" hidden="1">'Dashboard - Channel Performance'!$E$42:$E$44</definedName>
    <definedName name="_xlchart.v1.3" hidden="1">'Dashboard - Overall Perforance'!$L$39:$M$39</definedName>
    <definedName name="_xlchart.v1.4" hidden="1">'Dashboard - Overall Perforance'!$L$40:$M$40</definedName>
    <definedName name="_xlchart.v1.5" hidden="1">'Dashboard - Overall Perforance'!$K$39</definedName>
    <definedName name="_xlchart.v1.6" hidden="1">'Dashboard - Overall Perforance'!$K$40</definedName>
    <definedName name="_xlchart.v1.7" hidden="1">'Dashboard - Overall Perforance'!$L$38:$M$38</definedName>
    <definedName name="_xlchart.v1.8" hidden="1">'Dashboard - Overall Perforance'!$L$39:$M$39</definedName>
    <definedName name="_xlchart.v1.9" hidden="1">'Dashboard - Overall Perforance'!$L$40:$M$40</definedName>
    <definedName name="ExternalData_6" localSheetId="5" hidden="1">'Overall Performance'!$B$1:$C$53</definedName>
    <definedName name="ExternalData_7" localSheetId="4" hidden="1">'Product Wise Data'!$A$1:$D$105</definedName>
    <definedName name="ExternalData_8" localSheetId="3" hidden="1">'Channel Wise Data'!$A$1:$D$79</definedName>
    <definedName name="Slicer_Months">#N/A</definedName>
    <definedName name="Slicer_Months1">#N/A</definedName>
    <definedName name="Slicer_Months2">#N/A</definedName>
  </definedNames>
  <calcPr calcId="191029"/>
  <pivotCaches>
    <pivotCache cacheId="11" r:id="rId7"/>
    <pivotCache cacheId="20" r:id="rId8"/>
    <pivotCache cacheId="26"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49" i="20" l="1"/>
  <c r="I48" i="20"/>
  <c r="I47" i="20"/>
  <c r="I46" i="20"/>
  <c r="E42" i="19"/>
  <c r="E44" i="19"/>
  <c r="E43" i="19"/>
  <c r="P39" i="18"/>
  <c r="M40" i="18"/>
  <c r="L40" i="18"/>
  <c r="L39" i="18"/>
  <c r="M39"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D63676-6C36-A549-ADFA-54039CB2F0DF}" keepAlive="1" name="Query - Channel Wise - App Submit" description="Connection to the 'Channel Wise - App Submit' query in the workbook." type="5" refreshedVersion="8" background="1" saveData="1">
    <dbPr connection="Provider=Microsoft.Mashup.OleDb.1;Data Source=$Workbook$;Location=&quot;Channel Wise - App Submit&quot;;Extended Properties=&quot;&quot;" command="SELECT * FROM [Channel Wise - App Submit]"/>
  </connection>
  <connection id="2" xr16:uid="{20594FB2-89F1-A94D-9B76-FA56B730631A}" keepAlive="1" name="Query - Channel Wise - Visit" description="Connection to the 'Channel Wise - Visit' query in the workbook." type="5" refreshedVersion="8" background="1" saveData="1">
    <dbPr connection="Provider=Microsoft.Mashup.OleDb.1;Data Source=$Workbook$;Location=&quot;Channel Wise - Visit&quot;;Extended Properties=&quot;&quot;" command="SELECT * FROM [Channel Wise - Visit]"/>
  </connection>
  <connection id="3" xr16:uid="{637B046A-D673-4C4E-A7B9-43D5422BE2CF}" keepAlive="1" name="Query - Channel Wise Data" description="Connection to the 'Channel Wise Data' query in the workbook." type="5" refreshedVersion="8" background="1" saveData="1">
    <dbPr connection="Provider=Microsoft.Mashup.OleDb.1;Data Source=$Workbook$;Location=&quot;Channel Wise Data&quot;;Extended Properties=&quot;&quot;" command="SELECT * FROM [Channel Wise Data]"/>
  </connection>
  <connection id="4" xr16:uid="{F93C4529-27D0-E141-9318-6D4AF55E4062}" keepAlive="1" name="Query - Overall Performance" description="Connection to the 'Overall Performance' query in the workbook." type="5" refreshedVersion="8" background="1" saveData="1">
    <dbPr connection="Provider=Microsoft.Mashup.OleDb.1;Data Source=$Workbook$;Location=&quot;Overall Performance&quot;;Extended Properties=&quot;&quot;" command="SELECT * FROM [Overall Performance]"/>
  </connection>
  <connection id="5" xr16:uid="{802794F5-5DEE-B148-94A9-3DF810D5E861}" keepAlive="1" name="Query - Product - Application Start" description="Connection to the 'Product - Application Start' query in the workbook." type="5" refreshedVersion="8" background="1" saveData="1">
    <dbPr connection="Provider=Microsoft.Mashup.OleDb.1;Data Source=$Workbook$;Location=&quot;Product - Application Start&quot;;Extended Properties=&quot;&quot;" command="SELECT * FROM [Product - Application Start]"/>
  </connection>
  <connection id="6" xr16:uid="{97A53D64-6A14-E447-8E2A-4DE4E7237F4A}" keepAlive="1" name="Query - Product - Application Submit" description="Connection to the 'Product - Application Submit' query in the workbook." type="5" refreshedVersion="8" background="1" saveData="1">
    <dbPr connection="Provider=Microsoft.Mashup.OleDb.1;Data Source=$Workbook$;Location=&quot;Product - Application Submit&quot;;Extended Properties=&quot;&quot;" command="SELECT * FROM [Product - Application Submit]"/>
  </connection>
  <connection id="7" xr16:uid="{5E15452C-9035-5C48-9CD3-9F0DA3BE64CF}" keepAlive="1" name="Query - Product Wise Data" description="Connection to the 'Product Wise Data' query in the workbook." type="5" refreshedVersion="8" background="1" saveData="1">
    <dbPr connection="Provider=Microsoft.Mashup.OleDb.1;Data Source=$Workbook$;Location=&quot;Product Wise Data&quot;;Extended Properties=&quot;&quot;" command="SELECT * FROM [Product Wise Data]"/>
  </connection>
  <connection id="8" xr16:uid="{925AD432-3490-854A-B671-A86B64366C5A}"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 id="9" xr16:uid="{875C7E63-6185-4D45-9D92-03CBFB45296A}" keepAlive="1" name="Query - Total Market - Total Media" description="Connection to the 'Total Market - Total Media' query in the workbook." type="5" refreshedVersion="8" background="1" saveData="1">
    <dbPr connection="Provider=Microsoft.Mashup.OleDb.1;Data Source=$Workbook$;Location=&quot;Total Market - Total Media&quot;;Extended Properties=&quot;&quot;" command="SELECT * FROM [Total Market - Total Media]"/>
  </connection>
</connections>
</file>

<file path=xl/sharedStrings.xml><?xml version="1.0" encoding="utf-8"?>
<sst xmlns="http://schemas.openxmlformats.org/spreadsheetml/2006/main" count="760" uniqueCount="47">
  <si>
    <t>Channel</t>
  </si>
  <si>
    <t>Row Labels</t>
  </si>
  <si>
    <t>Conv Rate</t>
  </si>
  <si>
    <t>Product Name</t>
  </si>
  <si>
    <t>Value</t>
  </si>
  <si>
    <t>Metrics</t>
  </si>
  <si>
    <t>Gold Card from OPEN</t>
  </si>
  <si>
    <t>Month 1</t>
  </si>
  <si>
    <t>Application Start</t>
  </si>
  <si>
    <t>Month 2</t>
  </si>
  <si>
    <t>Month 3</t>
  </si>
  <si>
    <t>Month 4</t>
  </si>
  <si>
    <t>Month 5</t>
  </si>
  <si>
    <t>Month 6</t>
  </si>
  <si>
    <t>Month 7</t>
  </si>
  <si>
    <t>Month 8</t>
  </si>
  <si>
    <t>Month 9</t>
  </si>
  <si>
    <t>Month 10</t>
  </si>
  <si>
    <t>Month 11</t>
  </si>
  <si>
    <t>Month 12</t>
  </si>
  <si>
    <t>Month 13</t>
  </si>
  <si>
    <t>Business Platinum</t>
  </si>
  <si>
    <t>Delta Gold</t>
  </si>
  <si>
    <t>Plum Card</t>
  </si>
  <si>
    <t>Application Submit</t>
  </si>
  <si>
    <t>Months</t>
  </si>
  <si>
    <t>Referral</t>
  </si>
  <si>
    <t>Visits</t>
  </si>
  <si>
    <t>Natural</t>
  </si>
  <si>
    <t>Paid</t>
  </si>
  <si>
    <t>Unique Visitors</t>
  </si>
  <si>
    <t>Application Starts</t>
  </si>
  <si>
    <t>Application Submits</t>
  </si>
  <si>
    <t>Sum of Value</t>
  </si>
  <si>
    <t>Overall Performance Overview</t>
  </si>
  <si>
    <t>Application submit</t>
  </si>
  <si>
    <t>Conv% (visit)</t>
  </si>
  <si>
    <t>Conv %(unique visitor)</t>
  </si>
  <si>
    <t>Conv% (Start to Submit)</t>
  </si>
  <si>
    <t>Column Labels</t>
  </si>
  <si>
    <t>Channel Performance Overview</t>
  </si>
  <si>
    <t>Application</t>
  </si>
  <si>
    <t>Overall</t>
  </si>
  <si>
    <t>Product Performance Overview</t>
  </si>
  <si>
    <t xml:space="preserve">Product </t>
  </si>
  <si>
    <t>Conversion %</t>
  </si>
  <si>
    <t>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</si>
</sst>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sz val="28"/>
      <color theme="1"/>
      <name val="Calibri"/>
      <family val="2"/>
      <scheme val="minor"/>
    </font>
    <font>
      <sz val="26"/>
      <color theme="2" tint="-0.74999237037263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00B050"/>
        <bgColor indexed="64"/>
      </patternFill>
    </fill>
    <fill>
      <patternFill patternType="solid">
        <fgColor rgb="FF55CDF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2" borderId="0" xfId="0" applyFill="1" applyAlignment="1">
      <alignment horizontal="left"/>
    </xf>
    <xf numFmtId="0" fontId="1" fillId="3" borderId="2" xfId="0" applyFont="1" applyFill="1" applyBorder="1"/>
    <xf numFmtId="0" fontId="1" fillId="3" borderId="3" xfId="0" applyFont="1" applyFill="1" applyBorder="1"/>
    <xf numFmtId="0" fontId="0" fillId="4" borderId="3" xfId="0" applyFont="1" applyFill="1" applyBorder="1"/>
    <xf numFmtId="0" fontId="0" fillId="0" borderId="3" xfId="0" applyFont="1" applyBorder="1"/>
    <xf numFmtId="0" fontId="0" fillId="0" borderId="0" xfId="0" applyNumberFormat="1"/>
    <xf numFmtId="0" fontId="2" fillId="2" borderId="0" xfId="0" applyFont="1" applyFill="1" applyAlignment="1">
      <alignment vertical="center"/>
    </xf>
    <xf numFmtId="0" fontId="0" fillId="2" borderId="0" xfId="0" applyNumberFormat="1" applyFill="1"/>
    <xf numFmtId="0" fontId="0" fillId="4" borderId="2" xfId="0" applyNumberFormat="1" applyFont="1" applyFill="1" applyBorder="1"/>
    <xf numFmtId="0" fontId="0" fillId="0" borderId="2" xfId="0" applyNumberFormat="1" applyFont="1" applyBorder="1"/>
    <xf numFmtId="0" fontId="0" fillId="2" borderId="4" xfId="0" applyFill="1" applyBorder="1"/>
    <xf numFmtId="0" fontId="0" fillId="2" borderId="0" xfId="0" applyFill="1" applyAlignment="1">
      <alignment horizontal="center"/>
    </xf>
    <xf numFmtId="0" fontId="0" fillId="2" borderId="1" xfId="0" applyFill="1" applyBorder="1"/>
    <xf numFmtId="10" fontId="0" fillId="2" borderId="0" xfId="0" applyNumberFormat="1" applyFill="1"/>
    <xf numFmtId="10" fontId="0" fillId="2" borderId="1" xfId="0" applyNumberFormat="1" applyFill="1" applyBorder="1"/>
    <xf numFmtId="0" fontId="3" fillId="6" borderId="0" xfId="0" applyFont="1" applyFill="1" applyAlignment="1">
      <alignment horizontal="center" vertical="center"/>
    </xf>
    <xf numFmtId="10" fontId="0" fillId="0" borderId="0" xfId="0" applyNumberFormat="1"/>
    <xf numFmtId="0" fontId="0" fillId="5" borderId="1" xfId="0" applyFill="1" applyBorder="1" applyAlignment="1"/>
    <xf numFmtId="0" fontId="0" fillId="2" borderId="1" xfId="0" applyFill="1" applyBorder="1" applyAlignment="1"/>
  </cellXfs>
  <cellStyles count="1">
    <cellStyle name="Normal" xfId="0" builtinId="0"/>
  </cellStyles>
  <dxfs count="30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5CDF5"/>
      <color rgb="FF4E67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Overall Perforance!PivotTable4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New</a:t>
            </a:r>
            <a:r>
              <a:rPr lang="en-US" baseline="0"/>
              <a:t> vs Returning Users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 Overall Perforance'!$E$39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2-0193-6741-9B63-C842F48458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193-6741-9B63-C842F48458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 - Overall Perforance'!$D$40:$D$41</c:f>
              <c:strCache>
                <c:ptCount val="2"/>
                <c:pt idx="0">
                  <c:v>Unique Visitors</c:v>
                </c:pt>
                <c:pt idx="1">
                  <c:v>Visits</c:v>
                </c:pt>
              </c:strCache>
            </c:strRef>
          </c:cat>
          <c:val>
            <c:numRef>
              <c:f>'Dashboard - Overall Perforance'!$E$40:$E$41</c:f>
              <c:numCache>
                <c:formatCode>General</c:formatCode>
                <c:ptCount val="2"/>
                <c:pt idx="0">
                  <c:v>1124360</c:v>
                </c:pt>
                <c:pt idx="1">
                  <c:v>1336779</c:v>
                </c:pt>
              </c:numCache>
            </c:numRef>
          </c:val>
          <c:extLst>
            <c:ext xmlns:c16="http://schemas.microsoft.com/office/drawing/2014/chart" uri="{C3380CC4-5D6E-409C-BE32-E72D297353CC}">
              <c16:uniqueId val="{00000000-0193-6741-9B63-C842F484587B}"/>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'Dashboard - Product Performance'!$I$45</c:f>
              <c:strCache>
                <c:ptCount val="1"/>
                <c:pt idx="0">
                  <c:v>Conversion %</c:v>
                </c:pt>
              </c:strCache>
            </c:strRef>
          </c:tx>
          <c:spPr>
            <a:ln w="22225" cap="rnd" cmpd="sng" algn="ctr">
              <a:solidFill>
                <a:schemeClr val="accent1"/>
              </a:solidFill>
              <a:round/>
            </a:ln>
            <a:effectLst/>
          </c:spPr>
          <c:marker>
            <c:symbol val="none"/>
          </c:marker>
          <c:cat>
            <c:strRef>
              <c:f>'Dashboard - Product Performance'!$H$46:$H$49</c:f>
              <c:strCache>
                <c:ptCount val="4"/>
                <c:pt idx="0">
                  <c:v>Gold Card from OPEN</c:v>
                </c:pt>
                <c:pt idx="1">
                  <c:v>Business Platinum</c:v>
                </c:pt>
                <c:pt idx="2">
                  <c:v>Plum Card</c:v>
                </c:pt>
                <c:pt idx="3">
                  <c:v>Delta Gold</c:v>
                </c:pt>
              </c:strCache>
            </c:strRef>
          </c:cat>
          <c:val>
            <c:numRef>
              <c:f>'Dashboard - Product Performance'!$I$46:$I$49</c:f>
              <c:numCache>
                <c:formatCode>0.00%</c:formatCode>
                <c:ptCount val="4"/>
                <c:pt idx="0">
                  <c:v>0.29873982820976491</c:v>
                </c:pt>
                <c:pt idx="1">
                  <c:v>0.42059046547464718</c:v>
                </c:pt>
                <c:pt idx="2">
                  <c:v>0.51907155529272619</c:v>
                </c:pt>
                <c:pt idx="3">
                  <c:v>0.36613251710478933</c:v>
                </c:pt>
              </c:numCache>
            </c:numRef>
          </c:val>
          <c:smooth val="0"/>
          <c:extLst>
            <c:ext xmlns:c16="http://schemas.microsoft.com/office/drawing/2014/chart" uri="{C3380CC4-5D6E-409C-BE32-E72D297353CC}">
              <c16:uniqueId val="{00000000-A62E-124F-98D8-294EB3E744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896791311"/>
        <c:axId val="184417056"/>
      </c:lineChart>
      <c:catAx>
        <c:axId val="189679131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4417056"/>
        <c:crosses val="autoZero"/>
        <c:auto val="1"/>
        <c:lblAlgn val="ctr"/>
        <c:lblOffset val="100"/>
        <c:noMultiLvlLbl val="0"/>
      </c:catAx>
      <c:valAx>
        <c:axId val="18441705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96791311"/>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Product Performance!PivotTable10</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START</a:t>
            </a:r>
            <a:r>
              <a:rPr lang="en-GB" baseline="0"/>
              <a:t> VS SUBMIT</a:t>
            </a:r>
            <a:endParaRPr lang="en-GB"/>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 Product Performance'!$B$44:$B$45</c:f>
              <c:strCache>
                <c:ptCount val="1"/>
                <c:pt idx="0">
                  <c:v>Application Start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 - Product Performance'!$A$46:$A$49</c:f>
              <c:strCache>
                <c:ptCount val="4"/>
                <c:pt idx="0">
                  <c:v>Gold Card from OPEN</c:v>
                </c:pt>
                <c:pt idx="1">
                  <c:v>Business Platinum</c:v>
                </c:pt>
                <c:pt idx="2">
                  <c:v>Plum Card</c:v>
                </c:pt>
                <c:pt idx="3">
                  <c:v>Delta Gold</c:v>
                </c:pt>
              </c:strCache>
            </c:strRef>
          </c:cat>
          <c:val>
            <c:numRef>
              <c:f>'Dashboard - Product Performance'!$B$46:$B$49</c:f>
              <c:numCache>
                <c:formatCode>General</c:formatCode>
                <c:ptCount val="4"/>
                <c:pt idx="0">
                  <c:v>70784</c:v>
                </c:pt>
                <c:pt idx="1">
                  <c:v>40883</c:v>
                </c:pt>
                <c:pt idx="2">
                  <c:v>20292</c:v>
                </c:pt>
                <c:pt idx="3">
                  <c:v>11108</c:v>
                </c:pt>
              </c:numCache>
            </c:numRef>
          </c:val>
          <c:extLst>
            <c:ext xmlns:c16="http://schemas.microsoft.com/office/drawing/2014/chart" uri="{C3380CC4-5D6E-409C-BE32-E72D297353CC}">
              <c16:uniqueId val="{00000000-72F3-D942-8576-B13FFA3B6514}"/>
            </c:ext>
          </c:extLst>
        </c:ser>
        <c:ser>
          <c:idx val="1"/>
          <c:order val="1"/>
          <c:tx>
            <c:strRef>
              <c:f>'Dashboard - Product Performance'!$C$44:$C$45</c:f>
              <c:strCache>
                <c:ptCount val="1"/>
                <c:pt idx="0">
                  <c:v>Application Submit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'Dashboard - Product Performance'!$A$46:$A$49</c:f>
              <c:strCache>
                <c:ptCount val="4"/>
                <c:pt idx="0">
                  <c:v>Gold Card from OPEN</c:v>
                </c:pt>
                <c:pt idx="1">
                  <c:v>Business Platinum</c:v>
                </c:pt>
                <c:pt idx="2">
                  <c:v>Plum Card</c:v>
                </c:pt>
                <c:pt idx="3">
                  <c:v>Delta Gold</c:v>
                </c:pt>
              </c:strCache>
            </c:strRef>
          </c:cat>
          <c:val>
            <c:numRef>
              <c:f>'Dashboard - Product Performance'!$C$46:$C$49</c:f>
              <c:numCache>
                <c:formatCode>General</c:formatCode>
                <c:ptCount val="4"/>
                <c:pt idx="0">
                  <c:v>21146</c:v>
                </c:pt>
                <c:pt idx="1">
                  <c:v>17195</c:v>
                </c:pt>
                <c:pt idx="2">
                  <c:v>10533</c:v>
                </c:pt>
                <c:pt idx="3">
                  <c:v>4067</c:v>
                </c:pt>
              </c:numCache>
            </c:numRef>
          </c:val>
          <c:extLst>
            <c:ext xmlns:c16="http://schemas.microsoft.com/office/drawing/2014/chart" uri="{C3380CC4-5D6E-409C-BE32-E72D297353CC}">
              <c16:uniqueId val="{00000001-72F3-D942-8576-B13FFA3B6514}"/>
            </c:ext>
          </c:extLst>
        </c:ser>
        <c:dLbls>
          <c:showLegendKey val="0"/>
          <c:showVal val="0"/>
          <c:showCatName val="0"/>
          <c:showSerName val="0"/>
          <c:showPercent val="0"/>
          <c:showBubbleSize val="0"/>
        </c:dLbls>
        <c:gapWidth val="164"/>
        <c:overlap val="-22"/>
        <c:axId val="235302096"/>
        <c:axId val="1872949983"/>
      </c:barChart>
      <c:catAx>
        <c:axId val="2353020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49983"/>
        <c:crosses val="autoZero"/>
        <c:auto val="1"/>
        <c:lblAlgn val="ctr"/>
        <c:lblOffset val="100"/>
        <c:noMultiLvlLbl val="0"/>
      </c:catAx>
      <c:valAx>
        <c:axId val="187294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0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Product Performance!PivotTable15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 - Product Performance'!$L$44:$L$45</c:f>
              <c:strCache>
                <c:ptCount val="1"/>
                <c:pt idx="0">
                  <c:v>Application Start</c:v>
                </c:pt>
              </c:strCache>
            </c:strRef>
          </c:tx>
          <c:spPr>
            <a:solidFill>
              <a:schemeClr val="accent1"/>
            </a:solidFill>
            <a:ln>
              <a:noFill/>
            </a:ln>
            <a:effectLst/>
          </c:spPr>
          <c:invertIfNegative val="0"/>
          <c:cat>
            <c:strRef>
              <c:f>'Dashboard - Product Performance'!$K$46:$K$49</c:f>
              <c:strCache>
                <c:ptCount val="4"/>
                <c:pt idx="0">
                  <c:v>Gold Card from OPEN</c:v>
                </c:pt>
                <c:pt idx="1">
                  <c:v>Business Platinum</c:v>
                </c:pt>
                <c:pt idx="2">
                  <c:v>Plum Card</c:v>
                </c:pt>
                <c:pt idx="3">
                  <c:v>Delta Gold</c:v>
                </c:pt>
              </c:strCache>
            </c:strRef>
          </c:cat>
          <c:val>
            <c:numRef>
              <c:f>'Dashboard - Product Performance'!$L$46:$L$49</c:f>
              <c:numCache>
                <c:formatCode>General</c:formatCode>
                <c:ptCount val="4"/>
                <c:pt idx="0">
                  <c:v>70784</c:v>
                </c:pt>
                <c:pt idx="1">
                  <c:v>40883</c:v>
                </c:pt>
                <c:pt idx="2">
                  <c:v>20292</c:v>
                </c:pt>
                <c:pt idx="3">
                  <c:v>11108</c:v>
                </c:pt>
              </c:numCache>
            </c:numRef>
          </c:val>
          <c:extLst>
            <c:ext xmlns:c16="http://schemas.microsoft.com/office/drawing/2014/chart" uri="{C3380CC4-5D6E-409C-BE32-E72D297353CC}">
              <c16:uniqueId val="{00000000-59C0-754E-BAFE-E0C7C7E82F69}"/>
            </c:ext>
          </c:extLst>
        </c:ser>
        <c:dLbls>
          <c:showLegendKey val="0"/>
          <c:showVal val="0"/>
          <c:showCatName val="0"/>
          <c:showSerName val="0"/>
          <c:showPercent val="0"/>
          <c:showBubbleSize val="0"/>
        </c:dLbls>
        <c:gapWidth val="75"/>
        <c:overlap val="-25"/>
        <c:axId val="1956086591"/>
        <c:axId val="1903020479"/>
      </c:barChart>
      <c:catAx>
        <c:axId val="195608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20479"/>
        <c:crosses val="autoZero"/>
        <c:auto val="1"/>
        <c:lblAlgn val="ctr"/>
        <c:lblOffset val="100"/>
        <c:noMultiLvlLbl val="0"/>
      </c:catAx>
      <c:valAx>
        <c:axId val="190302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8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'Dashboard - Overall Perforance'!$H$39</c:f>
              <c:strCache>
                <c:ptCount val="1"/>
                <c:pt idx="0">
                  <c:v>Application submit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 Overall Perforance'!$G$40:$G$52</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'Dashboard - Overall Perforance'!$H$40:$H$52</c:f>
              <c:numCache>
                <c:formatCode>General</c:formatCode>
                <c:ptCount val="13"/>
                <c:pt idx="0">
                  <c:v>4029</c:v>
                </c:pt>
                <c:pt idx="1">
                  <c:v>3905</c:v>
                </c:pt>
                <c:pt idx="2">
                  <c:v>4527</c:v>
                </c:pt>
                <c:pt idx="3">
                  <c:v>3801</c:v>
                </c:pt>
                <c:pt idx="4">
                  <c:v>4764</c:v>
                </c:pt>
                <c:pt idx="5">
                  <c:v>3589</c:v>
                </c:pt>
                <c:pt idx="6">
                  <c:v>3896</c:v>
                </c:pt>
                <c:pt idx="7">
                  <c:v>3781</c:v>
                </c:pt>
                <c:pt idx="8">
                  <c:v>3418</c:v>
                </c:pt>
                <c:pt idx="9">
                  <c:v>4276</c:v>
                </c:pt>
                <c:pt idx="10">
                  <c:v>4474</c:v>
                </c:pt>
                <c:pt idx="11">
                  <c:v>4826</c:v>
                </c:pt>
                <c:pt idx="12">
                  <c:v>3676</c:v>
                </c:pt>
              </c:numCache>
            </c:numRef>
          </c:val>
          <c:extLst>
            <c:ext xmlns:c16="http://schemas.microsoft.com/office/drawing/2014/chart" uri="{C3380CC4-5D6E-409C-BE32-E72D297353CC}">
              <c16:uniqueId val="{00000000-F15F-2B40-A780-850E8B5DB67D}"/>
            </c:ext>
          </c:extLst>
        </c:ser>
        <c:dLbls>
          <c:dLblPos val="ctr"/>
          <c:showLegendKey val="0"/>
          <c:showVal val="1"/>
          <c:showCatName val="0"/>
          <c:showSerName val="0"/>
          <c:showPercent val="0"/>
          <c:showBubbleSize val="0"/>
        </c:dLbls>
        <c:gapWidth val="79"/>
        <c:overlap val="100"/>
        <c:axId val="201747376"/>
        <c:axId val="201637296"/>
      </c:barChart>
      <c:catAx>
        <c:axId val="20174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637296"/>
        <c:crosses val="autoZero"/>
        <c:auto val="1"/>
        <c:lblAlgn val="ctr"/>
        <c:lblOffset val="100"/>
        <c:noMultiLvlLbl val="0"/>
      </c:catAx>
      <c:valAx>
        <c:axId val="201637296"/>
        <c:scaling>
          <c:orientation val="minMax"/>
        </c:scaling>
        <c:delete val="1"/>
        <c:axPos val="b"/>
        <c:numFmt formatCode="General" sourceLinked="1"/>
        <c:majorTickMark val="none"/>
        <c:minorTickMark val="none"/>
        <c:tickLblPos val="nextTo"/>
        <c:crossAx val="20174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Visit</a:t>
            </a:r>
            <a:r>
              <a:rPr lang="en-GB" baseline="0"/>
              <a:t> vs Unique Visit (Conv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 Overall Perforance'!$K$40</c:f>
              <c:strCache>
                <c:ptCount val="1"/>
                <c:pt idx="0">
                  <c:v>Application Start</c:v>
                </c:pt>
              </c:strCache>
            </c:strRef>
          </c:tx>
          <c:spPr>
            <a:solidFill>
              <a:schemeClr val="accent1"/>
            </a:solidFill>
            <a:ln>
              <a:noFill/>
            </a:ln>
            <a:effectLst/>
          </c:spPr>
          <c:invertIfNegative val="0"/>
          <c:cat>
            <c:strRef>
              <c:f>'Dashboard - Overall Perforance'!$L$38:$M$38</c:f>
              <c:strCache>
                <c:ptCount val="2"/>
                <c:pt idx="0">
                  <c:v>Conv% (visit)</c:v>
                </c:pt>
                <c:pt idx="1">
                  <c:v>Conv %(unique visitor)</c:v>
                </c:pt>
              </c:strCache>
            </c:strRef>
          </c:cat>
          <c:val>
            <c:numRef>
              <c:f>'Dashboard - Overall Perforance'!$L$40:$M$40</c:f>
              <c:numCache>
                <c:formatCode>0.00%</c:formatCode>
                <c:ptCount val="2"/>
                <c:pt idx="0">
                  <c:v>0.10703414700560078</c:v>
                </c:pt>
                <c:pt idx="1">
                  <c:v>0.12725550535415703</c:v>
                </c:pt>
              </c:numCache>
            </c:numRef>
          </c:val>
          <c:extLst>
            <c:ext xmlns:c16="http://schemas.microsoft.com/office/drawing/2014/chart" uri="{C3380CC4-5D6E-409C-BE32-E72D297353CC}">
              <c16:uniqueId val="{00000000-A696-6945-BA44-4DFCE5DE985D}"/>
            </c:ext>
          </c:extLst>
        </c:ser>
        <c:ser>
          <c:idx val="1"/>
          <c:order val="1"/>
          <c:tx>
            <c:strRef>
              <c:f>'Dashboard - Overall Perforance'!$K$39</c:f>
              <c:strCache>
                <c:ptCount val="1"/>
                <c:pt idx="0">
                  <c:v>Application Submit</c:v>
                </c:pt>
              </c:strCache>
            </c:strRef>
          </c:tx>
          <c:spPr>
            <a:solidFill>
              <a:schemeClr val="accent2"/>
            </a:solidFill>
            <a:ln>
              <a:noFill/>
            </a:ln>
            <a:effectLst/>
          </c:spPr>
          <c:invertIfNegative val="0"/>
          <c:cat>
            <c:strRef>
              <c:f>'Dashboard - Overall Perforance'!$L$38:$M$38</c:f>
              <c:strCache>
                <c:ptCount val="2"/>
                <c:pt idx="0">
                  <c:v>Conv% (visit)</c:v>
                </c:pt>
                <c:pt idx="1">
                  <c:v>Conv %(unique visitor)</c:v>
                </c:pt>
              </c:strCache>
            </c:strRef>
          </c:cat>
          <c:val>
            <c:numRef>
              <c:f>'Dashboard - Overall Perforance'!$L$39:$M$39</c:f>
              <c:numCache>
                <c:formatCode>0.00%</c:formatCode>
                <c:ptCount val="2"/>
                <c:pt idx="0">
                  <c:v>3.9619114303860246E-2</c:v>
                </c:pt>
                <c:pt idx="1">
                  <c:v>4.7104130349710061E-2</c:v>
                </c:pt>
              </c:numCache>
            </c:numRef>
          </c:val>
          <c:extLst>
            <c:ext xmlns:c16="http://schemas.microsoft.com/office/drawing/2014/chart" uri="{C3380CC4-5D6E-409C-BE32-E72D297353CC}">
              <c16:uniqueId val="{00000001-A696-6945-BA44-4DFCE5DE985D}"/>
            </c:ext>
          </c:extLst>
        </c:ser>
        <c:dLbls>
          <c:showLegendKey val="0"/>
          <c:showVal val="0"/>
          <c:showCatName val="0"/>
          <c:showSerName val="0"/>
          <c:showPercent val="0"/>
          <c:showBubbleSize val="0"/>
        </c:dLbls>
        <c:gapWidth val="150"/>
        <c:axId val="203725760"/>
        <c:axId val="222890752"/>
      </c:barChart>
      <c:catAx>
        <c:axId val="2037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90752"/>
        <c:auto val="1"/>
        <c:lblAlgn val="ctr"/>
        <c:lblOffset val="100"/>
        <c:noMultiLvlLbl val="0"/>
      </c:catAx>
      <c:valAx>
        <c:axId val="22289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576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Overall Perforance!PivotTable13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Funnel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 Overall Perforance'!$B$47</c:f>
              <c:strCache>
                <c:ptCount val="1"/>
                <c:pt idx="0">
                  <c:v>Total</c:v>
                </c:pt>
              </c:strCache>
            </c:strRef>
          </c:tx>
          <c:spPr>
            <a:solidFill>
              <a:schemeClr val="accent1"/>
            </a:solidFill>
            <a:ln>
              <a:noFill/>
            </a:ln>
            <a:effectLst/>
          </c:spPr>
          <c:invertIfNegative val="0"/>
          <c:cat>
            <c:strRef>
              <c:f>'Dashboard - Overall Perforance'!$A$48:$A$50</c:f>
              <c:strCache>
                <c:ptCount val="3"/>
                <c:pt idx="0">
                  <c:v>Application Submits</c:v>
                </c:pt>
                <c:pt idx="1">
                  <c:v>Application Starts</c:v>
                </c:pt>
                <c:pt idx="2">
                  <c:v>Visits</c:v>
                </c:pt>
              </c:strCache>
            </c:strRef>
          </c:cat>
          <c:val>
            <c:numRef>
              <c:f>'Dashboard - Overall Perforance'!$B$48:$B$50</c:f>
              <c:numCache>
                <c:formatCode>General</c:formatCode>
                <c:ptCount val="3"/>
                <c:pt idx="0">
                  <c:v>52962</c:v>
                </c:pt>
                <c:pt idx="1">
                  <c:v>143081</c:v>
                </c:pt>
                <c:pt idx="2">
                  <c:v>1336779</c:v>
                </c:pt>
              </c:numCache>
            </c:numRef>
          </c:val>
          <c:extLst>
            <c:ext xmlns:c16="http://schemas.microsoft.com/office/drawing/2014/chart" uri="{C3380CC4-5D6E-409C-BE32-E72D297353CC}">
              <c16:uniqueId val="{00000000-E351-E546-AFD2-C48E9B12DB06}"/>
            </c:ext>
          </c:extLst>
        </c:ser>
        <c:dLbls>
          <c:showLegendKey val="0"/>
          <c:showVal val="0"/>
          <c:showCatName val="0"/>
          <c:showSerName val="0"/>
          <c:showPercent val="0"/>
          <c:showBubbleSize val="0"/>
        </c:dLbls>
        <c:gapWidth val="150"/>
        <c:axId val="1897771935"/>
        <c:axId val="1883518959"/>
      </c:barChart>
      <c:catAx>
        <c:axId val="189777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18959"/>
        <c:crosses val="autoZero"/>
        <c:auto val="1"/>
        <c:lblAlgn val="ctr"/>
        <c:lblOffset val="100"/>
        <c:noMultiLvlLbl val="0"/>
      </c:catAx>
      <c:valAx>
        <c:axId val="188351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71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Channel Performance!PivotTable7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 Channel Performance'!$B$42:$B$43</c:f>
              <c:strCache>
                <c:ptCount val="1"/>
                <c:pt idx="0">
                  <c:v>Application Submit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2-5002-D14F-9DEE-F453AB84D5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5002-D14F-9DEE-F453AB84D5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4-5002-D14F-9DEE-F453AB84D5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 - Channel Performance'!$A$44:$A$46</c:f>
              <c:strCache>
                <c:ptCount val="3"/>
                <c:pt idx="0">
                  <c:v>Paid</c:v>
                </c:pt>
                <c:pt idx="1">
                  <c:v>Natural</c:v>
                </c:pt>
                <c:pt idx="2">
                  <c:v>Referral</c:v>
                </c:pt>
              </c:strCache>
            </c:strRef>
          </c:cat>
          <c:val>
            <c:numRef>
              <c:f>'Dashboard - Channel Performance'!$B$44:$B$46</c:f>
              <c:numCache>
                <c:formatCode>General</c:formatCode>
                <c:ptCount val="3"/>
                <c:pt idx="0">
                  <c:v>28305</c:v>
                </c:pt>
                <c:pt idx="1">
                  <c:v>23202</c:v>
                </c:pt>
                <c:pt idx="2">
                  <c:v>1439</c:v>
                </c:pt>
              </c:numCache>
            </c:numRef>
          </c:val>
          <c:extLst>
            <c:ext xmlns:c16="http://schemas.microsoft.com/office/drawing/2014/chart" uri="{C3380CC4-5D6E-409C-BE32-E72D297353CC}">
              <c16:uniqueId val="{00000000-5002-D14F-9DEE-F453AB84D54A}"/>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Conversion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9631693719049104"/>
          <c:y val="0.16574423480083858"/>
          <c:w val="0.7763979332051435"/>
          <c:h val="0.70527641591970813"/>
        </c:manualLayout>
      </c:layout>
      <c:lineChart>
        <c:grouping val="standard"/>
        <c:varyColors val="0"/>
        <c:ser>
          <c:idx val="0"/>
          <c:order val="0"/>
          <c:tx>
            <c:strRef>
              <c:f>'Dashboard - Channel Performance'!$E$41:$E$41</c:f>
              <c:strCache>
                <c:ptCount val="1"/>
                <c:pt idx="0">
                  <c:v>Conv Rate</c:v>
                </c:pt>
              </c:strCache>
            </c:strRef>
          </c:tx>
          <c:spPr>
            <a:ln w="22225" cap="rnd" cmpd="sng" algn="ctr">
              <a:solidFill>
                <a:schemeClr val="accent1"/>
              </a:solidFill>
              <a:round/>
            </a:ln>
            <a:effectLst/>
          </c:spPr>
          <c:marker>
            <c:symbol val="none"/>
          </c:marker>
          <c:cat>
            <c:strRef>
              <c:f>'Dashboard - Channel Performance'!$D$42:$D$44</c:f>
              <c:strCache>
                <c:ptCount val="3"/>
                <c:pt idx="0">
                  <c:v>Referral</c:v>
                </c:pt>
                <c:pt idx="1">
                  <c:v>Paid</c:v>
                </c:pt>
                <c:pt idx="2">
                  <c:v>Natural</c:v>
                </c:pt>
              </c:strCache>
            </c:strRef>
          </c:cat>
          <c:val>
            <c:numRef>
              <c:f>'Dashboard - Channel Performance'!$E$42:$E$44</c:f>
              <c:numCache>
                <c:formatCode>0.00%</c:formatCode>
                <c:ptCount val="3"/>
                <c:pt idx="0">
                  <c:v>2.5174507093997656E-2</c:v>
                </c:pt>
                <c:pt idx="1">
                  <c:v>2.5384648498175857E-2</c:v>
                </c:pt>
                <c:pt idx="2">
                  <c:v>0.14099502306163747</c:v>
                </c:pt>
              </c:numCache>
            </c:numRef>
          </c:val>
          <c:smooth val="0"/>
          <c:extLst>
            <c:ext xmlns:c16="http://schemas.microsoft.com/office/drawing/2014/chart" uri="{C3380CC4-5D6E-409C-BE32-E72D297353CC}">
              <c16:uniqueId val="{00000000-7B77-0C4D-982E-1E47E458E8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36842992"/>
        <c:axId val="236473040"/>
      </c:lineChart>
      <c:catAx>
        <c:axId val="2368429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6473040"/>
        <c:crosses val="autoZero"/>
        <c:auto val="1"/>
        <c:lblAlgn val="ctr"/>
        <c:lblOffset val="100"/>
        <c:noMultiLvlLbl val="0"/>
      </c:catAx>
      <c:valAx>
        <c:axId val="2364730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684299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Channel Performance!PivotTable9</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 Channel Performance'!$B$49:$B$50</c:f>
              <c:strCache>
                <c:ptCount val="1"/>
                <c:pt idx="0">
                  <c:v>Visits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'Dashboard - Channel Performance'!$A$51:$A$53</c:f>
              <c:strCache>
                <c:ptCount val="3"/>
                <c:pt idx="0">
                  <c:v>Paid</c:v>
                </c:pt>
                <c:pt idx="1">
                  <c:v>Natural</c:v>
                </c:pt>
                <c:pt idx="2">
                  <c:v>Referral</c:v>
                </c:pt>
              </c:strCache>
            </c:strRef>
          </c:cat>
          <c:val>
            <c:numRef>
              <c:f>'Dashboard - Channel Performance'!$B$51:$B$53</c:f>
              <c:numCache>
                <c:formatCode>General</c:formatCode>
                <c:ptCount val="3"/>
                <c:pt idx="0">
                  <c:v>1115044</c:v>
                </c:pt>
                <c:pt idx="1">
                  <c:v>164559</c:v>
                </c:pt>
                <c:pt idx="2">
                  <c:v>57161</c:v>
                </c:pt>
              </c:numCache>
            </c:numRef>
          </c:val>
          <c:extLst>
            <c:ext xmlns:c16="http://schemas.microsoft.com/office/drawing/2014/chart" uri="{C3380CC4-5D6E-409C-BE32-E72D297353CC}">
              <c16:uniqueId val="{00000000-859A-1047-8BE4-95B7450A177D}"/>
            </c:ext>
          </c:extLst>
        </c:ser>
        <c:dLbls>
          <c:showLegendKey val="0"/>
          <c:showVal val="0"/>
          <c:showCatName val="0"/>
          <c:showSerName val="0"/>
          <c:showPercent val="0"/>
          <c:showBubbleSize val="0"/>
        </c:dLbls>
        <c:gapWidth val="150"/>
        <c:axId val="132710064"/>
        <c:axId val="224035392"/>
      </c:barChart>
      <c:lineChart>
        <c:grouping val="standard"/>
        <c:varyColors val="0"/>
        <c:ser>
          <c:idx val="1"/>
          <c:order val="1"/>
          <c:tx>
            <c:strRef>
              <c:f>'Dashboard - Channel Performance'!$C$49:$C$50</c:f>
              <c:strCache>
                <c:ptCount val="1"/>
                <c:pt idx="0">
                  <c:v>Application Submit</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'Dashboard - Channel Performance'!$A$51:$A$53</c:f>
              <c:strCache>
                <c:ptCount val="3"/>
                <c:pt idx="0">
                  <c:v>Paid</c:v>
                </c:pt>
                <c:pt idx="1">
                  <c:v>Natural</c:v>
                </c:pt>
                <c:pt idx="2">
                  <c:v>Referral</c:v>
                </c:pt>
              </c:strCache>
            </c:strRef>
          </c:cat>
          <c:val>
            <c:numRef>
              <c:f>'Dashboard - Channel Performance'!$C$51:$C$53</c:f>
              <c:numCache>
                <c:formatCode>General</c:formatCode>
                <c:ptCount val="3"/>
                <c:pt idx="0">
                  <c:v>28305</c:v>
                </c:pt>
                <c:pt idx="1">
                  <c:v>23202</c:v>
                </c:pt>
                <c:pt idx="2">
                  <c:v>1439</c:v>
                </c:pt>
              </c:numCache>
            </c:numRef>
          </c:val>
          <c:smooth val="0"/>
          <c:extLst>
            <c:ext xmlns:c16="http://schemas.microsoft.com/office/drawing/2014/chart" uri="{C3380CC4-5D6E-409C-BE32-E72D297353CC}">
              <c16:uniqueId val="{00000001-859A-1047-8BE4-95B7450A177D}"/>
            </c:ext>
          </c:extLst>
        </c:ser>
        <c:dLbls>
          <c:showLegendKey val="0"/>
          <c:showVal val="0"/>
          <c:showCatName val="0"/>
          <c:showSerName val="0"/>
          <c:showPercent val="0"/>
          <c:showBubbleSize val="0"/>
        </c:dLbls>
        <c:marker val="1"/>
        <c:smooth val="0"/>
        <c:axId val="1911466367"/>
        <c:axId val="188703040"/>
      </c:lineChart>
      <c:catAx>
        <c:axId val="132710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035392"/>
        <c:crosses val="autoZero"/>
        <c:auto val="1"/>
        <c:lblAlgn val="ctr"/>
        <c:lblOffset val="100"/>
        <c:noMultiLvlLbl val="0"/>
      </c:catAx>
      <c:valAx>
        <c:axId val="224035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710064"/>
        <c:crosses val="autoZero"/>
        <c:crossBetween val="between"/>
      </c:valAx>
      <c:valAx>
        <c:axId val="1887030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1466367"/>
        <c:crosses val="max"/>
        <c:crossBetween val="between"/>
      </c:valAx>
      <c:catAx>
        <c:axId val="1911466367"/>
        <c:scaling>
          <c:orientation val="minMax"/>
        </c:scaling>
        <c:delete val="1"/>
        <c:axPos val="b"/>
        <c:numFmt formatCode="General" sourceLinked="1"/>
        <c:majorTickMark val="out"/>
        <c:minorTickMark val="none"/>
        <c:tickLblPos val="nextTo"/>
        <c:crossAx val="18870304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Channel Performance!PivotTable14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 - Channel Performance'!$H$42:$H$43</c:f>
              <c:strCache>
                <c:ptCount val="1"/>
                <c:pt idx="0">
                  <c:v>Visits</c:v>
                </c:pt>
              </c:strCache>
            </c:strRef>
          </c:tx>
          <c:spPr>
            <a:solidFill>
              <a:schemeClr val="accent1"/>
            </a:solidFill>
            <a:ln>
              <a:noFill/>
            </a:ln>
            <a:effectLst/>
          </c:spPr>
          <c:invertIfNegative val="0"/>
          <c:cat>
            <c:strRef>
              <c:f>'Dashboard - Channel Performance'!$G$44:$G$46</c:f>
              <c:strCache>
                <c:ptCount val="3"/>
                <c:pt idx="0">
                  <c:v>Paid</c:v>
                </c:pt>
                <c:pt idx="1">
                  <c:v>Natural</c:v>
                </c:pt>
                <c:pt idx="2">
                  <c:v>Referral</c:v>
                </c:pt>
              </c:strCache>
            </c:strRef>
          </c:cat>
          <c:val>
            <c:numRef>
              <c:f>'Dashboard - Channel Performance'!$H$44:$H$46</c:f>
              <c:numCache>
                <c:formatCode>General</c:formatCode>
                <c:ptCount val="3"/>
                <c:pt idx="0">
                  <c:v>1115044</c:v>
                </c:pt>
                <c:pt idx="1">
                  <c:v>164559</c:v>
                </c:pt>
                <c:pt idx="2">
                  <c:v>57161</c:v>
                </c:pt>
              </c:numCache>
            </c:numRef>
          </c:val>
          <c:extLst>
            <c:ext xmlns:c16="http://schemas.microsoft.com/office/drawing/2014/chart" uri="{C3380CC4-5D6E-409C-BE32-E72D297353CC}">
              <c16:uniqueId val="{00000000-62C7-1C47-8E53-C30281ADFFCF}"/>
            </c:ext>
          </c:extLst>
        </c:ser>
        <c:dLbls>
          <c:showLegendKey val="0"/>
          <c:showVal val="0"/>
          <c:showCatName val="0"/>
          <c:showSerName val="0"/>
          <c:showPercent val="0"/>
          <c:showBubbleSize val="0"/>
        </c:dLbls>
        <c:gapWidth val="75"/>
        <c:overlap val="-25"/>
        <c:axId val="1933280143"/>
        <c:axId val="1884048735"/>
      </c:barChart>
      <c:catAx>
        <c:axId val="193328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48735"/>
        <c:crosses val="autoZero"/>
        <c:auto val="1"/>
        <c:lblAlgn val="ctr"/>
        <c:lblOffset val="100"/>
        <c:noMultiLvlLbl val="0"/>
      </c:catAx>
      <c:valAx>
        <c:axId val="18840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8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[Iquanti - Case Study Assignment.xlsx]Dashboard - Product Performance!PivotTable12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 Product Performance'!$F$44:$F$45</c:f>
              <c:strCache>
                <c:ptCount val="1"/>
                <c:pt idx="0">
                  <c:v>Application Submit</c:v>
                </c:pt>
              </c:strCache>
            </c:strRef>
          </c:tx>
          <c:spPr>
            <a:solidFill>
              <a:schemeClr val="accent1"/>
            </a:solidFill>
            <a:ln>
              <a:noFill/>
            </a:ln>
            <a:effectLst/>
          </c:spPr>
          <c:invertIfNegative val="0"/>
          <c:cat>
            <c:strRef>
              <c:f>'Dashboard - Product Performance'!$E$46:$E$49</c:f>
              <c:strCache>
                <c:ptCount val="4"/>
                <c:pt idx="0">
                  <c:v>Gold Card from OPEN</c:v>
                </c:pt>
                <c:pt idx="1">
                  <c:v>Business Platinum</c:v>
                </c:pt>
                <c:pt idx="2">
                  <c:v>Plum Card</c:v>
                </c:pt>
                <c:pt idx="3">
                  <c:v>Delta Gold</c:v>
                </c:pt>
              </c:strCache>
            </c:strRef>
          </c:cat>
          <c:val>
            <c:numRef>
              <c:f>'Dashboard - Product Performance'!$F$46:$F$49</c:f>
              <c:numCache>
                <c:formatCode>General</c:formatCode>
                <c:ptCount val="4"/>
                <c:pt idx="0">
                  <c:v>21146</c:v>
                </c:pt>
                <c:pt idx="1">
                  <c:v>17195</c:v>
                </c:pt>
                <c:pt idx="2">
                  <c:v>10533</c:v>
                </c:pt>
                <c:pt idx="3">
                  <c:v>4067</c:v>
                </c:pt>
              </c:numCache>
            </c:numRef>
          </c:val>
          <c:extLst>
            <c:ext xmlns:c16="http://schemas.microsoft.com/office/drawing/2014/chart" uri="{C3380CC4-5D6E-409C-BE32-E72D297353CC}">
              <c16:uniqueId val="{00000000-660F-044F-81F3-8752D18DCE3E}"/>
            </c:ext>
          </c:extLst>
        </c:ser>
        <c:dLbls>
          <c:showLegendKey val="0"/>
          <c:showVal val="0"/>
          <c:showCatName val="0"/>
          <c:showSerName val="0"/>
          <c:showPercent val="0"/>
          <c:showBubbleSize val="0"/>
        </c:dLbls>
        <c:gapWidth val="75"/>
        <c:overlap val="-25"/>
        <c:axId val="1884976687"/>
        <c:axId val="1885086719"/>
      </c:barChart>
      <c:catAx>
        <c:axId val="188497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86719"/>
        <c:crosses val="autoZero"/>
        <c:auto val="1"/>
        <c:lblAlgn val="ctr"/>
        <c:lblOffset val="100"/>
        <c:noMultiLvlLbl val="0"/>
      </c:catAx>
      <c:valAx>
        <c:axId val="188508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914400</xdr:colOff>
      <xdr:row>4</xdr:row>
      <xdr:rowOff>12700</xdr:rowOff>
    </xdr:from>
    <xdr:to>
      <xdr:col>2</xdr:col>
      <xdr:colOff>406400</xdr:colOff>
      <xdr:row>34</xdr:row>
      <xdr:rowOff>88900</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37B07A50-AB4E-F838-7AA1-07A790776FD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14400" y="825500"/>
              <a:ext cx="1270000" cy="617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152400</xdr:colOff>
      <xdr:row>17</xdr:row>
      <xdr:rowOff>165100</xdr:rowOff>
    </xdr:from>
    <xdr:to>
      <xdr:col>12</xdr:col>
      <xdr:colOff>520700</xdr:colOff>
      <xdr:row>34</xdr:row>
      <xdr:rowOff>38100</xdr:rowOff>
    </xdr:to>
    <xdr:graphicFrame macro="">
      <xdr:nvGraphicFramePr>
        <xdr:cNvPr id="4" name="Chart 3">
          <a:extLst>
            <a:ext uri="{FF2B5EF4-FFF2-40B4-BE49-F238E27FC236}">
              <a16:creationId xmlns:a16="http://schemas.microsoft.com/office/drawing/2014/main" id="{45E75B76-7056-44E0-697F-CC9BA9780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774700</xdr:colOff>
      <xdr:row>4</xdr:row>
      <xdr:rowOff>50800</xdr:rowOff>
    </xdr:from>
    <xdr:to>
      <xdr:col>20</xdr:col>
      <xdr:colOff>12700</xdr:colOff>
      <xdr:row>34</xdr:row>
      <xdr:rowOff>31750</xdr:rowOff>
    </xdr:to>
    <xdr:graphicFrame macro="">
      <xdr:nvGraphicFramePr>
        <xdr:cNvPr id="6" name="Chart 5">
          <a:extLst>
            <a:ext uri="{FF2B5EF4-FFF2-40B4-BE49-F238E27FC236}">
              <a16:creationId xmlns:a16="http://schemas.microsoft.com/office/drawing/2014/main" id="{54E76521-D07A-CFAA-FCB8-65FA14B53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749300</xdr:colOff>
      <xdr:row>4</xdr:row>
      <xdr:rowOff>88900</xdr:rowOff>
    </xdr:from>
    <xdr:to>
      <xdr:col>5</xdr:col>
      <xdr:colOff>495300</xdr:colOff>
      <xdr:row>8</xdr:row>
      <xdr:rowOff>0</xdr:rowOff>
    </xdr:to>
    <xdr:sp macro="" textlink="$B$43">
      <xdr:nvSpPr>
        <xdr:cNvPr id="7" name="Rounded Rectangle 6">
          <a:extLst>
            <a:ext uri="{FF2B5EF4-FFF2-40B4-BE49-F238E27FC236}">
              <a16:creationId xmlns:a16="http://schemas.microsoft.com/office/drawing/2014/main" id="{F8DBA93A-49A7-5236-5FD3-316992FF6CAD}"/>
            </a:ext>
          </a:extLst>
        </xdr:cNvPr>
        <xdr:cNvSpPr/>
      </xdr:nvSpPr>
      <xdr:spPr>
        <a:xfrm>
          <a:off x="2527300" y="901700"/>
          <a:ext cx="2298700" cy="7239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15EADA-8E52-4D4E-9E91-60571BD937D0}" type="TxLink">
            <a:rPr lang="en-US" sz="2400" b="0" i="0" u="none" strike="noStrike">
              <a:solidFill>
                <a:schemeClr val="bg1"/>
              </a:solidFill>
              <a:latin typeface="Calibri"/>
              <a:cs typeface="Calibri"/>
            </a:rPr>
            <a:pPr algn="ctr"/>
            <a:t>1336779</a:t>
          </a:fld>
          <a:endParaRPr lang="en-GB" sz="2400">
            <a:solidFill>
              <a:schemeClr val="bg1"/>
            </a:solidFill>
          </a:endParaRPr>
        </a:p>
      </xdr:txBody>
    </xdr:sp>
    <xdr:clientData/>
  </xdr:twoCellAnchor>
  <xdr:twoCellAnchor>
    <xdr:from>
      <xdr:col>2</xdr:col>
      <xdr:colOff>774700</xdr:colOff>
      <xdr:row>8</xdr:row>
      <xdr:rowOff>146050</xdr:rowOff>
    </xdr:from>
    <xdr:to>
      <xdr:col>5</xdr:col>
      <xdr:colOff>508000</xdr:colOff>
      <xdr:row>12</xdr:row>
      <xdr:rowOff>57150</xdr:rowOff>
    </xdr:to>
    <xdr:sp macro="" textlink="$B$42">
      <xdr:nvSpPr>
        <xdr:cNvPr id="8" name="Rounded Rectangle 7">
          <a:extLst>
            <a:ext uri="{FF2B5EF4-FFF2-40B4-BE49-F238E27FC236}">
              <a16:creationId xmlns:a16="http://schemas.microsoft.com/office/drawing/2014/main" id="{040AA5D3-A9CB-A648-A1EC-71DD0A20AC52}"/>
            </a:ext>
          </a:extLst>
        </xdr:cNvPr>
        <xdr:cNvSpPr/>
      </xdr:nvSpPr>
      <xdr:spPr>
        <a:xfrm>
          <a:off x="2552700" y="1771650"/>
          <a:ext cx="2286000" cy="7239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A692116-A1CB-6341-89DC-82B136C6C10A}" type="TxLink">
            <a:rPr lang="en-US" sz="2400" b="0" i="0" u="none" strike="noStrike">
              <a:solidFill>
                <a:schemeClr val="bg1"/>
              </a:solidFill>
              <a:latin typeface="Calibri"/>
              <a:cs typeface="Calibri"/>
            </a:rPr>
            <a:pPr algn="ctr"/>
            <a:t>1124360</a:t>
          </a:fld>
          <a:endParaRPr lang="en-GB" sz="2400">
            <a:solidFill>
              <a:schemeClr val="bg1"/>
            </a:solidFill>
          </a:endParaRPr>
        </a:p>
      </xdr:txBody>
    </xdr:sp>
    <xdr:clientData/>
  </xdr:twoCellAnchor>
  <xdr:twoCellAnchor>
    <xdr:from>
      <xdr:col>6</xdr:col>
      <xdr:colOff>393700</xdr:colOff>
      <xdr:row>4</xdr:row>
      <xdr:rowOff>88900</xdr:rowOff>
    </xdr:from>
    <xdr:to>
      <xdr:col>9</xdr:col>
      <xdr:colOff>38100</xdr:colOff>
      <xdr:row>9</xdr:row>
      <xdr:rowOff>25400</xdr:rowOff>
    </xdr:to>
    <xdr:sp macro="" textlink="">
      <xdr:nvSpPr>
        <xdr:cNvPr id="9" name="Rounded Rectangle 8">
          <a:extLst>
            <a:ext uri="{FF2B5EF4-FFF2-40B4-BE49-F238E27FC236}">
              <a16:creationId xmlns:a16="http://schemas.microsoft.com/office/drawing/2014/main" id="{5EC26C43-4C02-9645-BFB7-34D3DC325C9B}"/>
            </a:ext>
          </a:extLst>
        </xdr:cNvPr>
        <xdr:cNvSpPr/>
      </xdr:nvSpPr>
      <xdr:spPr>
        <a:xfrm>
          <a:off x="5575300" y="901700"/>
          <a:ext cx="2197100" cy="9525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393700</xdr:colOff>
      <xdr:row>10</xdr:row>
      <xdr:rowOff>88900</xdr:rowOff>
    </xdr:from>
    <xdr:to>
      <xdr:col>9</xdr:col>
      <xdr:colOff>38100</xdr:colOff>
      <xdr:row>15</xdr:row>
      <xdr:rowOff>25400</xdr:rowOff>
    </xdr:to>
    <xdr:sp macro="" textlink="">
      <xdr:nvSpPr>
        <xdr:cNvPr id="10" name="Rounded Rectangle 9">
          <a:extLst>
            <a:ext uri="{FF2B5EF4-FFF2-40B4-BE49-F238E27FC236}">
              <a16:creationId xmlns:a16="http://schemas.microsoft.com/office/drawing/2014/main" id="{CD23CD02-C381-A54F-993B-5C31EB5EB6E9}"/>
            </a:ext>
          </a:extLst>
        </xdr:cNvPr>
        <xdr:cNvSpPr/>
      </xdr:nvSpPr>
      <xdr:spPr>
        <a:xfrm>
          <a:off x="5575300" y="2120900"/>
          <a:ext cx="2197100" cy="9525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38100</xdr:colOff>
      <xdr:row>4</xdr:row>
      <xdr:rowOff>88900</xdr:rowOff>
    </xdr:from>
    <xdr:to>
      <xdr:col>12</xdr:col>
      <xdr:colOff>533400</xdr:colOff>
      <xdr:row>9</xdr:row>
      <xdr:rowOff>25400</xdr:rowOff>
    </xdr:to>
    <xdr:sp macro="" textlink="">
      <xdr:nvSpPr>
        <xdr:cNvPr id="11" name="Rounded Rectangle 10">
          <a:extLst>
            <a:ext uri="{FF2B5EF4-FFF2-40B4-BE49-F238E27FC236}">
              <a16:creationId xmlns:a16="http://schemas.microsoft.com/office/drawing/2014/main" id="{757F8652-6BDB-224C-8A54-D070D04D3E3B}"/>
            </a:ext>
          </a:extLst>
        </xdr:cNvPr>
        <xdr:cNvSpPr/>
      </xdr:nvSpPr>
      <xdr:spPr>
        <a:xfrm>
          <a:off x="8623300" y="901700"/>
          <a:ext cx="2197100" cy="9525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38100</xdr:colOff>
      <xdr:row>10</xdr:row>
      <xdr:rowOff>88900</xdr:rowOff>
    </xdr:from>
    <xdr:to>
      <xdr:col>12</xdr:col>
      <xdr:colOff>533400</xdr:colOff>
      <xdr:row>15</xdr:row>
      <xdr:rowOff>25400</xdr:rowOff>
    </xdr:to>
    <xdr:sp macro="" textlink="">
      <xdr:nvSpPr>
        <xdr:cNvPr id="12" name="Rounded Rectangle 11">
          <a:extLst>
            <a:ext uri="{FF2B5EF4-FFF2-40B4-BE49-F238E27FC236}">
              <a16:creationId xmlns:a16="http://schemas.microsoft.com/office/drawing/2014/main" id="{24A76840-F963-1E4D-979D-EDD92E6C9B7D}"/>
            </a:ext>
          </a:extLst>
        </xdr:cNvPr>
        <xdr:cNvSpPr/>
      </xdr:nvSpPr>
      <xdr:spPr>
        <a:xfrm>
          <a:off x="8623300" y="2120900"/>
          <a:ext cx="2197100" cy="9525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3</xdr:col>
      <xdr:colOff>800100</xdr:colOff>
      <xdr:row>7</xdr:row>
      <xdr:rowOff>50800</xdr:rowOff>
    </xdr:from>
    <xdr:ext cx="184731" cy="264560"/>
    <xdr:sp macro="" textlink="">
      <xdr:nvSpPr>
        <xdr:cNvPr id="13" name="TextBox 12">
          <a:extLst>
            <a:ext uri="{FF2B5EF4-FFF2-40B4-BE49-F238E27FC236}">
              <a16:creationId xmlns:a16="http://schemas.microsoft.com/office/drawing/2014/main" id="{0E55051C-A8D6-7DB3-AFB6-AC1342F4AA12}"/>
            </a:ext>
          </a:extLst>
        </xdr:cNvPr>
        <xdr:cNvSpPr txBox="1"/>
      </xdr:nvSpPr>
      <xdr:spPr>
        <a:xfrm>
          <a:off x="3429000" y="147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6</xdr:col>
      <xdr:colOff>133350</xdr:colOff>
      <xdr:row>4</xdr:row>
      <xdr:rowOff>88900</xdr:rowOff>
    </xdr:from>
    <xdr:to>
      <xdr:col>12</xdr:col>
      <xdr:colOff>533400</xdr:colOff>
      <xdr:row>16</xdr:row>
      <xdr:rowOff>152400</xdr:rowOff>
    </xdr:to>
    <xdr:graphicFrame macro="">
      <xdr:nvGraphicFramePr>
        <xdr:cNvPr id="16" name="Chart 15">
          <a:extLst>
            <a:ext uri="{FF2B5EF4-FFF2-40B4-BE49-F238E27FC236}">
              <a16:creationId xmlns:a16="http://schemas.microsoft.com/office/drawing/2014/main" id="{7080C094-AFDC-ACE4-ADA3-730F86E5E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787400</xdr:colOff>
      <xdr:row>13</xdr:row>
      <xdr:rowOff>0</xdr:rowOff>
    </xdr:from>
    <xdr:to>
      <xdr:col>5</xdr:col>
      <xdr:colOff>546100</xdr:colOff>
      <xdr:row>16</xdr:row>
      <xdr:rowOff>101600</xdr:rowOff>
    </xdr:to>
    <xdr:sp macro="" textlink="$P$39">
      <xdr:nvSpPr>
        <xdr:cNvPr id="17" name="Rounded Rectangle 16">
          <a:extLst>
            <a:ext uri="{FF2B5EF4-FFF2-40B4-BE49-F238E27FC236}">
              <a16:creationId xmlns:a16="http://schemas.microsoft.com/office/drawing/2014/main" id="{A20AB91E-07AA-164B-B4C6-1D2E1684558B}"/>
            </a:ext>
          </a:extLst>
        </xdr:cNvPr>
        <xdr:cNvSpPr/>
      </xdr:nvSpPr>
      <xdr:spPr>
        <a:xfrm>
          <a:off x="2565400" y="2641600"/>
          <a:ext cx="2311400" cy="711200"/>
        </a:xfrm>
        <a:prstGeom prst="roundRect">
          <a:avLst/>
        </a:prstGeom>
        <a:ln>
          <a:noFill/>
        </a:ln>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7BE5C6B-3A93-EE47-9EE0-E74FE5794058}" type="TxLink">
            <a:rPr lang="en-US" sz="2400" b="0" i="0" u="none" strike="noStrike">
              <a:solidFill>
                <a:schemeClr val="bg1"/>
              </a:solidFill>
              <a:latin typeface="Calibri"/>
              <a:cs typeface="Calibri"/>
            </a:rPr>
            <a:t>37.02%</a:t>
          </a:fld>
          <a:endParaRPr lang="en-GB" sz="2400">
            <a:solidFill>
              <a:schemeClr val="bg1"/>
            </a:solidFill>
          </a:endParaRPr>
        </a:p>
      </xdr:txBody>
    </xdr:sp>
    <xdr:clientData/>
  </xdr:twoCellAnchor>
  <xdr:oneCellAnchor>
    <xdr:from>
      <xdr:col>2</xdr:col>
      <xdr:colOff>749863</xdr:colOff>
      <xdr:row>4</xdr:row>
      <xdr:rowOff>94948</xdr:rowOff>
    </xdr:from>
    <xdr:ext cx="2287553" cy="264560"/>
    <xdr:sp macro="" textlink="">
      <xdr:nvSpPr>
        <xdr:cNvPr id="18" name="TextBox 17">
          <a:extLst>
            <a:ext uri="{FF2B5EF4-FFF2-40B4-BE49-F238E27FC236}">
              <a16:creationId xmlns:a16="http://schemas.microsoft.com/office/drawing/2014/main" id="{168D28AD-5BED-08E4-1D16-619F310ADF42}"/>
            </a:ext>
          </a:extLst>
        </xdr:cNvPr>
        <xdr:cNvSpPr txBox="1"/>
      </xdr:nvSpPr>
      <xdr:spPr>
        <a:xfrm>
          <a:off x="2526996" y="909829"/>
          <a:ext cx="2287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a:solidFill>
                <a:schemeClr val="bg1"/>
              </a:solidFill>
            </a:rPr>
            <a:t>Visit</a:t>
          </a:r>
        </a:p>
      </xdr:txBody>
    </xdr:sp>
    <xdr:clientData/>
  </xdr:oneCellAnchor>
  <xdr:oneCellAnchor>
    <xdr:from>
      <xdr:col>2</xdr:col>
      <xdr:colOff>775870</xdr:colOff>
      <xdr:row>8</xdr:row>
      <xdr:rowOff>151710</xdr:rowOff>
    </xdr:from>
    <xdr:ext cx="2279932" cy="264560"/>
    <xdr:sp macro="" textlink="">
      <xdr:nvSpPr>
        <xdr:cNvPr id="19" name="TextBox 18">
          <a:extLst>
            <a:ext uri="{FF2B5EF4-FFF2-40B4-BE49-F238E27FC236}">
              <a16:creationId xmlns:a16="http://schemas.microsoft.com/office/drawing/2014/main" id="{6BC64BAF-30B6-4942-A96B-8EB1498BD096}"/>
            </a:ext>
          </a:extLst>
        </xdr:cNvPr>
        <xdr:cNvSpPr txBox="1"/>
      </xdr:nvSpPr>
      <xdr:spPr>
        <a:xfrm>
          <a:off x="2553003" y="1781471"/>
          <a:ext cx="22799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a:solidFill>
                <a:schemeClr val="bg1"/>
              </a:solidFill>
            </a:rPr>
            <a:t>Unique Visit</a:t>
          </a:r>
        </a:p>
      </xdr:txBody>
    </xdr:sp>
    <xdr:clientData/>
  </xdr:oneCellAnchor>
  <xdr:oneCellAnchor>
    <xdr:from>
      <xdr:col>2</xdr:col>
      <xdr:colOff>788266</xdr:colOff>
      <xdr:row>13</xdr:row>
      <xdr:rowOff>6240</xdr:rowOff>
    </xdr:from>
    <xdr:ext cx="2302211" cy="264560"/>
    <xdr:sp macro="" textlink="">
      <xdr:nvSpPr>
        <xdr:cNvPr id="20" name="TextBox 19">
          <a:extLst>
            <a:ext uri="{FF2B5EF4-FFF2-40B4-BE49-F238E27FC236}">
              <a16:creationId xmlns:a16="http://schemas.microsoft.com/office/drawing/2014/main" id="{1CB9B392-F5CA-A149-BA38-3642BFE8E04A}"/>
            </a:ext>
          </a:extLst>
        </xdr:cNvPr>
        <xdr:cNvSpPr txBox="1"/>
      </xdr:nvSpPr>
      <xdr:spPr>
        <a:xfrm>
          <a:off x="2565399" y="2654602"/>
          <a:ext cx="23022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a:solidFill>
                <a:schemeClr val="bg1"/>
              </a:solidFill>
            </a:rPr>
            <a:t>Conv</a:t>
          </a:r>
          <a:r>
            <a:rPr lang="en-GB" sz="1100" b="1" baseline="0">
              <a:solidFill>
                <a:schemeClr val="bg1"/>
              </a:solidFill>
            </a:rPr>
            <a:t> % (Start to Submit)</a:t>
          </a:r>
          <a:endParaRPr lang="en-GB" sz="1100" b="1">
            <a:solidFill>
              <a:schemeClr val="bg1"/>
            </a:solidFill>
          </a:endParaRPr>
        </a:p>
      </xdr:txBody>
    </xdr:sp>
    <xdr:clientData/>
  </xdr:oneCellAnchor>
  <xdr:twoCellAnchor>
    <xdr:from>
      <xdr:col>2</xdr:col>
      <xdr:colOff>666750</xdr:colOff>
      <xdr:row>17</xdr:row>
      <xdr:rowOff>177800</xdr:rowOff>
    </xdr:from>
    <xdr:to>
      <xdr:col>7</xdr:col>
      <xdr:colOff>723900</xdr:colOff>
      <xdr:row>34</xdr:row>
      <xdr:rowOff>38100</xdr:rowOff>
    </xdr:to>
    <xdr:graphicFrame macro="">
      <xdr:nvGraphicFramePr>
        <xdr:cNvPr id="21" name="Chart 20">
          <a:extLst>
            <a:ext uri="{FF2B5EF4-FFF2-40B4-BE49-F238E27FC236}">
              <a16:creationId xmlns:a16="http://schemas.microsoft.com/office/drawing/2014/main" id="{47FBBE31-C0D7-6159-7344-B1FA995B4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4</xdr:row>
      <xdr:rowOff>12700</xdr:rowOff>
    </xdr:from>
    <xdr:to>
      <xdr:col>2</xdr:col>
      <xdr:colOff>469900</xdr:colOff>
      <xdr:row>34</xdr:row>
      <xdr:rowOff>63500</xdr:rowOff>
    </xdr:to>
    <mc:AlternateContent xmlns:mc="http://schemas.openxmlformats.org/markup-compatibility/2006">
      <mc:Choice xmlns:a14="http://schemas.microsoft.com/office/drawing/2010/main" Requires="a14">
        <xdr:graphicFrame macro="">
          <xdr:nvGraphicFramePr>
            <xdr:cNvPr id="2" name="Months 1">
              <a:extLst>
                <a:ext uri="{FF2B5EF4-FFF2-40B4-BE49-F238E27FC236}">
                  <a16:creationId xmlns:a16="http://schemas.microsoft.com/office/drawing/2014/main" id="{EB301F6B-E308-A81F-1596-94741E9414F3}"/>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889000" y="825500"/>
              <a:ext cx="1282700" cy="614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787400</xdr:colOff>
      <xdr:row>4</xdr:row>
      <xdr:rowOff>6350</xdr:rowOff>
    </xdr:from>
    <xdr:to>
      <xdr:col>8</xdr:col>
      <xdr:colOff>254000</xdr:colOff>
      <xdr:row>19</xdr:row>
      <xdr:rowOff>25400</xdr:rowOff>
    </xdr:to>
    <xdr:graphicFrame macro="">
      <xdr:nvGraphicFramePr>
        <xdr:cNvPr id="3" name="Chart 2">
          <a:extLst>
            <a:ext uri="{FF2B5EF4-FFF2-40B4-BE49-F238E27FC236}">
              <a16:creationId xmlns:a16="http://schemas.microsoft.com/office/drawing/2014/main" id="{46B381D2-B235-8A47-0EC9-D0788FCD2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606425</xdr:colOff>
      <xdr:row>4</xdr:row>
      <xdr:rowOff>6350</xdr:rowOff>
    </xdr:from>
    <xdr:to>
      <xdr:col>14</xdr:col>
      <xdr:colOff>155575</xdr:colOff>
      <xdr:row>18</xdr:row>
      <xdr:rowOff>190500</xdr:rowOff>
    </xdr:to>
    <xdr:graphicFrame macro="">
      <xdr:nvGraphicFramePr>
        <xdr:cNvPr id="4" name="Chart 3">
          <a:extLst>
            <a:ext uri="{FF2B5EF4-FFF2-40B4-BE49-F238E27FC236}">
              <a16:creationId xmlns:a16="http://schemas.microsoft.com/office/drawing/2014/main" id="{3DD50013-27C5-ED19-2630-36A0FB358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508000</xdr:colOff>
      <xdr:row>4</xdr:row>
      <xdr:rowOff>6350</xdr:rowOff>
    </xdr:from>
    <xdr:to>
      <xdr:col>19</xdr:col>
      <xdr:colOff>825500</xdr:colOff>
      <xdr:row>18</xdr:row>
      <xdr:rowOff>190500</xdr:rowOff>
    </xdr:to>
    <xdr:graphicFrame macro="">
      <xdr:nvGraphicFramePr>
        <xdr:cNvPr id="5" name="Chart 4">
          <a:extLst>
            <a:ext uri="{FF2B5EF4-FFF2-40B4-BE49-F238E27FC236}">
              <a16:creationId xmlns:a16="http://schemas.microsoft.com/office/drawing/2014/main" id="{EB9F7AB7-90ED-1019-F3A3-B4CFE917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774700</xdr:colOff>
      <xdr:row>20</xdr:row>
      <xdr:rowOff>76200</xdr:rowOff>
    </xdr:from>
    <xdr:to>
      <xdr:col>8</xdr:col>
      <xdr:colOff>241300</xdr:colOff>
      <xdr:row>34</xdr:row>
      <xdr:rowOff>63500</xdr:rowOff>
    </xdr:to>
    <xdr:graphicFrame macro="">
      <xdr:nvGraphicFramePr>
        <xdr:cNvPr id="7" name="Chart 6">
          <a:extLst>
            <a:ext uri="{FF2B5EF4-FFF2-40B4-BE49-F238E27FC236}">
              <a16:creationId xmlns:a16="http://schemas.microsoft.com/office/drawing/2014/main" id="{93976A25-F699-5B8C-9753-553A986BA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4</xdr:row>
      <xdr:rowOff>12700</xdr:rowOff>
    </xdr:from>
    <xdr:to>
      <xdr:col>2</xdr:col>
      <xdr:colOff>482600</xdr:colOff>
      <xdr:row>34</xdr:row>
      <xdr:rowOff>88900</xdr:rowOff>
    </xdr:to>
    <mc:AlternateContent xmlns:mc="http://schemas.openxmlformats.org/markup-compatibility/2006">
      <mc:Choice xmlns:a14="http://schemas.microsoft.com/office/drawing/2010/main" Requires="a14">
        <xdr:graphicFrame macro="">
          <xdr:nvGraphicFramePr>
            <xdr:cNvPr id="3" name="Months 2">
              <a:extLst>
                <a:ext uri="{FF2B5EF4-FFF2-40B4-BE49-F238E27FC236}">
                  <a16:creationId xmlns:a16="http://schemas.microsoft.com/office/drawing/2014/main" id="{63864B5A-7BBB-BCB0-7E42-9AD684856F54}"/>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863600" y="825500"/>
              <a:ext cx="1320800" cy="617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755650</xdr:colOff>
      <xdr:row>4</xdr:row>
      <xdr:rowOff>19050</xdr:rowOff>
    </xdr:from>
    <xdr:to>
      <xdr:col>8</xdr:col>
      <xdr:colOff>222250</xdr:colOff>
      <xdr:row>19</xdr:row>
      <xdr:rowOff>0</xdr:rowOff>
    </xdr:to>
    <xdr:graphicFrame macro="">
      <xdr:nvGraphicFramePr>
        <xdr:cNvPr id="4" name="Chart 3">
          <a:extLst>
            <a:ext uri="{FF2B5EF4-FFF2-40B4-BE49-F238E27FC236}">
              <a16:creationId xmlns:a16="http://schemas.microsoft.com/office/drawing/2014/main" id="{54C7CAD0-078E-B22A-1AC4-22C4A17FD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552450</xdr:colOff>
      <xdr:row>4</xdr:row>
      <xdr:rowOff>63500</xdr:rowOff>
    </xdr:from>
    <xdr:to>
      <xdr:col>20</xdr:col>
      <xdr:colOff>19050</xdr:colOff>
      <xdr:row>18</xdr:row>
      <xdr:rowOff>190500</xdr:rowOff>
    </xdr:to>
    <xdr:graphicFrame macro="">
      <xdr:nvGraphicFramePr>
        <xdr:cNvPr id="5" name="Chart 4">
          <a:extLst>
            <a:ext uri="{FF2B5EF4-FFF2-40B4-BE49-F238E27FC236}">
              <a16:creationId xmlns:a16="http://schemas.microsoft.com/office/drawing/2014/main" id="{57903EDE-E378-A239-4EA3-D81CCEB39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654050</xdr:colOff>
      <xdr:row>4</xdr:row>
      <xdr:rowOff>57150</xdr:rowOff>
    </xdr:from>
    <xdr:to>
      <xdr:col>14</xdr:col>
      <xdr:colOff>120650</xdr:colOff>
      <xdr:row>19</xdr:row>
      <xdr:rowOff>0</xdr:rowOff>
    </xdr:to>
    <xdr:graphicFrame macro="">
      <xdr:nvGraphicFramePr>
        <xdr:cNvPr id="6" name="Chart 5">
          <a:extLst>
            <a:ext uri="{FF2B5EF4-FFF2-40B4-BE49-F238E27FC236}">
              <a16:creationId xmlns:a16="http://schemas.microsoft.com/office/drawing/2014/main" id="{42799B71-3B0E-1E5D-1F80-FA2484A73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749300</xdr:colOff>
      <xdr:row>20</xdr:row>
      <xdr:rowOff>165100</xdr:rowOff>
    </xdr:from>
    <xdr:to>
      <xdr:col>8</xdr:col>
      <xdr:colOff>215900</xdr:colOff>
      <xdr:row>34</xdr:row>
      <xdr:rowOff>63500</xdr:rowOff>
    </xdr:to>
    <xdr:graphicFrame macro="">
      <xdr:nvGraphicFramePr>
        <xdr:cNvPr id="7" name="Chart 6">
          <a:extLst>
            <a:ext uri="{FF2B5EF4-FFF2-40B4-BE49-F238E27FC236}">
              <a16:creationId xmlns:a16="http://schemas.microsoft.com/office/drawing/2014/main" id="{60D0C388-9583-0094-C8B8-048232E50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614.59142986111" createdVersion="8" refreshedVersion="8" minRefreshableVersion="3" recordCount="52" xr:uid="{B2FDC4F6-EE17-0F49-B9D6-D4CA8031FF17}">
  <cacheSource type="worksheet">
    <worksheetSource name="Overall_Performance"/>
  </cacheSource>
  <cacheFields count="3">
    <cacheField name="Months" numFmtId="0">
      <sharedItems count="13">
        <s v="Month 1"/>
        <s v="Month 2"/>
        <s v="Month 3"/>
        <s v="Month 4"/>
        <s v="Month 5"/>
        <s v="Month 6"/>
        <s v="Month 7"/>
        <s v="Month 8"/>
        <s v="Month 9"/>
        <s v="Month 10"/>
        <s v="Month 11"/>
        <s v="Month 12"/>
        <s v="Month 13"/>
      </sharedItems>
    </cacheField>
    <cacheField name="Metrics" numFmtId="0">
      <sharedItems count="4">
        <s v="Visits"/>
        <s v="Unique Visitors"/>
        <s v="Application Starts"/>
        <s v="Application Submits"/>
      </sharedItems>
    </cacheField>
    <cacheField name="Value" numFmtId="0">
      <sharedItems containsSemiMixedTypes="0" containsString="0" containsNumber="1" containsInteger="1" minValue="3418" maxValue="197405"/>
    </cacheField>
  </cacheFields>
  <extLst>
    <ext xmlns:x14="http://schemas.microsoft.com/office/spreadsheetml/2009/9/main" uri="{725AE2AE-9491-48be-B2B4-4EB974FC3084}">
      <x14:pivotCacheDefinition pivotCacheId="6975764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614.631881712965" createdVersion="8" refreshedVersion="8" minRefreshableVersion="3" recordCount="78" xr:uid="{9E812517-8085-BD4D-8967-4E6E43B1E5F4}">
  <cacheSource type="worksheet">
    <worksheetSource name="Channel_Wise_Data"/>
  </cacheSource>
  <cacheFields count="4">
    <cacheField name="Channel" numFmtId="0">
      <sharedItems count="3">
        <s v="Referral"/>
        <s v="Natural"/>
        <s v="Paid"/>
      </sharedItems>
    </cacheField>
    <cacheField name="Months" numFmtId="0">
      <sharedItems count="13">
        <s v="Month 1"/>
        <s v="Month 2"/>
        <s v="Month 3"/>
        <s v="Month 4"/>
        <s v="Month 5"/>
        <s v="Month 6"/>
        <s v="Month 7"/>
        <s v="Month 8"/>
        <s v="Month 9"/>
        <s v="Month 10"/>
        <s v="Month 11"/>
        <s v="Month 12"/>
        <s v="Month 13"/>
      </sharedItems>
    </cacheField>
    <cacheField name="Value" numFmtId="0">
      <sharedItems containsSemiMixedTypes="0" containsString="0" containsNumber="1" containsInteger="1" minValue="55" maxValue="181946"/>
    </cacheField>
    <cacheField name="Metrics" numFmtId="0">
      <sharedItems count="2">
        <s v="Visits"/>
        <s v="Application Submit"/>
      </sharedItems>
    </cacheField>
  </cacheFields>
  <extLst>
    <ext xmlns:x14="http://schemas.microsoft.com/office/spreadsheetml/2009/9/main" uri="{725AE2AE-9491-48be-B2B4-4EB974FC3084}">
      <x14:pivotCacheDefinition pivotCacheId="21443083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614.648043518515" createdVersion="8" refreshedVersion="8" minRefreshableVersion="3" recordCount="104" xr:uid="{5F5AA865-AF6F-4949-B005-DC941166B95B}">
  <cacheSource type="worksheet">
    <worksheetSource name="Product_Wise_Data"/>
  </cacheSource>
  <cacheFields count="4">
    <cacheField name="Months" numFmtId="0">
      <sharedItems count="13">
        <s v="Month 1"/>
        <s v="Month 2"/>
        <s v="Month 3"/>
        <s v="Month 4"/>
        <s v="Month 5"/>
        <s v="Month 6"/>
        <s v="Month 7"/>
        <s v="Month 8"/>
        <s v="Month 9"/>
        <s v="Month 10"/>
        <s v="Month 11"/>
        <s v="Month 12"/>
        <s v="Month 13"/>
      </sharedItems>
    </cacheField>
    <cacheField name="Product Name" numFmtId="0">
      <sharedItems count="4">
        <s v="Gold Card from OPEN"/>
        <s v="Business Platinum"/>
        <s v="Delta Gold"/>
        <s v="Plum Card"/>
      </sharedItems>
    </cacheField>
    <cacheField name="Metrics" numFmtId="0">
      <sharedItems count="2">
        <s v="Application Start"/>
        <s v="Application Submit"/>
      </sharedItems>
    </cacheField>
    <cacheField name="Value" numFmtId="0">
      <sharedItems containsSemiMixedTypes="0" containsString="0" containsNumber="1" containsInteger="1" minValue="175" maxValue="9868" count="101">
        <n v="5297"/>
        <n v="4353"/>
        <n v="5788"/>
        <n v="5156"/>
        <n v="9868"/>
        <n v="4683"/>
        <n v="5320"/>
        <n v="5861"/>
        <n v="5280"/>
        <n v="5315"/>
        <n v="5335"/>
        <n v="4591"/>
        <n v="3937"/>
        <n v="2238"/>
        <n v="4772"/>
        <n v="2473"/>
        <n v="1980"/>
        <n v="2478"/>
        <n v="1912"/>
        <n v="2311"/>
        <n v="2221"/>
        <n v="2156"/>
        <n v="4603"/>
        <n v="4380"/>
        <n v="6369"/>
        <n v="2990"/>
        <n v="698"/>
        <n v="727"/>
        <n v="765"/>
        <n v="650"/>
        <n v="2188"/>
        <n v="1423"/>
        <n v="729"/>
        <n v="597"/>
        <n v="633"/>
        <n v="620"/>
        <n v="826"/>
        <n v="652"/>
        <n v="600"/>
        <n v="1916"/>
        <n v="1512"/>
        <n v="1909"/>
        <n v="1586"/>
        <n v="1540"/>
        <n v="1232"/>
        <n v="1664"/>
        <n v="1563"/>
        <n v="1377"/>
        <n v="1461"/>
        <n v="1671"/>
        <n v="1495"/>
        <n v="1366"/>
        <n v="1704"/>
        <n v="1319"/>
        <n v="1763"/>
        <n v="1851"/>
        <n v="1398"/>
        <n v="1698"/>
        <n v="1667"/>
        <n v="1498"/>
        <n v="1678"/>
        <n v="1665"/>
        <n v="1499"/>
        <n v="1250"/>
        <n v="1242"/>
        <n v="1620"/>
        <n v="1218"/>
        <n v="955"/>
        <n v="1162"/>
        <n v="821"/>
        <n v="1000"/>
        <n v="1110"/>
        <n v="911"/>
        <n v="1559"/>
        <n v="1652"/>
        <n v="2341"/>
        <n v="1604"/>
        <n v="251"/>
        <n v="230"/>
        <n v="244"/>
        <n v="877"/>
        <n v="674"/>
        <n v="253"/>
        <n v="200"/>
        <n v="234"/>
        <n v="213"/>
        <n v="256"/>
        <n v="175"/>
        <n v="831"/>
        <n v="734"/>
        <n v="907"/>
        <n v="851"/>
        <n v="872"/>
        <n v="695"/>
        <n v="944"/>
        <n v="803"/>
        <n v="773"/>
        <n v="825"/>
        <n v="899"/>
        <n v="754"/>
        <n v="645"/>
      </sharedItems>
    </cacheField>
  </cacheFields>
  <extLst>
    <ext xmlns:x14="http://schemas.microsoft.com/office/spreadsheetml/2009/9/main" uri="{725AE2AE-9491-48be-B2B4-4EB974FC3084}">
      <x14:pivotCacheDefinition pivotCacheId="1470754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75522"/>
  </r>
  <r>
    <x v="1"/>
    <x v="0"/>
    <n v="80621"/>
  </r>
  <r>
    <x v="2"/>
    <x v="0"/>
    <n v="62603"/>
  </r>
  <r>
    <x v="3"/>
    <x v="0"/>
    <n v="54651"/>
  </r>
  <r>
    <x v="4"/>
    <x v="0"/>
    <n v="155733"/>
  </r>
  <r>
    <x v="5"/>
    <x v="0"/>
    <n v="62443"/>
  </r>
  <r>
    <x v="6"/>
    <x v="0"/>
    <n v="98188"/>
  </r>
  <r>
    <x v="7"/>
    <x v="0"/>
    <n v="71547"/>
  </r>
  <r>
    <x v="8"/>
    <x v="0"/>
    <n v="197405"/>
  </r>
  <r>
    <x v="9"/>
    <x v="0"/>
    <n v="192590"/>
  </r>
  <r>
    <x v="10"/>
    <x v="0"/>
    <n v="97199"/>
  </r>
  <r>
    <x v="11"/>
    <x v="0"/>
    <n v="102892"/>
  </r>
  <r>
    <x v="12"/>
    <x v="0"/>
    <n v="85385"/>
  </r>
  <r>
    <x v="0"/>
    <x v="1"/>
    <n v="64037"/>
  </r>
  <r>
    <x v="1"/>
    <x v="1"/>
    <n v="70191"/>
  </r>
  <r>
    <x v="2"/>
    <x v="1"/>
    <n v="53496"/>
  </r>
  <r>
    <x v="3"/>
    <x v="1"/>
    <n v="47291"/>
  </r>
  <r>
    <x v="4"/>
    <x v="1"/>
    <n v="128569"/>
  </r>
  <r>
    <x v="5"/>
    <x v="1"/>
    <n v="50122"/>
  </r>
  <r>
    <x v="6"/>
    <x v="1"/>
    <n v="81435"/>
  </r>
  <r>
    <x v="7"/>
    <x v="1"/>
    <n v="61794"/>
  </r>
  <r>
    <x v="8"/>
    <x v="1"/>
    <n v="167320"/>
  </r>
  <r>
    <x v="9"/>
    <x v="1"/>
    <n v="158075"/>
  </r>
  <r>
    <x v="10"/>
    <x v="1"/>
    <n v="80580"/>
  </r>
  <r>
    <x v="11"/>
    <x v="1"/>
    <n v="87625"/>
  </r>
  <r>
    <x v="12"/>
    <x v="1"/>
    <n v="73825"/>
  </r>
  <r>
    <x v="0"/>
    <x v="2"/>
    <n v="10151"/>
  </r>
  <r>
    <x v="1"/>
    <x v="2"/>
    <n v="11365"/>
  </r>
  <r>
    <x v="2"/>
    <x v="2"/>
    <n v="10937"/>
  </r>
  <r>
    <x v="3"/>
    <x v="2"/>
    <n v="9373"/>
  </r>
  <r>
    <x v="4"/>
    <x v="2"/>
    <n v="16074"/>
  </r>
  <r>
    <x v="5"/>
    <x v="2"/>
    <n v="9250"/>
  </r>
  <r>
    <x v="6"/>
    <x v="2"/>
    <n v="10026"/>
  </r>
  <r>
    <x v="7"/>
    <x v="2"/>
    <n v="10243"/>
  </r>
  <r>
    <x v="8"/>
    <x v="2"/>
    <n v="9447"/>
  </r>
  <r>
    <x v="9"/>
    <x v="2"/>
    <n v="12000"/>
  </r>
  <r>
    <x v="10"/>
    <x v="2"/>
    <n v="12213"/>
  </r>
  <r>
    <x v="11"/>
    <x v="2"/>
    <n v="13108"/>
  </r>
  <r>
    <x v="12"/>
    <x v="2"/>
    <n v="8894"/>
  </r>
  <r>
    <x v="0"/>
    <x v="3"/>
    <n v="4029"/>
  </r>
  <r>
    <x v="1"/>
    <x v="3"/>
    <n v="3905"/>
  </r>
  <r>
    <x v="2"/>
    <x v="3"/>
    <n v="4527"/>
  </r>
  <r>
    <x v="3"/>
    <x v="3"/>
    <n v="3801"/>
  </r>
  <r>
    <x v="4"/>
    <x v="3"/>
    <n v="4764"/>
  </r>
  <r>
    <x v="5"/>
    <x v="3"/>
    <n v="3589"/>
  </r>
  <r>
    <x v="6"/>
    <x v="3"/>
    <n v="3896"/>
  </r>
  <r>
    <x v="7"/>
    <x v="3"/>
    <n v="3781"/>
  </r>
  <r>
    <x v="8"/>
    <x v="3"/>
    <n v="3418"/>
  </r>
  <r>
    <x v="9"/>
    <x v="3"/>
    <n v="4276"/>
  </r>
  <r>
    <x v="10"/>
    <x v="3"/>
    <n v="4474"/>
  </r>
  <r>
    <x v="11"/>
    <x v="3"/>
    <n v="4826"/>
  </r>
  <r>
    <x v="12"/>
    <x v="3"/>
    <n v="36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n v="6398"/>
    <x v="0"/>
  </r>
  <r>
    <x v="0"/>
    <x v="1"/>
    <n v="3054"/>
    <x v="0"/>
  </r>
  <r>
    <x v="0"/>
    <x v="2"/>
    <n v="4270"/>
    <x v="0"/>
  </r>
  <r>
    <x v="0"/>
    <x v="3"/>
    <n v="4011"/>
    <x v="0"/>
  </r>
  <r>
    <x v="0"/>
    <x v="4"/>
    <n v="4335"/>
    <x v="0"/>
  </r>
  <r>
    <x v="0"/>
    <x v="5"/>
    <n v="3899"/>
    <x v="0"/>
  </r>
  <r>
    <x v="0"/>
    <x v="6"/>
    <n v="5689"/>
    <x v="0"/>
  </r>
  <r>
    <x v="0"/>
    <x v="7"/>
    <n v="7693"/>
    <x v="0"/>
  </r>
  <r>
    <x v="0"/>
    <x v="8"/>
    <n v="3924"/>
    <x v="0"/>
  </r>
  <r>
    <x v="0"/>
    <x v="9"/>
    <n v="4247"/>
    <x v="0"/>
  </r>
  <r>
    <x v="0"/>
    <x v="10"/>
    <n v="3864"/>
    <x v="0"/>
  </r>
  <r>
    <x v="0"/>
    <x v="11"/>
    <n v="3136"/>
    <x v="0"/>
  </r>
  <r>
    <x v="0"/>
    <x v="12"/>
    <n v="2641"/>
    <x v="0"/>
  </r>
  <r>
    <x v="1"/>
    <x v="0"/>
    <n v="12231"/>
    <x v="0"/>
  </r>
  <r>
    <x v="1"/>
    <x v="1"/>
    <n v="12103"/>
    <x v="0"/>
  </r>
  <r>
    <x v="1"/>
    <x v="2"/>
    <n v="14287"/>
    <x v="0"/>
  </r>
  <r>
    <x v="1"/>
    <x v="3"/>
    <n v="12138"/>
    <x v="0"/>
  </r>
  <r>
    <x v="1"/>
    <x v="4"/>
    <n v="13017"/>
    <x v="0"/>
  </r>
  <r>
    <x v="1"/>
    <x v="5"/>
    <n v="12332"/>
    <x v="0"/>
  </r>
  <r>
    <x v="1"/>
    <x v="6"/>
    <n v="12821"/>
    <x v="0"/>
  </r>
  <r>
    <x v="1"/>
    <x v="7"/>
    <n v="12520"/>
    <x v="0"/>
  </r>
  <r>
    <x v="1"/>
    <x v="8"/>
    <n v="11533"/>
    <x v="0"/>
  </r>
  <r>
    <x v="1"/>
    <x v="9"/>
    <n v="13212"/>
    <x v="0"/>
  </r>
  <r>
    <x v="1"/>
    <x v="10"/>
    <n v="11984"/>
    <x v="0"/>
  </r>
  <r>
    <x v="1"/>
    <x v="11"/>
    <n v="14389"/>
    <x v="0"/>
  </r>
  <r>
    <x v="1"/>
    <x v="12"/>
    <n v="11992"/>
    <x v="0"/>
  </r>
  <r>
    <x v="2"/>
    <x v="0"/>
    <n v="56891"/>
    <x v="0"/>
  </r>
  <r>
    <x v="2"/>
    <x v="1"/>
    <n v="65464"/>
    <x v="0"/>
  </r>
  <r>
    <x v="2"/>
    <x v="2"/>
    <n v="44045"/>
    <x v="0"/>
  </r>
  <r>
    <x v="2"/>
    <x v="3"/>
    <n v="38501"/>
    <x v="0"/>
  </r>
  <r>
    <x v="2"/>
    <x v="4"/>
    <n v="138380"/>
    <x v="0"/>
  </r>
  <r>
    <x v="2"/>
    <x v="5"/>
    <n v="46212"/>
    <x v="0"/>
  </r>
  <r>
    <x v="2"/>
    <x v="6"/>
    <n v="79676"/>
    <x v="0"/>
  </r>
  <r>
    <x v="2"/>
    <x v="7"/>
    <n v="51332"/>
    <x v="0"/>
  </r>
  <r>
    <x v="2"/>
    <x v="8"/>
    <n v="181946"/>
    <x v="0"/>
  </r>
  <r>
    <x v="2"/>
    <x v="9"/>
    <n v="175130"/>
    <x v="0"/>
  </r>
  <r>
    <x v="2"/>
    <x v="10"/>
    <n v="81351"/>
    <x v="0"/>
  </r>
  <r>
    <x v="2"/>
    <x v="11"/>
    <n v="85365"/>
    <x v="0"/>
  </r>
  <r>
    <x v="2"/>
    <x v="12"/>
    <n v="70751"/>
    <x v="0"/>
  </r>
  <r>
    <x v="0"/>
    <x v="0"/>
    <n v="145"/>
    <x v="1"/>
  </r>
  <r>
    <x v="0"/>
    <x v="1"/>
    <n v="73"/>
    <x v="1"/>
  </r>
  <r>
    <x v="0"/>
    <x v="2"/>
    <n v="140"/>
    <x v="1"/>
  </r>
  <r>
    <x v="0"/>
    <x v="3"/>
    <n v="143"/>
    <x v="1"/>
  </r>
  <r>
    <x v="0"/>
    <x v="4"/>
    <n v="127"/>
    <x v="1"/>
  </r>
  <r>
    <x v="0"/>
    <x v="5"/>
    <n v="81"/>
    <x v="1"/>
  </r>
  <r>
    <x v="0"/>
    <x v="6"/>
    <n v="75"/>
    <x v="1"/>
  </r>
  <r>
    <x v="0"/>
    <x v="7"/>
    <n v="251"/>
    <x v="1"/>
  </r>
  <r>
    <x v="0"/>
    <x v="8"/>
    <n v="55"/>
    <x v="1"/>
  </r>
  <r>
    <x v="0"/>
    <x v="9"/>
    <n v="92"/>
    <x v="1"/>
  </r>
  <r>
    <x v="0"/>
    <x v="10"/>
    <n v="92"/>
    <x v="1"/>
  </r>
  <r>
    <x v="0"/>
    <x v="11"/>
    <n v="104"/>
    <x v="1"/>
  </r>
  <r>
    <x v="0"/>
    <x v="12"/>
    <n v="61"/>
    <x v="1"/>
  </r>
  <r>
    <x v="1"/>
    <x v="0"/>
    <n v="2656"/>
    <x v="1"/>
  </r>
  <r>
    <x v="1"/>
    <x v="1"/>
    <n v="1280"/>
    <x v="1"/>
  </r>
  <r>
    <x v="1"/>
    <x v="2"/>
    <n v="3056"/>
    <x v="1"/>
  </r>
  <r>
    <x v="1"/>
    <x v="3"/>
    <n v="2498"/>
    <x v="1"/>
  </r>
  <r>
    <x v="1"/>
    <x v="4"/>
    <n v="2251"/>
    <x v="1"/>
  </r>
  <r>
    <x v="1"/>
    <x v="5"/>
    <n v="1730"/>
    <x v="1"/>
  </r>
  <r>
    <x v="1"/>
    <x v="6"/>
    <n v="1355"/>
    <x v="1"/>
  </r>
  <r>
    <x v="1"/>
    <x v="7"/>
    <n v="2503"/>
    <x v="1"/>
  </r>
  <r>
    <x v="1"/>
    <x v="8"/>
    <n v="957"/>
    <x v="1"/>
  </r>
  <r>
    <x v="1"/>
    <x v="9"/>
    <n v="1072"/>
    <x v="1"/>
  </r>
  <r>
    <x v="1"/>
    <x v="10"/>
    <n v="1383"/>
    <x v="1"/>
  </r>
  <r>
    <x v="1"/>
    <x v="11"/>
    <n v="1292"/>
    <x v="1"/>
  </r>
  <r>
    <x v="1"/>
    <x v="12"/>
    <n v="1169"/>
    <x v="1"/>
  </r>
  <r>
    <x v="2"/>
    <x v="0"/>
    <n v="1227"/>
    <x v="1"/>
  </r>
  <r>
    <x v="2"/>
    <x v="1"/>
    <n v="2550"/>
    <x v="1"/>
  </r>
  <r>
    <x v="2"/>
    <x v="2"/>
    <n v="1329"/>
    <x v="1"/>
  </r>
  <r>
    <x v="2"/>
    <x v="3"/>
    <n v="1158"/>
    <x v="1"/>
  </r>
  <r>
    <x v="2"/>
    <x v="4"/>
    <n v="2384"/>
    <x v="1"/>
  </r>
  <r>
    <x v="2"/>
    <x v="5"/>
    <n v="1777"/>
    <x v="1"/>
  </r>
  <r>
    <x v="2"/>
    <x v="6"/>
    <n v="2465"/>
    <x v="1"/>
  </r>
  <r>
    <x v="2"/>
    <x v="7"/>
    <n v="1027"/>
    <x v="1"/>
  </r>
  <r>
    <x v="2"/>
    <x v="8"/>
    <n v="2405"/>
    <x v="1"/>
  </r>
  <r>
    <x v="2"/>
    <x v="9"/>
    <n v="3111"/>
    <x v="1"/>
  </r>
  <r>
    <x v="2"/>
    <x v="10"/>
    <n v="2998"/>
    <x v="1"/>
  </r>
  <r>
    <x v="2"/>
    <x v="11"/>
    <n v="3429"/>
    <x v="1"/>
  </r>
  <r>
    <x v="2"/>
    <x v="12"/>
    <n v="244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r>
  <r>
    <x v="1"/>
    <x v="0"/>
    <x v="0"/>
    <x v="1"/>
  </r>
  <r>
    <x v="2"/>
    <x v="0"/>
    <x v="0"/>
    <x v="2"/>
  </r>
  <r>
    <x v="3"/>
    <x v="0"/>
    <x v="0"/>
    <x v="3"/>
  </r>
  <r>
    <x v="4"/>
    <x v="0"/>
    <x v="0"/>
    <x v="4"/>
  </r>
  <r>
    <x v="5"/>
    <x v="0"/>
    <x v="0"/>
    <x v="5"/>
  </r>
  <r>
    <x v="6"/>
    <x v="0"/>
    <x v="0"/>
    <x v="6"/>
  </r>
  <r>
    <x v="7"/>
    <x v="0"/>
    <x v="0"/>
    <x v="7"/>
  </r>
  <r>
    <x v="8"/>
    <x v="0"/>
    <x v="0"/>
    <x v="8"/>
  </r>
  <r>
    <x v="9"/>
    <x v="0"/>
    <x v="0"/>
    <x v="9"/>
  </r>
  <r>
    <x v="10"/>
    <x v="0"/>
    <x v="0"/>
    <x v="10"/>
  </r>
  <r>
    <x v="11"/>
    <x v="0"/>
    <x v="0"/>
    <x v="11"/>
  </r>
  <r>
    <x v="12"/>
    <x v="0"/>
    <x v="0"/>
    <x v="12"/>
  </r>
  <r>
    <x v="0"/>
    <x v="1"/>
    <x v="0"/>
    <x v="13"/>
  </r>
  <r>
    <x v="1"/>
    <x v="1"/>
    <x v="0"/>
    <x v="14"/>
  </r>
  <r>
    <x v="2"/>
    <x v="1"/>
    <x v="0"/>
    <x v="15"/>
  </r>
  <r>
    <x v="3"/>
    <x v="1"/>
    <x v="0"/>
    <x v="16"/>
  </r>
  <r>
    <x v="4"/>
    <x v="1"/>
    <x v="0"/>
    <x v="17"/>
  </r>
  <r>
    <x v="5"/>
    <x v="1"/>
    <x v="0"/>
    <x v="18"/>
  </r>
  <r>
    <x v="6"/>
    <x v="1"/>
    <x v="0"/>
    <x v="19"/>
  </r>
  <r>
    <x v="7"/>
    <x v="1"/>
    <x v="0"/>
    <x v="20"/>
  </r>
  <r>
    <x v="8"/>
    <x v="1"/>
    <x v="0"/>
    <x v="21"/>
  </r>
  <r>
    <x v="9"/>
    <x v="1"/>
    <x v="0"/>
    <x v="22"/>
  </r>
  <r>
    <x v="10"/>
    <x v="1"/>
    <x v="0"/>
    <x v="23"/>
  </r>
  <r>
    <x v="11"/>
    <x v="1"/>
    <x v="0"/>
    <x v="24"/>
  </r>
  <r>
    <x v="12"/>
    <x v="1"/>
    <x v="0"/>
    <x v="25"/>
  </r>
  <r>
    <x v="0"/>
    <x v="2"/>
    <x v="0"/>
    <x v="26"/>
  </r>
  <r>
    <x v="1"/>
    <x v="2"/>
    <x v="0"/>
    <x v="27"/>
  </r>
  <r>
    <x v="2"/>
    <x v="2"/>
    <x v="0"/>
    <x v="28"/>
  </r>
  <r>
    <x v="3"/>
    <x v="2"/>
    <x v="0"/>
    <x v="29"/>
  </r>
  <r>
    <x v="4"/>
    <x v="2"/>
    <x v="0"/>
    <x v="30"/>
  </r>
  <r>
    <x v="5"/>
    <x v="2"/>
    <x v="0"/>
    <x v="31"/>
  </r>
  <r>
    <x v="6"/>
    <x v="2"/>
    <x v="0"/>
    <x v="32"/>
  </r>
  <r>
    <x v="7"/>
    <x v="2"/>
    <x v="0"/>
    <x v="33"/>
  </r>
  <r>
    <x v="8"/>
    <x v="2"/>
    <x v="0"/>
    <x v="34"/>
  </r>
  <r>
    <x v="9"/>
    <x v="2"/>
    <x v="0"/>
    <x v="35"/>
  </r>
  <r>
    <x v="10"/>
    <x v="2"/>
    <x v="0"/>
    <x v="36"/>
  </r>
  <r>
    <x v="11"/>
    <x v="2"/>
    <x v="0"/>
    <x v="37"/>
  </r>
  <r>
    <x v="12"/>
    <x v="2"/>
    <x v="0"/>
    <x v="38"/>
  </r>
  <r>
    <x v="0"/>
    <x v="3"/>
    <x v="0"/>
    <x v="39"/>
  </r>
  <r>
    <x v="1"/>
    <x v="3"/>
    <x v="0"/>
    <x v="40"/>
  </r>
  <r>
    <x v="2"/>
    <x v="3"/>
    <x v="0"/>
    <x v="41"/>
  </r>
  <r>
    <x v="3"/>
    <x v="3"/>
    <x v="0"/>
    <x v="42"/>
  </r>
  <r>
    <x v="4"/>
    <x v="3"/>
    <x v="0"/>
    <x v="43"/>
  </r>
  <r>
    <x v="5"/>
    <x v="3"/>
    <x v="0"/>
    <x v="44"/>
  </r>
  <r>
    <x v="6"/>
    <x v="3"/>
    <x v="0"/>
    <x v="45"/>
  </r>
  <r>
    <x v="7"/>
    <x v="3"/>
    <x v="0"/>
    <x v="46"/>
  </r>
  <r>
    <x v="8"/>
    <x v="3"/>
    <x v="0"/>
    <x v="47"/>
  </r>
  <r>
    <x v="9"/>
    <x v="3"/>
    <x v="0"/>
    <x v="48"/>
  </r>
  <r>
    <x v="10"/>
    <x v="3"/>
    <x v="0"/>
    <x v="49"/>
  </r>
  <r>
    <x v="11"/>
    <x v="3"/>
    <x v="0"/>
    <x v="50"/>
  </r>
  <r>
    <x v="12"/>
    <x v="3"/>
    <x v="0"/>
    <x v="51"/>
  </r>
  <r>
    <x v="0"/>
    <x v="0"/>
    <x v="1"/>
    <x v="52"/>
  </r>
  <r>
    <x v="1"/>
    <x v="0"/>
    <x v="1"/>
    <x v="53"/>
  </r>
  <r>
    <x v="2"/>
    <x v="0"/>
    <x v="1"/>
    <x v="21"/>
  </r>
  <r>
    <x v="3"/>
    <x v="0"/>
    <x v="1"/>
    <x v="54"/>
  </r>
  <r>
    <x v="4"/>
    <x v="0"/>
    <x v="1"/>
    <x v="55"/>
  </r>
  <r>
    <x v="5"/>
    <x v="0"/>
    <x v="1"/>
    <x v="56"/>
  </r>
  <r>
    <x v="6"/>
    <x v="0"/>
    <x v="1"/>
    <x v="57"/>
  </r>
  <r>
    <x v="7"/>
    <x v="0"/>
    <x v="1"/>
    <x v="58"/>
  </r>
  <r>
    <x v="8"/>
    <x v="0"/>
    <x v="1"/>
    <x v="59"/>
  </r>
  <r>
    <x v="9"/>
    <x v="0"/>
    <x v="1"/>
    <x v="60"/>
  </r>
  <r>
    <x v="10"/>
    <x v="0"/>
    <x v="1"/>
    <x v="61"/>
  </r>
  <r>
    <x v="11"/>
    <x v="0"/>
    <x v="1"/>
    <x v="62"/>
  </r>
  <r>
    <x v="12"/>
    <x v="0"/>
    <x v="1"/>
    <x v="63"/>
  </r>
  <r>
    <x v="0"/>
    <x v="1"/>
    <x v="1"/>
    <x v="64"/>
  </r>
  <r>
    <x v="1"/>
    <x v="1"/>
    <x v="1"/>
    <x v="65"/>
  </r>
  <r>
    <x v="2"/>
    <x v="1"/>
    <x v="1"/>
    <x v="66"/>
  </r>
  <r>
    <x v="3"/>
    <x v="1"/>
    <x v="1"/>
    <x v="67"/>
  </r>
  <r>
    <x v="4"/>
    <x v="1"/>
    <x v="1"/>
    <x v="68"/>
  </r>
  <r>
    <x v="5"/>
    <x v="1"/>
    <x v="1"/>
    <x v="69"/>
  </r>
  <r>
    <x v="6"/>
    <x v="1"/>
    <x v="1"/>
    <x v="70"/>
  </r>
  <r>
    <x v="7"/>
    <x v="1"/>
    <x v="1"/>
    <x v="71"/>
  </r>
  <r>
    <x v="8"/>
    <x v="1"/>
    <x v="1"/>
    <x v="72"/>
  </r>
  <r>
    <x v="9"/>
    <x v="1"/>
    <x v="1"/>
    <x v="73"/>
  </r>
  <r>
    <x v="10"/>
    <x v="1"/>
    <x v="1"/>
    <x v="74"/>
  </r>
  <r>
    <x v="11"/>
    <x v="1"/>
    <x v="1"/>
    <x v="75"/>
  </r>
  <r>
    <x v="12"/>
    <x v="1"/>
    <x v="1"/>
    <x v="76"/>
  </r>
  <r>
    <x v="0"/>
    <x v="2"/>
    <x v="1"/>
    <x v="77"/>
  </r>
  <r>
    <x v="1"/>
    <x v="2"/>
    <x v="1"/>
    <x v="78"/>
  </r>
  <r>
    <x v="2"/>
    <x v="2"/>
    <x v="1"/>
    <x v="79"/>
  </r>
  <r>
    <x v="3"/>
    <x v="2"/>
    <x v="1"/>
    <x v="78"/>
  </r>
  <r>
    <x v="4"/>
    <x v="2"/>
    <x v="1"/>
    <x v="80"/>
  </r>
  <r>
    <x v="5"/>
    <x v="2"/>
    <x v="1"/>
    <x v="81"/>
  </r>
  <r>
    <x v="6"/>
    <x v="2"/>
    <x v="1"/>
    <x v="82"/>
  </r>
  <r>
    <x v="7"/>
    <x v="2"/>
    <x v="1"/>
    <x v="83"/>
  </r>
  <r>
    <x v="8"/>
    <x v="2"/>
    <x v="1"/>
    <x v="84"/>
  </r>
  <r>
    <x v="9"/>
    <x v="2"/>
    <x v="1"/>
    <x v="85"/>
  </r>
  <r>
    <x v="10"/>
    <x v="2"/>
    <x v="1"/>
    <x v="86"/>
  </r>
  <r>
    <x v="11"/>
    <x v="2"/>
    <x v="1"/>
    <x v="78"/>
  </r>
  <r>
    <x v="12"/>
    <x v="2"/>
    <x v="1"/>
    <x v="87"/>
  </r>
  <r>
    <x v="0"/>
    <x v="3"/>
    <x v="1"/>
    <x v="88"/>
  </r>
  <r>
    <x v="1"/>
    <x v="3"/>
    <x v="1"/>
    <x v="89"/>
  </r>
  <r>
    <x v="2"/>
    <x v="3"/>
    <x v="1"/>
    <x v="90"/>
  </r>
  <r>
    <x v="3"/>
    <x v="3"/>
    <x v="1"/>
    <x v="91"/>
  </r>
  <r>
    <x v="4"/>
    <x v="3"/>
    <x v="1"/>
    <x v="92"/>
  </r>
  <r>
    <x v="5"/>
    <x v="3"/>
    <x v="1"/>
    <x v="93"/>
  </r>
  <r>
    <x v="6"/>
    <x v="3"/>
    <x v="1"/>
    <x v="94"/>
  </r>
  <r>
    <x v="7"/>
    <x v="3"/>
    <x v="1"/>
    <x v="95"/>
  </r>
  <r>
    <x v="8"/>
    <x v="3"/>
    <x v="1"/>
    <x v="96"/>
  </r>
  <r>
    <x v="9"/>
    <x v="3"/>
    <x v="1"/>
    <x v="97"/>
  </r>
  <r>
    <x v="10"/>
    <x v="3"/>
    <x v="1"/>
    <x v="98"/>
  </r>
  <r>
    <x v="11"/>
    <x v="3"/>
    <x v="1"/>
    <x v="99"/>
  </r>
  <r>
    <x v="12"/>
    <x v="3"/>
    <x v="1"/>
    <x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AC83A-AD9F-CD41-B20C-5F82E4E2B7A6}" name="PivotTable13" cacheId="1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5">
  <location ref="A47:B50" firstHeaderRow="1" firstDataRow="1" firstDataCol="1"/>
  <pivotFields count="3">
    <pivotField showAll="0">
      <items count="14">
        <item x="0"/>
        <item x="9"/>
        <item x="10"/>
        <item x="11"/>
        <item x="12"/>
        <item x="1"/>
        <item x="2"/>
        <item x="3"/>
        <item x="4"/>
        <item x="5"/>
        <item x="6"/>
        <item x="7"/>
        <item x="8"/>
        <item t="default"/>
      </items>
    </pivotField>
    <pivotField axis="axisRow" showAll="0" sortType="ascending">
      <items count="5">
        <item x="0"/>
        <item h="1"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3">
    <i>
      <x v="2"/>
    </i>
    <i>
      <x v="3"/>
    </i>
    <i>
      <x/>
    </i>
  </rowItems>
  <colItems count="1">
    <i/>
  </colItems>
  <dataFields count="1">
    <dataField name="Sum of Value" fld="2" baseField="0" baseItem="0"/>
  </dataFields>
  <formats count="6">
    <format dxfId="162">
      <pivotArea type="all" dataOnly="0" outline="0" fieldPosition="0"/>
    </format>
    <format dxfId="163">
      <pivotArea outline="0" collapsedLevelsAreSubtotals="1" fieldPosition="0"/>
    </format>
    <format dxfId="164">
      <pivotArea field="1" type="button" dataOnly="0" labelOnly="1" outline="0" axis="axisRow" fieldPosition="0"/>
    </format>
    <format dxfId="165">
      <pivotArea dataOnly="0" labelOnly="1" fieldPosition="0">
        <references count="1">
          <reference field="1" count="0"/>
        </references>
      </pivotArea>
    </format>
    <format dxfId="166">
      <pivotArea dataOnly="0" labelOnly="1" grandRow="1" outline="0" fieldPosition="0"/>
    </format>
    <format dxfId="16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43A842-5DCC-E24F-87BD-5ACA1D8461C9}" name="PivotTable4" cacheId="1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D39:E41" firstHeaderRow="1" firstDataRow="1" firstDataCol="1"/>
  <pivotFields count="3">
    <pivotField showAll="0">
      <items count="14">
        <item x="0"/>
        <item x="9"/>
        <item x="10"/>
        <item x="11"/>
        <item x="12"/>
        <item x="1"/>
        <item x="2"/>
        <item x="3"/>
        <item x="4"/>
        <item x="5"/>
        <item x="6"/>
        <item x="7"/>
        <item x="8"/>
        <item t="default"/>
      </items>
    </pivotField>
    <pivotField axis="axisRow" showAll="0">
      <items count="5">
        <item h="1" x="2"/>
        <item h="1" x="3"/>
        <item x="1"/>
        <item x="0"/>
        <item t="default"/>
      </items>
    </pivotField>
    <pivotField dataField="1" showAll="0"/>
  </pivotFields>
  <rowFields count="1">
    <field x="1"/>
  </rowFields>
  <rowItems count="2">
    <i>
      <x v="2"/>
    </i>
    <i>
      <x v="3"/>
    </i>
  </rowItems>
  <colItems count="1">
    <i/>
  </colItems>
  <dataFields count="1">
    <dataField name="Sum of Value" fld="2" baseField="0" baseItem="0"/>
  </dataFields>
  <formats count="6">
    <format dxfId="284">
      <pivotArea type="all" dataOnly="0" outline="0" fieldPosition="0"/>
    </format>
    <format dxfId="285">
      <pivotArea outline="0" collapsedLevelsAreSubtotals="1" fieldPosition="0"/>
    </format>
    <format dxfId="286">
      <pivotArea field="1" type="button" dataOnly="0" labelOnly="1" outline="0" axis="axisRow" fieldPosition="0"/>
    </format>
    <format dxfId="287">
      <pivotArea dataOnly="0" labelOnly="1" fieldPosition="0">
        <references count="1">
          <reference field="1" count="0"/>
        </references>
      </pivotArea>
    </format>
    <format dxfId="288">
      <pivotArea dataOnly="0" labelOnly="1" grandRow="1" outline="0" fieldPosition="0"/>
    </format>
    <format dxfId="28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E4231-5E15-604C-BF24-EA08D05C02E6}" name="PivotTable3" cacheId="1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39:B43" firstHeaderRow="1" firstDataRow="1" firstDataCol="1"/>
  <pivotFields count="3">
    <pivotField showAll="0">
      <items count="14">
        <item x="0"/>
        <item x="9"/>
        <item x="10"/>
        <item x="11"/>
        <item x="12"/>
        <item x="1"/>
        <item x="2"/>
        <item x="3"/>
        <item x="4"/>
        <item x="5"/>
        <item x="6"/>
        <item x="7"/>
        <item x="8"/>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2"/>
    </i>
    <i>
      <x v="3"/>
    </i>
    <i>
      <x v="1"/>
    </i>
    <i>
      <x/>
    </i>
  </rowItems>
  <colItems count="1">
    <i/>
  </colItems>
  <dataFields count="1">
    <dataField name="Sum of Value" fld="2" baseField="0" baseItem="0"/>
  </dataFields>
  <formats count="6">
    <format dxfId="295">
      <pivotArea type="all" dataOnly="0" outline="0" fieldPosition="0"/>
    </format>
    <format dxfId="294">
      <pivotArea outline="0" collapsedLevelsAreSubtotals="1" fieldPosition="0"/>
    </format>
    <format dxfId="293">
      <pivotArea field="1" type="button" dataOnly="0" labelOnly="1" outline="0" axis="axisRow" fieldPosition="0"/>
    </format>
    <format dxfId="292">
      <pivotArea dataOnly="0" labelOnly="1" fieldPosition="0">
        <references count="1">
          <reference field="1" count="0"/>
        </references>
      </pivotArea>
    </format>
    <format dxfId="291">
      <pivotArea dataOnly="0" labelOnly="1" grandRow="1" outline="0" fieldPosition="0"/>
    </format>
    <format dxfId="29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FA265-6F71-3C45-9512-FD3238033143}" name="PivotTable14" cacheId="2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G42:H46" firstHeaderRow="1" firstDataRow="2" firstDataCol="1"/>
  <pivotFields count="4">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14">
        <item x="0"/>
        <item x="9"/>
        <item x="10"/>
        <item x="11"/>
        <item x="12"/>
        <item x="1"/>
        <item x="2"/>
        <item x="3"/>
        <item x="4"/>
        <item x="5"/>
        <item x="6"/>
        <item x="7"/>
        <item x="8"/>
        <item t="default"/>
      </items>
    </pivotField>
    <pivotField dataField="1" showAll="0"/>
    <pivotField axis="axisCol" showAll="0">
      <items count="3">
        <item h="1" x="1"/>
        <item x="0"/>
        <item t="default"/>
      </items>
    </pivotField>
  </pivotFields>
  <rowFields count="1">
    <field x="0"/>
  </rowFields>
  <rowItems count="3">
    <i>
      <x v="1"/>
    </i>
    <i>
      <x/>
    </i>
    <i>
      <x v="2"/>
    </i>
  </rowItems>
  <colFields count="1">
    <field x="3"/>
  </colFields>
  <colItems count="1">
    <i>
      <x v="1"/>
    </i>
  </colItems>
  <dataFields count="1">
    <dataField name="Sum of Value" fld="2" baseField="0" baseItem="0"/>
  </dataFields>
  <formats count="8">
    <format dxfId="154">
      <pivotArea type="all" dataOnly="0" outline="0" fieldPosition="0"/>
    </format>
    <format dxfId="155">
      <pivotArea outline="0" collapsedLevelsAreSubtotals="1" fieldPosition="0"/>
    </format>
    <format dxfId="156">
      <pivotArea type="origin" dataOnly="0" labelOnly="1" outline="0" fieldPosition="0"/>
    </format>
    <format dxfId="157">
      <pivotArea field="3" type="button" dataOnly="0" labelOnly="1" outline="0" axis="axisCol" fieldPosition="0"/>
    </format>
    <format dxfId="158">
      <pivotArea type="topRight" dataOnly="0" labelOnly="1" outline="0" fieldPosition="0"/>
    </format>
    <format dxfId="159">
      <pivotArea field="0" type="button" dataOnly="0" labelOnly="1" outline="0" axis="axisRow" fieldPosition="0"/>
    </format>
    <format dxfId="160">
      <pivotArea dataOnly="0" labelOnly="1" fieldPosition="0">
        <references count="1">
          <reference field="0" count="0"/>
        </references>
      </pivotArea>
    </format>
    <format dxfId="161">
      <pivotArea dataOnly="0" labelOnly="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BD66E-F9ED-9943-8606-469E8D06F088}" name="PivotTable9" cacheId="2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49:C53" firstHeaderRow="1" firstDataRow="2" firstDataCol="1"/>
  <pivotFields count="4">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14">
        <item x="0"/>
        <item x="9"/>
        <item x="10"/>
        <item x="11"/>
        <item x="12"/>
        <item x="1"/>
        <item x="2"/>
        <item x="3"/>
        <item x="4"/>
        <item x="5"/>
        <item x="6"/>
        <item x="7"/>
        <item x="8"/>
        <item t="default"/>
      </items>
    </pivotField>
    <pivotField dataField="1" showAll="0"/>
    <pivotField axis="axisCol" showAll="0" sortType="descending">
      <items count="3">
        <item x="0"/>
        <item x="1"/>
        <item t="default"/>
      </items>
    </pivotField>
  </pivotFields>
  <rowFields count="1">
    <field x="0"/>
  </rowFields>
  <rowItems count="3">
    <i>
      <x v="1"/>
    </i>
    <i>
      <x/>
    </i>
    <i>
      <x v="2"/>
    </i>
  </rowItems>
  <colFields count="1">
    <field x="3"/>
  </colFields>
  <colItems count="2">
    <i>
      <x/>
    </i>
    <i>
      <x v="1"/>
    </i>
  </colItems>
  <dataFields count="1">
    <dataField name="Sum of Value" fld="2" baseField="0" baseItem="0"/>
  </dataFields>
  <formats count="8">
    <format dxfId="268">
      <pivotArea type="all" dataOnly="0" outline="0" fieldPosition="0"/>
    </format>
    <format dxfId="269">
      <pivotArea outline="0" collapsedLevelsAreSubtotals="1" fieldPosition="0"/>
    </format>
    <format dxfId="270">
      <pivotArea type="origin" dataOnly="0" labelOnly="1" outline="0" fieldPosition="0"/>
    </format>
    <format dxfId="271">
      <pivotArea field="3" type="button" dataOnly="0" labelOnly="1" outline="0" axis="axisCol" fieldPosition="0"/>
    </format>
    <format dxfId="272">
      <pivotArea type="topRight" dataOnly="0" labelOnly="1" outline="0" fieldPosition="0"/>
    </format>
    <format dxfId="273">
      <pivotArea field="0" type="button" dataOnly="0" labelOnly="1" outline="0" axis="axisRow" fieldPosition="0"/>
    </format>
    <format dxfId="274">
      <pivotArea dataOnly="0" labelOnly="1" fieldPosition="0">
        <references count="1">
          <reference field="0" count="0"/>
        </references>
      </pivotArea>
    </format>
    <format dxfId="275">
      <pivotArea dataOnly="0" labelOnly="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B6DE1F-D707-E940-B8D0-09F47C6053A5}" name="PivotTable7" cacheId="2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2">
  <location ref="A42:B46" firstHeaderRow="1" firstDataRow="2" firstDataCol="1"/>
  <pivotFields count="4">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14">
        <item x="0"/>
        <item x="9"/>
        <item x="10"/>
        <item x="11"/>
        <item x="12"/>
        <item x="1"/>
        <item x="2"/>
        <item x="3"/>
        <item x="4"/>
        <item x="5"/>
        <item x="6"/>
        <item x="7"/>
        <item x="8"/>
        <item t="default"/>
      </items>
    </pivotField>
    <pivotField dataField="1" showAll="0"/>
    <pivotField axis="axisCol" showAll="0">
      <items count="3">
        <item x="1"/>
        <item h="1" x="0"/>
        <item t="default"/>
      </items>
    </pivotField>
  </pivotFields>
  <rowFields count="1">
    <field x="0"/>
  </rowFields>
  <rowItems count="3">
    <i>
      <x v="1"/>
    </i>
    <i>
      <x/>
    </i>
    <i>
      <x v="2"/>
    </i>
  </rowItems>
  <colFields count="1">
    <field x="3"/>
  </colFields>
  <colItems count="1">
    <i>
      <x/>
    </i>
  </colItems>
  <dataFields count="1">
    <dataField name="Sum of Value" fld="2" baseField="0" baseItem="0"/>
  </dataFields>
  <formats count="8">
    <format dxfId="283">
      <pivotArea type="all" dataOnly="0" outline="0" fieldPosition="0"/>
    </format>
    <format dxfId="282">
      <pivotArea outline="0" collapsedLevelsAreSubtotals="1" fieldPosition="0"/>
    </format>
    <format dxfId="281">
      <pivotArea type="origin" dataOnly="0" labelOnly="1" outline="0" fieldPosition="0"/>
    </format>
    <format dxfId="280">
      <pivotArea field="3" type="button" dataOnly="0" labelOnly="1" outline="0" axis="axisCol" fieldPosition="0"/>
    </format>
    <format dxfId="279">
      <pivotArea type="topRight" dataOnly="0" labelOnly="1" outline="0" fieldPosition="0"/>
    </format>
    <format dxfId="278">
      <pivotArea field="0" type="button" dataOnly="0" labelOnly="1" outline="0" axis="axisRow" fieldPosition="0"/>
    </format>
    <format dxfId="277">
      <pivotArea dataOnly="0" labelOnly="1" fieldPosition="0">
        <references count="1">
          <reference field="0" count="0"/>
        </references>
      </pivotArea>
    </format>
    <format dxfId="276">
      <pivotArea dataOnly="0" labelOnly="1" fieldPosition="0">
        <references count="1">
          <reference field="3"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36CAE1-9735-8244-89E5-C43453632F75}" name="PivotTable15" cacheId="2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K44:L49" firstHeaderRow="1" firstDataRow="2" firstDataCol="1"/>
  <pivotFields count="4">
    <pivotField showAll="0">
      <items count="14">
        <item x="0"/>
        <item x="9"/>
        <item x="10"/>
        <item x="11"/>
        <item x="12"/>
        <item x="1"/>
        <item x="2"/>
        <item x="3"/>
        <item x="4"/>
        <item x="5"/>
        <item x="6"/>
        <item x="7"/>
        <item x="8"/>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Col" showAll="0">
      <items count="3">
        <item x="0"/>
        <item h="1" x="1"/>
        <item t="default"/>
      </items>
    </pivotField>
    <pivotField dataField="1" showAll="0">
      <items count="102">
        <item x="87"/>
        <item x="83"/>
        <item x="85"/>
        <item x="78"/>
        <item x="84"/>
        <item x="79"/>
        <item x="77"/>
        <item x="82"/>
        <item x="86"/>
        <item x="33"/>
        <item x="38"/>
        <item x="35"/>
        <item x="34"/>
        <item x="100"/>
        <item x="29"/>
        <item x="37"/>
        <item x="81"/>
        <item x="93"/>
        <item x="26"/>
        <item x="27"/>
        <item x="32"/>
        <item x="89"/>
        <item x="99"/>
        <item x="28"/>
        <item x="96"/>
        <item x="95"/>
        <item x="69"/>
        <item x="97"/>
        <item x="36"/>
        <item x="88"/>
        <item x="91"/>
        <item x="92"/>
        <item x="80"/>
        <item x="98"/>
        <item x="90"/>
        <item x="72"/>
        <item x="94"/>
        <item x="67"/>
        <item x="70"/>
        <item x="71"/>
        <item x="68"/>
        <item x="66"/>
        <item x="44"/>
        <item x="64"/>
        <item x="63"/>
        <item x="53"/>
        <item x="51"/>
        <item x="47"/>
        <item x="56"/>
        <item x="31"/>
        <item x="48"/>
        <item x="50"/>
        <item x="59"/>
        <item x="62"/>
        <item x="40"/>
        <item x="43"/>
        <item x="73"/>
        <item x="46"/>
        <item x="42"/>
        <item x="76"/>
        <item x="65"/>
        <item x="74"/>
        <item x="45"/>
        <item x="61"/>
        <item x="58"/>
        <item x="49"/>
        <item x="60"/>
        <item x="57"/>
        <item x="52"/>
        <item x="54"/>
        <item x="55"/>
        <item x="41"/>
        <item x="18"/>
        <item x="39"/>
        <item x="16"/>
        <item x="21"/>
        <item x="30"/>
        <item x="20"/>
        <item x="13"/>
        <item x="19"/>
        <item x="75"/>
        <item x="15"/>
        <item x="17"/>
        <item x="25"/>
        <item x="12"/>
        <item x="1"/>
        <item x="23"/>
        <item x="11"/>
        <item x="22"/>
        <item x="5"/>
        <item x="14"/>
        <item x="3"/>
        <item x="8"/>
        <item x="0"/>
        <item x="9"/>
        <item x="6"/>
        <item x="10"/>
        <item x="2"/>
        <item x="7"/>
        <item x="24"/>
        <item x="4"/>
        <item t="default"/>
      </items>
    </pivotField>
  </pivotFields>
  <rowFields count="1">
    <field x="1"/>
  </rowFields>
  <rowItems count="4">
    <i>
      <x v="2"/>
    </i>
    <i>
      <x/>
    </i>
    <i>
      <x v="3"/>
    </i>
    <i>
      <x v="1"/>
    </i>
  </rowItems>
  <colFields count="1">
    <field x="2"/>
  </colFields>
  <colItems count="1">
    <i>
      <x/>
    </i>
  </colItems>
  <dataFields count="1">
    <dataField name="Sum of Value" fld="3"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2" type="button" dataOnly="0" labelOnly="1" outline="0" axis="axisCol" fieldPosition="0"/>
    </format>
    <format dxfId="4">
      <pivotArea type="topRight" dataOnly="0" labelOnly="1" outline="0" fieldPosition="0"/>
    </format>
    <format dxfId="5">
      <pivotArea field="1" type="button" dataOnly="0" labelOnly="1" outline="0" axis="axisRow" fieldPosition="0"/>
    </format>
    <format dxfId="6">
      <pivotArea dataOnly="0" labelOnly="1" fieldPosition="0">
        <references count="1">
          <reference field="1" count="0"/>
        </references>
      </pivotArea>
    </format>
    <format dxfId="7">
      <pivotArea dataOnly="0" labelOnly="1" grandRow="1" outline="0" fieldPosition="0"/>
    </format>
    <format dxfId="8">
      <pivotArea dataOnly="0" labelOnly="1" fieldPosition="0">
        <references count="1">
          <reference field="2" count="0"/>
        </references>
      </pivotArea>
    </format>
    <format dxfId="9">
      <pivotArea dataOnly="0" labelOnly="1" grandCol="1" outline="0" fieldPosition="0"/>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EDB242-306D-214E-B723-365B78B3472B}" name="PivotTable12" cacheId="2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E44:F49" firstHeaderRow="1" firstDataRow="2" firstDataCol="1"/>
  <pivotFields count="4">
    <pivotField showAll="0">
      <items count="14">
        <item x="0"/>
        <item x="9"/>
        <item x="10"/>
        <item x="11"/>
        <item x="12"/>
        <item x="1"/>
        <item x="2"/>
        <item x="3"/>
        <item x="4"/>
        <item x="5"/>
        <item x="6"/>
        <item x="7"/>
        <item x="8"/>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Col" showAll="0">
      <items count="3">
        <item h="1" x="0"/>
        <item x="1"/>
        <item t="default"/>
      </items>
    </pivotField>
    <pivotField dataField="1" showAll="0">
      <items count="102">
        <item x="87"/>
        <item x="83"/>
        <item x="85"/>
        <item x="78"/>
        <item x="84"/>
        <item x="79"/>
        <item x="77"/>
        <item x="82"/>
        <item x="86"/>
        <item x="33"/>
        <item x="38"/>
        <item x="35"/>
        <item x="34"/>
        <item x="100"/>
        <item x="29"/>
        <item x="37"/>
        <item x="81"/>
        <item x="93"/>
        <item x="26"/>
        <item x="27"/>
        <item x="32"/>
        <item x="89"/>
        <item x="99"/>
        <item x="28"/>
        <item x="96"/>
        <item x="95"/>
        <item x="69"/>
        <item x="97"/>
        <item x="36"/>
        <item x="88"/>
        <item x="91"/>
        <item x="92"/>
        <item x="80"/>
        <item x="98"/>
        <item x="90"/>
        <item x="72"/>
        <item x="94"/>
        <item x="67"/>
        <item x="70"/>
        <item x="71"/>
        <item x="68"/>
        <item x="66"/>
        <item x="44"/>
        <item x="64"/>
        <item x="63"/>
        <item x="53"/>
        <item x="51"/>
        <item x="47"/>
        <item x="56"/>
        <item x="31"/>
        <item x="48"/>
        <item x="50"/>
        <item x="59"/>
        <item x="62"/>
        <item x="40"/>
        <item x="43"/>
        <item x="73"/>
        <item x="46"/>
        <item x="42"/>
        <item x="76"/>
        <item x="65"/>
        <item x="74"/>
        <item x="45"/>
        <item x="61"/>
        <item x="58"/>
        <item x="49"/>
        <item x="60"/>
        <item x="57"/>
        <item x="52"/>
        <item x="54"/>
        <item x="55"/>
        <item x="41"/>
        <item x="18"/>
        <item x="39"/>
        <item x="16"/>
        <item x="21"/>
        <item x="30"/>
        <item x="20"/>
        <item x="13"/>
        <item x="19"/>
        <item x="75"/>
        <item x="15"/>
        <item x="17"/>
        <item x="25"/>
        <item x="12"/>
        <item x="1"/>
        <item x="23"/>
        <item x="11"/>
        <item x="22"/>
        <item x="5"/>
        <item x="14"/>
        <item x="3"/>
        <item x="8"/>
        <item x="0"/>
        <item x="9"/>
        <item x="6"/>
        <item x="10"/>
        <item x="2"/>
        <item x="7"/>
        <item x="24"/>
        <item x="4"/>
        <item t="default"/>
      </items>
    </pivotField>
  </pivotFields>
  <rowFields count="1">
    <field x="1"/>
  </rowFields>
  <rowItems count="4">
    <i>
      <x v="2"/>
    </i>
    <i>
      <x/>
    </i>
    <i>
      <x v="3"/>
    </i>
    <i>
      <x v="1"/>
    </i>
  </rowItems>
  <colFields count="1">
    <field x="2"/>
  </colFields>
  <colItems count="1">
    <i>
      <x v="1"/>
    </i>
  </colItems>
  <dataFields count="1">
    <dataField name="Sum of Value" fld="3" baseField="0" baseItem="0"/>
  </dataFields>
  <formats count="10">
    <format dxfId="248">
      <pivotArea type="all" dataOnly="0" outline="0" fieldPosition="0"/>
    </format>
    <format dxfId="249">
      <pivotArea outline="0" collapsedLevelsAreSubtotals="1" fieldPosition="0"/>
    </format>
    <format dxfId="250">
      <pivotArea type="origin" dataOnly="0" labelOnly="1" outline="0" fieldPosition="0"/>
    </format>
    <format dxfId="251">
      <pivotArea field="2" type="button" dataOnly="0" labelOnly="1" outline="0" axis="axisCol" fieldPosition="0"/>
    </format>
    <format dxfId="252">
      <pivotArea type="topRight" dataOnly="0" labelOnly="1" outline="0" fieldPosition="0"/>
    </format>
    <format dxfId="253">
      <pivotArea field="1" type="button" dataOnly="0" labelOnly="1" outline="0" axis="axisRow" fieldPosition="0"/>
    </format>
    <format dxfId="254">
      <pivotArea dataOnly="0" labelOnly="1" fieldPosition="0">
        <references count="1">
          <reference field="1" count="0"/>
        </references>
      </pivotArea>
    </format>
    <format dxfId="255">
      <pivotArea dataOnly="0" labelOnly="1" grandRow="1" outline="0" fieldPosition="0"/>
    </format>
    <format dxfId="256">
      <pivotArea dataOnly="0" labelOnly="1" fieldPosition="0">
        <references count="1">
          <reference field="2" count="0"/>
        </references>
      </pivotArea>
    </format>
    <format dxfId="257">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A877C3-D216-124C-81E5-564D2462E3FF}" name="PivotTable10" cacheId="2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A44:C49" firstHeaderRow="1" firstDataRow="2" firstDataCol="1"/>
  <pivotFields count="4">
    <pivotField showAll="0">
      <items count="14">
        <item x="0"/>
        <item x="9"/>
        <item x="10"/>
        <item x="11"/>
        <item x="12"/>
        <item x="1"/>
        <item x="2"/>
        <item x="3"/>
        <item x="4"/>
        <item x="5"/>
        <item x="6"/>
        <item x="7"/>
        <item x="8"/>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dataField="1" showAll="0">
      <items count="102">
        <item x="87"/>
        <item x="83"/>
        <item x="85"/>
        <item x="78"/>
        <item x="84"/>
        <item x="79"/>
        <item x="77"/>
        <item x="82"/>
        <item x="86"/>
        <item x="33"/>
        <item x="38"/>
        <item x="35"/>
        <item x="34"/>
        <item x="100"/>
        <item x="29"/>
        <item x="37"/>
        <item x="81"/>
        <item x="93"/>
        <item x="26"/>
        <item x="27"/>
        <item x="32"/>
        <item x="89"/>
        <item x="99"/>
        <item x="28"/>
        <item x="96"/>
        <item x="95"/>
        <item x="69"/>
        <item x="97"/>
        <item x="36"/>
        <item x="88"/>
        <item x="91"/>
        <item x="92"/>
        <item x="80"/>
        <item x="98"/>
        <item x="90"/>
        <item x="72"/>
        <item x="94"/>
        <item x="67"/>
        <item x="70"/>
        <item x="71"/>
        <item x="68"/>
        <item x="66"/>
        <item x="44"/>
        <item x="64"/>
        <item x="63"/>
        <item x="53"/>
        <item x="51"/>
        <item x="47"/>
        <item x="56"/>
        <item x="31"/>
        <item x="48"/>
        <item x="50"/>
        <item x="59"/>
        <item x="62"/>
        <item x="40"/>
        <item x="43"/>
        <item x="73"/>
        <item x="46"/>
        <item x="42"/>
        <item x="76"/>
        <item x="65"/>
        <item x="74"/>
        <item x="45"/>
        <item x="61"/>
        <item x="58"/>
        <item x="49"/>
        <item x="60"/>
        <item x="57"/>
        <item x="52"/>
        <item x="54"/>
        <item x="55"/>
        <item x="41"/>
        <item x="18"/>
        <item x="39"/>
        <item x="16"/>
        <item x="21"/>
        <item x="30"/>
        <item x="20"/>
        <item x="13"/>
        <item x="19"/>
        <item x="75"/>
        <item x="15"/>
        <item x="17"/>
        <item x="25"/>
        <item x="12"/>
        <item x="1"/>
        <item x="23"/>
        <item x="11"/>
        <item x="22"/>
        <item x="5"/>
        <item x="14"/>
        <item x="3"/>
        <item x="8"/>
        <item x="0"/>
        <item x="9"/>
        <item x="6"/>
        <item x="10"/>
        <item x="2"/>
        <item x="7"/>
        <item x="24"/>
        <item x="4"/>
        <item t="default"/>
      </items>
    </pivotField>
  </pivotFields>
  <rowFields count="1">
    <field x="1"/>
  </rowFields>
  <rowItems count="4">
    <i>
      <x v="2"/>
    </i>
    <i>
      <x/>
    </i>
    <i>
      <x v="3"/>
    </i>
    <i>
      <x v="1"/>
    </i>
  </rowItems>
  <colFields count="1">
    <field x="2"/>
  </colFields>
  <colItems count="2">
    <i>
      <x/>
    </i>
    <i>
      <x v="1"/>
    </i>
  </colItems>
  <dataFields count="1">
    <dataField name="Sum of Value" fld="3" baseField="0" baseItem="0"/>
  </dataFields>
  <formats count="10">
    <format dxfId="267">
      <pivotArea type="all" dataOnly="0" outline="0" fieldPosition="0"/>
    </format>
    <format dxfId="266">
      <pivotArea outline="0" collapsedLevelsAreSubtotals="1" fieldPosition="0"/>
    </format>
    <format dxfId="265">
      <pivotArea type="origin" dataOnly="0" labelOnly="1" outline="0" fieldPosition="0"/>
    </format>
    <format dxfId="264">
      <pivotArea field="2" type="button" dataOnly="0" labelOnly="1" outline="0" axis="axisCol" fieldPosition="0"/>
    </format>
    <format dxfId="263">
      <pivotArea type="topRight" dataOnly="0" labelOnly="1" outline="0" fieldPosition="0"/>
    </format>
    <format dxfId="262">
      <pivotArea field="1" type="button" dataOnly="0" labelOnly="1" outline="0" axis="axisRow" fieldPosition="0"/>
    </format>
    <format dxfId="261">
      <pivotArea dataOnly="0" labelOnly="1" fieldPosition="0">
        <references count="1">
          <reference field="1" count="0"/>
        </references>
      </pivotArea>
    </format>
    <format dxfId="260">
      <pivotArea dataOnly="0" labelOnly="1" grandRow="1" outline="0" fieldPosition="0"/>
    </format>
    <format dxfId="259">
      <pivotArea dataOnly="0" labelOnly="1" fieldPosition="0">
        <references count="1">
          <reference field="2" count="0"/>
        </references>
      </pivotArea>
    </format>
    <format dxfId="258">
      <pivotArea dataOnly="0" labelOnly="1" grandCol="1" outline="0" fieldPosition="0"/>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3" xr16:uid="{CCB01F79-D771-704E-97ED-A0437FFDCB09}" autoFormatId="16" applyNumberFormats="0" applyBorderFormats="0" applyFontFormats="0" applyPatternFormats="0" applyAlignmentFormats="0" applyWidthHeightFormats="0">
  <queryTableRefresh nextId="5">
    <queryTableFields count="4">
      <queryTableField id="1" name="Channel" tableColumnId="1"/>
      <queryTableField id="2" name="Months" tableColumnId="2"/>
      <queryTableField id="3" name="Value" tableColumnId="3"/>
      <queryTableField id="4" name="Metric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7" xr16:uid="{29FA6F21-3BA3-9946-946A-91FF02C4933A}" autoFormatId="16" applyNumberFormats="0" applyBorderFormats="0" applyFontFormats="0" applyPatternFormats="0" applyAlignmentFormats="0" applyWidthHeightFormats="0">
  <queryTableRefresh nextId="5">
    <queryTableFields count="4">
      <queryTableField id="1" name="Months" tableColumnId="1"/>
      <queryTableField id="2" name="Product Name" tableColumnId="2"/>
      <queryTableField id="3" name="Metrics" tableColumnId="3"/>
      <queryTableField id="4" name="Valu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4" xr16:uid="{C2AA672D-1ED2-E442-94C6-8006C20B652C}" autoFormatId="16" applyNumberFormats="0" applyBorderFormats="0" applyFontFormats="0" applyPatternFormats="0" applyAlignmentFormats="0" applyWidthHeightFormats="0">
  <queryTableRefresh nextId="5" unboundColumnsLeft="1">
    <queryTableFields count="3">
      <queryTableField id="4" dataBound="0" tableColumnId="1"/>
      <queryTableField id="1" name=" Overall Site Performance" tableColumnId="2"/>
      <queryTableField id="3" name="Value" tableColumnId="3"/>
    </queryTableFields>
    <queryTableDeletedFields count="1">
      <deletedField name="Attribu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AA54BD7-2066-0D40-98E7-1CFA92523084}" sourceName="Months">
  <pivotTables>
    <pivotTable tabId="18" name="PivotTable3"/>
    <pivotTable tabId="18" name="PivotTable4"/>
    <pivotTable tabId="18" name="PivotTable13"/>
  </pivotTables>
  <data>
    <tabular pivotCacheId="697576428">
      <items count="13">
        <i x="0" s="1"/>
        <i x="9" s="1"/>
        <i x="10" s="1"/>
        <i x="11" s="1"/>
        <i x="12"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A5DB1055-CEB6-2247-880C-E75EA1EEC646}" sourceName="Months">
  <pivotTables>
    <pivotTable tabId="19" name="PivotTable7"/>
    <pivotTable tabId="19" name="PivotTable9"/>
    <pivotTable tabId="19" name="PivotTable14"/>
  </pivotTables>
  <data>
    <tabular pivotCacheId="2144308372">
      <items count="13">
        <i x="0" s="1"/>
        <i x="9" s="1"/>
        <i x="10" s="1"/>
        <i x="11" s="1"/>
        <i x="12" s="1"/>
        <i x="1" s="1"/>
        <i x="2" s="1"/>
        <i x="3" s="1"/>
        <i x="4" s="1"/>
        <i x="5" s="1"/>
        <i x="6"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CC7CEFBD-7F02-6B4A-973E-14BD3ECC7222}" sourceName="Months">
  <pivotTables>
    <pivotTable tabId="20" name="PivotTable10"/>
    <pivotTable tabId="20" name="PivotTable12"/>
    <pivotTable tabId="20" name="PivotTable15"/>
  </pivotTables>
  <data>
    <tabular pivotCacheId="1470754896">
      <items count="13">
        <i x="0" s="1"/>
        <i x="9" s="1"/>
        <i x="10" s="1"/>
        <i x="11" s="1"/>
        <i x="12"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78B83FE-E9BB-D44B-A0C4-7F94F2A625DD}" cache="Slicer_Months" caption="Months" rowHeight="420624"/>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643AB137-B30F-E047-A87B-FE2B42D3CC67}" cache="Slicer_Months1" caption="Months" style="SlicerStyleOther2" rowHeight="420624"/>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7C2F1421-7B5E-E24C-83B3-D44335599438}" cache="Slicer_Months2" caption="Months" style="SlicerStyleOther2" rowHeight="420624"/>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67488A-344B-1046-9C68-05B54BBC0FEA}" name="Channel_Wise_Data" displayName="Channel_Wise_Data" ref="A1:D79" tableType="queryTable" totalsRowShown="0">
  <autoFilter ref="A1:D79" xr:uid="{A367488A-344B-1046-9C68-05B54BBC0FEA}"/>
  <tableColumns count="4">
    <tableColumn id="1" xr3:uid="{6620A1F5-C1D1-2240-9D29-B1023F82AB67}" uniqueName="1" name="Channel" queryTableFieldId="1" dataDxfId="299"/>
    <tableColumn id="2" xr3:uid="{A330DA2C-E3AD-6F4B-B31D-74C02CB286D2}" uniqueName="2" name="Months" queryTableFieldId="2" dataDxfId="298"/>
    <tableColumn id="3" xr3:uid="{CFB88960-7A66-A347-A903-43595972BA1E}" uniqueName="3" name="Value" queryTableFieldId="3"/>
    <tableColumn id="4" xr3:uid="{6BB1F713-DF9F-2F4D-8C1E-F5285D042BBB}" uniqueName="4" name="Metric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AF3E7C-CBCB-814B-9D80-DECCD0690905}" name="Product_Wise_Data" displayName="Product_Wise_Data" ref="A1:D105" tableType="queryTable" totalsRowShown="0">
  <autoFilter ref="A1:D105" xr:uid="{7AAF3E7C-CBCB-814B-9D80-DECCD0690905}"/>
  <tableColumns count="4">
    <tableColumn id="1" xr3:uid="{A32D43FD-8853-1A4D-BAE8-4FABD5F71D6A}" uniqueName="1" name="Months" queryTableFieldId="1" dataDxfId="301"/>
    <tableColumn id="2" xr3:uid="{8B1574BD-F7FC-4B43-AB1B-958216A33E4E}" uniqueName="2" name="Product Name" queryTableFieldId="2" dataDxfId="300"/>
    <tableColumn id="3" xr3:uid="{4FA921C5-D0AD-B145-A03F-3AC880871FFF}" uniqueName="3" name="Metrics" queryTableFieldId="3"/>
    <tableColumn id="4" xr3:uid="{E2665C0F-E078-0544-8BBA-12FED9371671}" uniqueName="4" name="Valu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CAF4E2-E88D-0646-AB9B-7552BABDCBF5}" name="Overall_Performance" displayName="Overall_Performance" ref="A1:C53" tableType="queryTable" totalsRowShown="0">
  <autoFilter ref="A1:C53" xr:uid="{3ECAF4E2-E88D-0646-AB9B-7552BABDCBF5}"/>
  <tableColumns count="3">
    <tableColumn id="1" xr3:uid="{47580418-0FCE-0547-86AD-6A3F0F5CEBD7}" uniqueName="1" name="Months" queryTableFieldId="4" dataDxfId="296"/>
    <tableColumn id="2" xr3:uid="{A440410B-6D4E-064F-86FA-D8D749739353}" uniqueName="2" name="Metrics" queryTableFieldId="1" dataDxfId="297"/>
    <tableColumn id="3" xr3:uid="{C2E3E9B3-C60F-E543-8D46-318276E33EBE}" uniqueName="3"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3675-86F7-2845-8B9E-9D4D2E3861CE}">
  <sheetPr>
    <tabColor theme="4"/>
  </sheetPr>
  <dimension ref="A1:U52"/>
  <sheetViews>
    <sheetView topLeftCell="A3" zoomScaleNormal="100" workbookViewId="0">
      <selection activeCell="C4" sqref="C4:F15"/>
    </sheetView>
  </sheetViews>
  <sheetFormatPr baseColWidth="10" defaultRowHeight="16" x14ac:dyDescent="0.2"/>
  <cols>
    <col min="1" max="1" width="12.1640625" style="1" customWidth="1"/>
    <col min="2" max="21" width="11.1640625" style="1" customWidth="1"/>
    <col min="22" max="22" width="11.33203125" style="1" customWidth="1"/>
    <col min="23" max="16384" width="10.83203125" style="1"/>
  </cols>
  <sheetData>
    <row r="1" spans="1:21" ht="16" customHeight="1" x14ac:dyDescent="0.2">
      <c r="A1" s="17" t="s">
        <v>34</v>
      </c>
      <c r="B1" s="17"/>
      <c r="C1" s="17"/>
      <c r="D1" s="17"/>
      <c r="E1" s="17"/>
      <c r="F1" s="17"/>
      <c r="G1" s="17"/>
      <c r="H1" s="17"/>
      <c r="I1" s="17"/>
      <c r="J1" s="17"/>
      <c r="K1" s="17"/>
      <c r="L1" s="17"/>
      <c r="M1" s="17"/>
      <c r="N1" s="17"/>
      <c r="O1" s="17"/>
      <c r="P1" s="17"/>
      <c r="Q1" s="17"/>
      <c r="R1" s="17"/>
      <c r="S1" s="17"/>
      <c r="T1" s="17"/>
      <c r="U1" s="17"/>
    </row>
    <row r="2" spans="1:21" ht="16" customHeight="1" x14ac:dyDescent="0.2">
      <c r="A2" s="17"/>
      <c r="B2" s="17"/>
      <c r="C2" s="17"/>
      <c r="D2" s="17"/>
      <c r="E2" s="17"/>
      <c r="F2" s="17"/>
      <c r="G2" s="17"/>
      <c r="H2" s="17"/>
      <c r="I2" s="17"/>
      <c r="J2" s="17"/>
      <c r="K2" s="17"/>
      <c r="L2" s="17"/>
      <c r="M2" s="17"/>
      <c r="N2" s="17"/>
      <c r="O2" s="17"/>
      <c r="P2" s="17"/>
      <c r="Q2" s="17"/>
      <c r="R2" s="17"/>
      <c r="S2" s="17"/>
      <c r="T2" s="17"/>
      <c r="U2" s="17"/>
    </row>
    <row r="3" spans="1:21" ht="16" customHeight="1" x14ac:dyDescent="0.2">
      <c r="A3" s="17"/>
      <c r="B3" s="17"/>
      <c r="C3" s="17"/>
      <c r="D3" s="17"/>
      <c r="E3" s="17"/>
      <c r="F3" s="17"/>
      <c r="G3" s="17"/>
      <c r="H3" s="17"/>
      <c r="I3" s="17"/>
      <c r="J3" s="17"/>
      <c r="K3" s="17"/>
      <c r="L3" s="17"/>
      <c r="M3" s="17"/>
      <c r="N3" s="17"/>
      <c r="O3" s="17"/>
      <c r="P3" s="17"/>
      <c r="Q3" s="17"/>
      <c r="R3" s="17"/>
      <c r="S3" s="17"/>
      <c r="T3" s="17"/>
      <c r="U3" s="17"/>
    </row>
    <row r="4" spans="1:21" ht="16" customHeight="1" x14ac:dyDescent="0.2">
      <c r="A4" s="8"/>
      <c r="B4" s="8"/>
      <c r="C4" s="8"/>
      <c r="D4" s="8"/>
      <c r="E4" s="8"/>
      <c r="F4" s="8"/>
      <c r="G4" s="8"/>
      <c r="H4" s="8"/>
      <c r="I4" s="8"/>
      <c r="J4" s="8"/>
      <c r="K4" s="8"/>
      <c r="L4" s="8"/>
      <c r="M4" s="8"/>
      <c r="N4" s="8"/>
      <c r="O4" s="8"/>
      <c r="P4" s="8"/>
      <c r="Q4" s="8"/>
      <c r="R4" s="8"/>
      <c r="S4" s="8"/>
      <c r="T4" s="8"/>
      <c r="U4" s="8"/>
    </row>
    <row r="38" spans="1:16" x14ac:dyDescent="0.2">
      <c r="J38" s="14"/>
      <c r="K38" s="14"/>
      <c r="L38" s="14" t="s">
        <v>36</v>
      </c>
      <c r="M38" s="14" t="s">
        <v>37</v>
      </c>
      <c r="P38" s="1" t="s">
        <v>38</v>
      </c>
    </row>
    <row r="39" spans="1:16" x14ac:dyDescent="0.2">
      <c r="A39" s="1" t="s">
        <v>1</v>
      </c>
      <c r="B39" s="1" t="s">
        <v>33</v>
      </c>
      <c r="D39" s="1" t="s">
        <v>1</v>
      </c>
      <c r="E39" s="1" t="s">
        <v>33</v>
      </c>
      <c r="G39" s="3" t="s">
        <v>25</v>
      </c>
      <c r="H39" s="4" t="s">
        <v>35</v>
      </c>
      <c r="K39" s="19" t="s">
        <v>24</v>
      </c>
      <c r="L39" s="16">
        <f>GETPIVOTDATA("Value",$A$39,"Metrics","Application Submits")/GETPIVOTDATA("Value",$A$39,"Metrics","Visits")</f>
        <v>3.9619114303860246E-2</v>
      </c>
      <c r="M39" s="16">
        <f>GETPIVOTDATA("Value",$A$39,"Metrics","Application Submits")/GETPIVOTDATA("Value",$A$39,"Metrics","Unique Visitors")</f>
        <v>4.7104130349710061E-2</v>
      </c>
      <c r="P39" s="15">
        <f>GETPIVOTDATA("Value",$A$39,"Metrics","Application Submits")/GETPIVOTDATA("Value",$A$39,"Metrics","Application Starts")</f>
        <v>0.37015396873099854</v>
      </c>
    </row>
    <row r="40" spans="1:16" x14ac:dyDescent="0.2">
      <c r="A40" s="2" t="s">
        <v>32</v>
      </c>
      <c r="B40" s="9">
        <v>52962</v>
      </c>
      <c r="D40" s="2" t="s">
        <v>30</v>
      </c>
      <c r="E40" s="9">
        <v>1124360</v>
      </c>
      <c r="G40" s="10" t="s">
        <v>7</v>
      </c>
      <c r="H40" s="5">
        <v>4029</v>
      </c>
      <c r="J40" s="20"/>
      <c r="K40" s="19" t="s">
        <v>8</v>
      </c>
      <c r="L40" s="16">
        <f>GETPIVOTDATA("Value",$A$39,"Metrics","Application Starts")/GETPIVOTDATA("Value",$A$39,"Metrics","Visits")</f>
        <v>0.10703414700560078</v>
      </c>
      <c r="M40" s="16">
        <f>GETPIVOTDATA("Value",$A$39,"Metrics","Application Starts")/GETPIVOTDATA("Value",$A$39,"Metrics","Unique Visitors")</f>
        <v>0.12725550535415703</v>
      </c>
    </row>
    <row r="41" spans="1:16" x14ac:dyDescent="0.2">
      <c r="A41" s="2" t="s">
        <v>31</v>
      </c>
      <c r="B41" s="9">
        <v>143081</v>
      </c>
      <c r="D41" s="2" t="s">
        <v>27</v>
      </c>
      <c r="E41" s="9">
        <v>1336779</v>
      </c>
      <c r="G41" s="11" t="s">
        <v>9</v>
      </c>
      <c r="H41" s="6">
        <v>3905</v>
      </c>
    </row>
    <row r="42" spans="1:16" x14ac:dyDescent="0.2">
      <c r="A42" s="2" t="s">
        <v>30</v>
      </c>
      <c r="B42" s="9">
        <v>1124360</v>
      </c>
      <c r="G42" s="10" t="s">
        <v>10</v>
      </c>
      <c r="H42" s="5">
        <v>4527</v>
      </c>
    </row>
    <row r="43" spans="1:16" x14ac:dyDescent="0.2">
      <c r="A43" s="2" t="s">
        <v>27</v>
      </c>
      <c r="B43" s="9">
        <v>1336779</v>
      </c>
      <c r="G43" s="11" t="s">
        <v>11</v>
      </c>
      <c r="H43" s="6">
        <v>3801</v>
      </c>
    </row>
    <row r="44" spans="1:16" x14ac:dyDescent="0.2">
      <c r="A44" s="12"/>
      <c r="B44"/>
      <c r="G44" s="10" t="s">
        <v>12</v>
      </c>
      <c r="H44" s="5">
        <v>4764</v>
      </c>
    </row>
    <row r="45" spans="1:16" x14ac:dyDescent="0.2">
      <c r="G45" s="11" t="s">
        <v>13</v>
      </c>
      <c r="H45" s="6">
        <v>3589</v>
      </c>
    </row>
    <row r="46" spans="1:16" x14ac:dyDescent="0.2">
      <c r="G46" s="10" t="s">
        <v>14</v>
      </c>
      <c r="H46" s="5">
        <v>3896</v>
      </c>
    </row>
    <row r="47" spans="1:16" x14ac:dyDescent="0.2">
      <c r="A47" s="1" t="s">
        <v>1</v>
      </c>
      <c r="B47" s="1" t="s">
        <v>33</v>
      </c>
      <c r="G47" s="11" t="s">
        <v>15</v>
      </c>
      <c r="H47" s="6">
        <v>3781</v>
      </c>
    </row>
    <row r="48" spans="1:16" x14ac:dyDescent="0.2">
      <c r="A48" s="2" t="s">
        <v>32</v>
      </c>
      <c r="B48" s="9">
        <v>52962</v>
      </c>
      <c r="G48" s="10" t="s">
        <v>16</v>
      </c>
      <c r="H48" s="5">
        <v>3418</v>
      </c>
    </row>
    <row r="49" spans="1:8" x14ac:dyDescent="0.2">
      <c r="A49" s="2" t="s">
        <v>31</v>
      </c>
      <c r="B49" s="9">
        <v>143081</v>
      </c>
      <c r="G49" s="11" t="s">
        <v>17</v>
      </c>
      <c r="H49" s="6">
        <v>4276</v>
      </c>
    </row>
    <row r="50" spans="1:8" x14ac:dyDescent="0.2">
      <c r="A50" s="2" t="s">
        <v>27</v>
      </c>
      <c r="B50" s="9">
        <v>1336779</v>
      </c>
      <c r="G50" s="10" t="s">
        <v>18</v>
      </c>
      <c r="H50" s="5">
        <v>4474</v>
      </c>
    </row>
    <row r="51" spans="1:8" x14ac:dyDescent="0.2">
      <c r="A51"/>
      <c r="B51"/>
      <c r="G51" s="11" t="s">
        <v>19</v>
      </c>
      <c r="H51" s="6">
        <v>4826</v>
      </c>
    </row>
    <row r="52" spans="1:8" x14ac:dyDescent="0.2">
      <c r="G52" s="10" t="s">
        <v>20</v>
      </c>
      <c r="H52" s="5">
        <v>3676</v>
      </c>
    </row>
  </sheetData>
  <mergeCells count="1">
    <mergeCell ref="A1:U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2EA8-493D-EF4E-B516-02FCB801C175}">
  <sheetPr>
    <tabColor theme="5"/>
  </sheetPr>
  <dimension ref="A1:U53"/>
  <sheetViews>
    <sheetView workbookViewId="0">
      <selection activeCell="L27" sqref="L27"/>
    </sheetView>
  </sheetViews>
  <sheetFormatPr baseColWidth="10" defaultRowHeight="16" x14ac:dyDescent="0.2"/>
  <cols>
    <col min="1" max="21" width="11.1640625" style="1" customWidth="1"/>
    <col min="22" max="16384" width="10.83203125" style="1"/>
  </cols>
  <sheetData>
    <row r="1" spans="1:21" ht="16" customHeight="1" x14ac:dyDescent="0.2">
      <c r="A1" s="17" t="s">
        <v>40</v>
      </c>
      <c r="B1" s="17"/>
      <c r="C1" s="17"/>
      <c r="D1" s="17"/>
      <c r="E1" s="17"/>
      <c r="F1" s="17"/>
      <c r="G1" s="17"/>
      <c r="H1" s="17"/>
      <c r="I1" s="17"/>
      <c r="J1" s="17"/>
      <c r="K1" s="17"/>
      <c r="L1" s="17"/>
      <c r="M1" s="17"/>
      <c r="N1" s="17"/>
      <c r="O1" s="17"/>
      <c r="P1" s="17"/>
      <c r="Q1" s="17"/>
      <c r="R1" s="17"/>
      <c r="S1" s="17"/>
      <c r="T1" s="17"/>
      <c r="U1" s="17"/>
    </row>
    <row r="2" spans="1:21" ht="16" customHeight="1" x14ac:dyDescent="0.2">
      <c r="A2" s="17"/>
      <c r="B2" s="17"/>
      <c r="C2" s="17"/>
      <c r="D2" s="17"/>
      <c r="E2" s="17"/>
      <c r="F2" s="17"/>
      <c r="G2" s="17"/>
      <c r="H2" s="17"/>
      <c r="I2" s="17"/>
      <c r="J2" s="17"/>
      <c r="K2" s="17"/>
      <c r="L2" s="17"/>
      <c r="M2" s="17"/>
      <c r="N2" s="17"/>
      <c r="O2" s="17"/>
      <c r="P2" s="17"/>
      <c r="Q2" s="17"/>
      <c r="R2" s="17"/>
      <c r="S2" s="17"/>
      <c r="T2" s="17"/>
      <c r="U2" s="17"/>
    </row>
    <row r="3" spans="1:21" ht="16" customHeight="1" x14ac:dyDescent="0.2">
      <c r="A3" s="17"/>
      <c r="B3" s="17"/>
      <c r="C3" s="17"/>
      <c r="D3" s="17"/>
      <c r="E3" s="17"/>
      <c r="F3" s="17"/>
      <c r="G3" s="17"/>
      <c r="H3" s="17"/>
      <c r="I3" s="17"/>
      <c r="J3" s="17"/>
      <c r="K3" s="17"/>
      <c r="L3" s="17"/>
      <c r="M3" s="17"/>
      <c r="N3" s="17"/>
      <c r="O3" s="17"/>
      <c r="P3" s="17"/>
      <c r="Q3" s="17"/>
      <c r="R3" s="17"/>
      <c r="S3" s="17"/>
      <c r="T3" s="17"/>
      <c r="U3" s="17"/>
    </row>
    <row r="41" spans="1:8" x14ac:dyDescent="0.2">
      <c r="A41" s="13" t="s">
        <v>41</v>
      </c>
      <c r="B41" s="13"/>
      <c r="D41" t="s">
        <v>0</v>
      </c>
      <c r="E41" t="s">
        <v>2</v>
      </c>
      <c r="G41" s="13" t="s">
        <v>46</v>
      </c>
      <c r="H41" s="13"/>
    </row>
    <row r="42" spans="1:8" x14ac:dyDescent="0.2">
      <c r="A42" s="1" t="s">
        <v>33</v>
      </c>
      <c r="B42" s="1" t="s">
        <v>39</v>
      </c>
      <c r="C42"/>
      <c r="D42" s="2" t="s">
        <v>26</v>
      </c>
      <c r="E42" s="18">
        <f>GETPIVOTDATA("Value",$A$49,"Channel","Referral","Metrics","Application Submit")/GETPIVOTDATA("Value",$A$49,"Channel","Referral","Metrics","Visits")</f>
        <v>2.5174507093997656E-2</v>
      </c>
      <c r="G42" s="1" t="s">
        <v>33</v>
      </c>
      <c r="H42" s="1" t="s">
        <v>39</v>
      </c>
    </row>
    <row r="43" spans="1:8" x14ac:dyDescent="0.2">
      <c r="A43" s="1" t="s">
        <v>1</v>
      </c>
      <c r="B43" s="1" t="s">
        <v>24</v>
      </c>
      <c r="C43"/>
      <c r="D43" s="2" t="s">
        <v>29</v>
      </c>
      <c r="E43" s="18">
        <f>GETPIVOTDATA("Value",$A$49,"Channel","Paid","Metrics","Application Submit")/GETPIVOTDATA("Value",$A$49,"Channel","Paid","Metrics","Visits")</f>
        <v>2.5384648498175857E-2</v>
      </c>
      <c r="G43" s="1" t="s">
        <v>1</v>
      </c>
      <c r="H43" s="1" t="s">
        <v>27</v>
      </c>
    </row>
    <row r="44" spans="1:8" x14ac:dyDescent="0.2">
      <c r="A44" s="2" t="s">
        <v>29</v>
      </c>
      <c r="B44" s="9">
        <v>28305</v>
      </c>
      <c r="C44"/>
      <c r="D44" s="2" t="s">
        <v>28</v>
      </c>
      <c r="E44" s="18">
        <f>GETPIVOTDATA("Value",$A$49,"Channel","Natural","Metrics","Application Submit")/GETPIVOTDATA("Value",$A$49,"Channel","Natural","Metrics","Visits")</f>
        <v>0.14099502306163747</v>
      </c>
      <c r="G44" s="2" t="s">
        <v>29</v>
      </c>
      <c r="H44" s="9">
        <v>1115044</v>
      </c>
    </row>
    <row r="45" spans="1:8" x14ac:dyDescent="0.2">
      <c r="A45" s="2" t="s">
        <v>28</v>
      </c>
      <c r="B45" s="9">
        <v>23202</v>
      </c>
      <c r="C45"/>
      <c r="D45"/>
      <c r="E45"/>
      <c r="G45" s="2" t="s">
        <v>28</v>
      </c>
      <c r="H45" s="9">
        <v>164559</v>
      </c>
    </row>
    <row r="46" spans="1:8" x14ac:dyDescent="0.2">
      <c r="A46" s="2" t="s">
        <v>26</v>
      </c>
      <c r="B46" s="9">
        <v>1439</v>
      </c>
      <c r="C46"/>
      <c r="G46" s="2" t="s">
        <v>26</v>
      </c>
      <c r="H46" s="9">
        <v>57161</v>
      </c>
    </row>
    <row r="48" spans="1:8" x14ac:dyDescent="0.2">
      <c r="A48" s="13" t="s">
        <v>42</v>
      </c>
      <c r="B48" s="13"/>
    </row>
    <row r="49" spans="1:3" x14ac:dyDescent="0.2">
      <c r="A49" s="1" t="s">
        <v>33</v>
      </c>
      <c r="B49" s="1" t="s">
        <v>39</v>
      </c>
    </row>
    <row r="50" spans="1:3" x14ac:dyDescent="0.2">
      <c r="A50" s="1" t="s">
        <v>1</v>
      </c>
      <c r="B50" s="1" t="s">
        <v>27</v>
      </c>
      <c r="C50" s="1" t="s">
        <v>24</v>
      </c>
    </row>
    <row r="51" spans="1:3" x14ac:dyDescent="0.2">
      <c r="A51" s="2" t="s">
        <v>29</v>
      </c>
      <c r="B51" s="9">
        <v>1115044</v>
      </c>
      <c r="C51" s="9">
        <v>28305</v>
      </c>
    </row>
    <row r="52" spans="1:3" x14ac:dyDescent="0.2">
      <c r="A52" s="2" t="s">
        <v>28</v>
      </c>
      <c r="B52" s="9">
        <v>164559</v>
      </c>
      <c r="C52" s="9">
        <v>23202</v>
      </c>
    </row>
    <row r="53" spans="1:3" x14ac:dyDescent="0.2">
      <c r="A53" s="2" t="s">
        <v>26</v>
      </c>
      <c r="B53" s="9">
        <v>57161</v>
      </c>
      <c r="C53" s="9">
        <v>1439</v>
      </c>
    </row>
  </sheetData>
  <sortState xmlns:xlrd2="http://schemas.microsoft.com/office/spreadsheetml/2017/richdata2" ref="D42:E44">
    <sortCondition descending="1" ref="D41:D44"/>
  </sortState>
  <mergeCells count="4">
    <mergeCell ref="A1:U3"/>
    <mergeCell ref="A41:B41"/>
    <mergeCell ref="A48:B48"/>
    <mergeCell ref="G41:H41"/>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F4C4-8115-1343-A12A-46C688E34D28}">
  <sheetPr>
    <tabColor theme="2"/>
  </sheetPr>
  <dimension ref="A1:U50"/>
  <sheetViews>
    <sheetView tabSelected="1" workbookViewId="0">
      <selection activeCell="K45" sqref="K45:L49"/>
    </sheetView>
  </sheetViews>
  <sheetFormatPr baseColWidth="10" defaultRowHeight="16" x14ac:dyDescent="0.2"/>
  <cols>
    <col min="1" max="21" width="11.1640625" style="1" customWidth="1"/>
    <col min="22" max="53" width="5.1640625" style="1" bestFit="1" customWidth="1"/>
    <col min="54" max="54" width="19.6640625" style="1" bestFit="1" customWidth="1"/>
    <col min="55" max="55" width="19" style="1" bestFit="1" customWidth="1"/>
    <col min="56" max="81" width="4.1640625" style="1" bestFit="1" customWidth="1"/>
    <col min="82" max="104" width="5.1640625" style="1" bestFit="1" customWidth="1"/>
    <col min="105" max="105" width="21.6640625" style="1" bestFit="1" customWidth="1"/>
    <col min="106" max="16384" width="10.83203125" style="1"/>
  </cols>
  <sheetData>
    <row r="1" spans="1:21" x14ac:dyDescent="0.2">
      <c r="A1" s="17" t="s">
        <v>43</v>
      </c>
      <c r="B1" s="17"/>
      <c r="C1" s="17"/>
      <c r="D1" s="17"/>
      <c r="E1" s="17"/>
      <c r="F1" s="17"/>
      <c r="G1" s="17"/>
      <c r="H1" s="17"/>
      <c r="I1" s="17"/>
      <c r="J1" s="17"/>
      <c r="K1" s="17"/>
      <c r="L1" s="17"/>
      <c r="M1" s="17"/>
      <c r="N1" s="17"/>
      <c r="O1" s="17"/>
      <c r="P1" s="17"/>
      <c r="Q1" s="17"/>
      <c r="R1" s="17"/>
      <c r="S1" s="17"/>
      <c r="T1" s="17"/>
      <c r="U1" s="17"/>
    </row>
    <row r="2" spans="1:21" x14ac:dyDescent="0.2">
      <c r="A2" s="17"/>
      <c r="B2" s="17"/>
      <c r="C2" s="17"/>
      <c r="D2" s="17"/>
      <c r="E2" s="17"/>
      <c r="F2" s="17"/>
      <c r="G2" s="17"/>
      <c r="H2" s="17"/>
      <c r="I2" s="17"/>
      <c r="J2" s="17"/>
      <c r="K2" s="17"/>
      <c r="L2" s="17"/>
      <c r="M2" s="17"/>
      <c r="N2" s="17"/>
      <c r="O2" s="17"/>
      <c r="P2" s="17"/>
      <c r="Q2" s="17"/>
      <c r="R2" s="17"/>
      <c r="S2" s="17"/>
      <c r="T2" s="17"/>
      <c r="U2" s="17"/>
    </row>
    <row r="3" spans="1:21" x14ac:dyDescent="0.2">
      <c r="A3" s="17"/>
      <c r="B3" s="17"/>
      <c r="C3" s="17"/>
      <c r="D3" s="17"/>
      <c r="E3" s="17"/>
      <c r="F3" s="17"/>
      <c r="G3" s="17"/>
      <c r="H3" s="17"/>
      <c r="I3" s="17"/>
      <c r="J3" s="17"/>
      <c r="K3" s="17"/>
      <c r="L3" s="17"/>
      <c r="M3" s="17"/>
      <c r="N3" s="17"/>
      <c r="O3" s="17"/>
      <c r="P3" s="17"/>
      <c r="Q3" s="17"/>
      <c r="R3" s="17"/>
      <c r="S3" s="17"/>
      <c r="T3" s="17"/>
      <c r="U3" s="17"/>
    </row>
    <row r="44" spans="1:13" x14ac:dyDescent="0.2">
      <c r="A44" s="1" t="s">
        <v>33</v>
      </c>
      <c r="B44" s="1" t="s">
        <v>39</v>
      </c>
      <c r="E44" s="1" t="s">
        <v>33</v>
      </c>
      <c r="F44" s="1" t="s">
        <v>39</v>
      </c>
      <c r="K44" s="1" t="s">
        <v>33</v>
      </c>
      <c r="L44" s="1" t="s">
        <v>39</v>
      </c>
      <c r="M44"/>
    </row>
    <row r="45" spans="1:13" x14ac:dyDescent="0.2">
      <c r="A45" s="1" t="s">
        <v>1</v>
      </c>
      <c r="B45" s="1" t="s">
        <v>8</v>
      </c>
      <c r="C45" s="1" t="s">
        <v>24</v>
      </c>
      <c r="E45" s="1" t="s">
        <v>1</v>
      </c>
      <c r="F45" s="1" t="s">
        <v>24</v>
      </c>
      <c r="H45" s="1" t="s">
        <v>44</v>
      </c>
      <c r="I45" s="1" t="s">
        <v>45</v>
      </c>
      <c r="K45" s="1" t="s">
        <v>1</v>
      </c>
      <c r="L45" s="1" t="s">
        <v>8</v>
      </c>
      <c r="M45"/>
    </row>
    <row r="46" spans="1:13" x14ac:dyDescent="0.2">
      <c r="A46" s="2" t="s">
        <v>6</v>
      </c>
      <c r="B46" s="9">
        <v>70784</v>
      </c>
      <c r="C46" s="9">
        <v>21146</v>
      </c>
      <c r="E46" s="2" t="s">
        <v>6</v>
      </c>
      <c r="F46" s="9">
        <v>21146</v>
      </c>
      <c r="H46" s="2" t="s">
        <v>6</v>
      </c>
      <c r="I46" s="15">
        <f>GETPIVOTDATA("Value",$A$44,"Product Name","Gold Card from OPEN","Metrics","Application Submit")/GETPIVOTDATA("Value",$A$44,"Product Name","Gold Card from OPEN","Metrics","Application Start")</f>
        <v>0.29873982820976491</v>
      </c>
      <c r="K46" s="2" t="s">
        <v>6</v>
      </c>
      <c r="L46" s="9">
        <v>70784</v>
      </c>
      <c r="M46"/>
    </row>
    <row r="47" spans="1:13" x14ac:dyDescent="0.2">
      <c r="A47" s="2" t="s">
        <v>21</v>
      </c>
      <c r="B47" s="9">
        <v>40883</v>
      </c>
      <c r="C47" s="9">
        <v>17195</v>
      </c>
      <c r="E47" s="2" t="s">
        <v>21</v>
      </c>
      <c r="F47" s="9">
        <v>17195</v>
      </c>
      <c r="H47" s="2" t="s">
        <v>21</v>
      </c>
      <c r="I47" s="15">
        <f>GETPIVOTDATA("Value",$A$44,"Product Name","Business Platinum","Metrics","Application Submit")/GETPIVOTDATA("Value",$A$44,"Product Name","Business Platinum","Metrics","Application Start")</f>
        <v>0.42059046547464718</v>
      </c>
      <c r="K47" s="2" t="s">
        <v>21</v>
      </c>
      <c r="L47" s="9">
        <v>40883</v>
      </c>
      <c r="M47"/>
    </row>
    <row r="48" spans="1:13" x14ac:dyDescent="0.2">
      <c r="A48" s="2" t="s">
        <v>23</v>
      </c>
      <c r="B48" s="9">
        <v>20292</v>
      </c>
      <c r="C48" s="9">
        <v>10533</v>
      </c>
      <c r="E48" s="2" t="s">
        <v>23</v>
      </c>
      <c r="F48" s="9">
        <v>10533</v>
      </c>
      <c r="H48" s="2" t="s">
        <v>23</v>
      </c>
      <c r="I48" s="15">
        <f>GETPIVOTDATA("Value",$A$44,"Product Name","Plum Card","Metrics","Application Submit")/GETPIVOTDATA("Value",$A$44,"Product Name","Plum Card","Metrics","Application Start")</f>
        <v>0.51907155529272619</v>
      </c>
      <c r="K48" s="2" t="s">
        <v>23</v>
      </c>
      <c r="L48" s="9">
        <v>20292</v>
      </c>
      <c r="M48"/>
    </row>
    <row r="49" spans="1:13" x14ac:dyDescent="0.2">
      <c r="A49" s="2" t="s">
        <v>22</v>
      </c>
      <c r="B49" s="9">
        <v>11108</v>
      </c>
      <c r="C49" s="9">
        <v>4067</v>
      </c>
      <c r="E49" s="2" t="s">
        <v>22</v>
      </c>
      <c r="F49" s="9">
        <v>4067</v>
      </c>
      <c r="G49"/>
      <c r="H49" s="2" t="s">
        <v>22</v>
      </c>
      <c r="I49" s="15">
        <f>GETPIVOTDATA("Value",$A$44,"Product Name","Delta Gold","Metrics","Application Submit")/GETPIVOTDATA("Value",$A$44,"Product Name","Delta Gold","Metrics","Application Start")</f>
        <v>0.36613251710478933</v>
      </c>
      <c r="K49" s="2" t="s">
        <v>22</v>
      </c>
      <c r="L49" s="9">
        <v>11108</v>
      </c>
      <c r="M49"/>
    </row>
    <row r="50" spans="1:13" x14ac:dyDescent="0.2">
      <c r="A50"/>
      <c r="B50"/>
      <c r="C50"/>
    </row>
  </sheetData>
  <mergeCells count="1">
    <mergeCell ref="A1:U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CA97-2DAF-3344-88A2-9268279BC052}">
  <dimension ref="A1:D79"/>
  <sheetViews>
    <sheetView topLeftCell="A2" workbookViewId="0">
      <selection sqref="A1:D79"/>
    </sheetView>
  </sheetViews>
  <sheetFormatPr baseColWidth="10" defaultRowHeight="16" x14ac:dyDescent="0.2"/>
  <cols>
    <col min="1" max="1" width="10.1640625" bestFit="1" customWidth="1"/>
    <col min="2" max="2" width="9.83203125" bestFit="1" customWidth="1"/>
    <col min="3" max="3" width="8.33203125" bestFit="1" customWidth="1"/>
    <col min="4" max="4" width="16.83203125" bestFit="1" customWidth="1"/>
  </cols>
  <sheetData>
    <row r="1" spans="1:4" x14ac:dyDescent="0.2">
      <c r="A1" t="s">
        <v>0</v>
      </c>
      <c r="B1" t="s">
        <v>25</v>
      </c>
      <c r="C1" t="s">
        <v>4</v>
      </c>
      <c r="D1" t="s">
        <v>5</v>
      </c>
    </row>
    <row r="2" spans="1:4" x14ac:dyDescent="0.2">
      <c r="A2" s="7" t="s">
        <v>26</v>
      </c>
      <c r="B2" s="7" t="s">
        <v>7</v>
      </c>
      <c r="C2">
        <v>6398</v>
      </c>
      <c r="D2" t="s">
        <v>27</v>
      </c>
    </row>
    <row r="3" spans="1:4" x14ac:dyDescent="0.2">
      <c r="A3" s="7" t="s">
        <v>26</v>
      </c>
      <c r="B3" s="7" t="s">
        <v>9</v>
      </c>
      <c r="C3">
        <v>3054</v>
      </c>
      <c r="D3" t="s">
        <v>27</v>
      </c>
    </row>
    <row r="4" spans="1:4" x14ac:dyDescent="0.2">
      <c r="A4" s="7" t="s">
        <v>26</v>
      </c>
      <c r="B4" s="7" t="s">
        <v>10</v>
      </c>
      <c r="C4">
        <v>4270</v>
      </c>
      <c r="D4" t="s">
        <v>27</v>
      </c>
    </row>
    <row r="5" spans="1:4" x14ac:dyDescent="0.2">
      <c r="A5" s="7" t="s">
        <v>26</v>
      </c>
      <c r="B5" s="7" t="s">
        <v>11</v>
      </c>
      <c r="C5">
        <v>4011</v>
      </c>
      <c r="D5" t="s">
        <v>27</v>
      </c>
    </row>
    <row r="6" spans="1:4" x14ac:dyDescent="0.2">
      <c r="A6" s="7" t="s">
        <v>26</v>
      </c>
      <c r="B6" s="7" t="s">
        <v>12</v>
      </c>
      <c r="C6">
        <v>4335</v>
      </c>
      <c r="D6" t="s">
        <v>27</v>
      </c>
    </row>
    <row r="7" spans="1:4" x14ac:dyDescent="0.2">
      <c r="A7" s="7" t="s">
        <v>26</v>
      </c>
      <c r="B7" s="7" t="s">
        <v>13</v>
      </c>
      <c r="C7">
        <v>3899</v>
      </c>
      <c r="D7" t="s">
        <v>27</v>
      </c>
    </row>
    <row r="8" spans="1:4" x14ac:dyDescent="0.2">
      <c r="A8" s="7" t="s">
        <v>26</v>
      </c>
      <c r="B8" s="7" t="s">
        <v>14</v>
      </c>
      <c r="C8">
        <v>5689</v>
      </c>
      <c r="D8" t="s">
        <v>27</v>
      </c>
    </row>
    <row r="9" spans="1:4" x14ac:dyDescent="0.2">
      <c r="A9" s="7" t="s">
        <v>26</v>
      </c>
      <c r="B9" s="7" t="s">
        <v>15</v>
      </c>
      <c r="C9">
        <v>7693</v>
      </c>
      <c r="D9" t="s">
        <v>27</v>
      </c>
    </row>
    <row r="10" spans="1:4" x14ac:dyDescent="0.2">
      <c r="A10" s="7" t="s">
        <v>26</v>
      </c>
      <c r="B10" s="7" t="s">
        <v>16</v>
      </c>
      <c r="C10">
        <v>3924</v>
      </c>
      <c r="D10" t="s">
        <v>27</v>
      </c>
    </row>
    <row r="11" spans="1:4" x14ac:dyDescent="0.2">
      <c r="A11" s="7" t="s">
        <v>26</v>
      </c>
      <c r="B11" s="7" t="s">
        <v>17</v>
      </c>
      <c r="C11">
        <v>4247</v>
      </c>
      <c r="D11" t="s">
        <v>27</v>
      </c>
    </row>
    <row r="12" spans="1:4" x14ac:dyDescent="0.2">
      <c r="A12" s="7" t="s">
        <v>26</v>
      </c>
      <c r="B12" s="7" t="s">
        <v>18</v>
      </c>
      <c r="C12">
        <v>3864</v>
      </c>
      <c r="D12" t="s">
        <v>27</v>
      </c>
    </row>
    <row r="13" spans="1:4" x14ac:dyDescent="0.2">
      <c r="A13" s="7" t="s">
        <v>26</v>
      </c>
      <c r="B13" s="7" t="s">
        <v>19</v>
      </c>
      <c r="C13">
        <v>3136</v>
      </c>
      <c r="D13" t="s">
        <v>27</v>
      </c>
    </row>
    <row r="14" spans="1:4" x14ac:dyDescent="0.2">
      <c r="A14" s="7" t="s">
        <v>26</v>
      </c>
      <c r="B14" s="7" t="s">
        <v>20</v>
      </c>
      <c r="C14">
        <v>2641</v>
      </c>
      <c r="D14" t="s">
        <v>27</v>
      </c>
    </row>
    <row r="15" spans="1:4" x14ac:dyDescent="0.2">
      <c r="A15" s="7" t="s">
        <v>28</v>
      </c>
      <c r="B15" s="7" t="s">
        <v>7</v>
      </c>
      <c r="C15">
        <v>12231</v>
      </c>
      <c r="D15" t="s">
        <v>27</v>
      </c>
    </row>
    <row r="16" spans="1:4" x14ac:dyDescent="0.2">
      <c r="A16" s="7" t="s">
        <v>28</v>
      </c>
      <c r="B16" s="7" t="s">
        <v>9</v>
      </c>
      <c r="C16">
        <v>12103</v>
      </c>
      <c r="D16" t="s">
        <v>27</v>
      </c>
    </row>
    <row r="17" spans="1:4" x14ac:dyDescent="0.2">
      <c r="A17" s="7" t="s">
        <v>28</v>
      </c>
      <c r="B17" s="7" t="s">
        <v>10</v>
      </c>
      <c r="C17">
        <v>14287</v>
      </c>
      <c r="D17" t="s">
        <v>27</v>
      </c>
    </row>
    <row r="18" spans="1:4" x14ac:dyDescent="0.2">
      <c r="A18" s="7" t="s">
        <v>28</v>
      </c>
      <c r="B18" s="7" t="s">
        <v>11</v>
      </c>
      <c r="C18">
        <v>12138</v>
      </c>
      <c r="D18" t="s">
        <v>27</v>
      </c>
    </row>
    <row r="19" spans="1:4" x14ac:dyDescent="0.2">
      <c r="A19" s="7" t="s">
        <v>28</v>
      </c>
      <c r="B19" s="7" t="s">
        <v>12</v>
      </c>
      <c r="C19">
        <v>13017</v>
      </c>
      <c r="D19" t="s">
        <v>27</v>
      </c>
    </row>
    <row r="20" spans="1:4" x14ac:dyDescent="0.2">
      <c r="A20" s="7" t="s">
        <v>28</v>
      </c>
      <c r="B20" s="7" t="s">
        <v>13</v>
      </c>
      <c r="C20">
        <v>12332</v>
      </c>
      <c r="D20" t="s">
        <v>27</v>
      </c>
    </row>
    <row r="21" spans="1:4" x14ac:dyDescent="0.2">
      <c r="A21" s="7" t="s">
        <v>28</v>
      </c>
      <c r="B21" s="7" t="s">
        <v>14</v>
      </c>
      <c r="C21">
        <v>12821</v>
      </c>
      <c r="D21" t="s">
        <v>27</v>
      </c>
    </row>
    <row r="22" spans="1:4" x14ac:dyDescent="0.2">
      <c r="A22" s="7" t="s">
        <v>28</v>
      </c>
      <c r="B22" s="7" t="s">
        <v>15</v>
      </c>
      <c r="C22">
        <v>12520</v>
      </c>
      <c r="D22" t="s">
        <v>27</v>
      </c>
    </row>
    <row r="23" spans="1:4" x14ac:dyDescent="0.2">
      <c r="A23" s="7" t="s">
        <v>28</v>
      </c>
      <c r="B23" s="7" t="s">
        <v>16</v>
      </c>
      <c r="C23">
        <v>11533</v>
      </c>
      <c r="D23" t="s">
        <v>27</v>
      </c>
    </row>
    <row r="24" spans="1:4" x14ac:dyDescent="0.2">
      <c r="A24" s="7" t="s">
        <v>28</v>
      </c>
      <c r="B24" s="7" t="s">
        <v>17</v>
      </c>
      <c r="C24">
        <v>13212</v>
      </c>
      <c r="D24" t="s">
        <v>27</v>
      </c>
    </row>
    <row r="25" spans="1:4" x14ac:dyDescent="0.2">
      <c r="A25" s="7" t="s">
        <v>28</v>
      </c>
      <c r="B25" s="7" t="s">
        <v>18</v>
      </c>
      <c r="C25">
        <v>11984</v>
      </c>
      <c r="D25" t="s">
        <v>27</v>
      </c>
    </row>
    <row r="26" spans="1:4" x14ac:dyDescent="0.2">
      <c r="A26" s="7" t="s">
        <v>28</v>
      </c>
      <c r="B26" s="7" t="s">
        <v>19</v>
      </c>
      <c r="C26">
        <v>14389</v>
      </c>
      <c r="D26" t="s">
        <v>27</v>
      </c>
    </row>
    <row r="27" spans="1:4" x14ac:dyDescent="0.2">
      <c r="A27" s="7" t="s">
        <v>28</v>
      </c>
      <c r="B27" s="7" t="s">
        <v>20</v>
      </c>
      <c r="C27">
        <v>11992</v>
      </c>
      <c r="D27" t="s">
        <v>27</v>
      </c>
    </row>
    <row r="28" spans="1:4" x14ac:dyDescent="0.2">
      <c r="A28" s="7" t="s">
        <v>29</v>
      </c>
      <c r="B28" s="7" t="s">
        <v>7</v>
      </c>
      <c r="C28">
        <v>56891</v>
      </c>
      <c r="D28" t="s">
        <v>27</v>
      </c>
    </row>
    <row r="29" spans="1:4" x14ac:dyDescent="0.2">
      <c r="A29" s="7" t="s">
        <v>29</v>
      </c>
      <c r="B29" s="7" t="s">
        <v>9</v>
      </c>
      <c r="C29">
        <v>65464</v>
      </c>
      <c r="D29" t="s">
        <v>27</v>
      </c>
    </row>
    <row r="30" spans="1:4" x14ac:dyDescent="0.2">
      <c r="A30" s="7" t="s">
        <v>29</v>
      </c>
      <c r="B30" s="7" t="s">
        <v>10</v>
      </c>
      <c r="C30">
        <v>44045</v>
      </c>
      <c r="D30" t="s">
        <v>27</v>
      </c>
    </row>
    <row r="31" spans="1:4" x14ac:dyDescent="0.2">
      <c r="A31" s="7" t="s">
        <v>29</v>
      </c>
      <c r="B31" s="7" t="s">
        <v>11</v>
      </c>
      <c r="C31">
        <v>38501</v>
      </c>
      <c r="D31" t="s">
        <v>27</v>
      </c>
    </row>
    <row r="32" spans="1:4" x14ac:dyDescent="0.2">
      <c r="A32" s="7" t="s">
        <v>29</v>
      </c>
      <c r="B32" s="7" t="s">
        <v>12</v>
      </c>
      <c r="C32">
        <v>138380</v>
      </c>
      <c r="D32" t="s">
        <v>27</v>
      </c>
    </row>
    <row r="33" spans="1:4" x14ac:dyDescent="0.2">
      <c r="A33" s="7" t="s">
        <v>29</v>
      </c>
      <c r="B33" s="7" t="s">
        <v>13</v>
      </c>
      <c r="C33">
        <v>46212</v>
      </c>
      <c r="D33" t="s">
        <v>27</v>
      </c>
    </row>
    <row r="34" spans="1:4" x14ac:dyDescent="0.2">
      <c r="A34" s="7" t="s">
        <v>29</v>
      </c>
      <c r="B34" s="7" t="s">
        <v>14</v>
      </c>
      <c r="C34">
        <v>79676</v>
      </c>
      <c r="D34" t="s">
        <v>27</v>
      </c>
    </row>
    <row r="35" spans="1:4" x14ac:dyDescent="0.2">
      <c r="A35" s="7" t="s">
        <v>29</v>
      </c>
      <c r="B35" s="7" t="s">
        <v>15</v>
      </c>
      <c r="C35">
        <v>51332</v>
      </c>
      <c r="D35" t="s">
        <v>27</v>
      </c>
    </row>
    <row r="36" spans="1:4" x14ac:dyDescent="0.2">
      <c r="A36" s="7" t="s">
        <v>29</v>
      </c>
      <c r="B36" s="7" t="s">
        <v>16</v>
      </c>
      <c r="C36">
        <v>181946</v>
      </c>
      <c r="D36" t="s">
        <v>27</v>
      </c>
    </row>
    <row r="37" spans="1:4" x14ac:dyDescent="0.2">
      <c r="A37" s="7" t="s">
        <v>29</v>
      </c>
      <c r="B37" s="7" t="s">
        <v>17</v>
      </c>
      <c r="C37">
        <v>175130</v>
      </c>
      <c r="D37" t="s">
        <v>27</v>
      </c>
    </row>
    <row r="38" spans="1:4" x14ac:dyDescent="0.2">
      <c r="A38" s="7" t="s">
        <v>29</v>
      </c>
      <c r="B38" s="7" t="s">
        <v>18</v>
      </c>
      <c r="C38">
        <v>81351</v>
      </c>
      <c r="D38" t="s">
        <v>27</v>
      </c>
    </row>
    <row r="39" spans="1:4" x14ac:dyDescent="0.2">
      <c r="A39" s="7" t="s">
        <v>29</v>
      </c>
      <c r="B39" s="7" t="s">
        <v>19</v>
      </c>
      <c r="C39">
        <v>85365</v>
      </c>
      <c r="D39" t="s">
        <v>27</v>
      </c>
    </row>
    <row r="40" spans="1:4" x14ac:dyDescent="0.2">
      <c r="A40" s="7" t="s">
        <v>29</v>
      </c>
      <c r="B40" s="7" t="s">
        <v>20</v>
      </c>
      <c r="C40">
        <v>70751</v>
      </c>
      <c r="D40" t="s">
        <v>27</v>
      </c>
    </row>
    <row r="41" spans="1:4" x14ac:dyDescent="0.2">
      <c r="A41" s="7" t="s">
        <v>26</v>
      </c>
      <c r="B41" s="7" t="s">
        <v>7</v>
      </c>
      <c r="C41">
        <v>145</v>
      </c>
      <c r="D41" t="s">
        <v>24</v>
      </c>
    </row>
    <row r="42" spans="1:4" x14ac:dyDescent="0.2">
      <c r="A42" s="7" t="s">
        <v>26</v>
      </c>
      <c r="B42" s="7" t="s">
        <v>9</v>
      </c>
      <c r="C42">
        <v>73</v>
      </c>
      <c r="D42" t="s">
        <v>24</v>
      </c>
    </row>
    <row r="43" spans="1:4" x14ac:dyDescent="0.2">
      <c r="A43" s="7" t="s">
        <v>26</v>
      </c>
      <c r="B43" s="7" t="s">
        <v>10</v>
      </c>
      <c r="C43">
        <v>140</v>
      </c>
      <c r="D43" t="s">
        <v>24</v>
      </c>
    </row>
    <row r="44" spans="1:4" x14ac:dyDescent="0.2">
      <c r="A44" s="7" t="s">
        <v>26</v>
      </c>
      <c r="B44" s="7" t="s">
        <v>11</v>
      </c>
      <c r="C44">
        <v>143</v>
      </c>
      <c r="D44" t="s">
        <v>24</v>
      </c>
    </row>
    <row r="45" spans="1:4" x14ac:dyDescent="0.2">
      <c r="A45" s="7" t="s">
        <v>26</v>
      </c>
      <c r="B45" s="7" t="s">
        <v>12</v>
      </c>
      <c r="C45">
        <v>127</v>
      </c>
      <c r="D45" t="s">
        <v>24</v>
      </c>
    </row>
    <row r="46" spans="1:4" x14ac:dyDescent="0.2">
      <c r="A46" s="7" t="s">
        <v>26</v>
      </c>
      <c r="B46" s="7" t="s">
        <v>13</v>
      </c>
      <c r="C46">
        <v>81</v>
      </c>
      <c r="D46" t="s">
        <v>24</v>
      </c>
    </row>
    <row r="47" spans="1:4" x14ac:dyDescent="0.2">
      <c r="A47" s="7" t="s">
        <v>26</v>
      </c>
      <c r="B47" s="7" t="s">
        <v>14</v>
      </c>
      <c r="C47">
        <v>75</v>
      </c>
      <c r="D47" t="s">
        <v>24</v>
      </c>
    </row>
    <row r="48" spans="1:4" x14ac:dyDescent="0.2">
      <c r="A48" s="7" t="s">
        <v>26</v>
      </c>
      <c r="B48" s="7" t="s">
        <v>15</v>
      </c>
      <c r="C48">
        <v>251</v>
      </c>
      <c r="D48" t="s">
        <v>24</v>
      </c>
    </row>
    <row r="49" spans="1:4" x14ac:dyDescent="0.2">
      <c r="A49" s="7" t="s">
        <v>26</v>
      </c>
      <c r="B49" s="7" t="s">
        <v>16</v>
      </c>
      <c r="C49">
        <v>55</v>
      </c>
      <c r="D49" t="s">
        <v>24</v>
      </c>
    </row>
    <row r="50" spans="1:4" x14ac:dyDescent="0.2">
      <c r="A50" s="7" t="s">
        <v>26</v>
      </c>
      <c r="B50" s="7" t="s">
        <v>17</v>
      </c>
      <c r="C50">
        <v>92</v>
      </c>
      <c r="D50" t="s">
        <v>24</v>
      </c>
    </row>
    <row r="51" spans="1:4" x14ac:dyDescent="0.2">
      <c r="A51" s="7" t="s">
        <v>26</v>
      </c>
      <c r="B51" s="7" t="s">
        <v>18</v>
      </c>
      <c r="C51">
        <v>92</v>
      </c>
      <c r="D51" t="s">
        <v>24</v>
      </c>
    </row>
    <row r="52" spans="1:4" x14ac:dyDescent="0.2">
      <c r="A52" s="7" t="s">
        <v>26</v>
      </c>
      <c r="B52" s="7" t="s">
        <v>19</v>
      </c>
      <c r="C52">
        <v>104</v>
      </c>
      <c r="D52" t="s">
        <v>24</v>
      </c>
    </row>
    <row r="53" spans="1:4" x14ac:dyDescent="0.2">
      <c r="A53" s="7" t="s">
        <v>26</v>
      </c>
      <c r="B53" s="7" t="s">
        <v>20</v>
      </c>
      <c r="C53">
        <v>61</v>
      </c>
      <c r="D53" t="s">
        <v>24</v>
      </c>
    </row>
    <row r="54" spans="1:4" x14ac:dyDescent="0.2">
      <c r="A54" s="7" t="s">
        <v>28</v>
      </c>
      <c r="B54" s="7" t="s">
        <v>7</v>
      </c>
      <c r="C54">
        <v>2656</v>
      </c>
      <c r="D54" t="s">
        <v>24</v>
      </c>
    </row>
    <row r="55" spans="1:4" x14ac:dyDescent="0.2">
      <c r="A55" s="7" t="s">
        <v>28</v>
      </c>
      <c r="B55" s="7" t="s">
        <v>9</v>
      </c>
      <c r="C55">
        <v>1280</v>
      </c>
      <c r="D55" t="s">
        <v>24</v>
      </c>
    </row>
    <row r="56" spans="1:4" x14ac:dyDescent="0.2">
      <c r="A56" s="7" t="s">
        <v>28</v>
      </c>
      <c r="B56" s="7" t="s">
        <v>10</v>
      </c>
      <c r="C56">
        <v>3056</v>
      </c>
      <c r="D56" t="s">
        <v>24</v>
      </c>
    </row>
    <row r="57" spans="1:4" x14ac:dyDescent="0.2">
      <c r="A57" s="7" t="s">
        <v>28</v>
      </c>
      <c r="B57" s="7" t="s">
        <v>11</v>
      </c>
      <c r="C57">
        <v>2498</v>
      </c>
      <c r="D57" t="s">
        <v>24</v>
      </c>
    </row>
    <row r="58" spans="1:4" x14ac:dyDescent="0.2">
      <c r="A58" s="7" t="s">
        <v>28</v>
      </c>
      <c r="B58" s="7" t="s">
        <v>12</v>
      </c>
      <c r="C58">
        <v>2251</v>
      </c>
      <c r="D58" t="s">
        <v>24</v>
      </c>
    </row>
    <row r="59" spans="1:4" x14ac:dyDescent="0.2">
      <c r="A59" s="7" t="s">
        <v>28</v>
      </c>
      <c r="B59" s="7" t="s">
        <v>13</v>
      </c>
      <c r="C59">
        <v>1730</v>
      </c>
      <c r="D59" t="s">
        <v>24</v>
      </c>
    </row>
    <row r="60" spans="1:4" x14ac:dyDescent="0.2">
      <c r="A60" s="7" t="s">
        <v>28</v>
      </c>
      <c r="B60" s="7" t="s">
        <v>14</v>
      </c>
      <c r="C60">
        <v>1355</v>
      </c>
      <c r="D60" t="s">
        <v>24</v>
      </c>
    </row>
    <row r="61" spans="1:4" x14ac:dyDescent="0.2">
      <c r="A61" s="7" t="s">
        <v>28</v>
      </c>
      <c r="B61" s="7" t="s">
        <v>15</v>
      </c>
      <c r="C61">
        <v>2503</v>
      </c>
      <c r="D61" t="s">
        <v>24</v>
      </c>
    </row>
    <row r="62" spans="1:4" x14ac:dyDescent="0.2">
      <c r="A62" s="7" t="s">
        <v>28</v>
      </c>
      <c r="B62" s="7" t="s">
        <v>16</v>
      </c>
      <c r="C62">
        <v>957</v>
      </c>
      <c r="D62" t="s">
        <v>24</v>
      </c>
    </row>
    <row r="63" spans="1:4" x14ac:dyDescent="0.2">
      <c r="A63" s="7" t="s">
        <v>28</v>
      </c>
      <c r="B63" s="7" t="s">
        <v>17</v>
      </c>
      <c r="C63">
        <v>1072</v>
      </c>
      <c r="D63" t="s">
        <v>24</v>
      </c>
    </row>
    <row r="64" spans="1:4" x14ac:dyDescent="0.2">
      <c r="A64" s="7" t="s">
        <v>28</v>
      </c>
      <c r="B64" s="7" t="s">
        <v>18</v>
      </c>
      <c r="C64">
        <v>1383</v>
      </c>
      <c r="D64" t="s">
        <v>24</v>
      </c>
    </row>
    <row r="65" spans="1:4" x14ac:dyDescent="0.2">
      <c r="A65" s="7" t="s">
        <v>28</v>
      </c>
      <c r="B65" s="7" t="s">
        <v>19</v>
      </c>
      <c r="C65">
        <v>1292</v>
      </c>
      <c r="D65" t="s">
        <v>24</v>
      </c>
    </row>
    <row r="66" spans="1:4" x14ac:dyDescent="0.2">
      <c r="A66" s="7" t="s">
        <v>28</v>
      </c>
      <c r="B66" s="7" t="s">
        <v>20</v>
      </c>
      <c r="C66">
        <v>1169</v>
      </c>
      <c r="D66" t="s">
        <v>24</v>
      </c>
    </row>
    <row r="67" spans="1:4" x14ac:dyDescent="0.2">
      <c r="A67" s="7" t="s">
        <v>29</v>
      </c>
      <c r="B67" s="7" t="s">
        <v>7</v>
      </c>
      <c r="C67">
        <v>1227</v>
      </c>
      <c r="D67" t="s">
        <v>24</v>
      </c>
    </row>
    <row r="68" spans="1:4" x14ac:dyDescent="0.2">
      <c r="A68" s="7" t="s">
        <v>29</v>
      </c>
      <c r="B68" s="7" t="s">
        <v>9</v>
      </c>
      <c r="C68">
        <v>2550</v>
      </c>
      <c r="D68" t="s">
        <v>24</v>
      </c>
    </row>
    <row r="69" spans="1:4" x14ac:dyDescent="0.2">
      <c r="A69" s="7" t="s">
        <v>29</v>
      </c>
      <c r="B69" s="7" t="s">
        <v>10</v>
      </c>
      <c r="C69">
        <v>1329</v>
      </c>
      <c r="D69" t="s">
        <v>24</v>
      </c>
    </row>
    <row r="70" spans="1:4" x14ac:dyDescent="0.2">
      <c r="A70" s="7" t="s">
        <v>29</v>
      </c>
      <c r="B70" s="7" t="s">
        <v>11</v>
      </c>
      <c r="C70">
        <v>1158</v>
      </c>
      <c r="D70" t="s">
        <v>24</v>
      </c>
    </row>
    <row r="71" spans="1:4" x14ac:dyDescent="0.2">
      <c r="A71" s="7" t="s">
        <v>29</v>
      </c>
      <c r="B71" s="7" t="s">
        <v>12</v>
      </c>
      <c r="C71">
        <v>2384</v>
      </c>
      <c r="D71" t="s">
        <v>24</v>
      </c>
    </row>
    <row r="72" spans="1:4" x14ac:dyDescent="0.2">
      <c r="A72" s="7" t="s">
        <v>29</v>
      </c>
      <c r="B72" s="7" t="s">
        <v>13</v>
      </c>
      <c r="C72">
        <v>1777</v>
      </c>
      <c r="D72" t="s">
        <v>24</v>
      </c>
    </row>
    <row r="73" spans="1:4" x14ac:dyDescent="0.2">
      <c r="A73" s="7" t="s">
        <v>29</v>
      </c>
      <c r="B73" s="7" t="s">
        <v>14</v>
      </c>
      <c r="C73">
        <v>2465</v>
      </c>
      <c r="D73" t="s">
        <v>24</v>
      </c>
    </row>
    <row r="74" spans="1:4" x14ac:dyDescent="0.2">
      <c r="A74" s="7" t="s">
        <v>29</v>
      </c>
      <c r="B74" s="7" t="s">
        <v>15</v>
      </c>
      <c r="C74">
        <v>1027</v>
      </c>
      <c r="D74" t="s">
        <v>24</v>
      </c>
    </row>
    <row r="75" spans="1:4" x14ac:dyDescent="0.2">
      <c r="A75" s="7" t="s">
        <v>29</v>
      </c>
      <c r="B75" s="7" t="s">
        <v>16</v>
      </c>
      <c r="C75">
        <v>2405</v>
      </c>
      <c r="D75" t="s">
        <v>24</v>
      </c>
    </row>
    <row r="76" spans="1:4" x14ac:dyDescent="0.2">
      <c r="A76" s="7" t="s">
        <v>29</v>
      </c>
      <c r="B76" s="7" t="s">
        <v>17</v>
      </c>
      <c r="C76">
        <v>3111</v>
      </c>
      <c r="D76" t="s">
        <v>24</v>
      </c>
    </row>
    <row r="77" spans="1:4" x14ac:dyDescent="0.2">
      <c r="A77" s="7" t="s">
        <v>29</v>
      </c>
      <c r="B77" s="7" t="s">
        <v>18</v>
      </c>
      <c r="C77">
        <v>2998</v>
      </c>
      <c r="D77" t="s">
        <v>24</v>
      </c>
    </row>
    <row r="78" spans="1:4" x14ac:dyDescent="0.2">
      <c r="A78" s="7" t="s">
        <v>29</v>
      </c>
      <c r="B78" s="7" t="s">
        <v>19</v>
      </c>
      <c r="C78">
        <v>3429</v>
      </c>
      <c r="D78" t="s">
        <v>24</v>
      </c>
    </row>
    <row r="79" spans="1:4" x14ac:dyDescent="0.2">
      <c r="A79" s="7" t="s">
        <v>29</v>
      </c>
      <c r="B79" s="7" t="s">
        <v>20</v>
      </c>
      <c r="C79">
        <v>2445</v>
      </c>
      <c r="D79" t="s">
        <v>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B320-7B5F-C647-8595-729EBD52D7F4}">
  <dimension ref="A1:D105"/>
  <sheetViews>
    <sheetView topLeftCell="A2" workbookViewId="0">
      <selection sqref="A1:D105"/>
    </sheetView>
  </sheetViews>
  <sheetFormatPr baseColWidth="10" defaultRowHeight="16" x14ac:dyDescent="0.2"/>
  <cols>
    <col min="1" max="1" width="9.83203125" bestFit="1" customWidth="1"/>
    <col min="2" max="2" width="19" bestFit="1" customWidth="1"/>
    <col min="3" max="3" width="16.83203125" bestFit="1" customWidth="1"/>
    <col min="4" max="4" width="8.33203125" bestFit="1" customWidth="1"/>
  </cols>
  <sheetData>
    <row r="1" spans="1:4" x14ac:dyDescent="0.2">
      <c r="A1" t="s">
        <v>25</v>
      </c>
      <c r="B1" t="s">
        <v>3</v>
      </c>
      <c r="C1" t="s">
        <v>5</v>
      </c>
      <c r="D1" t="s">
        <v>4</v>
      </c>
    </row>
    <row r="2" spans="1:4" x14ac:dyDescent="0.2">
      <c r="A2" s="7" t="s">
        <v>7</v>
      </c>
      <c r="B2" s="7" t="s">
        <v>6</v>
      </c>
      <c r="C2" t="s">
        <v>8</v>
      </c>
      <c r="D2">
        <v>5297</v>
      </c>
    </row>
    <row r="3" spans="1:4" x14ac:dyDescent="0.2">
      <c r="A3" s="7" t="s">
        <v>9</v>
      </c>
      <c r="B3" s="7" t="s">
        <v>6</v>
      </c>
      <c r="C3" t="s">
        <v>8</v>
      </c>
      <c r="D3">
        <v>4353</v>
      </c>
    </row>
    <row r="4" spans="1:4" x14ac:dyDescent="0.2">
      <c r="A4" s="7" t="s">
        <v>10</v>
      </c>
      <c r="B4" s="7" t="s">
        <v>6</v>
      </c>
      <c r="C4" t="s">
        <v>8</v>
      </c>
      <c r="D4">
        <v>5788</v>
      </c>
    </row>
    <row r="5" spans="1:4" x14ac:dyDescent="0.2">
      <c r="A5" s="7" t="s">
        <v>11</v>
      </c>
      <c r="B5" s="7" t="s">
        <v>6</v>
      </c>
      <c r="C5" t="s">
        <v>8</v>
      </c>
      <c r="D5">
        <v>5156</v>
      </c>
    </row>
    <row r="6" spans="1:4" x14ac:dyDescent="0.2">
      <c r="A6" s="7" t="s">
        <v>12</v>
      </c>
      <c r="B6" s="7" t="s">
        <v>6</v>
      </c>
      <c r="C6" t="s">
        <v>8</v>
      </c>
      <c r="D6">
        <v>9868</v>
      </c>
    </row>
    <row r="7" spans="1:4" x14ac:dyDescent="0.2">
      <c r="A7" s="7" t="s">
        <v>13</v>
      </c>
      <c r="B7" s="7" t="s">
        <v>6</v>
      </c>
      <c r="C7" t="s">
        <v>8</v>
      </c>
      <c r="D7">
        <v>4683</v>
      </c>
    </row>
    <row r="8" spans="1:4" x14ac:dyDescent="0.2">
      <c r="A8" s="7" t="s">
        <v>14</v>
      </c>
      <c r="B8" s="7" t="s">
        <v>6</v>
      </c>
      <c r="C8" t="s">
        <v>8</v>
      </c>
      <c r="D8">
        <v>5320</v>
      </c>
    </row>
    <row r="9" spans="1:4" x14ac:dyDescent="0.2">
      <c r="A9" s="7" t="s">
        <v>15</v>
      </c>
      <c r="B9" s="7" t="s">
        <v>6</v>
      </c>
      <c r="C9" t="s">
        <v>8</v>
      </c>
      <c r="D9">
        <v>5861</v>
      </c>
    </row>
    <row r="10" spans="1:4" x14ac:dyDescent="0.2">
      <c r="A10" s="7" t="s">
        <v>16</v>
      </c>
      <c r="B10" s="7" t="s">
        <v>6</v>
      </c>
      <c r="C10" t="s">
        <v>8</v>
      </c>
      <c r="D10">
        <v>5280</v>
      </c>
    </row>
    <row r="11" spans="1:4" x14ac:dyDescent="0.2">
      <c r="A11" s="7" t="s">
        <v>17</v>
      </c>
      <c r="B11" s="7" t="s">
        <v>6</v>
      </c>
      <c r="C11" t="s">
        <v>8</v>
      </c>
      <c r="D11">
        <v>5315</v>
      </c>
    </row>
    <row r="12" spans="1:4" x14ac:dyDescent="0.2">
      <c r="A12" s="7" t="s">
        <v>18</v>
      </c>
      <c r="B12" s="7" t="s">
        <v>6</v>
      </c>
      <c r="C12" t="s">
        <v>8</v>
      </c>
      <c r="D12">
        <v>5335</v>
      </c>
    </row>
    <row r="13" spans="1:4" x14ac:dyDescent="0.2">
      <c r="A13" s="7" t="s">
        <v>19</v>
      </c>
      <c r="B13" s="7" t="s">
        <v>6</v>
      </c>
      <c r="C13" t="s">
        <v>8</v>
      </c>
      <c r="D13">
        <v>4591</v>
      </c>
    </row>
    <row r="14" spans="1:4" x14ac:dyDescent="0.2">
      <c r="A14" s="7" t="s">
        <v>20</v>
      </c>
      <c r="B14" s="7" t="s">
        <v>6</v>
      </c>
      <c r="C14" t="s">
        <v>8</v>
      </c>
      <c r="D14">
        <v>3937</v>
      </c>
    </row>
    <row r="15" spans="1:4" x14ac:dyDescent="0.2">
      <c r="A15" s="7" t="s">
        <v>7</v>
      </c>
      <c r="B15" s="7" t="s">
        <v>21</v>
      </c>
      <c r="C15" t="s">
        <v>8</v>
      </c>
      <c r="D15">
        <v>2238</v>
      </c>
    </row>
    <row r="16" spans="1:4" x14ac:dyDescent="0.2">
      <c r="A16" s="7" t="s">
        <v>9</v>
      </c>
      <c r="B16" s="7" t="s">
        <v>21</v>
      </c>
      <c r="C16" t="s">
        <v>8</v>
      </c>
      <c r="D16">
        <v>4772</v>
      </c>
    </row>
    <row r="17" spans="1:4" x14ac:dyDescent="0.2">
      <c r="A17" s="7" t="s">
        <v>10</v>
      </c>
      <c r="B17" s="7" t="s">
        <v>21</v>
      </c>
      <c r="C17" t="s">
        <v>8</v>
      </c>
      <c r="D17">
        <v>2473</v>
      </c>
    </row>
    <row r="18" spans="1:4" x14ac:dyDescent="0.2">
      <c r="A18" s="7" t="s">
        <v>11</v>
      </c>
      <c r="B18" s="7" t="s">
        <v>21</v>
      </c>
      <c r="C18" t="s">
        <v>8</v>
      </c>
      <c r="D18">
        <v>1980</v>
      </c>
    </row>
    <row r="19" spans="1:4" x14ac:dyDescent="0.2">
      <c r="A19" s="7" t="s">
        <v>12</v>
      </c>
      <c r="B19" s="7" t="s">
        <v>21</v>
      </c>
      <c r="C19" t="s">
        <v>8</v>
      </c>
      <c r="D19">
        <v>2478</v>
      </c>
    </row>
    <row r="20" spans="1:4" x14ac:dyDescent="0.2">
      <c r="A20" s="7" t="s">
        <v>13</v>
      </c>
      <c r="B20" s="7" t="s">
        <v>21</v>
      </c>
      <c r="C20" t="s">
        <v>8</v>
      </c>
      <c r="D20">
        <v>1912</v>
      </c>
    </row>
    <row r="21" spans="1:4" x14ac:dyDescent="0.2">
      <c r="A21" s="7" t="s">
        <v>14</v>
      </c>
      <c r="B21" s="7" t="s">
        <v>21</v>
      </c>
      <c r="C21" t="s">
        <v>8</v>
      </c>
      <c r="D21">
        <v>2311</v>
      </c>
    </row>
    <row r="22" spans="1:4" x14ac:dyDescent="0.2">
      <c r="A22" s="7" t="s">
        <v>15</v>
      </c>
      <c r="B22" s="7" t="s">
        <v>21</v>
      </c>
      <c r="C22" t="s">
        <v>8</v>
      </c>
      <c r="D22">
        <v>2221</v>
      </c>
    </row>
    <row r="23" spans="1:4" x14ac:dyDescent="0.2">
      <c r="A23" s="7" t="s">
        <v>16</v>
      </c>
      <c r="B23" s="7" t="s">
        <v>21</v>
      </c>
      <c r="C23" t="s">
        <v>8</v>
      </c>
      <c r="D23">
        <v>2156</v>
      </c>
    </row>
    <row r="24" spans="1:4" x14ac:dyDescent="0.2">
      <c r="A24" s="7" t="s">
        <v>17</v>
      </c>
      <c r="B24" s="7" t="s">
        <v>21</v>
      </c>
      <c r="C24" t="s">
        <v>8</v>
      </c>
      <c r="D24">
        <v>4603</v>
      </c>
    </row>
    <row r="25" spans="1:4" x14ac:dyDescent="0.2">
      <c r="A25" s="7" t="s">
        <v>18</v>
      </c>
      <c r="B25" s="7" t="s">
        <v>21</v>
      </c>
      <c r="C25" t="s">
        <v>8</v>
      </c>
      <c r="D25">
        <v>4380</v>
      </c>
    </row>
    <row r="26" spans="1:4" x14ac:dyDescent="0.2">
      <c r="A26" s="7" t="s">
        <v>19</v>
      </c>
      <c r="B26" s="7" t="s">
        <v>21</v>
      </c>
      <c r="C26" t="s">
        <v>8</v>
      </c>
      <c r="D26">
        <v>6369</v>
      </c>
    </row>
    <row r="27" spans="1:4" x14ac:dyDescent="0.2">
      <c r="A27" s="7" t="s">
        <v>20</v>
      </c>
      <c r="B27" s="7" t="s">
        <v>21</v>
      </c>
      <c r="C27" t="s">
        <v>8</v>
      </c>
      <c r="D27">
        <v>2990</v>
      </c>
    </row>
    <row r="28" spans="1:4" x14ac:dyDescent="0.2">
      <c r="A28" s="7" t="s">
        <v>7</v>
      </c>
      <c r="B28" s="7" t="s">
        <v>22</v>
      </c>
      <c r="C28" t="s">
        <v>8</v>
      </c>
      <c r="D28">
        <v>698</v>
      </c>
    </row>
    <row r="29" spans="1:4" x14ac:dyDescent="0.2">
      <c r="A29" s="7" t="s">
        <v>9</v>
      </c>
      <c r="B29" s="7" t="s">
        <v>22</v>
      </c>
      <c r="C29" t="s">
        <v>8</v>
      </c>
      <c r="D29">
        <v>727</v>
      </c>
    </row>
    <row r="30" spans="1:4" x14ac:dyDescent="0.2">
      <c r="A30" s="7" t="s">
        <v>10</v>
      </c>
      <c r="B30" s="7" t="s">
        <v>22</v>
      </c>
      <c r="C30" t="s">
        <v>8</v>
      </c>
      <c r="D30">
        <v>765</v>
      </c>
    </row>
    <row r="31" spans="1:4" x14ac:dyDescent="0.2">
      <c r="A31" s="7" t="s">
        <v>11</v>
      </c>
      <c r="B31" s="7" t="s">
        <v>22</v>
      </c>
      <c r="C31" t="s">
        <v>8</v>
      </c>
      <c r="D31">
        <v>650</v>
      </c>
    </row>
    <row r="32" spans="1:4" x14ac:dyDescent="0.2">
      <c r="A32" s="7" t="s">
        <v>12</v>
      </c>
      <c r="B32" s="7" t="s">
        <v>22</v>
      </c>
      <c r="C32" t="s">
        <v>8</v>
      </c>
      <c r="D32">
        <v>2188</v>
      </c>
    </row>
    <row r="33" spans="1:4" x14ac:dyDescent="0.2">
      <c r="A33" s="7" t="s">
        <v>13</v>
      </c>
      <c r="B33" s="7" t="s">
        <v>22</v>
      </c>
      <c r="C33" t="s">
        <v>8</v>
      </c>
      <c r="D33">
        <v>1423</v>
      </c>
    </row>
    <row r="34" spans="1:4" x14ac:dyDescent="0.2">
      <c r="A34" s="7" t="s">
        <v>14</v>
      </c>
      <c r="B34" s="7" t="s">
        <v>22</v>
      </c>
      <c r="C34" t="s">
        <v>8</v>
      </c>
      <c r="D34">
        <v>729</v>
      </c>
    </row>
    <row r="35" spans="1:4" x14ac:dyDescent="0.2">
      <c r="A35" s="7" t="s">
        <v>15</v>
      </c>
      <c r="B35" s="7" t="s">
        <v>22</v>
      </c>
      <c r="C35" t="s">
        <v>8</v>
      </c>
      <c r="D35">
        <v>597</v>
      </c>
    </row>
    <row r="36" spans="1:4" x14ac:dyDescent="0.2">
      <c r="A36" s="7" t="s">
        <v>16</v>
      </c>
      <c r="B36" s="7" t="s">
        <v>22</v>
      </c>
      <c r="C36" t="s">
        <v>8</v>
      </c>
      <c r="D36">
        <v>633</v>
      </c>
    </row>
    <row r="37" spans="1:4" x14ac:dyDescent="0.2">
      <c r="A37" s="7" t="s">
        <v>17</v>
      </c>
      <c r="B37" s="7" t="s">
        <v>22</v>
      </c>
      <c r="C37" t="s">
        <v>8</v>
      </c>
      <c r="D37">
        <v>620</v>
      </c>
    </row>
    <row r="38" spans="1:4" x14ac:dyDescent="0.2">
      <c r="A38" s="7" t="s">
        <v>18</v>
      </c>
      <c r="B38" s="7" t="s">
        <v>22</v>
      </c>
      <c r="C38" t="s">
        <v>8</v>
      </c>
      <c r="D38">
        <v>826</v>
      </c>
    </row>
    <row r="39" spans="1:4" x14ac:dyDescent="0.2">
      <c r="A39" s="7" t="s">
        <v>19</v>
      </c>
      <c r="B39" s="7" t="s">
        <v>22</v>
      </c>
      <c r="C39" t="s">
        <v>8</v>
      </c>
      <c r="D39">
        <v>652</v>
      </c>
    </row>
    <row r="40" spans="1:4" x14ac:dyDescent="0.2">
      <c r="A40" s="7" t="s">
        <v>20</v>
      </c>
      <c r="B40" s="7" t="s">
        <v>22</v>
      </c>
      <c r="C40" t="s">
        <v>8</v>
      </c>
      <c r="D40">
        <v>600</v>
      </c>
    </row>
    <row r="41" spans="1:4" x14ac:dyDescent="0.2">
      <c r="A41" s="7" t="s">
        <v>7</v>
      </c>
      <c r="B41" s="7" t="s">
        <v>23</v>
      </c>
      <c r="C41" t="s">
        <v>8</v>
      </c>
      <c r="D41">
        <v>1916</v>
      </c>
    </row>
    <row r="42" spans="1:4" x14ac:dyDescent="0.2">
      <c r="A42" s="7" t="s">
        <v>9</v>
      </c>
      <c r="B42" s="7" t="s">
        <v>23</v>
      </c>
      <c r="C42" t="s">
        <v>8</v>
      </c>
      <c r="D42">
        <v>1512</v>
      </c>
    </row>
    <row r="43" spans="1:4" x14ac:dyDescent="0.2">
      <c r="A43" s="7" t="s">
        <v>10</v>
      </c>
      <c r="B43" s="7" t="s">
        <v>23</v>
      </c>
      <c r="C43" t="s">
        <v>8</v>
      </c>
      <c r="D43">
        <v>1909</v>
      </c>
    </row>
    <row r="44" spans="1:4" x14ac:dyDescent="0.2">
      <c r="A44" s="7" t="s">
        <v>11</v>
      </c>
      <c r="B44" s="7" t="s">
        <v>23</v>
      </c>
      <c r="C44" t="s">
        <v>8</v>
      </c>
      <c r="D44">
        <v>1586</v>
      </c>
    </row>
    <row r="45" spans="1:4" x14ac:dyDescent="0.2">
      <c r="A45" s="7" t="s">
        <v>12</v>
      </c>
      <c r="B45" s="7" t="s">
        <v>23</v>
      </c>
      <c r="C45" t="s">
        <v>8</v>
      </c>
      <c r="D45">
        <v>1540</v>
      </c>
    </row>
    <row r="46" spans="1:4" x14ac:dyDescent="0.2">
      <c r="A46" s="7" t="s">
        <v>13</v>
      </c>
      <c r="B46" s="7" t="s">
        <v>23</v>
      </c>
      <c r="C46" t="s">
        <v>8</v>
      </c>
      <c r="D46">
        <v>1232</v>
      </c>
    </row>
    <row r="47" spans="1:4" x14ac:dyDescent="0.2">
      <c r="A47" s="7" t="s">
        <v>14</v>
      </c>
      <c r="B47" s="7" t="s">
        <v>23</v>
      </c>
      <c r="C47" t="s">
        <v>8</v>
      </c>
      <c r="D47">
        <v>1664</v>
      </c>
    </row>
    <row r="48" spans="1:4" x14ac:dyDescent="0.2">
      <c r="A48" s="7" t="s">
        <v>15</v>
      </c>
      <c r="B48" s="7" t="s">
        <v>23</v>
      </c>
      <c r="C48" t="s">
        <v>8</v>
      </c>
      <c r="D48">
        <v>1563</v>
      </c>
    </row>
    <row r="49" spans="1:4" x14ac:dyDescent="0.2">
      <c r="A49" s="7" t="s">
        <v>16</v>
      </c>
      <c r="B49" s="7" t="s">
        <v>23</v>
      </c>
      <c r="C49" t="s">
        <v>8</v>
      </c>
      <c r="D49">
        <v>1377</v>
      </c>
    </row>
    <row r="50" spans="1:4" x14ac:dyDescent="0.2">
      <c r="A50" s="7" t="s">
        <v>17</v>
      </c>
      <c r="B50" s="7" t="s">
        <v>23</v>
      </c>
      <c r="C50" t="s">
        <v>8</v>
      </c>
      <c r="D50">
        <v>1461</v>
      </c>
    </row>
    <row r="51" spans="1:4" x14ac:dyDescent="0.2">
      <c r="A51" s="7" t="s">
        <v>18</v>
      </c>
      <c r="B51" s="7" t="s">
        <v>23</v>
      </c>
      <c r="C51" t="s">
        <v>8</v>
      </c>
      <c r="D51">
        <v>1671</v>
      </c>
    </row>
    <row r="52" spans="1:4" x14ac:dyDescent="0.2">
      <c r="A52" s="7" t="s">
        <v>19</v>
      </c>
      <c r="B52" s="7" t="s">
        <v>23</v>
      </c>
      <c r="C52" t="s">
        <v>8</v>
      </c>
      <c r="D52">
        <v>1495</v>
      </c>
    </row>
    <row r="53" spans="1:4" x14ac:dyDescent="0.2">
      <c r="A53" s="7" t="s">
        <v>20</v>
      </c>
      <c r="B53" s="7" t="s">
        <v>23</v>
      </c>
      <c r="C53" t="s">
        <v>8</v>
      </c>
      <c r="D53">
        <v>1366</v>
      </c>
    </row>
    <row r="54" spans="1:4" x14ac:dyDescent="0.2">
      <c r="A54" s="7" t="s">
        <v>7</v>
      </c>
      <c r="B54" s="7" t="s">
        <v>6</v>
      </c>
      <c r="C54" t="s">
        <v>24</v>
      </c>
      <c r="D54">
        <v>1704</v>
      </c>
    </row>
    <row r="55" spans="1:4" x14ac:dyDescent="0.2">
      <c r="A55" s="7" t="s">
        <v>9</v>
      </c>
      <c r="B55" s="7" t="s">
        <v>6</v>
      </c>
      <c r="C55" t="s">
        <v>24</v>
      </c>
      <c r="D55">
        <v>1319</v>
      </c>
    </row>
    <row r="56" spans="1:4" x14ac:dyDescent="0.2">
      <c r="A56" s="7" t="s">
        <v>10</v>
      </c>
      <c r="B56" s="7" t="s">
        <v>6</v>
      </c>
      <c r="C56" t="s">
        <v>24</v>
      </c>
      <c r="D56">
        <v>2156</v>
      </c>
    </row>
    <row r="57" spans="1:4" x14ac:dyDescent="0.2">
      <c r="A57" s="7" t="s">
        <v>11</v>
      </c>
      <c r="B57" s="7" t="s">
        <v>6</v>
      </c>
      <c r="C57" t="s">
        <v>24</v>
      </c>
      <c r="D57">
        <v>1763</v>
      </c>
    </row>
    <row r="58" spans="1:4" x14ac:dyDescent="0.2">
      <c r="A58" s="7" t="s">
        <v>12</v>
      </c>
      <c r="B58" s="7" t="s">
        <v>6</v>
      </c>
      <c r="C58" t="s">
        <v>24</v>
      </c>
      <c r="D58">
        <v>1851</v>
      </c>
    </row>
    <row r="59" spans="1:4" x14ac:dyDescent="0.2">
      <c r="A59" s="7" t="s">
        <v>13</v>
      </c>
      <c r="B59" s="7" t="s">
        <v>6</v>
      </c>
      <c r="C59" t="s">
        <v>24</v>
      </c>
      <c r="D59">
        <v>1398</v>
      </c>
    </row>
    <row r="60" spans="1:4" x14ac:dyDescent="0.2">
      <c r="A60" s="7" t="s">
        <v>14</v>
      </c>
      <c r="B60" s="7" t="s">
        <v>6</v>
      </c>
      <c r="C60" t="s">
        <v>24</v>
      </c>
      <c r="D60">
        <v>1698</v>
      </c>
    </row>
    <row r="61" spans="1:4" x14ac:dyDescent="0.2">
      <c r="A61" s="7" t="s">
        <v>15</v>
      </c>
      <c r="B61" s="7" t="s">
        <v>6</v>
      </c>
      <c r="C61" t="s">
        <v>24</v>
      </c>
      <c r="D61">
        <v>1667</v>
      </c>
    </row>
    <row r="62" spans="1:4" x14ac:dyDescent="0.2">
      <c r="A62" s="7" t="s">
        <v>16</v>
      </c>
      <c r="B62" s="7" t="s">
        <v>6</v>
      </c>
      <c r="C62" t="s">
        <v>24</v>
      </c>
      <c r="D62">
        <v>1498</v>
      </c>
    </row>
    <row r="63" spans="1:4" x14ac:dyDescent="0.2">
      <c r="A63" s="7" t="s">
        <v>17</v>
      </c>
      <c r="B63" s="7" t="s">
        <v>6</v>
      </c>
      <c r="C63" t="s">
        <v>24</v>
      </c>
      <c r="D63">
        <v>1678</v>
      </c>
    </row>
    <row r="64" spans="1:4" x14ac:dyDescent="0.2">
      <c r="A64" s="7" t="s">
        <v>18</v>
      </c>
      <c r="B64" s="7" t="s">
        <v>6</v>
      </c>
      <c r="C64" t="s">
        <v>24</v>
      </c>
      <c r="D64">
        <v>1665</v>
      </c>
    </row>
    <row r="65" spans="1:4" x14ac:dyDescent="0.2">
      <c r="A65" s="7" t="s">
        <v>19</v>
      </c>
      <c r="B65" s="7" t="s">
        <v>6</v>
      </c>
      <c r="C65" t="s">
        <v>24</v>
      </c>
      <c r="D65">
        <v>1499</v>
      </c>
    </row>
    <row r="66" spans="1:4" x14ac:dyDescent="0.2">
      <c r="A66" s="7" t="s">
        <v>20</v>
      </c>
      <c r="B66" s="7" t="s">
        <v>6</v>
      </c>
      <c r="C66" t="s">
        <v>24</v>
      </c>
      <c r="D66">
        <v>1250</v>
      </c>
    </row>
    <row r="67" spans="1:4" x14ac:dyDescent="0.2">
      <c r="A67" s="7" t="s">
        <v>7</v>
      </c>
      <c r="B67" s="7" t="s">
        <v>21</v>
      </c>
      <c r="C67" t="s">
        <v>24</v>
      </c>
      <c r="D67">
        <v>1242</v>
      </c>
    </row>
    <row r="68" spans="1:4" x14ac:dyDescent="0.2">
      <c r="A68" s="7" t="s">
        <v>9</v>
      </c>
      <c r="B68" s="7" t="s">
        <v>21</v>
      </c>
      <c r="C68" t="s">
        <v>24</v>
      </c>
      <c r="D68">
        <v>1620</v>
      </c>
    </row>
    <row r="69" spans="1:4" x14ac:dyDescent="0.2">
      <c r="A69" s="7" t="s">
        <v>10</v>
      </c>
      <c r="B69" s="7" t="s">
        <v>21</v>
      </c>
      <c r="C69" t="s">
        <v>24</v>
      </c>
      <c r="D69">
        <v>1218</v>
      </c>
    </row>
    <row r="70" spans="1:4" x14ac:dyDescent="0.2">
      <c r="A70" s="7" t="s">
        <v>11</v>
      </c>
      <c r="B70" s="7" t="s">
        <v>21</v>
      </c>
      <c r="C70" t="s">
        <v>24</v>
      </c>
      <c r="D70">
        <v>955</v>
      </c>
    </row>
    <row r="71" spans="1:4" x14ac:dyDescent="0.2">
      <c r="A71" s="7" t="s">
        <v>12</v>
      </c>
      <c r="B71" s="7" t="s">
        <v>21</v>
      </c>
      <c r="C71" t="s">
        <v>24</v>
      </c>
      <c r="D71">
        <v>1162</v>
      </c>
    </row>
    <row r="72" spans="1:4" x14ac:dyDescent="0.2">
      <c r="A72" s="7" t="s">
        <v>13</v>
      </c>
      <c r="B72" s="7" t="s">
        <v>21</v>
      </c>
      <c r="C72" t="s">
        <v>24</v>
      </c>
      <c r="D72">
        <v>821</v>
      </c>
    </row>
    <row r="73" spans="1:4" x14ac:dyDescent="0.2">
      <c r="A73" s="7" t="s">
        <v>14</v>
      </c>
      <c r="B73" s="7" t="s">
        <v>21</v>
      </c>
      <c r="C73" t="s">
        <v>24</v>
      </c>
      <c r="D73">
        <v>1000</v>
      </c>
    </row>
    <row r="74" spans="1:4" x14ac:dyDescent="0.2">
      <c r="A74" s="7" t="s">
        <v>15</v>
      </c>
      <c r="B74" s="7" t="s">
        <v>21</v>
      </c>
      <c r="C74" t="s">
        <v>24</v>
      </c>
      <c r="D74">
        <v>1110</v>
      </c>
    </row>
    <row r="75" spans="1:4" x14ac:dyDescent="0.2">
      <c r="A75" s="7" t="s">
        <v>16</v>
      </c>
      <c r="B75" s="7" t="s">
        <v>21</v>
      </c>
      <c r="C75" t="s">
        <v>24</v>
      </c>
      <c r="D75">
        <v>911</v>
      </c>
    </row>
    <row r="76" spans="1:4" x14ac:dyDescent="0.2">
      <c r="A76" s="7" t="s">
        <v>17</v>
      </c>
      <c r="B76" s="7" t="s">
        <v>21</v>
      </c>
      <c r="C76" t="s">
        <v>24</v>
      </c>
      <c r="D76">
        <v>1559</v>
      </c>
    </row>
    <row r="77" spans="1:4" x14ac:dyDescent="0.2">
      <c r="A77" s="7" t="s">
        <v>18</v>
      </c>
      <c r="B77" s="7" t="s">
        <v>21</v>
      </c>
      <c r="C77" t="s">
        <v>24</v>
      </c>
      <c r="D77">
        <v>1652</v>
      </c>
    </row>
    <row r="78" spans="1:4" x14ac:dyDescent="0.2">
      <c r="A78" s="7" t="s">
        <v>19</v>
      </c>
      <c r="B78" s="7" t="s">
        <v>21</v>
      </c>
      <c r="C78" t="s">
        <v>24</v>
      </c>
      <c r="D78">
        <v>2341</v>
      </c>
    </row>
    <row r="79" spans="1:4" x14ac:dyDescent="0.2">
      <c r="A79" s="7" t="s">
        <v>20</v>
      </c>
      <c r="B79" s="7" t="s">
        <v>21</v>
      </c>
      <c r="C79" t="s">
        <v>24</v>
      </c>
      <c r="D79">
        <v>1604</v>
      </c>
    </row>
    <row r="80" spans="1:4" x14ac:dyDescent="0.2">
      <c r="A80" s="7" t="s">
        <v>7</v>
      </c>
      <c r="B80" s="7" t="s">
        <v>22</v>
      </c>
      <c r="C80" t="s">
        <v>24</v>
      </c>
      <c r="D80">
        <v>251</v>
      </c>
    </row>
    <row r="81" spans="1:4" x14ac:dyDescent="0.2">
      <c r="A81" s="7" t="s">
        <v>9</v>
      </c>
      <c r="B81" s="7" t="s">
        <v>22</v>
      </c>
      <c r="C81" t="s">
        <v>24</v>
      </c>
      <c r="D81">
        <v>230</v>
      </c>
    </row>
    <row r="82" spans="1:4" x14ac:dyDescent="0.2">
      <c r="A82" s="7" t="s">
        <v>10</v>
      </c>
      <c r="B82" s="7" t="s">
        <v>22</v>
      </c>
      <c r="C82" t="s">
        <v>24</v>
      </c>
      <c r="D82">
        <v>244</v>
      </c>
    </row>
    <row r="83" spans="1:4" x14ac:dyDescent="0.2">
      <c r="A83" s="7" t="s">
        <v>11</v>
      </c>
      <c r="B83" s="7" t="s">
        <v>22</v>
      </c>
      <c r="C83" t="s">
        <v>24</v>
      </c>
      <c r="D83">
        <v>230</v>
      </c>
    </row>
    <row r="84" spans="1:4" x14ac:dyDescent="0.2">
      <c r="A84" s="7" t="s">
        <v>12</v>
      </c>
      <c r="B84" s="7" t="s">
        <v>22</v>
      </c>
      <c r="C84" t="s">
        <v>24</v>
      </c>
      <c r="D84">
        <v>877</v>
      </c>
    </row>
    <row r="85" spans="1:4" x14ac:dyDescent="0.2">
      <c r="A85" s="7" t="s">
        <v>13</v>
      </c>
      <c r="B85" s="7" t="s">
        <v>22</v>
      </c>
      <c r="C85" t="s">
        <v>24</v>
      </c>
      <c r="D85">
        <v>674</v>
      </c>
    </row>
    <row r="86" spans="1:4" x14ac:dyDescent="0.2">
      <c r="A86" s="7" t="s">
        <v>14</v>
      </c>
      <c r="B86" s="7" t="s">
        <v>22</v>
      </c>
      <c r="C86" t="s">
        <v>24</v>
      </c>
      <c r="D86">
        <v>253</v>
      </c>
    </row>
    <row r="87" spans="1:4" x14ac:dyDescent="0.2">
      <c r="A87" s="7" t="s">
        <v>15</v>
      </c>
      <c r="B87" s="7" t="s">
        <v>22</v>
      </c>
      <c r="C87" t="s">
        <v>24</v>
      </c>
      <c r="D87">
        <v>200</v>
      </c>
    </row>
    <row r="88" spans="1:4" x14ac:dyDescent="0.2">
      <c r="A88" s="7" t="s">
        <v>16</v>
      </c>
      <c r="B88" s="7" t="s">
        <v>22</v>
      </c>
      <c r="C88" t="s">
        <v>24</v>
      </c>
      <c r="D88">
        <v>234</v>
      </c>
    </row>
    <row r="89" spans="1:4" x14ac:dyDescent="0.2">
      <c r="A89" s="7" t="s">
        <v>17</v>
      </c>
      <c r="B89" s="7" t="s">
        <v>22</v>
      </c>
      <c r="C89" t="s">
        <v>24</v>
      </c>
      <c r="D89">
        <v>213</v>
      </c>
    </row>
    <row r="90" spans="1:4" x14ac:dyDescent="0.2">
      <c r="A90" s="7" t="s">
        <v>18</v>
      </c>
      <c r="B90" s="7" t="s">
        <v>22</v>
      </c>
      <c r="C90" t="s">
        <v>24</v>
      </c>
      <c r="D90">
        <v>256</v>
      </c>
    </row>
    <row r="91" spans="1:4" x14ac:dyDescent="0.2">
      <c r="A91" s="7" t="s">
        <v>19</v>
      </c>
      <c r="B91" s="7" t="s">
        <v>22</v>
      </c>
      <c r="C91" t="s">
        <v>24</v>
      </c>
      <c r="D91">
        <v>230</v>
      </c>
    </row>
    <row r="92" spans="1:4" x14ac:dyDescent="0.2">
      <c r="A92" s="7" t="s">
        <v>20</v>
      </c>
      <c r="B92" s="7" t="s">
        <v>22</v>
      </c>
      <c r="C92" t="s">
        <v>24</v>
      </c>
      <c r="D92">
        <v>175</v>
      </c>
    </row>
    <row r="93" spans="1:4" x14ac:dyDescent="0.2">
      <c r="A93" s="7" t="s">
        <v>7</v>
      </c>
      <c r="B93" s="7" t="s">
        <v>23</v>
      </c>
      <c r="C93" t="s">
        <v>24</v>
      </c>
      <c r="D93">
        <v>831</v>
      </c>
    </row>
    <row r="94" spans="1:4" x14ac:dyDescent="0.2">
      <c r="A94" s="7" t="s">
        <v>9</v>
      </c>
      <c r="B94" s="7" t="s">
        <v>23</v>
      </c>
      <c r="C94" t="s">
        <v>24</v>
      </c>
      <c r="D94">
        <v>734</v>
      </c>
    </row>
    <row r="95" spans="1:4" x14ac:dyDescent="0.2">
      <c r="A95" s="7" t="s">
        <v>10</v>
      </c>
      <c r="B95" s="7" t="s">
        <v>23</v>
      </c>
      <c r="C95" t="s">
        <v>24</v>
      </c>
      <c r="D95">
        <v>907</v>
      </c>
    </row>
    <row r="96" spans="1:4" x14ac:dyDescent="0.2">
      <c r="A96" s="7" t="s">
        <v>11</v>
      </c>
      <c r="B96" s="7" t="s">
        <v>23</v>
      </c>
      <c r="C96" t="s">
        <v>24</v>
      </c>
      <c r="D96">
        <v>851</v>
      </c>
    </row>
    <row r="97" spans="1:4" x14ac:dyDescent="0.2">
      <c r="A97" s="7" t="s">
        <v>12</v>
      </c>
      <c r="B97" s="7" t="s">
        <v>23</v>
      </c>
      <c r="C97" t="s">
        <v>24</v>
      </c>
      <c r="D97">
        <v>872</v>
      </c>
    </row>
    <row r="98" spans="1:4" x14ac:dyDescent="0.2">
      <c r="A98" s="7" t="s">
        <v>13</v>
      </c>
      <c r="B98" s="7" t="s">
        <v>23</v>
      </c>
      <c r="C98" t="s">
        <v>24</v>
      </c>
      <c r="D98">
        <v>695</v>
      </c>
    </row>
    <row r="99" spans="1:4" x14ac:dyDescent="0.2">
      <c r="A99" s="7" t="s">
        <v>14</v>
      </c>
      <c r="B99" s="7" t="s">
        <v>23</v>
      </c>
      <c r="C99" t="s">
        <v>24</v>
      </c>
      <c r="D99">
        <v>944</v>
      </c>
    </row>
    <row r="100" spans="1:4" x14ac:dyDescent="0.2">
      <c r="A100" s="7" t="s">
        <v>15</v>
      </c>
      <c r="B100" s="7" t="s">
        <v>23</v>
      </c>
      <c r="C100" t="s">
        <v>24</v>
      </c>
      <c r="D100">
        <v>803</v>
      </c>
    </row>
    <row r="101" spans="1:4" x14ac:dyDescent="0.2">
      <c r="A101" s="7" t="s">
        <v>16</v>
      </c>
      <c r="B101" s="7" t="s">
        <v>23</v>
      </c>
      <c r="C101" t="s">
        <v>24</v>
      </c>
      <c r="D101">
        <v>773</v>
      </c>
    </row>
    <row r="102" spans="1:4" x14ac:dyDescent="0.2">
      <c r="A102" s="7" t="s">
        <v>17</v>
      </c>
      <c r="B102" s="7" t="s">
        <v>23</v>
      </c>
      <c r="C102" t="s">
        <v>24</v>
      </c>
      <c r="D102">
        <v>825</v>
      </c>
    </row>
    <row r="103" spans="1:4" x14ac:dyDescent="0.2">
      <c r="A103" s="7" t="s">
        <v>18</v>
      </c>
      <c r="B103" s="7" t="s">
        <v>23</v>
      </c>
      <c r="C103" t="s">
        <v>24</v>
      </c>
      <c r="D103">
        <v>899</v>
      </c>
    </row>
    <row r="104" spans="1:4" x14ac:dyDescent="0.2">
      <c r="A104" s="7" t="s">
        <v>19</v>
      </c>
      <c r="B104" s="7" t="s">
        <v>23</v>
      </c>
      <c r="C104" t="s">
        <v>24</v>
      </c>
      <c r="D104">
        <v>754</v>
      </c>
    </row>
    <row r="105" spans="1:4" x14ac:dyDescent="0.2">
      <c r="A105" s="7" t="s">
        <v>20</v>
      </c>
      <c r="B105" s="7" t="s">
        <v>23</v>
      </c>
      <c r="C105" t="s">
        <v>24</v>
      </c>
      <c r="D105">
        <v>645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DC1C-FCF5-E741-82A6-C225F9178540}">
  <dimension ref="A1:C53"/>
  <sheetViews>
    <sheetView topLeftCell="A11" workbookViewId="0">
      <selection activeCell="F57" sqref="F57"/>
    </sheetView>
  </sheetViews>
  <sheetFormatPr baseColWidth="10" defaultRowHeight="16" x14ac:dyDescent="0.2"/>
  <cols>
    <col min="1" max="1" width="25.1640625" bestFit="1" customWidth="1"/>
    <col min="2" max="2" width="11" bestFit="1" customWidth="1"/>
    <col min="3" max="3" width="8.33203125" bestFit="1" customWidth="1"/>
  </cols>
  <sheetData>
    <row r="1" spans="1:3" x14ac:dyDescent="0.2">
      <c r="A1" t="s">
        <v>25</v>
      </c>
      <c r="B1" t="s">
        <v>5</v>
      </c>
      <c r="C1" t="s">
        <v>4</v>
      </c>
    </row>
    <row r="2" spans="1:3" x14ac:dyDescent="0.2">
      <c r="A2" s="7" t="s">
        <v>7</v>
      </c>
      <c r="B2" s="7" t="s">
        <v>27</v>
      </c>
      <c r="C2">
        <v>75522</v>
      </c>
    </row>
    <row r="3" spans="1:3" x14ac:dyDescent="0.2">
      <c r="A3" s="7" t="s">
        <v>9</v>
      </c>
      <c r="B3" s="7" t="s">
        <v>27</v>
      </c>
      <c r="C3">
        <v>80621</v>
      </c>
    </row>
    <row r="4" spans="1:3" x14ac:dyDescent="0.2">
      <c r="A4" s="7" t="s">
        <v>10</v>
      </c>
      <c r="B4" s="7" t="s">
        <v>27</v>
      </c>
      <c r="C4">
        <v>62603</v>
      </c>
    </row>
    <row r="5" spans="1:3" x14ac:dyDescent="0.2">
      <c r="A5" s="7" t="s">
        <v>11</v>
      </c>
      <c r="B5" s="7" t="s">
        <v>27</v>
      </c>
      <c r="C5">
        <v>54651</v>
      </c>
    </row>
    <row r="6" spans="1:3" x14ac:dyDescent="0.2">
      <c r="A6" s="7" t="s">
        <v>12</v>
      </c>
      <c r="B6" s="7" t="s">
        <v>27</v>
      </c>
      <c r="C6">
        <v>155733</v>
      </c>
    </row>
    <row r="7" spans="1:3" x14ac:dyDescent="0.2">
      <c r="A7" s="7" t="s">
        <v>13</v>
      </c>
      <c r="B7" s="7" t="s">
        <v>27</v>
      </c>
      <c r="C7">
        <v>62443</v>
      </c>
    </row>
    <row r="8" spans="1:3" x14ac:dyDescent="0.2">
      <c r="A8" s="7" t="s">
        <v>14</v>
      </c>
      <c r="B8" s="7" t="s">
        <v>27</v>
      </c>
      <c r="C8">
        <v>98188</v>
      </c>
    </row>
    <row r="9" spans="1:3" x14ac:dyDescent="0.2">
      <c r="A9" s="7" t="s">
        <v>15</v>
      </c>
      <c r="B9" s="7" t="s">
        <v>27</v>
      </c>
      <c r="C9">
        <v>71547</v>
      </c>
    </row>
    <row r="10" spans="1:3" x14ac:dyDescent="0.2">
      <c r="A10" s="7" t="s">
        <v>16</v>
      </c>
      <c r="B10" s="7" t="s">
        <v>27</v>
      </c>
      <c r="C10">
        <v>197405</v>
      </c>
    </row>
    <row r="11" spans="1:3" x14ac:dyDescent="0.2">
      <c r="A11" s="7" t="s">
        <v>17</v>
      </c>
      <c r="B11" s="7" t="s">
        <v>27</v>
      </c>
      <c r="C11">
        <v>192590</v>
      </c>
    </row>
    <row r="12" spans="1:3" x14ac:dyDescent="0.2">
      <c r="A12" s="7" t="s">
        <v>18</v>
      </c>
      <c r="B12" s="7" t="s">
        <v>27</v>
      </c>
      <c r="C12">
        <v>97199</v>
      </c>
    </row>
    <row r="13" spans="1:3" x14ac:dyDescent="0.2">
      <c r="A13" s="7" t="s">
        <v>19</v>
      </c>
      <c r="B13" s="7" t="s">
        <v>27</v>
      </c>
      <c r="C13">
        <v>102892</v>
      </c>
    </row>
    <row r="14" spans="1:3" x14ac:dyDescent="0.2">
      <c r="A14" s="7" t="s">
        <v>20</v>
      </c>
      <c r="B14" s="7" t="s">
        <v>27</v>
      </c>
      <c r="C14">
        <v>85385</v>
      </c>
    </row>
    <row r="15" spans="1:3" x14ac:dyDescent="0.2">
      <c r="A15" s="7" t="s">
        <v>7</v>
      </c>
      <c r="B15" s="7" t="s">
        <v>30</v>
      </c>
      <c r="C15">
        <v>64037</v>
      </c>
    </row>
    <row r="16" spans="1:3" x14ac:dyDescent="0.2">
      <c r="A16" s="7" t="s">
        <v>9</v>
      </c>
      <c r="B16" s="7" t="s">
        <v>30</v>
      </c>
      <c r="C16">
        <v>70191</v>
      </c>
    </row>
    <row r="17" spans="1:3" x14ac:dyDescent="0.2">
      <c r="A17" s="7" t="s">
        <v>10</v>
      </c>
      <c r="B17" s="7" t="s">
        <v>30</v>
      </c>
      <c r="C17">
        <v>53496</v>
      </c>
    </row>
    <row r="18" spans="1:3" x14ac:dyDescent="0.2">
      <c r="A18" s="7" t="s">
        <v>11</v>
      </c>
      <c r="B18" s="7" t="s">
        <v>30</v>
      </c>
      <c r="C18">
        <v>47291</v>
      </c>
    </row>
    <row r="19" spans="1:3" x14ac:dyDescent="0.2">
      <c r="A19" s="7" t="s">
        <v>12</v>
      </c>
      <c r="B19" s="7" t="s">
        <v>30</v>
      </c>
      <c r="C19">
        <v>128569</v>
      </c>
    </row>
    <row r="20" spans="1:3" x14ac:dyDescent="0.2">
      <c r="A20" s="7" t="s">
        <v>13</v>
      </c>
      <c r="B20" s="7" t="s">
        <v>30</v>
      </c>
      <c r="C20">
        <v>50122</v>
      </c>
    </row>
    <row r="21" spans="1:3" x14ac:dyDescent="0.2">
      <c r="A21" s="7" t="s">
        <v>14</v>
      </c>
      <c r="B21" s="7" t="s">
        <v>30</v>
      </c>
      <c r="C21">
        <v>81435</v>
      </c>
    </row>
    <row r="22" spans="1:3" x14ac:dyDescent="0.2">
      <c r="A22" s="7" t="s">
        <v>15</v>
      </c>
      <c r="B22" s="7" t="s">
        <v>30</v>
      </c>
      <c r="C22">
        <v>61794</v>
      </c>
    </row>
    <row r="23" spans="1:3" x14ac:dyDescent="0.2">
      <c r="A23" s="7" t="s">
        <v>16</v>
      </c>
      <c r="B23" s="7" t="s">
        <v>30</v>
      </c>
      <c r="C23">
        <v>167320</v>
      </c>
    </row>
    <row r="24" spans="1:3" x14ac:dyDescent="0.2">
      <c r="A24" s="7" t="s">
        <v>17</v>
      </c>
      <c r="B24" s="7" t="s">
        <v>30</v>
      </c>
      <c r="C24">
        <v>158075</v>
      </c>
    </row>
    <row r="25" spans="1:3" x14ac:dyDescent="0.2">
      <c r="A25" s="7" t="s">
        <v>18</v>
      </c>
      <c r="B25" s="7" t="s">
        <v>30</v>
      </c>
      <c r="C25">
        <v>80580</v>
      </c>
    </row>
    <row r="26" spans="1:3" x14ac:dyDescent="0.2">
      <c r="A26" s="7" t="s">
        <v>19</v>
      </c>
      <c r="B26" s="7" t="s">
        <v>30</v>
      </c>
      <c r="C26">
        <v>87625</v>
      </c>
    </row>
    <row r="27" spans="1:3" x14ac:dyDescent="0.2">
      <c r="A27" s="7" t="s">
        <v>20</v>
      </c>
      <c r="B27" s="7" t="s">
        <v>30</v>
      </c>
      <c r="C27">
        <v>73825</v>
      </c>
    </row>
    <row r="28" spans="1:3" x14ac:dyDescent="0.2">
      <c r="A28" s="7" t="s">
        <v>7</v>
      </c>
      <c r="B28" s="7" t="s">
        <v>31</v>
      </c>
      <c r="C28">
        <v>10151</v>
      </c>
    </row>
    <row r="29" spans="1:3" x14ac:dyDescent="0.2">
      <c r="A29" s="7" t="s">
        <v>9</v>
      </c>
      <c r="B29" s="7" t="s">
        <v>31</v>
      </c>
      <c r="C29">
        <v>11365</v>
      </c>
    </row>
    <row r="30" spans="1:3" x14ac:dyDescent="0.2">
      <c r="A30" s="7" t="s">
        <v>10</v>
      </c>
      <c r="B30" s="7" t="s">
        <v>31</v>
      </c>
      <c r="C30">
        <v>10937</v>
      </c>
    </row>
    <row r="31" spans="1:3" x14ac:dyDescent="0.2">
      <c r="A31" s="7" t="s">
        <v>11</v>
      </c>
      <c r="B31" s="7" t="s">
        <v>31</v>
      </c>
      <c r="C31">
        <v>9373</v>
      </c>
    </row>
    <row r="32" spans="1:3" x14ac:dyDescent="0.2">
      <c r="A32" s="7" t="s">
        <v>12</v>
      </c>
      <c r="B32" s="7" t="s">
        <v>31</v>
      </c>
      <c r="C32">
        <v>16074</v>
      </c>
    </row>
    <row r="33" spans="1:3" x14ac:dyDescent="0.2">
      <c r="A33" s="7" t="s">
        <v>13</v>
      </c>
      <c r="B33" s="7" t="s">
        <v>31</v>
      </c>
      <c r="C33">
        <v>9250</v>
      </c>
    </row>
    <row r="34" spans="1:3" x14ac:dyDescent="0.2">
      <c r="A34" s="7" t="s">
        <v>14</v>
      </c>
      <c r="B34" s="7" t="s">
        <v>31</v>
      </c>
      <c r="C34">
        <v>10026</v>
      </c>
    </row>
    <row r="35" spans="1:3" x14ac:dyDescent="0.2">
      <c r="A35" s="7" t="s">
        <v>15</v>
      </c>
      <c r="B35" s="7" t="s">
        <v>31</v>
      </c>
      <c r="C35">
        <v>10243</v>
      </c>
    </row>
    <row r="36" spans="1:3" x14ac:dyDescent="0.2">
      <c r="A36" s="7" t="s">
        <v>16</v>
      </c>
      <c r="B36" s="7" t="s">
        <v>31</v>
      </c>
      <c r="C36">
        <v>9447</v>
      </c>
    </row>
    <row r="37" spans="1:3" x14ac:dyDescent="0.2">
      <c r="A37" s="7" t="s">
        <v>17</v>
      </c>
      <c r="B37" s="7" t="s">
        <v>31</v>
      </c>
      <c r="C37">
        <v>12000</v>
      </c>
    </row>
    <row r="38" spans="1:3" x14ac:dyDescent="0.2">
      <c r="A38" s="7" t="s">
        <v>18</v>
      </c>
      <c r="B38" s="7" t="s">
        <v>31</v>
      </c>
      <c r="C38">
        <v>12213</v>
      </c>
    </row>
    <row r="39" spans="1:3" x14ac:dyDescent="0.2">
      <c r="A39" s="7" t="s">
        <v>19</v>
      </c>
      <c r="B39" s="7" t="s">
        <v>31</v>
      </c>
      <c r="C39">
        <v>13108</v>
      </c>
    </row>
    <row r="40" spans="1:3" x14ac:dyDescent="0.2">
      <c r="A40" s="7" t="s">
        <v>20</v>
      </c>
      <c r="B40" s="7" t="s">
        <v>31</v>
      </c>
      <c r="C40">
        <v>8894</v>
      </c>
    </row>
    <row r="41" spans="1:3" x14ac:dyDescent="0.2">
      <c r="A41" s="7" t="s">
        <v>7</v>
      </c>
      <c r="B41" s="7" t="s">
        <v>32</v>
      </c>
      <c r="C41">
        <v>4029</v>
      </c>
    </row>
    <row r="42" spans="1:3" x14ac:dyDescent="0.2">
      <c r="A42" s="7" t="s">
        <v>9</v>
      </c>
      <c r="B42" s="7" t="s">
        <v>32</v>
      </c>
      <c r="C42">
        <v>3905</v>
      </c>
    </row>
    <row r="43" spans="1:3" x14ac:dyDescent="0.2">
      <c r="A43" s="7" t="s">
        <v>10</v>
      </c>
      <c r="B43" s="7" t="s">
        <v>32</v>
      </c>
      <c r="C43">
        <v>4527</v>
      </c>
    </row>
    <row r="44" spans="1:3" x14ac:dyDescent="0.2">
      <c r="A44" s="7" t="s">
        <v>11</v>
      </c>
      <c r="B44" s="7" t="s">
        <v>32</v>
      </c>
      <c r="C44">
        <v>3801</v>
      </c>
    </row>
    <row r="45" spans="1:3" x14ac:dyDescent="0.2">
      <c r="A45" s="7" t="s">
        <v>12</v>
      </c>
      <c r="B45" s="7" t="s">
        <v>32</v>
      </c>
      <c r="C45">
        <v>4764</v>
      </c>
    </row>
    <row r="46" spans="1:3" x14ac:dyDescent="0.2">
      <c r="A46" s="7" t="s">
        <v>13</v>
      </c>
      <c r="B46" s="7" t="s">
        <v>32</v>
      </c>
      <c r="C46">
        <v>3589</v>
      </c>
    </row>
    <row r="47" spans="1:3" x14ac:dyDescent="0.2">
      <c r="A47" s="7" t="s">
        <v>14</v>
      </c>
      <c r="B47" s="7" t="s">
        <v>32</v>
      </c>
      <c r="C47">
        <v>3896</v>
      </c>
    </row>
    <row r="48" spans="1:3" x14ac:dyDescent="0.2">
      <c r="A48" s="7" t="s">
        <v>15</v>
      </c>
      <c r="B48" s="7" t="s">
        <v>32</v>
      </c>
      <c r="C48">
        <v>3781</v>
      </c>
    </row>
    <row r="49" spans="1:3" x14ac:dyDescent="0.2">
      <c r="A49" s="7" t="s">
        <v>16</v>
      </c>
      <c r="B49" s="7" t="s">
        <v>32</v>
      </c>
      <c r="C49">
        <v>3418</v>
      </c>
    </row>
    <row r="50" spans="1:3" x14ac:dyDescent="0.2">
      <c r="A50" s="7" t="s">
        <v>17</v>
      </c>
      <c r="B50" s="7" t="s">
        <v>32</v>
      </c>
      <c r="C50">
        <v>4276</v>
      </c>
    </row>
    <row r="51" spans="1:3" x14ac:dyDescent="0.2">
      <c r="A51" s="7" t="s">
        <v>18</v>
      </c>
      <c r="B51" s="7" t="s">
        <v>32</v>
      </c>
      <c r="C51">
        <v>4474</v>
      </c>
    </row>
    <row r="52" spans="1:3" x14ac:dyDescent="0.2">
      <c r="A52" s="7" t="s">
        <v>19</v>
      </c>
      <c r="B52" s="7" t="s">
        <v>32</v>
      </c>
      <c r="C52">
        <v>4826</v>
      </c>
    </row>
    <row r="53" spans="1:3" x14ac:dyDescent="0.2">
      <c r="A53" s="7" t="s">
        <v>20</v>
      </c>
      <c r="B53" s="7" t="s">
        <v>32</v>
      </c>
      <c r="C53">
        <v>3676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G A A B Q S w M E F A A A C A g A G H F y W c Q Z Y V q j A A A A 9 g A A A B I A A A B D b 2 5 m a W c v U G F j a 2 F n Z S 5 4 b W y F T z 0 O g j A Y v Q r p T l t q Y p R 8 l M F V E h O i c W 2 w Q i N 8 G F o s d 3 P w S F 5 B j K J u D m 9 4 f 8 l 7 9 + s N 0 q G p g 4 v u r G k x I R H l J N B Y t A e D Z U J 6 d w w X J J W w U c V J l T o Y w 2 j j w Z q E V M 6 d Y 8 a 8 9 9 T P a N u V T H A e s X 2 2 z o t K N y o 0 a J 3 C Q p N P 6 / C / R S T s X m O k o J E Y M V 9 S D m w S I T P 4 D Y h x 7 9 P 9 E W H V 1 6 7 v t N Q Y b n N g E w X 2 / i A f U E s D B B Q A A A g I A B h x c l m t a e Y / y Q M A A F s d A A A T A A A A R m 9 y b X V s Y X M v U 2 V j d G l v b j E u b e 1 Z 3 U / b M B B / R + J / s M J L k U q 7 j o + B 0 B 5 K 2 T S 0 8 S F a Q B P i w U 2 8 1 s K x k e 0 U K t T / f f 5 I 0 n y 5 Z R v a S t c X S u 6 c u 9 + d 7 3 4 X J w L 5 E j M K u v a 3 d b i + t r 4 m h p C j A G x 4 l / A R H E M J P f A R E C T X A O i y i P t I X X 5 6 8 h F p 3 D B + 3 2 f s v v Y Z E 9 T o M C o R l a L m N a 8 E 4 q I J H x 4 I a h 6 z R 0 o Y D E S z T S E Z C w n a Q u B B q J a C Q F k X S D a e i H j y N u u A R o T U g e Q R 2 q w r d x v e G R z h A T Q Y W x q G B f B 8 e y J R q C 6 n E O v g K 6 a B F n W H C E n v b n K r 5 X f W z A V n I Z M q q C G C g Y K m T f V g X 4 G O N V + s v F b w W A e 3 8 Y I 2 I V 0 f E s i F u l U D v I s R d o a Q D p R l n 5 E o p E C O H 9 D U e o 9 D K n 4 w H n a M t q e U 2 k c J T h 0 8 P 3 v f E e T q v x M q 9 3 Y a e u l E i T 0 V B V J S b V e n y w q P l N 0 g k U r 0 J I 1 U Q 6 G I l O S n k N + r l B T F b S k 5 7 k d T 8 6 n m G p I I l a H Y I P a T 5 Z C O M + K D r H g S J + c S h W y U J i e T d q u w d + q M V G U x 7 z J 1 k 9 i + w C O T Q 3 t L Z k e 1 v D Y z / 0 V Y J v 3 V 6 V D e w D c s Z O N Y / c H U f 0 3 L t 6 l C F R P I L U u 3 w P j u R m E c 9 A l V n a W j D l W z D Q G F Y a b a 2 k F g 0 d R K 2 V E W T 6 d 3 1 A G C / l A 3 D m o Y 8 Z m S 1 n T D G C Q G o 2 5 F b d W A 3 V z D 1 O k / T x o 9 J i E B t u T A F o g v U Y A X m U Z m g F 4 C Y r F r W i U W O e b R A L S r 2 3 m 7 K D a L j 6 o X 7 + Z 7 P y m W q g j y x a L w B p G v U 9 5 W m 4 x 9 m 5 6 u h F y + V r V 0 V G U A I a N g b M o E a F + 6 g C T 2 x e 8 X z C z g S 1 A x S X h n l i 0 K 4 8 S 0 f q s 8 H 6 z i v U u x 7 V L s u B S 7 L s W e S / H B p d h 3 K Q 5 c i t Y 7 p 8 Y Z e 8 s Z f K s Q f T L F r u h D j q k z 9 R C r z u U Q 8 f m T M r d l k + p x E v t U c 0 I b i I R k Y f X 0 K K P S A w Q p g 7 5 I p o d X r v y 0 8 3 M e X t T y U T / E b 7 P n L f J V 0 6 + a / r 9 r e l v 6 L + n 6 + G g C b r D q z C 1 w j c W i d 3 s l 4 i X o c h O I A P 0 x c B 4 X V 6 2 + g K 1 e 3 r e / 0 u / W r Z e e 5 / W J r / I 8 r x X T K H L e n X X n Z U L J H 5 N t V o W X O U 0 U f c 8 k G E V T b + K Z w g 1 7 C a i m P C t W v P P m e G f O J v 6 z h 4 4 / J q S 5 1 f m K 7 H Q + Q h w S A i 4 Q 1 8 0 D q Y 8 W m 5 e q A C 8 B I 4 E k r i 6 W q B D c i o w W n 4 z c + + f i o a Q / y x C q X 0 u Y Q e z 4 6 G U R d 1 j Y x x T V n m e / v q z P e 9 c x / U b C u K r Q a h I z q i Q v F k i J j A r n 9 v T T Q U q j k 1 8 l y z K k 0 n e M D A U 6 w r D E U h l I G U p a Q 6 I q o u k 8 i I P L 8 m 7 Z 7 Y w n w 5 f u r O P 0 N + s 5 M 8 F k j R 7 + B F B L A w Q U A A A I C A A Y c X J Z D 8 r p q 6 Q A A A D p A A A A E w A A A F t D b 2 5 0 Z W 5 0 X 1 R 5 c G V z X S 5 4 b W x t j k s O w j A M R K 8 S e Z + 6 s E A I N W U B 3 I A L R M H 9 i O a j x k X h b C w 4 E l c g b X e I p W f m e e b z e l f H Z A f x o D H 2 3 i n Y F C U I c s b f e t c q m L i R e z j W 1 f U Z K I o c d V F B x x w O i N F 0 Z H U s f C C X n c a P V n M + x x a D N n f d E m 7 L c o f G O y b H k u c f U F d n a v Q 0 s L i k L K + 1 G Q d x W n N z l Q K m x L j I + J e w P 3 k d w t A b z d n E J G 2 U d i F x G V 5 / A V B L A Q I U A x Q A A A g I A B h x c l n E G W F a o w A A A P Y A A A A S A A A A A A A A A A A A A A C k A Q A A A A B D b 2 5 m a W c v U G F j a 2 F n Z S 5 4 b W x Q S w E C F A M U A A A I C A A Y c X J Z r W n m P 8 k D A A B b H Q A A E w A A A A A A A A A A A A A A p A H T A A A A R m 9 y b X V s Y X M v U 2 V j d G l v b j E u b V B L A Q I U A x Q A A A g I A B h x c l k P y u m r p A A A A O k A A A A T A A A A A A A A A A A A A A C k A c 0 E A A B b Q 2 9 u d G V u d F 9 U e X B l c 1 0 u e G 1 s U E s F B g A A A A A D A A M A w g A A A K I 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V m A A A A A A A A Y 2 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m F 3 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x I i A v P j x F b n R y e S B U e X B l P S J G a W x s T G F z d F V w Z G F 0 Z W Q i I F Z h b H V l P S J k M j A y N C 0 x M S 0 x N 1 Q w N D o x M D o 0 O S 4 x N T c x M D M w W i I g L z 4 8 R W 5 0 c n k g V H l w Z T 0 i R m l s b E N v b H V t b l R 5 c G V z I i B W Y W x 1 Z T 0 i c 0 F 3 a 0 d C Z 1 l E Q X d N R E F 3 T U c i I C 8 + P E V u d H J 5 I F R 5 c G U 9 I k Z p b G x D b 2 x 1 b W 5 O Y W 1 l c y I g V m F s d W U 9 I n N b J n F 1 b 3 Q 7 W W V h c i Z x d W 9 0 O y w m c X V v d D t E Y X R l J n F 1 b 3 Q 7 L C Z x d W 9 0 O 0 J y Y W 5 k J n F 1 b 3 Q 7 L C Z x d W 9 0 O 0 N o Y W 5 u Z W w m c X V v d D s s J n F 1 b 3 Q 7 T W F y a 2 V 0 J n F 1 b 3 Q 7 L C Z x d W 9 0 O 0 l N U H M m c X V v d D s s J n F 1 b 3 Q 7 Q 2 x p Y 2 t z J n F 1 b 3 Q 7 L C Z x d W 9 0 O 1 Z D c y Z x d W 9 0 O y w m c X V v d D t N a W R w b 2 l u d H M m c X V v d D s s J n F 1 b 3 Q 7 U G F 0 a W V u d H M g K G N 1 b W U u K S Z x d W 9 0 O y w m c X V v d D t O Q l J 4 I C h j d W 1 l L i k m c X V v d D s s J n F 1 b 3 Q 7 T W 9 u d G g g 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S Y X c g R G F 0 Y S 9 B d X R v U m V t b 3 Z l Z E N v b H V t b n M x L n t Z Z W F y L D B 9 J n F 1 b 3 Q 7 L C Z x d W 9 0 O 1 N l Y 3 R p b 2 4 x L 1 J h d y B E Y X R h L 0 F 1 d G 9 S Z W 1 v d m V k Q 2 9 s d W 1 u c z E u e 0 R h d G U s M X 0 m c X V v d D s s J n F 1 b 3 Q 7 U 2 V j d G l v b j E v U m F 3 I E R h d G E v Q X V 0 b 1 J l b W 9 2 Z W R D b 2 x 1 b W 5 z M S 5 7 Q n J h b m Q s M n 0 m c X V v d D s s J n F 1 b 3 Q 7 U 2 V j d G l v b j E v U m F 3 I E R h d G E v Q X V 0 b 1 J l b W 9 2 Z W R D b 2 x 1 b W 5 z M S 5 7 Q 2 h h b m 5 l b C w z f S Z x d W 9 0 O y w m c X V v d D t T Z W N 0 a W 9 u M S 9 S Y X c g R G F 0 Y S 9 B d X R v U m V t b 3 Z l Z E N v b H V t b n M x L n t N Y X J r Z X Q s N H 0 m c X V v d D s s J n F 1 b 3 Q 7 U 2 V j d G l v b j E v U m F 3 I E R h d G E v Q X V 0 b 1 J l b W 9 2 Z W R D b 2 x 1 b W 5 z M S 5 7 S U 1 Q c y w 1 f S Z x d W 9 0 O y w m c X V v d D t T Z W N 0 a W 9 u M S 9 S Y X c g R G F 0 Y S 9 B d X R v U m V t b 3 Z l Z E N v b H V t b n M x L n t D b G l j a 3 M s N n 0 m c X V v d D s s J n F 1 b 3 Q 7 U 2 V j d G l v b j E v U m F 3 I E R h d G E v Q X V 0 b 1 J l b W 9 2 Z W R D b 2 x 1 b W 5 z M S 5 7 V k N z L D d 9 J n F 1 b 3 Q 7 L C Z x d W 9 0 O 1 N l Y 3 R p b 2 4 x L 1 J h d y B E Y X R h L 0 F 1 d G 9 S Z W 1 v d m V k Q 2 9 s d W 1 u c z E u e 0 1 p Z H B v a W 5 0 c y w 4 f S Z x d W 9 0 O y w m c X V v d D t T Z W N 0 a W 9 u M S 9 S Y X c g R G F 0 Y S 9 B d X R v U m V t b 3 Z l Z E N v b H V t b n M x L n t Q Y X R p Z W 5 0 c y A o Y 3 V t Z S 4 p L D l 9 J n F 1 b 3 Q 7 L C Z x d W 9 0 O 1 N l Y 3 R p b 2 4 x L 1 J h d y B E Y X R h L 0 F 1 d G 9 S Z W 1 v d m V k Q 2 9 s d W 1 u c z E u e 0 5 C U n g g K G N 1 b W U u K S w x M H 0 m c X V v d D s s J n F 1 b 3 Q 7 U 2 V j d G l v b j E v U m F 3 I E R h d G E v Q X V 0 b 1 J l b W 9 2 Z W R D b 2 x 1 b W 5 z M S 5 7 T W 9 u d G g g b m F t Z S w x M X 0 m c X V v d D t d L C Z x d W 9 0 O 0 N v b H V t b k N v d W 5 0 J n F 1 b 3 Q 7 O j E y L C Z x d W 9 0 O 0 t l e U N v b H V t b k 5 h b W V z J n F 1 b 3 Q 7 O l t d L C Z x d W 9 0 O 0 N v b H V t b k l k Z W 5 0 a X R p Z X M m c X V v d D s 6 W y Z x d W 9 0 O 1 N l Y 3 R p b 2 4 x L 1 J h d y B E Y X R h L 0 F 1 d G 9 S Z W 1 v d m V k Q 2 9 s d W 1 u c z E u e 1 l l Y X I s M H 0 m c X V v d D s s J n F 1 b 3 Q 7 U 2 V j d G l v b j E v U m F 3 I E R h d G E v Q X V 0 b 1 J l b W 9 2 Z W R D b 2 x 1 b W 5 z M S 5 7 R G F 0 Z S w x f S Z x d W 9 0 O y w m c X V v d D t T Z W N 0 a W 9 u M S 9 S Y X c g R G F 0 Y S 9 B d X R v U m V t b 3 Z l Z E N v b H V t b n M x L n t C c m F u Z C w y f S Z x d W 9 0 O y w m c X V v d D t T Z W N 0 a W 9 u M S 9 S Y X c g R G F 0 Y S 9 B d X R v U m V t b 3 Z l Z E N v b H V t b n M x L n t D a G F u b m V s L D N 9 J n F 1 b 3 Q 7 L C Z x d W 9 0 O 1 N l Y 3 R p b 2 4 x L 1 J h d y B E Y X R h L 0 F 1 d G 9 S Z W 1 v d m V k Q 2 9 s d W 1 u c z E u e 0 1 h c m t l d C w 0 f S Z x d W 9 0 O y w m c X V v d D t T Z W N 0 a W 9 u M S 9 S Y X c g R G F 0 Y S 9 B d X R v U m V t b 3 Z l Z E N v b H V t b n M x L n t J T V B z L D V 9 J n F 1 b 3 Q 7 L C Z x d W 9 0 O 1 N l Y 3 R p b 2 4 x L 1 J h d y B E Y X R h L 0 F 1 d G 9 S Z W 1 v d m V k Q 2 9 s d W 1 u c z E u e 0 N s a W N r c y w 2 f S Z x d W 9 0 O y w m c X V v d D t T Z W N 0 a W 9 u M S 9 S Y X c g R G F 0 Y S 9 B d X R v U m V t b 3 Z l Z E N v b H V t b n M x L n t W Q 3 M s N 3 0 m c X V v d D s s J n F 1 b 3 Q 7 U 2 V j d G l v b j E v U m F 3 I E R h d G E v Q X V 0 b 1 J l b W 9 2 Z W R D b 2 x 1 b W 5 z M S 5 7 T W l k c G 9 p b n R z L D h 9 J n F 1 b 3 Q 7 L C Z x d W 9 0 O 1 N l Y 3 R p b 2 4 x L 1 J h d y B E Y X R h L 0 F 1 d G 9 S Z W 1 v d m V k Q 2 9 s d W 1 u c z E u e 1 B h d G l l b n R z I C h j d W 1 l L i k s O X 0 m c X V v d D s s J n F 1 b 3 Q 7 U 2 V j d G l v b j E v U m F 3 I E R h d G E v Q X V 0 b 1 J l b W 9 2 Z W R D b 2 x 1 b W 5 z M S 5 7 T k J S e C A o Y 3 V t Z S 4 p L D E w f S Z x d W 9 0 O y w m c X V v d D t T Z W N 0 a W 9 u M S 9 S Y X c g R G F 0 Y S 9 B d X R v U m V t b 3 Z l Z E N v b H V t b n M x L n t N b 2 5 0 a C B u Y W 1 l L D E x f S Z x d W 9 0 O 1 0 s J n F 1 b 3 Q 7 U m V s Y X R p b 2 5 z a G l w S W 5 m b y Z x d W 9 0 O z p b X X 0 i I C 8 + P C 9 T d G F i b G V F b n R y a W V z P j w v S X R l b T 4 8 S X R l b T 4 8 S X R l b U x v Y 2 F 0 a W 9 u P j x J d G V t V H l w Z T 5 G b 3 J t d W x h P C 9 J d G V t V H l w Z T 4 8 S X R l b V B h d G g + U 2 V j d G l v b j E v U m F 3 J T I w R G F 0 Y S 9 T b 3 V y Y 2 U 8 L 0 l 0 Z W 1 Q Y X R o P j w v S X R l b U x v Y 2 F 0 a W 9 u P j x T d G F i b G V F b n R y a W V z I C 8 + P C 9 J d G V t P j x J d G V t P j x J d G V t T G 9 j Y X R p b 2 4 + P E l 0 Z W 1 U e X B l P k Z v c m 1 1 b G E 8 L 0 l 0 Z W 1 U e X B l P j x J d G V t U G F 0 a D 5 T Z W N 0 a W 9 u M S 9 S Y X c l M j B E Y X R h L 0 5 h d m l n Y X R p b 2 4 l M j A x P C 9 J d G V t U G F 0 a D 4 8 L 0 l 0 Z W 1 M b 2 N h d G l v b j 4 8 U 3 R h Y m x l R W 5 0 c m l l c y A v P j w v S X R l b T 4 8 S X R l b T 4 8 S X R l b U x v Y 2 F 0 a W 9 u P j x J d G V t V H l w Z T 5 G b 3 J t d W x h P C 9 J d G V t V H l w Z T 4 8 S X R l b V B h d G g + U 2 V j d G l v b j E v U m F 3 J T I w R G F 0 Y S 9 Q c m 9 t b 3 R l Z C U y M G h l Y W R l c n M 8 L 0 l 0 Z W 1 Q Y X R o P j w v S X R l b U x v Y 2 F 0 a W 9 u P j x T d G F i b G V F b n R y a W V z I C 8 + P C 9 J d G V t P j x J d G V t P j x J d G V t T G 9 j Y X R p b 2 4 + P E l 0 Z W 1 U e X B l P k Z v c m 1 1 b G E 8 L 0 l 0 Z W 1 U e X B l P j x J d G V t U G F 0 a D 5 T Z W N 0 a W 9 u M S 9 S Y X c l M j B E Y X R h L 0 N o Y W 5 n Z W Q l M j B j b 2 x 1 b W 4 l M j B 0 e X B l P C 9 J d G V t U G F 0 a D 4 8 L 0 l 0 Z W 1 M b 2 N h d G l v b j 4 8 U 3 R h Y m x l R W 5 0 c m l l c y A v P j w v S X R l b T 4 8 S X R l b T 4 8 S X R l b U x v Y 2 F 0 a W 9 u P j x J d G V t V H l w Z T 5 G b 3 J t d W x h P C 9 J d G V t V H l w Z T 4 8 S X R l b V B h d G g + U 2 V j d G l v b j E v U m F 3 J T I w R G F 0 Y S 9 S Z W 1 v d m V k J T I w Y 2 9 s d W 1 u c z w v S X R l b V B h d G g + P C 9 J d G V t T G 9 j Y X R p b 2 4 + P F N 0 Y W J s Z U V u d H J p Z X M g L z 4 8 L 0 l 0 Z W 0 + P E l 0 Z W 0 + P E l 0 Z W 1 M b 2 N h d G l v b j 4 8 S X R l b V R 5 c G U + R m 9 y b X V s Y T w v S X R l b V R 5 c G U + P E l 0 Z W 1 Q Y X R o P l N l Y 3 R p b 2 4 x L 1 J h d y U y M E R h d G E v U G l 2 b 3 R l Z C U y M G N v b H V t b j w v S X R l b V B h d G g + P C 9 J d G V t T G 9 j Y X R p b 2 4 + P F N 0 Y W J s Z U V u d H J p Z X M g L z 4 8 L 0 l 0 Z W 0 + P E l 0 Z W 0 + P E l 0 Z W 1 M b 2 N h d G l v b j 4 8 S X R l b V R 5 c G U + R m 9 y b X V s Y T w v S X R l b V R 5 c G U + P E l 0 Z W 1 Q Y X R o P l N l Y 3 R p b 2 4 x L 1 J h d y U y M E R h d G E v S W 5 z Z X J 0 Z W Q l M j B t b 2 5 0 a C U y M G 5 h b W U 8 L 0 l 0 Z W 1 Q Y X R o P j w v S X R l b U x v Y 2 F 0 a W 9 u P j x T d G F i b G V F b n R y a W V z I C 8 + P C 9 J d G V t P j x J d G V t P j x J d G V t T G 9 j Y X R p b 2 4 + P E l 0 Z W 1 U e X B l P k Z v c m 1 1 b G E 8 L 0 l 0 Z W 1 U e X B l P j x J d G V t U G F 0 a D 5 T Z W N 0 a W 9 u M S 9 U b 3 R h b C U y M E 1 h c m t l d C U y M C 0 l M j B U b 3 R h b C U y M E 1 l Z G l 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Q t M T E t M T d U M D Q 6 M T A 6 N T A u M j A y N j c 5 M F o i I C 8 + P E V u d H J 5 I F R 5 c G U 9 I k Z p b G x D b 2 x 1 b W 5 U e X B l c y I g V m F s d W U 9 I n N D U U F B Q U F B P S I g L z 4 8 R W 5 0 c n k g V H l w Z T 0 i R m l s b E N v b H V t b k 5 h b W V z I i B W Y W x 1 Z T 0 i c 1 s m c X V v d D t D b 2 x 1 b W 4 x J n F 1 b 3 Q 7 L C Z x d W 9 0 O 0 R y d W c g Q S Z x d W 9 0 O y w m c X V v d D t D b 2 x 1 b W 4 z J n F 1 b 3 Q 7 L C Z x d W 9 0 O 0 R y d W c g Q i 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9 0 Y W w g T W F y a 2 V 0 I C 0 g V G 9 0 Y W w g T W V k a W E v Q X V 0 b 1 J l b W 9 2 Z W R D b 2 x 1 b W 5 z M S 5 7 Q 2 9 s d W 1 u M S w w f S Z x d W 9 0 O y w m c X V v d D t T Z W N 0 a W 9 u M S 9 U b 3 R h b C B N Y X J r Z X Q g L S B U b 3 R h b C B N Z W R p Y S 9 B d X R v U m V t b 3 Z l Z E N v b H V t b n M x L n t E c n V n I E E s M X 0 m c X V v d D s s J n F 1 b 3 Q 7 U 2 V j d G l v b j E v V G 9 0 Y W w g T W F y a 2 V 0 I C 0 g V G 9 0 Y W w g T W V k a W E v Q X V 0 b 1 J l b W 9 2 Z W R D b 2 x 1 b W 5 z M S 5 7 Q 2 9 s d W 1 u M y w y f S Z x d W 9 0 O y w m c X V v d D t T Z W N 0 a W 9 u M S 9 U b 3 R h b C B N Y X J r Z X Q g L S B U b 3 R h b C B N Z W R p Y S 9 B d X R v U m V t b 3 Z l Z E N v b H V t b n M x L n t E c n V n I E I s M 3 0 m c X V v d D s s J n F 1 b 3 Q 7 U 2 V j d G l v b j E v V G 9 0 Y W w g T W F y a 2 V 0 I C 0 g V G 9 0 Y W w g T W V k a W E v Q X V 0 b 1 J l b W 9 2 Z W R D b 2 x 1 b W 5 z M S 5 7 Q 2 9 s d W 1 u N S w 0 f S Z x d W 9 0 O 1 0 s J n F 1 b 3 Q 7 Q 2 9 s d W 1 u Q 2 9 1 b n Q m c X V v d D s 6 N S w m c X V v d D t L Z X l D b 2 x 1 b W 5 O Y W 1 l c y Z x d W 9 0 O z p b X S w m c X V v d D t D b 2 x 1 b W 5 J Z G V u d G l 0 a W V z J n F 1 b 3 Q 7 O l s m c X V v d D t T Z W N 0 a W 9 u M S 9 U b 3 R h b C B N Y X J r Z X Q g L S B U b 3 R h b C B N Z W R p Y S 9 B d X R v U m V t b 3 Z l Z E N v b H V t b n M x L n t D b 2 x 1 b W 4 x L D B 9 J n F 1 b 3 Q 7 L C Z x d W 9 0 O 1 N l Y 3 R p b 2 4 x L 1 R v d G F s I E 1 h c m t l d C A t I F R v d G F s I E 1 l Z G l h L 0 F 1 d G 9 S Z W 1 v d m V k Q 2 9 s d W 1 u c z E u e 0 R y d W c g Q S w x f S Z x d W 9 0 O y w m c X V v d D t T Z W N 0 a W 9 u M S 9 U b 3 R h b C B N Y X J r Z X Q g L S B U b 3 R h b C B N Z W R p Y S 9 B d X R v U m V t b 3 Z l Z E N v b H V t b n M x L n t D b 2 x 1 b W 4 z L D J 9 J n F 1 b 3 Q 7 L C Z x d W 9 0 O 1 N l Y 3 R p b 2 4 x L 1 R v d G F s I E 1 h c m t l d C A t I F R v d G F s I E 1 l Z G l h L 0 F 1 d G 9 S Z W 1 v d m V k Q 2 9 s d W 1 u c z E u e 0 R y d W c g Q i w z f S Z x d W 9 0 O y w m c X V v d D t T Z W N 0 a W 9 u M S 9 U b 3 R h b C B N Y X J r Z X Q g L S B U b 3 R h b C B N Z W R p Y S 9 B d X R v U m V t b 3 Z l Z E N v b H V t b n M x L n t D b 2 x 1 b W 4 1 L D R 9 J n F 1 b 3 Q 7 X S w m c X V v d D t S Z W x h d G l v b n N o a X B J b m Z v J n F 1 b 3 Q 7 O l t d f S I g L z 4 8 L 1 N 0 Y W J s Z U V u d H J p Z X M + P C 9 J d G V t P j x J d G V t P j x J d G V t T G 9 j Y X R p b 2 4 + P E l 0 Z W 1 U e X B l P k Z v c m 1 1 b G E 8 L 0 l 0 Z W 1 U e X B l P j x J d G V t U G F 0 a D 5 T Z W N 0 a W 9 u M S 9 U b 3 R h b C U y M E 1 h c m t l d C U y M C 0 l M j B U b 3 R h b C U y M E 1 l Z G l h L 1 N v d X J j Z T w v S X R l b V B h d G g + P C 9 J d G V t T G 9 j Y X R p b 2 4 + P F N 0 Y W J s Z U V u d H J p Z X M g L z 4 8 L 0 l 0 Z W 0 + P E l 0 Z W 0 + P E l 0 Z W 1 M b 2 N h d G l v b j 4 8 S X R l b V R 5 c G U + R m 9 y b X V s Y T w v S X R l b V R 5 c G U + P E l 0 Z W 1 Q Y X R o P l N l Y 3 R p b 2 4 x L 1 R v d G F s J T I w T W F y a 2 V 0 J T I w L S U y M F R v d G F s J T I w T W V k a W E v T m F 2 a W d h d G l v b i U y M D E 8 L 0 l 0 Z W 1 Q Y X R o P j w v S X R l b U x v Y 2 F 0 a W 9 u P j x T d G F i b G V F b n R y a W V z I C 8 + P C 9 J d G V t P j x J d G V t P j x J d G V t T G 9 j Y X R p b 2 4 + P E l 0 Z W 1 U e X B l P k Z v c m 1 1 b G E 8 L 0 l 0 Z W 1 U e X B l P j x J d G V t U G F 0 a D 5 T Z W N 0 a W 9 u M S 9 U b 3 R h b C U y M E 1 h c m t l d C U y M C 0 l M j B U b 3 R h b C U y M E 1 l Z G l h L 1 B y b 2 1 v d G V k J T I w a G V h Z G V y c z w v S X R l b V B h d G g + P C 9 J d G V t T G 9 j Y X R p b 2 4 + P F N 0 Y W J s Z U V u d H J p Z X M g L z 4 8 L 0 l 0 Z W 0 + P E l 0 Z W 0 + P E l 0 Z W 1 M b 2 N h d G l v b j 4 8 S X R l b V R 5 c G U + R m 9 y b X V s Y T w v S X R l b V R 5 c G U + P E l 0 Z W 1 Q Y X R o P l N l Y 3 R p b 2 4 x L 1 R v d G F s J T I w T W F y a 2 V 0 J T I w L S U y M F R v d G F s J T I w T W V k a W E v Q 2 h h b m d l Z C U y M G N v b H V t b i U y M H R 5 c G U 8 L 0 l 0 Z W 1 Q Y X R o P j w v S X R l b U x v Y 2 F 0 a W 9 u P j x T d G F i b G V F b n R y a W V z I C 8 + P C 9 J d G V t P j x J d G V t P j x J d G V t T G 9 j Y X R p b 2 4 + P E l 0 Z W 1 U e X B l P k Z v c m 1 1 b G E 8 L 0 l 0 Z W 1 U e X B l P j x J d G V t U G F 0 a D 5 T Z W N 0 a W 9 u M S 9 Q c m 9 k d W N 0 J T I w L S U y M E F w c G x p Y 2 F 0 a W 9 u J T I w U 3 R h 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S 0 x O F Q w O D o z N z o x N C 4 2 M z E w M T E w W i I g L z 4 8 R W 5 0 c n k g V H l w Z T 0 i R m l s b E N v b H V t b l R 5 c G V z I i B W Y W x 1 Z T 0 i c 0 J n W U R B Q T 0 9 I i A v P j x F b n R y e S B U e X B l P S J G a W x s Q 2 9 s d W 1 u T m F t Z X M i I F Z h b H V l P S J z W y Z x d W 9 0 O 1 B y b 2 R 1 Y 3 Q g T m F t Z S Z x d W 9 0 O y w m c X V v d D t B d H R y a W J 1 d G U m c X V v d D s s J n F 1 b 3 Q 7 V m F s d W U m c X V v d D s s J n F 1 b 3 Q 7 T W V 0 c m l j 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Q g L S B B c H B s a W N h d G l v b i B T d G F y d C 9 B d X R v U m V t b 3 Z l Z E N v b H V t b n M x L n t Q c m 9 k d W N 0 I E 5 h b W U s M H 0 m c X V v d D s s J n F 1 b 3 Q 7 U 2 V j d G l v b j E v U H J v Z H V j d C A t I E F w c G x p Y 2 F 0 a W 9 u I F N 0 Y X J 0 L 0 F 1 d G 9 S Z W 1 v d m V k Q 2 9 s d W 1 u c z E u e 0 F 0 d H J p Y n V 0 Z S w x f S Z x d W 9 0 O y w m c X V v d D t T Z W N 0 a W 9 u M S 9 Q c m 9 k d W N 0 I C 0 g Q X B w b G l j Y X R p b 2 4 g U 3 R h c n Q v Q X V 0 b 1 J l b W 9 2 Z W R D b 2 x 1 b W 5 z M S 5 7 V m F s d W U s M n 0 m c X V v d D s s J n F 1 b 3 Q 7 U 2 V j d G l v b j E v U H J v Z H V j d C A t I E F w c G x p Y 2 F 0 a W 9 u I F N 0 Y X J 0 L 0 F 1 d G 9 S Z W 1 v d m V k Q 2 9 s d W 1 u c z E u e 0 1 l d H J p Y 3 M s M 3 0 m c X V v d D t d L C Z x d W 9 0 O 0 N v b H V t b k N v d W 5 0 J n F 1 b 3 Q 7 O j Q s J n F 1 b 3 Q 7 S 2 V 5 Q 2 9 s d W 1 u T m F t Z X M m c X V v d D s 6 W 1 0 s J n F 1 b 3 Q 7 Q 2 9 s d W 1 u S W R l b n R p d G l l c y Z x d W 9 0 O z p b J n F 1 b 3 Q 7 U 2 V j d G l v b j E v U H J v Z H V j d C A t I E F w c G x p Y 2 F 0 a W 9 u I F N 0 Y X J 0 L 0 F 1 d G 9 S Z W 1 v d m V k Q 2 9 s d W 1 u c z E u e 1 B y b 2 R 1 Y 3 Q g T m F t Z S w w f S Z x d W 9 0 O y w m c X V v d D t T Z W N 0 a W 9 u M S 9 Q c m 9 k d W N 0 I C 0 g Q X B w b G l j Y X R p b 2 4 g U 3 R h c n Q v Q X V 0 b 1 J l b W 9 2 Z W R D b 2 x 1 b W 5 z M S 5 7 Q X R 0 c m l i d X R l L D F 9 J n F 1 b 3 Q 7 L C Z x d W 9 0 O 1 N l Y 3 R p b 2 4 x L 1 B y b 2 R 1 Y 3 Q g L S B B c H B s a W N h d G l v b i B T d G F y d C 9 B d X R v U m V t b 3 Z l Z E N v b H V t b n M x L n t W Y W x 1 Z S w y f S Z x d W 9 0 O y w m c X V v d D t T Z W N 0 a W 9 u M S 9 Q c m 9 k d W N 0 I C 0 g Q X B w b G l j Y X R p b 2 4 g U 3 R h c n Q v Q X V 0 b 1 J l b W 9 2 Z W R D b 2 x 1 b W 5 z M S 5 7 T W V 0 c m l j c y w z f S Z x d W 9 0 O 1 0 s J n F 1 b 3 Q 7 U m V s Y X R p b 2 5 z a G l w S W 5 m b y Z x d W 9 0 O z p b X X 0 i I C 8 + P C 9 T d G F i b G V F b n R y a W V z P j w v S X R l b T 4 8 S X R l b T 4 8 S X R l b U x v Y 2 F 0 a W 9 u P j x J d G V t V H l w Z T 5 G b 3 J t d W x h P C 9 J d G V t V H l w Z T 4 8 S X R l b V B h d G g + U 2 V j d G l v b j E v U H J v Z H V j d C U y M C 0 l M j B B c H B s a W N h d G l v b i U y M F N 0 Y X J 0 L 1 N v d X J j Z T w v S X R l b V B h d G g + P C 9 J d G V t T G 9 j Y X R p b 2 4 + P F N 0 Y W J s Z U V u d H J p Z X M g L z 4 8 L 0 l 0 Z W 0 + P E l 0 Z W 0 + P E l 0 Z W 1 M b 2 N h d G l v b j 4 8 S X R l b V R 5 c G U + R m 9 y b X V s Y T w v S X R l b V R 5 c G U + P E l 0 Z W 1 Q Y X R o P l N l Y 3 R p b 2 4 x L 1 B y b 2 R 1 Y 3 Q l M j A t J T I w Q X B w b G l j Y X R p b 2 4 l M j B T d G F y d C 9 O Y X Z p Z 2 F 0 a W 9 u J T I w M T w v S X R l b V B h d G g + P C 9 J d G V t T G 9 j Y X R p b 2 4 + P F N 0 Y W J s Z U V u d H J p Z X M g L z 4 8 L 0 l 0 Z W 0 + P E l 0 Z W 0 + P E l 0 Z W 1 M b 2 N h d G l v b j 4 8 S X R l b V R 5 c G U + R m 9 y b X V s Y T w v S X R l b V R 5 c G U + P E l 0 Z W 1 Q Y X R o P l N l Y 3 R p b 2 4 x L 1 B y b 2 R 1 Y 3 Q l M j A t J T I w Q X B w b G l j Y X R p b 2 4 l M j B T d G F y d C 9 Q c m 9 t b 3 R l Z C U y M G h l Y W R l c n M 8 L 0 l 0 Z W 1 Q Y X R o P j w v S X R l b U x v Y 2 F 0 a W 9 u P j x T d G F i b G V F b n R y a W V z I C 8 + P C 9 J d G V t P j x J d G V t P j x J d G V t T G 9 j Y X R p b 2 4 + P E l 0 Z W 1 U e X B l P k Z v c m 1 1 b G E 8 L 0 l 0 Z W 1 U e X B l P j x J d G V t U G F 0 a D 5 T Z W N 0 a W 9 u M S 9 Q c m 9 k d W N 0 J T I w L S U y M E F w c G x p Y 2 F 0 a W 9 u J T I w U 3 R h c n Q v Q 2 h h b m d l Z C U y M G N v b H V t b i U y M H R 5 c G U 8 L 0 l 0 Z W 1 Q Y X R o P j w v S X R l b U x v Y 2 F 0 a W 9 u P j x T d G F i b G V F b n R y a W V z I C 8 + P C 9 J d G V t P j x J d G V t P j x J d G V t T G 9 j Y X R p b 2 4 + P E l 0 Z W 1 U e X B l P k Z v c m 1 1 b G E 8 L 0 l 0 Z W 1 U e X B l P j x J d G V t U G F 0 a D 5 T Z W N 0 a W 9 u M S 9 Q c m 9 k d W N 0 J T I w L S U y M E F w c G x p Y 2 F 0 a W 9 u J T I w U 3 R h c n Q v V W 5 w a X Z v d G V k J T I w Y 2 9 s d W 1 u c z w v S X R l b V B h d G g + P C 9 J d G V t T G 9 j Y X R p b 2 4 + P F N 0 Y W J s Z U V u d H J p Z X M g L z 4 8 L 0 l 0 Z W 0 + P E l 0 Z W 0 + P E l 0 Z W 1 M b 2 N h d G l v b j 4 8 S X R l b V R 5 c G U + R m 9 y b X V s Y T w v S X R l b V R 5 c G U + P E l 0 Z W 1 Q Y X R o P l N l Y 3 R p b 2 4 x L 1 B y b 2 R 1 Y 3 Q l M j A t J T I w Q X B w b G l j Y X R p b 2 4 l M j B T d G F y d C 9 B Z G R l Z C U y M G N 1 c 3 R v b T w v S X R l b V B h d G g + P C 9 J d G V t T G 9 j Y X R p b 2 4 + P F N 0 Y W J s Z U V u d H J p Z X M g L z 4 8 L 0 l 0 Z W 0 + P E l 0 Z W 0 + P E l 0 Z W 1 M b 2 N h d G l v b j 4 8 S X R l b V R 5 c G U + R m 9 y b X V s Y T w v S X R l b V R 5 c G U + P E l 0 Z W 1 Q Y X R o P l N l Y 3 R p b 2 4 x L 1 B y b 2 R 1 Y 3 Q l M j A t J T I w Q X B w b G l j Y X R p b 2 4 l M j B T d W J t 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S 0 x O F Q w O D o z N z o x N i 4 y M D E x N D k w W i I g L z 4 8 R W 5 0 c n k g V H l w Z T 0 i R m l s b E N v b H V t b l R 5 c G V z I i B W Y W x 1 Z T 0 i c 0 J n W U R B Q T 0 9 I i A v P j x F b n R y e S B U e X B l P S J G a W x s Q 2 9 s d W 1 u T m F t Z X M i I F Z h b H V l P S J z W y Z x d W 9 0 O 1 B y b 2 R 1 Y 3 Q g T m F t Z S Z x d W 9 0 O y w m c X V v d D t B d H R y a W J 1 d G U m c X V v d D s s J n F 1 b 3 Q 7 V m F s d W U m c X V v d D s s J n F 1 b 3 Q 7 T W V 0 c m l j 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Q g L S B B c H B s a W N h d G l v b i B T d W J t a X Q v Q X V 0 b 1 J l b W 9 2 Z W R D b 2 x 1 b W 5 z M S 5 7 U H J v Z H V j d C B O Y W 1 l L D B 9 J n F 1 b 3 Q 7 L C Z x d W 9 0 O 1 N l Y 3 R p b 2 4 x L 1 B y b 2 R 1 Y 3 Q g L S B B c H B s a W N h d G l v b i B T d W J t a X Q v Q X V 0 b 1 J l b W 9 2 Z W R D b 2 x 1 b W 5 z M S 5 7 Q X R 0 c m l i d X R l L D F 9 J n F 1 b 3 Q 7 L C Z x d W 9 0 O 1 N l Y 3 R p b 2 4 x L 1 B y b 2 R 1 Y 3 Q g L S B B c H B s a W N h d G l v b i B T d W J t a X Q v Q X V 0 b 1 J l b W 9 2 Z W R D b 2 x 1 b W 5 z M S 5 7 V m F s d W U s M n 0 m c X V v d D s s J n F 1 b 3 Q 7 U 2 V j d G l v b j E v U H J v Z H V j d C A t I E F w c G x p Y 2 F 0 a W 9 u I F N 1 Y m 1 p d C 9 B d X R v U m V t b 3 Z l Z E N v b H V t b n M x L n t N Z X R y a W N z L D N 9 J n F 1 b 3 Q 7 X S w m c X V v d D t D b 2 x 1 b W 5 D b 3 V u d C Z x d W 9 0 O z o 0 L C Z x d W 9 0 O 0 t l e U N v b H V t b k 5 h b W V z J n F 1 b 3 Q 7 O l t d L C Z x d W 9 0 O 0 N v b H V t b k l k Z W 5 0 a X R p Z X M m c X V v d D s 6 W y Z x d W 9 0 O 1 N l Y 3 R p b 2 4 x L 1 B y b 2 R 1 Y 3 Q g L S B B c H B s a W N h d G l v b i B T d W J t a X Q v Q X V 0 b 1 J l b W 9 2 Z W R D b 2 x 1 b W 5 z M S 5 7 U H J v Z H V j d C B O Y W 1 l L D B 9 J n F 1 b 3 Q 7 L C Z x d W 9 0 O 1 N l Y 3 R p b 2 4 x L 1 B y b 2 R 1 Y 3 Q g L S B B c H B s a W N h d G l v b i B T d W J t a X Q v Q X V 0 b 1 J l b W 9 2 Z W R D b 2 x 1 b W 5 z M S 5 7 Q X R 0 c m l i d X R l L D F 9 J n F 1 b 3 Q 7 L C Z x d W 9 0 O 1 N l Y 3 R p b 2 4 x L 1 B y b 2 R 1 Y 3 Q g L S B B c H B s a W N h d G l v b i B T d W J t a X Q v Q X V 0 b 1 J l b W 9 2 Z W R D b 2 x 1 b W 5 z M S 5 7 V m F s d W U s M n 0 m c X V v d D s s J n F 1 b 3 Q 7 U 2 V j d G l v b j E v U H J v Z H V j d C A t I E F w c G x p Y 2 F 0 a W 9 u I F N 1 Y m 1 p d C 9 B d X R v U m V t b 3 Z l Z E N v b H V t b n M x L n t N Z X R y a W N z L D N 9 J n F 1 b 3 Q 7 X S w m c X V v d D t S Z W x h d G l v b n N o a X B J b m Z v J n F 1 b 3 Q 7 O l t d f S I g L z 4 8 L 1 N 0 Y W J s Z U V u d H J p Z X M + P C 9 J d G V t P j x J d G V t P j x J d G V t T G 9 j Y X R p b 2 4 + P E l 0 Z W 1 U e X B l P k Z v c m 1 1 b G E 8 L 0 l 0 Z W 1 U e X B l P j x J d G V t U G F 0 a D 5 T Z W N 0 a W 9 u M S 9 Q c m 9 k d W N 0 J T I w L S U y M E F w c G x p Y 2 F 0 a W 9 u J T I w U 3 V i b W l 0 L 1 N v d X J j Z T w v S X R l b V B h d G g + P C 9 J d G V t T G 9 j Y X R p b 2 4 + P F N 0 Y W J s Z U V u d H J p Z X M g L z 4 8 L 0 l 0 Z W 0 + P E l 0 Z W 0 + P E l 0 Z W 1 M b 2 N h d G l v b j 4 8 S X R l b V R 5 c G U + R m 9 y b X V s Y T w v S X R l b V R 5 c G U + P E l 0 Z W 1 Q Y X R o P l N l Y 3 R p b 2 4 x L 1 B y b 2 R 1 Y 3 Q l M j A t J T I w Q X B w b G l j Y X R p b 2 4 l M j B T d W J t a X Q v T m F 2 a W d h d G l v b i U y M D E 8 L 0 l 0 Z W 1 Q Y X R o P j w v S X R l b U x v Y 2 F 0 a W 9 u P j x T d G F i b G V F b n R y a W V z I C 8 + P C 9 J d G V t P j x J d G V t P j x J d G V t T G 9 j Y X R p b 2 4 + P E l 0 Z W 1 U e X B l P k Z v c m 1 1 b G E 8 L 0 l 0 Z W 1 U e X B l P j x J d G V t U G F 0 a D 5 T Z W N 0 a W 9 u M S 9 Q c m 9 k d W N 0 J T I w L S U y M E F w c G x p Y 2 F 0 a W 9 u J T I w U 3 V i b W l 0 L 1 B y b 2 1 v d G V k J T I w a G V h Z G V y c z w v S X R l b V B h d G g + P C 9 J d G V t T G 9 j Y X R p b 2 4 + P F N 0 Y W J s Z U V u d H J p Z X M g L z 4 8 L 0 l 0 Z W 0 + P E l 0 Z W 0 + P E l 0 Z W 1 M b 2 N h d G l v b j 4 8 S X R l b V R 5 c G U + R m 9 y b X V s Y T w v S X R l b V R 5 c G U + P E l 0 Z W 1 Q Y X R o P l N l Y 3 R p b 2 4 x L 1 B y b 2 R 1 Y 3 Q l M j A t J T I w Q X B w b G l j Y X R p b 2 4 l M j B T d W J t a X Q v Q 2 h h b m d l Z C U y M G N v b H V t b i U y M H R 5 c G U 8 L 0 l 0 Z W 1 Q Y X R o P j w v S X R l b U x v Y 2 F 0 a W 9 u P j x T d G F i b G V F b n R y a W V z I C 8 + P C 9 J d G V t P j x J d G V t P j x J d G V t T G 9 j Y X R p b 2 4 + P E l 0 Z W 1 U e X B l P k Z v c m 1 1 b G E 8 L 0 l 0 Z W 1 U e X B l P j x J d G V t U G F 0 a D 5 T Z W N 0 a W 9 u M S 9 Q c m 9 k d W N 0 J T I w L S U y M E F w c G x p Y 2 F 0 a W 9 u J T I w U 3 V i b W l 0 L 1 V u c G l 2 b 3 R l Z C U y M G N v b H V t b n M 8 L 0 l 0 Z W 1 Q Y X R o P j w v S X R l b U x v Y 2 F 0 a W 9 u P j x T d G F i b G V F b n R y a W V z I C 8 + P C 9 J d G V t P j x J d G V t P j x J d G V t T G 9 j Y X R p b 2 4 + P E l 0 Z W 1 U e X B l P k Z v c m 1 1 b G E 8 L 0 l 0 Z W 1 U e X B l P j x J d G V t U G F 0 a D 5 T Z W N 0 a W 9 u M S 9 Q c m 9 k d W N 0 J T I w L S U y M E F w c G x p Y 2 F 0 a W 9 u J T I w U 3 V i b W l 0 L 0 F k Z G V k J T I w Y 3 V z d G 9 t P C 9 J d G V t U G F 0 a D 4 8 L 0 l 0 Z W 1 M b 2 N h d G l v b j 4 8 U 3 R h Y m x l R W 5 0 c m l l c y A v P j w v S X R l b T 4 8 S X R l b T 4 8 S X R l b U x v Y 2 F 0 a W 9 u P j x J d G V t V H l w Z T 5 G b 3 J t d W x h P C 9 J d G V t V H l w Z T 4 8 S X R l b V B h d G g + U 2 V j d G l v b j E v Q 2 h h b m 5 l b C U y M F d p c 2 U l M j A t J T I w V m l z 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C 0 x M S 0 x O F Q w O D o z N z o x N i 4 x N T M z M z c w W i I g L z 4 8 R W 5 0 c n k g V H l w Z T 0 i R m l s b E N v b H V t b l R 5 c G V z I i B W Y W x 1 Z T 0 i c 0 J n W U R B Q T 0 9 I i A v P j x F b n R y e S B U e X B l P S J G a W x s Q 2 9 s d W 1 u T m F t Z X M i I F Z h b H V l P S J z W y Z x d W 9 0 O 0 N o Y W 5 u Z W w m c X V v d D s s J n F 1 b 3 Q 7 T W 9 u d G h z J n F 1 b 3 Q 7 L C Z x d W 9 0 O 1 Z h b H V l J n F 1 b 3 Q 7 L C Z x d W 9 0 O 0 1 l d H J p Y 3 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a G F u b m V s I F d p c 2 U g L S B W a X N p d C 9 B d X R v U m V t b 3 Z l Z E N v b H V t b n M x L n t D a G F u b m V s L D B 9 J n F 1 b 3 Q 7 L C Z x d W 9 0 O 1 N l Y 3 R p b 2 4 x L 0 N o Y W 5 u Z W w g V 2 l z Z S A t I F Z p c 2 l 0 L 0 F 1 d G 9 S Z W 1 v d m V k Q 2 9 s d W 1 u c z E u e 0 1 v b n R o c y w x f S Z x d W 9 0 O y w m c X V v d D t T Z W N 0 a W 9 u M S 9 D a G F u b m V s I F d p c 2 U g L S B W a X N p d C 9 B d X R v U m V t b 3 Z l Z E N v b H V t b n M x L n t W Y W x 1 Z S w y f S Z x d W 9 0 O y w m c X V v d D t T Z W N 0 a W 9 u M S 9 D a G F u b m V s I F d p c 2 U g L S B W a X N p d C 9 B d X R v U m V t b 3 Z l Z E N v b H V t b n M x L n t N Z X R y a W N z L D N 9 J n F 1 b 3 Q 7 X S w m c X V v d D t D b 2 x 1 b W 5 D b 3 V u d C Z x d W 9 0 O z o 0 L C Z x d W 9 0 O 0 t l e U N v b H V t b k 5 h b W V z J n F 1 b 3 Q 7 O l t d L C Z x d W 9 0 O 0 N v b H V t b k l k Z W 5 0 a X R p Z X M m c X V v d D s 6 W y Z x d W 9 0 O 1 N l Y 3 R p b 2 4 x L 0 N o Y W 5 u Z W w g V 2 l z Z S A t I F Z p c 2 l 0 L 0 F 1 d G 9 S Z W 1 v d m V k Q 2 9 s d W 1 u c z E u e 0 N o Y W 5 u Z W w s M H 0 m c X V v d D s s J n F 1 b 3 Q 7 U 2 V j d G l v b j E v Q 2 h h b m 5 l b C B X a X N l I C 0 g V m l z a X Q v Q X V 0 b 1 J l b W 9 2 Z W R D b 2 x 1 b W 5 z M S 5 7 T W 9 u d G h z L D F 9 J n F 1 b 3 Q 7 L C Z x d W 9 0 O 1 N l Y 3 R p b 2 4 x L 0 N o Y W 5 u Z W w g V 2 l z Z S A t I F Z p c 2 l 0 L 0 F 1 d G 9 S Z W 1 v d m V k Q 2 9 s d W 1 u c z E u e 1 Z h b H V l L D J 9 J n F 1 b 3 Q 7 L C Z x d W 9 0 O 1 N l Y 3 R p b 2 4 x L 0 N o Y W 5 u Z W w g V 2 l z Z S A t I F Z p c 2 l 0 L 0 F 1 d G 9 S Z W 1 v d m V k Q 2 9 s d W 1 u c z E u e 0 1 l d H J p Y 3 M s M 3 0 m c X V v d D t d L C Z x d W 9 0 O 1 J l b G F 0 a W 9 u c 2 h p c E l u Z m 8 m c X V v d D s 6 W 1 1 9 I i A v P j w v U 3 R h Y m x l R W 5 0 c m l l c z 4 8 L 0 l 0 Z W 0 + P E l 0 Z W 0 + P E l 0 Z W 1 M b 2 N h d G l v b j 4 8 S X R l b V R 5 c G U + R m 9 y b X V s Y T w v S X R l b V R 5 c G U + P E l 0 Z W 1 Q Y X R o P l N l Y 3 R p b 2 4 x L 0 N o Y W 5 u Z W w l M j B X a X N l J T I w L S U y M F Z p c 2 l 0 L 1 N v d X J j Z T w v S X R l b V B h d G g + P C 9 J d G V t T G 9 j Y X R p b 2 4 + P F N 0 Y W J s Z U V u d H J p Z X M g L z 4 8 L 0 l 0 Z W 0 + P E l 0 Z W 0 + P E l 0 Z W 1 M b 2 N h d G l v b j 4 8 S X R l b V R 5 c G U + R m 9 y b X V s Y T w v S X R l b V R 5 c G U + P E l 0 Z W 1 Q Y X R o P l N l Y 3 R p b 2 4 x L 0 N o Y W 5 u Z W w l M j B X a X N l J T I w L S U y M F Z p c 2 l 0 L 0 5 h d m l n Y X R p b 2 4 l M j A x P C 9 J d G V t U G F 0 a D 4 8 L 0 l 0 Z W 1 M b 2 N h d G l v b j 4 8 U 3 R h Y m x l R W 5 0 c m l l c y A v P j w v S X R l b T 4 8 S X R l b T 4 8 S X R l b U x v Y 2 F 0 a W 9 u P j x J d G V t V H l w Z T 5 G b 3 J t d W x h P C 9 J d G V t V H l w Z T 4 8 S X R l b V B h d G g + U 2 V j d G l v b j E v Q 2 h h b m 5 l b C U y M F d p c 2 U l M j A t J T I w V m l z a X Q v U H J v b W 9 0 Z W Q l M j B o Z W F k Z X J z P C 9 J d G V t U G F 0 a D 4 8 L 0 l 0 Z W 1 M b 2 N h d G l v b j 4 8 U 3 R h Y m x l R W 5 0 c m l l c y A v P j w v S X R l b T 4 8 S X R l b T 4 8 S X R l b U x v Y 2 F 0 a W 9 u P j x J d G V t V H l w Z T 5 G b 3 J t d W x h P C 9 J d G V t V H l w Z T 4 8 S X R l b V B h d G g + U 2 V j d G l v b j E v Q 2 h h b m 5 l b C U y M F d p c 2 U l M j A t J T I w V m l z a X Q v Q 2 h h b m d l Z C U y M G N v b H V t b i U y M H R 5 c G U 8 L 0 l 0 Z W 1 Q Y X R o P j w v S X R l b U x v Y 2 F 0 a W 9 u P j x T d G F i b G V F b n R y a W V z I C 8 + P C 9 J d G V t P j x J d G V t P j x J d G V t T G 9 j Y X R p b 2 4 + P E l 0 Z W 1 U e X B l P k Z v c m 1 1 b G E 8 L 0 l 0 Z W 1 U e X B l P j x J d G V t U G F 0 a D 5 T Z W N 0 a W 9 u M S 9 D a G F u b m V s J T I w V 2 l z Z S U y M C 0 l M j B W a X N p d C 9 V b n B p d m 9 0 Z W Q l M j B j b 2 x 1 b W 5 z P C 9 J d G V t U G F 0 a D 4 8 L 0 l 0 Z W 1 M b 2 N h d G l v b j 4 8 U 3 R h Y m x l R W 5 0 c m l l c y A v P j w v S X R l b T 4 8 S X R l b T 4 8 S X R l b U x v Y 2 F 0 a W 9 u P j x J d G V t V H l w Z T 5 G b 3 J t d W x h P C 9 J d G V t V H l w Z T 4 8 S X R l b V B h d G g + U 2 V j d G l v b j E v Q 2 h h b m 5 l b C U y M F d p c 2 U l M j A t J T I w V m l z a X Q v Q W R k Z W Q l M j B j d X N 0 b 2 0 8 L 0 l 0 Z W 1 Q Y X R o P j w v S X R l b U x v Y 2 F 0 a W 9 u P j x T d G F i b G V F b n R y a W V z I C 8 + P C 9 J d G V t P j x J d G V t P j x J d G V t T G 9 j Y X R p b 2 4 + P E l 0 Z W 1 U e X B l P k Z v c m 1 1 b G E 8 L 0 l 0 Z W 1 U e X B l P j x J d G V t U G F 0 a D 5 T Z W N 0 a W 9 u M S 9 D a G F u b m V s J T I w V 2 l z Z S U y M C 0 l M j B W a X N p d C 9 S Z W 5 h b W V k J T I w Y 2 9 s d W 1 u c z w v S X R l b V B h d G g + P C 9 J d G V t T G 9 j Y X R p b 2 4 + P F N 0 Y W J s Z U V u d H J p Z X M g L z 4 8 L 0 l 0 Z W 0 + P E l 0 Z W 0 + P E l 0 Z W 1 M b 2 N h d G l v b j 4 8 S X R l b V R 5 c G U + R m 9 y b X V s Y T w v S X R l b V R 5 c G U + P E l 0 Z W 1 Q Y X R o P l N l Y 3 R p b 2 4 x L 0 N o Y W 5 u Z W w l M j B X a X N l J T I w L S U y M E F w c C U y M F N 1 Y m 1 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I i A v P j x F b n R y e S B U e X B l P S J G a W x s R X J y b 3 J D b 2 R l I i B W Y W x 1 Z T 0 i c 1 V u a 2 5 v d 2 4 i I C 8 + P E V u d H J 5 I F R 5 c G U 9 I k Z p b G x F c n J v c k N v d W 5 0 I i B W Y W x 1 Z T 0 i b D A i I C 8 + P E V u d H J 5 I F R 5 c G U 9 I k Z p b G x M Y X N 0 V X B k Y X R l Z C I g V m F s d W U 9 I m Q y M D I 0 L T E x L T E 4 V D A 4 O j M 3 O j E 3 L j M y N T E w N z B a I i A v P j x F b n R y e S B U e X B l P S J G a W x s Q 2 9 s d W 1 u V H l w Z X M i I F Z h b H V l P S J z Q m d Z R E F B P T 0 i I C 8 + P E V u d H J 5 I F R 5 c G U 9 I k Z p b G x D b 2 x 1 b W 5 O Y W 1 l c y I g V m F s d W U 9 I n N b J n F 1 b 3 Q 7 Q 2 h h b m 5 l b C Z x d W 9 0 O y w m c X V v d D t N b 2 5 0 a H M m c X V v d D s s J n F 1 b 3 Q 7 V m F s d W U m c X V v d D s s J n F 1 b 3 Q 7 T W V 0 c m l j 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o Y W 5 u Z W w g V 2 l z Z S A t I E F w c C B T d W J t a X Q v Q X V 0 b 1 J l b W 9 2 Z W R D b 2 x 1 b W 5 z M S 5 7 Q 2 h h b m 5 l b C w w f S Z x d W 9 0 O y w m c X V v d D t T Z W N 0 a W 9 u M S 9 D a G F u b m V s I F d p c 2 U g L S B B c H A g U 3 V i b W l 0 L 0 F 1 d G 9 S Z W 1 v d m V k Q 2 9 s d W 1 u c z E u e 0 1 v b n R o c y w x f S Z x d W 9 0 O y w m c X V v d D t T Z W N 0 a W 9 u M S 9 D a G F u b m V s I F d p c 2 U g L S B B c H A g U 3 V i b W l 0 L 0 F 1 d G 9 S Z W 1 v d m V k Q 2 9 s d W 1 u c z E u e 1 Z h b H V l L D J 9 J n F 1 b 3 Q 7 L C Z x d W 9 0 O 1 N l Y 3 R p b 2 4 x L 0 N o Y W 5 u Z W w g V 2 l z Z S A t I E F w c C B T d W J t a X Q v Q X V 0 b 1 J l b W 9 2 Z W R D b 2 x 1 b W 5 z M S 5 7 T W V 0 c m l j c y w z f S Z x d W 9 0 O 1 0 s J n F 1 b 3 Q 7 Q 2 9 s d W 1 u Q 2 9 1 b n Q m c X V v d D s 6 N C w m c X V v d D t L Z X l D b 2 x 1 b W 5 O Y W 1 l c y Z x d W 9 0 O z p b X S w m c X V v d D t D b 2 x 1 b W 5 J Z G V u d G l 0 a W V z J n F 1 b 3 Q 7 O l s m c X V v d D t T Z W N 0 a W 9 u M S 9 D a G F u b m V s I F d p c 2 U g L S B B c H A g U 3 V i b W l 0 L 0 F 1 d G 9 S Z W 1 v d m V k Q 2 9 s d W 1 u c z E u e 0 N o Y W 5 u Z W w s M H 0 m c X V v d D s s J n F 1 b 3 Q 7 U 2 V j d G l v b j E v Q 2 h h b m 5 l b C B X a X N l I C 0 g Q X B w I F N 1 Y m 1 p d C 9 B d X R v U m V t b 3 Z l Z E N v b H V t b n M x L n t N b 2 5 0 a H M s M X 0 m c X V v d D s s J n F 1 b 3 Q 7 U 2 V j d G l v b j E v Q 2 h h b m 5 l b C B X a X N l I C 0 g Q X B w I F N 1 Y m 1 p d C 9 B d X R v U m V t b 3 Z l Z E N v b H V t b n M x L n t W Y W x 1 Z S w y f S Z x d W 9 0 O y w m c X V v d D t T Z W N 0 a W 9 u M S 9 D a G F u b m V s I F d p c 2 U g L S B B c H A g U 3 V i b W l 0 L 0 F 1 d G 9 S Z W 1 v d m V k Q 2 9 s d W 1 u c z E u e 0 1 l d H J p Y 3 M s M 3 0 m c X V v d D t d L C Z x d W 9 0 O 1 J l b G F 0 a W 9 u c 2 h p c E l u Z m 8 m c X V v d D s 6 W 1 1 9 I i A v P j w v U 3 R h Y m x l R W 5 0 c m l l c z 4 8 L 0 l 0 Z W 0 + P E l 0 Z W 0 + P E l 0 Z W 1 M b 2 N h d G l v b j 4 8 S X R l b V R 5 c G U + R m 9 y b X V s Y T w v S X R l b V R 5 c G U + P E l 0 Z W 1 Q Y X R o P l N l Y 3 R p b 2 4 x L 0 N o Y W 5 u Z W w l M j B X a X N l J T I w L S U y M E F w c C U y M F N 1 Y m 1 p d C 9 T b 3 V y Y 2 U 8 L 0 l 0 Z W 1 Q Y X R o P j w v S X R l b U x v Y 2 F 0 a W 9 u P j x T d G F i b G V F b n R y a W V z I C 8 + P C 9 J d G V t P j x J d G V t P j x J d G V t T G 9 j Y X R p b 2 4 + P E l 0 Z W 1 U e X B l P k Z v c m 1 1 b G E 8 L 0 l 0 Z W 1 U e X B l P j x J d G V t U G F 0 a D 5 T Z W N 0 a W 9 u M S 9 D a G F u b m V s J T I w V 2 l z Z S U y M C 0 l M j B B c H A l M j B T d W J t a X Q v T m F 2 a W d h d G l v b i U y M D E 8 L 0 l 0 Z W 1 Q Y X R o P j w v S X R l b U x v Y 2 F 0 a W 9 u P j x T d G F i b G V F b n R y a W V z I C 8 + P C 9 J d G V t P j x J d G V t P j x J d G V t T G 9 j Y X R p b 2 4 + P E l 0 Z W 1 U e X B l P k Z v c m 1 1 b G E 8 L 0 l 0 Z W 1 U e X B l P j x J d G V t U G F 0 a D 5 T Z W N 0 a W 9 u M S 9 D a G F u b m V s J T I w V 2 l z Z S U y M C 0 l M j B B c H A l M j B T d W J t a X Q v U H J v b W 9 0 Z W Q l M j B o Z W F k Z X J z P C 9 J d G V t U G F 0 a D 4 8 L 0 l 0 Z W 1 M b 2 N h d G l v b j 4 8 U 3 R h Y m x l R W 5 0 c m l l c y A v P j w v S X R l b T 4 8 S X R l b T 4 8 S X R l b U x v Y 2 F 0 a W 9 u P j x J d G V t V H l w Z T 5 G b 3 J t d W x h P C 9 J d G V t V H l w Z T 4 8 S X R l b V B h d G g + U 2 V j d G l v b j E v Q 2 h h b m 5 l b C U y M F d p c 2 U l M j A t J T I w Q X B w J T I w U 3 V i b W l 0 L 0 N o Y W 5 n Z W Q l M j B j b 2 x 1 b W 4 l M j B 0 e X B l P C 9 J d G V t U G F 0 a D 4 8 L 0 l 0 Z W 1 M b 2 N h d G l v b j 4 8 U 3 R h Y m x l R W 5 0 c m l l c y A v P j w v S X R l b T 4 8 S X R l b T 4 8 S X R l b U x v Y 2 F 0 a W 9 u P j x J d G V t V H l w Z T 5 G b 3 J t d W x h P C 9 J d G V t V H l w Z T 4 8 S X R l b V B h d G g + U 2 V j d G l v b j E v Q 2 h h b m 5 l b C U y M F d p c 2 U l M j A t J T I w Q X B w J T I w U 3 V i b W l 0 L 1 V u c G l 2 b 3 R l Z C U y M G N v b H V t b n M 8 L 0 l 0 Z W 1 Q Y X R o P j w v S X R l b U x v Y 2 F 0 a W 9 u P j x T d G F i b G V F b n R y a W V z I C 8 + P C 9 J d G V t P j x J d G V t P j x J d G V t T G 9 j Y X R p b 2 4 + P E l 0 Z W 1 U e X B l P k Z v c m 1 1 b G E 8 L 0 l 0 Z W 1 U e X B l P j x J d G V t U G F 0 a D 5 T Z W N 0 a W 9 u M S 9 D a G F u b m V s J T I w V 2 l z Z S U y M C 0 l M j B B c H A l M j B T d W J t a X Q v Q W R k Z W Q l M j B j d X N 0 b 2 0 8 L 0 l 0 Z W 1 Q Y X R o P j w v S X R l b U x v Y 2 F 0 a W 9 u P j x T d G F i b G V F b n R y a W V z I C 8 + P C 9 J d G V t P j x J d G V t P j x J d G V t T G 9 j Y X R p b 2 4 + P E l 0 Z W 1 U e X B l P k Z v c m 1 1 b G E 8 L 0 l 0 Z W 1 U e X B l P j x J d G V t U G F 0 a D 5 T Z W N 0 a W 9 u M S 9 D a G F u b m V s J T I w V 2 l z Z S U y M C 0 l M j B B c H A l M j B T d W J t a X Q v U m V u Y W 1 l Z C U y M G N v b H V t b n M 8 L 0 l 0 Z W 1 Q Y X R o P j w v S X R l b U x v Y 2 F 0 a W 9 u P j x T d G F i b G V F b n R y a W V z I C 8 + P C 9 J d G V t P j x J d G V t P j x J d G V t T G 9 j Y X R p b 2 4 + P E l 0 Z W 1 U e X B l P k Z v c m 1 1 b G E 8 L 0 l 0 Z W 1 U e X B l P j x J d G V t U G F 0 a D 5 T Z W N 0 a W 9 u M S 9 P d m V y Y W x s J T I w U 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m V y Y W x s X 1 B l c m Z v c m 1 h b m N l 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E x L T E 4 V D A 4 O j M 3 O j E 5 L j U 3 N T M 1 M z B a I i A v P j x F b n R y e S B U e X B l P S J G a W x s Q 2 9 s d W 1 u V H l w Z X M i I F Z h b H V l P S J z Q m d Z R C I g L z 4 8 R W 5 0 c n k g V H l w Z T 0 i R m l s b E N v b H V t b k 5 h b W V z I i B W Y W x 1 Z T 0 i c 1 s m c X V v d D s g T 3 Z l c m F s b C B T a X R l I F B l c m Z v c m 1 h b m N l 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9 2 Z X J h b G w g U G V y Z m 9 y b W F u Y 2 U v Q X V 0 b 1 J l b W 9 2 Z W R D b 2 x 1 b W 5 z M S 5 7 I E 9 2 Z X J h b G w g U 2 l 0 Z S B Q Z X J m b 3 J t Y W 5 j Z S w w f S Z x d W 9 0 O y w m c X V v d D t T Z W N 0 a W 9 u M S 9 P d m V y Y W x s I F B l c m Z v c m 1 h b m N l L 0 F 1 d G 9 S Z W 1 v d m V k Q 2 9 s d W 1 u c z E u e 0 F 0 d H J p Y n V 0 Z S w x f S Z x d W 9 0 O y w m c X V v d D t T Z W N 0 a W 9 u M S 9 P d m V y Y W x s I F B l c m Z v c m 1 h b m N l L 0 F 1 d G 9 S Z W 1 v d m V k Q 2 9 s d W 1 u c z E u e 1 Z h b H V l L D J 9 J n F 1 b 3 Q 7 X S w m c X V v d D t D b 2 x 1 b W 5 D b 3 V u d C Z x d W 9 0 O z o z L C Z x d W 9 0 O 0 t l e U N v b H V t b k 5 h b W V z J n F 1 b 3 Q 7 O l t d L C Z x d W 9 0 O 0 N v b H V t b k l k Z W 5 0 a X R p Z X M m c X V v d D s 6 W y Z x d W 9 0 O 1 N l Y 3 R p b 2 4 x L 0 9 2 Z X J h b G w g U G V y Z m 9 y b W F u Y 2 U v Q X V 0 b 1 J l b W 9 2 Z W R D b 2 x 1 b W 5 z M S 5 7 I E 9 2 Z X J h b G w g U 2 l 0 Z S B Q Z X J m b 3 J t Y W 5 j Z S w w f S Z x d W 9 0 O y w m c X V v d D t T Z W N 0 a W 9 u M S 9 P d m V y Y W x s I F B l c m Z v c m 1 h b m N l L 0 F 1 d G 9 S Z W 1 v d m V k Q 2 9 s d W 1 u c z E u e 0 F 0 d H J p Y n V 0 Z S w x f S Z x d W 9 0 O y w m c X V v d D t T Z W N 0 a W 9 u M S 9 P d m V y Y W x s I F B l c m Z v c m 1 h b m N l L 0 F 1 d G 9 S Z W 1 v d m V k Q 2 9 s d W 1 u c z E u e 1 Z h b H V l L D J 9 J n F 1 b 3 Q 7 X S w m c X V v d D t S Z W x h d G l v b n N o a X B J b m Z v J n F 1 b 3 Q 7 O l t d f S I g L z 4 8 L 1 N 0 Y W J s Z U V u d H J p Z X M + P C 9 J d G V t P j x J d G V t P j x J d G V t T G 9 j Y X R p b 2 4 + P E l 0 Z W 1 U e X B l P k Z v c m 1 1 b G E 8 L 0 l 0 Z W 1 U e X B l P j x J d G V t U G F 0 a D 5 T Z W N 0 a W 9 u M S 9 P d m V y Y W x s J T I w U G V y Z m 9 y b W F u Y 2 U v U 2 9 1 c m N l P C 9 J d G V t U G F 0 a D 4 8 L 0 l 0 Z W 1 M b 2 N h d G l v b j 4 8 U 3 R h Y m x l R W 5 0 c m l l c y A v P j w v S X R l b T 4 8 S X R l b T 4 8 S X R l b U x v Y 2 F 0 a W 9 u P j x J d G V t V H l w Z T 5 G b 3 J t d W x h P C 9 J d G V t V H l w Z T 4 8 S X R l b V B h d G g + U 2 V j d G l v b j E v T 3 Z l c m F s b C U y M F B l c m Z v c m 1 h b m N l L 0 5 h d m l n Y X R p b 2 4 l M j A x P C 9 J d G V t U G F 0 a D 4 8 L 0 l 0 Z W 1 M b 2 N h d G l v b j 4 8 U 3 R h Y m x l R W 5 0 c m l l c y A v P j w v S X R l b T 4 8 S X R l b T 4 8 S X R l b U x v Y 2 F 0 a W 9 u P j x J d G V t V H l w Z T 5 G b 3 J t d W x h P C 9 J d G V t V H l w Z T 4 8 S X R l b V B h d G g + U 2 V j d G l v b j E v T 3 Z l c m F s b C U y M F B l c m Z v c m 1 h b m N l L 1 B y b 2 1 v d G V k J T I w a G V h Z G V y c z w v S X R l b V B h d G g + P C 9 J d G V t T G 9 j Y X R p b 2 4 + P F N 0 Y W J s Z U V u d H J p Z X M g L z 4 8 L 0 l 0 Z W 0 + P E l 0 Z W 0 + P E l 0 Z W 1 M b 2 N h d G l v b j 4 8 S X R l b V R 5 c G U + R m 9 y b X V s Y T w v S X R l b V R 5 c G U + P E l 0 Z W 1 Q Y X R o P l N l Y 3 R p b 2 4 x L 0 9 2 Z X J h b G w l M j B Q Z X J m b 3 J t Y W 5 j Z S 9 D a G F u Z 2 V k J T I w Y 2 9 s d W 1 u J T I w d H l w Z T w v S X R l b V B h d G g + P C 9 J d G V t T G 9 j Y X R p b 2 4 + P F N 0 Y W J s Z U V u d H J p Z X M g L z 4 8 L 0 l 0 Z W 0 + P E l 0 Z W 0 + P E l 0 Z W 1 M b 2 N h d G l v b j 4 8 S X R l b V R 5 c G U + R m 9 y b X V s Y T w v S X R l b V R 5 c G U + P E l 0 Z W 1 Q Y X R o P l N l Y 3 R p b 2 4 x L 0 9 2 Z X J h b G w l M j B Q Z X J m b 3 J t Y W 5 j Z S 9 V b n B p d m 9 0 Z W Q l M j B j b 2 x 1 b W 5 z P C 9 J d G V t U G F 0 a D 4 8 L 0 l 0 Z W 1 M b 2 N h d G l v b j 4 8 U 3 R h Y m x l R W 5 0 c m l l c y A v P j w v S X R l b T 4 8 S X R l b T 4 8 S X R l b U x v Y 2 F 0 a W 9 u P j x J d G V t V H l w Z T 5 G b 3 J t d W x h P C 9 J d G V t V H l w Z T 4 8 S X R l b V B h d G g + U 2 V j d G l v b j E v U H J v Z H V j d C U y M F d p c 2 U 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H J v Z H V j d F 9 X a X N l X 0 R h d G E i I C 8 + P E V u d H J 5 I F R 5 c G U 9 I k Z p b G x l Z E N v b X B s Z X R l U m V z d W x 0 V G 9 X b 3 J r c 2 h l Z X Q i I F Z h b H V l P S J s M S I g L z 4 8 R W 5 0 c n k g V H l w Z T 0 i Q W R k Z W R U b 0 R h d G F N b 2 R l b C I g V m F s d W U 9 I m w w I i A v P j x F b n R y e S B U e X B l P S J G a W x s Q 2 9 1 b n Q i I F Z h b H V l P S J s M T A 0 I i A v P j x F b n R y e S B U e X B l P S J G a W x s R X J y b 3 J D b 2 R l I i B W Y W x 1 Z T 0 i c 1 V u a 2 5 v d 2 4 i I C 8 + P E V u d H J 5 I F R 5 c G U 9 I k Z p b G x F c n J v c k N v d W 5 0 I i B W Y W x 1 Z T 0 i b D A i I C 8 + P E V u d H J 5 I F R 5 c G U 9 I k Z p b G x M Y X N 0 V X B k Y X R l Z C I g V m F s d W U 9 I m Q y M D I 0 L T E x L T E 4 V D A 4 O j M 3 O j I y L j g 0 O T M z M T B a I i A v P j x F b n R y e S B U e X B l P S J G a W x s Q 2 9 s d W 1 u V H l w Z X M i I F Z h b H V l P S J z Q m d Z Q U F 3 P T 0 i I C 8 + P E V u d H J 5 I F R 5 c G U 9 I k Z p b G x D b 2 x 1 b W 5 O Y W 1 l c y I g V m F s d W U 9 I n N b J n F 1 b 3 Q 7 T W 9 u d G h z J n F 1 b 3 Q 7 L C Z x d W 9 0 O 1 B y b 2 R 1 Y 3 Q g T m F t Z S Z x d W 9 0 O y w m c X V v d D t N Z X R y a W N z 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H J v Z H V j d C B X a X N l I E R h d G E v Q X V 0 b 1 J l b W 9 2 Z W R D b 2 x 1 b W 5 z M S 5 7 T W 9 u d G h z L D B 9 J n F 1 b 3 Q 7 L C Z x d W 9 0 O 1 N l Y 3 R p b 2 4 x L 1 B y b 2 R 1 Y 3 Q g V 2 l z Z S B E Y X R h L 0 F 1 d G 9 S Z W 1 v d m V k Q 2 9 s d W 1 u c z E u e 1 B y b 2 R 1 Y 3 Q g T m F t Z S w x f S Z x d W 9 0 O y w m c X V v d D t T Z W N 0 a W 9 u M S 9 Q c m 9 k d W N 0 I F d p c 2 U g R G F 0 Y S 9 B d X R v U m V t b 3 Z l Z E N v b H V t b n M x L n t N Z X R y a W N z L D J 9 J n F 1 b 3 Q 7 L C Z x d W 9 0 O 1 N l Y 3 R p b 2 4 x L 1 B y b 2 R 1 Y 3 Q g V 2 l z Z S B E Y X R h L 0 F 1 d G 9 S Z W 1 v d m V k Q 2 9 s d W 1 u c z E u e 1 Z h b H V l L D N 9 J n F 1 b 3 Q 7 X S w m c X V v d D t D b 2 x 1 b W 5 D b 3 V u d C Z x d W 9 0 O z o 0 L C Z x d W 9 0 O 0 t l e U N v b H V t b k 5 h b W V z J n F 1 b 3 Q 7 O l t d L C Z x d W 9 0 O 0 N v b H V t b k l k Z W 5 0 a X R p Z X M m c X V v d D s 6 W y Z x d W 9 0 O 1 N l Y 3 R p b 2 4 x L 1 B y b 2 R 1 Y 3 Q g V 2 l z Z S B E Y X R h L 0 F 1 d G 9 S Z W 1 v d m V k Q 2 9 s d W 1 u c z E u e 0 1 v b n R o c y w w f S Z x d W 9 0 O y w m c X V v d D t T Z W N 0 a W 9 u M S 9 Q c m 9 k d W N 0 I F d p c 2 U g R G F 0 Y S 9 B d X R v U m V t b 3 Z l Z E N v b H V t b n M x L n t Q c m 9 k d W N 0 I E 5 h b W U s M X 0 m c X V v d D s s J n F 1 b 3 Q 7 U 2 V j d G l v b j E v U H J v Z H V j d C B X a X N l I E R h d G E v Q X V 0 b 1 J l b W 9 2 Z W R D b 2 x 1 b W 5 z M S 5 7 T W V 0 c m l j c y w y f S Z x d W 9 0 O y w m c X V v d D t T Z W N 0 a W 9 u M S 9 Q c m 9 k d W N 0 I F d p c 2 U g R G F 0 Y S 9 B d X R v U m V t b 3 Z l Z E N v b H V t b n M x L n t W Y W x 1 Z S w z f S Z x d W 9 0 O 1 0 s J n F 1 b 3 Q 7 U m V s Y X R p b 2 5 z a G l w S W 5 m b y Z x d W 9 0 O z p b X X 0 i I C 8 + P C 9 T d G F i b G V F b n R y a W V z P j w v S X R l b T 4 8 S X R l b T 4 8 S X R l b U x v Y 2 F 0 a W 9 u P j x J d G V t V H l w Z T 5 G b 3 J t d W x h P C 9 J d G V t V H l w Z T 4 8 S X R l b V B h d G g + U 2 V j d G l v b j E v U H J v Z H V j d C U y M F d p c 2 U l M j B E Y X R h L 1 N v d X J j Z T w v S X R l b V B h d G g + P C 9 J d G V t T G 9 j Y X R p b 2 4 + P F N 0 Y W J s Z U V u d H J p Z X M g L z 4 8 L 0 l 0 Z W 0 + P E l 0 Z W 0 + P E l 0 Z W 1 M b 2 N h d G l v b j 4 8 S X R l b V R 5 c G U + R m 9 y b X V s Y T w v S X R l b V R 5 c G U + P E l 0 Z W 1 Q Y X R o P l N l Y 3 R p b 2 4 x L 1 B y b 2 R 1 Y 3 Q l M j B X a X N l J T I w R G F 0 Y S 9 S Z W 9 y Z G V y Z W Q l M j B j b 2 x 1 b W 5 z P C 9 J d G V t U G F 0 a D 4 8 L 0 l 0 Z W 1 M b 2 N h d G l v b j 4 8 U 3 R h Y m x l R W 5 0 c m l l c y A v P j w v S X R l b T 4 8 S X R l b T 4 8 S X R l b U x v Y 2 F 0 a W 9 u P j x J d G V t V H l w Z T 5 G b 3 J t d W x h P C 9 J d G V t V H l w Z T 4 8 S X R l b V B h d G g + U 2 V j d G l v b j E v U H J v Z H V j d C U y M F d p c 2 U l M j B E Y X R h L 1 J l b m F t Z W Q l M j B j b 2 x 1 b W 5 z P C 9 J d G V t U G F 0 a D 4 8 L 0 l 0 Z W 1 M b 2 N h d G l v b j 4 8 U 3 R h Y m x l R W 5 0 c m l l c y A v P j w v S X R l b T 4 8 S X R l b T 4 8 S X R l b U x v Y 2 F 0 a W 9 u P j x J d G V t V H l w Z T 5 G b 3 J t d W x h P C 9 J d G V t V H l w Z T 4 8 S X R l b V B h d G g + U 2 V j d G l v b j E v U H J v Z H V j d C U y M F d p c 2 U l M j B E Y X R h L 1 J l b 3 J k Z X J l Z C U y M G N v b H V t b n M l M j A x P C 9 J d G V t U G F 0 a D 4 8 L 0 l 0 Z W 1 M b 2 N h d G l v b j 4 8 U 3 R h Y m x l R W 5 0 c m l l c y A v P j w v S X R l b T 4 8 S X R l b T 4 8 S X R l b U x v Y 2 F 0 a W 9 u P j x J d G V t V H l w Z T 5 G b 3 J t d W x h P C 9 J d G V t V H l w Z T 4 8 S X R l b V B h d G g + U 2 V j d G l v b j E v Q 2 h h b m 5 l b C U y M F d p c 2 U 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h h b m 5 l b F 9 X a X N l X 0 R h d G E i I C 8 + P E V u d H J 5 I F R 5 c G U 9 I k Z p b G x l Z E N v b X B s Z X R l U m V z d W x 0 V G 9 X b 3 J r c 2 h l Z X Q i I F Z h b H V l P S J s M S I g L z 4 8 R W 5 0 c n k g V H l w Z T 0 i Q W R k Z W R U b 0 R h d G F N b 2 R l b C I g V m F s d W U 9 I m w w I i A v P j x F b n R y e S B U e X B l P S J G a W x s Q 2 9 1 b n Q i I F Z h b H V l P S J s N z g i I C 8 + P E V u d H J 5 I F R 5 c G U 9 I k Z p b G x F c n J v c k N v Z G U i I F Z h b H V l P S J z V W 5 r b m 9 3 b i I g L z 4 8 R W 5 0 c n k g V H l w Z T 0 i R m l s b E V y c m 9 y Q 2 9 1 b n Q i I F Z h b H V l P S J s M C I g L z 4 8 R W 5 0 c n k g V H l w Z T 0 i R m l s b E x h c 3 R V c G R h d G V k I i B W Y W x 1 Z T 0 i Z D I w M j Q t M T E t M T h U M D g 6 M z c 6 M j M u O D k 4 O T Q x M F o i I C 8 + P E V u d H J 5 I F R 5 c G U 9 I k Z p b G x D b 2 x 1 b W 5 U e X B l c y I g V m F s d W U 9 I n N C Z 1 l E Q U E 9 P S I g L z 4 8 R W 5 0 c n k g V H l w Z T 0 i R m l s b E N v b H V t b k 5 h b W V z I i B W Y W x 1 Z T 0 i c 1 s m c X V v d D t D a G F u b m V s J n F 1 b 3 Q 7 L C Z x d W 9 0 O 0 1 v b n R o c y Z x d W 9 0 O y w m c X V v d D t W Y W x 1 Z S Z x d W 9 0 O y w m c X V v d D t N Z X R y a W N 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h h b m 5 l b C B X a X N l I E R h d G E v Q X V 0 b 1 J l b W 9 2 Z W R D b 2 x 1 b W 5 z M S 5 7 Q 2 h h b m 5 l b C w w f S Z x d W 9 0 O y w m c X V v d D t T Z W N 0 a W 9 u M S 9 D a G F u b m V s I F d p c 2 U g R G F 0 Y S 9 B d X R v U m V t b 3 Z l Z E N v b H V t b n M x L n t N b 2 5 0 a H M s M X 0 m c X V v d D s s J n F 1 b 3 Q 7 U 2 V j d G l v b j E v Q 2 h h b m 5 l b C B X a X N l I E R h d G E v Q X V 0 b 1 J l b W 9 2 Z W R D b 2 x 1 b W 5 z M S 5 7 V m F s d W U s M n 0 m c X V v d D s s J n F 1 b 3 Q 7 U 2 V j d G l v b j E v Q 2 h h b m 5 l b C B X a X N l I E R h d G E v Q X V 0 b 1 J l b W 9 2 Z W R D b 2 x 1 b W 5 z M S 5 7 T W V 0 c m l j c y w z f S Z x d W 9 0 O 1 0 s J n F 1 b 3 Q 7 Q 2 9 s d W 1 u Q 2 9 1 b n Q m c X V v d D s 6 N C w m c X V v d D t L Z X l D b 2 x 1 b W 5 O Y W 1 l c y Z x d W 9 0 O z p b X S w m c X V v d D t D b 2 x 1 b W 5 J Z G V u d G l 0 a W V z J n F 1 b 3 Q 7 O l s m c X V v d D t T Z W N 0 a W 9 u M S 9 D a G F u b m V s I F d p c 2 U g R G F 0 Y S 9 B d X R v U m V t b 3 Z l Z E N v b H V t b n M x L n t D a G F u b m V s L D B 9 J n F 1 b 3 Q 7 L C Z x d W 9 0 O 1 N l Y 3 R p b 2 4 x L 0 N o Y W 5 u Z W w g V 2 l z Z S B E Y X R h L 0 F 1 d G 9 S Z W 1 v d m V k Q 2 9 s d W 1 u c z E u e 0 1 v b n R o c y w x f S Z x d W 9 0 O y w m c X V v d D t T Z W N 0 a W 9 u M S 9 D a G F u b m V s I F d p c 2 U g R G F 0 Y S 9 B d X R v U m V t b 3 Z l Z E N v b H V t b n M x L n t W Y W x 1 Z S w y f S Z x d W 9 0 O y w m c X V v d D t T Z W N 0 a W 9 u M S 9 D a G F u b m V s I F d p c 2 U g R G F 0 Y S 9 B d X R v U m V t b 3 Z l Z E N v b H V t b n M x L n t N Z X R y a W N z L D N 9 J n F 1 b 3 Q 7 X S w m c X V v d D t S Z W x h d G l v b n N o a X B J b m Z v J n F 1 b 3 Q 7 O l t d f S I g L z 4 8 L 1 N 0 Y W J s Z U V u d H J p Z X M + P C 9 J d G V t P j x J d G V t P j x J d G V t T G 9 j Y X R p b 2 4 + P E l 0 Z W 1 U e X B l P k Z v c m 1 1 b G E 8 L 0 l 0 Z W 1 U e X B l P j x J d G V t U G F 0 a D 5 T Z W N 0 a W 9 u M S 9 D a G F u b m V s J T I w V 2 l z Z S U y M E R h d G E v U 2 9 1 c m N 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I 0 D 5 u 6 b j o r j M A 0 G C S q G S I b 3 D Q E B A Q U A B I I C A I a 7 N A I Q U y 3 h L r s + M c E 7 r 1 2 P Z Q u H Q 3 Z K v Q + Z s r B G T G a 2 s a M g r o W u 6 n Z O u l f S W u E P S p V b 9 H r 8 k q e / b n c P P Y d e j r G M M P W d 9 r t a E z T j G Z k f G C k l j 0 e j L R 2 Z t g x K K 7 h 3 y g y 3 Q G K C A 5 Q h y R o k N A 5 s o q x e o + 9 g 8 W n J J g t 4 t c z u K F i b b u D Q s d R u B N + c w c m d / 4 g a P L c l b 4 D 5 9 q N E p O b 2 g m 4 z L 7 t k U + N F r t s b O V Q L x W P q 2 l Q 4 e l L x W k A 5 r d A 9 S 3 N 6 h y H M T V 3 t z d n N I S R R h h F n t b h L 4 i t Q o 7 M R A p A c O C x d A o R T V D j Y S y 9 M x B e V G 2 W y k v k W N g A A n Q Z o A H L q Y Q g H J 3 m w z g + z Y 3 F k m + r b K d d 6 y l W F D x G i m Q x 5 G J u p W 9 N J n U j Z 9 D j H i m u j A C t o g c g p w c i q C o 7 f d t i b p x n E e s t C 7 k D 9 S w + 7 N x S m p j q n y Q G 7 p k i 5 M q H K J 8 K A z z 6 v a 2 v p l d 2 b K O 2 v 7 t c X m c T X o 2 5 7 I H 3 F 9 X D 8 h t F 2 R 9 E 4 W x 6 g o V r q f y 2 6 2 P 5 / i O 1 m p f c d n F I t B P O c N q 3 K + j V y K 9 Y x 1 H E t 3 c h n 0 C 2 i J W 0 L W q U S d Q H K C b N k a 2 u u Y b u f Y G b Q w K 7 Y 1 d U z z i a 6 G q W O N / 5 z J M P 0 3 X j i F N y Y c 3 O z 9 I 3 l v a J 6 c t m y n 6 R W M K d q 4 T z T k 1 L L 6 j 3 Q Y K 0 V Z k F Y g K k 3 U u Z F z 9 K V 6 n N A r T t c c o + m K r 7 l Z 9 6 8 t G 6 + G / H P M H w G C S q G S I b 3 D Q E H A T A d B g l g h k g B Z Q M E A S o E E P J 2 m 7 Y 5 a W / + O o a L l F e U g O u A U G d V H e a F A w o h r f D n c m T Z r H / c 7 Y J 6 U F v c b 4 j N K N 4 h V B V P G M d D l 8 h n h q B k A 5 6 H O X r S a I h A I 6 2 t Y o D f y f W S I U Y x 5 O X l S 7 z T u S t S X 0 K B V Y n 1 L L a v < / D a t a M a s h u p > 
</file>

<file path=customXml/itemProps1.xml><?xml version="1.0" encoding="utf-8"?>
<ds:datastoreItem xmlns:ds="http://schemas.openxmlformats.org/officeDocument/2006/customXml" ds:itemID="{EB42A4C6-97FB-3F4A-AFCF-380AE7AB47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 - Overall Perforance</vt:lpstr>
      <vt:lpstr>Dashboard - Channel Performance</vt:lpstr>
      <vt:lpstr>Dashboard - Product Performance</vt:lpstr>
      <vt:lpstr>Channel Wise Data</vt:lpstr>
      <vt:lpstr>Product Wise Data</vt:lpstr>
      <vt:lpstr>Overall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SINGH</dc:creator>
  <cp:lastModifiedBy>UTKARSH SINGH</cp:lastModifiedBy>
  <cp:lastPrinted>2024-11-17T14:34:08Z</cp:lastPrinted>
  <dcterms:created xsi:type="dcterms:W3CDTF">2024-11-17T04:01:49Z</dcterms:created>
  <dcterms:modified xsi:type="dcterms:W3CDTF">2024-11-18T14:20:58Z</dcterms:modified>
</cp:coreProperties>
</file>