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tables/table2.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7CCB0DC6-15E3-4E8F-9E4F-A10C6F337CAC}" xr6:coauthVersionLast="47" xr6:coauthVersionMax="47" xr10:uidLastSave="{00000000-0000-0000-0000-000000000000}"/>
  <bookViews>
    <workbookView xWindow="-110" yWindow="-110" windowWidth="19420" windowHeight="10300" firstSheet="1" activeTab="1" xr2:uid="{00000000-000D-0000-FFFF-FFFF00000000}"/>
  </bookViews>
  <sheets>
    <sheet name="Combo Chart" sheetId="3" r:id="rId1"/>
    <sheet name="PIE CHART" sheetId="5" r:id="rId2"/>
    <sheet name="Waterfall Chart" sheetId="4" r:id="rId3"/>
    <sheet name="MAP CHART" sheetId="6" r:id="rId4"/>
    <sheet name="Descriptive Analysis" sheetId="12" r:id="rId5"/>
    <sheet name="Regression" sheetId="14" r:id="rId6"/>
    <sheet name="DATA" sheetId="8" r:id="rId7"/>
    <sheet name="layout" sheetId="2" r:id="rId8"/>
    <sheet name="TOP 5" sheetId="7" r:id="rId9"/>
    <sheet name="KPI" sheetId="9" r:id="rId10"/>
    <sheet name="KPI YOY" sheetId="11" r:id="rId11"/>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E17" i="6"/>
  <c r="E19" i="6"/>
  <c r="E46" i="6"/>
  <c r="E8" i="6"/>
  <c r="E23" i="6"/>
  <c r="E42" i="6"/>
  <c r="E27" i="6"/>
  <c r="E52" i="6"/>
  <c r="E14" i="6"/>
  <c r="E35" i="6"/>
  <c r="E37" i="6"/>
  <c r="E7" i="6"/>
  <c r="E47" i="6"/>
  <c r="E25" i="6"/>
  <c r="E50" i="6"/>
  <c r="E12" i="6"/>
  <c r="E28" i="6"/>
  <c r="E24" i="6"/>
  <c r="E34" i="6"/>
  <c r="E11" i="6"/>
  <c r="E4" i="6"/>
  <c r="E21" i="6"/>
  <c r="E29" i="6"/>
  <c r="E48" i="6"/>
  <c r="E33" i="6"/>
  <c r="E39" i="6"/>
  <c r="E32" i="6"/>
  <c r="E22" i="6"/>
  <c r="E18" i="6"/>
  <c r="E44" i="6"/>
  <c r="E10" i="6"/>
  <c r="E6" i="4"/>
  <c r="E6" i="6"/>
  <c r="E16" i="6"/>
  <c r="E31" i="6"/>
  <c r="E40" i="6"/>
  <c r="E38" i="6"/>
  <c r="E36" i="6"/>
  <c r="E43" i="6"/>
  <c r="E5" i="6"/>
  <c r="E15" i="6"/>
  <c r="E49" i="6"/>
  <c r="E30" i="6"/>
  <c r="E41" i="6"/>
  <c r="E26" i="6"/>
  <c r="E45" i="6"/>
  <c r="E13" i="6"/>
  <c r="E4" i="4"/>
  <c r="E51" i="6"/>
  <c r="E20" i="6"/>
  <c r="E7" i="4"/>
  <c r="E5" i="4"/>
  <c r="E9" i="6"/>
  <c r="K9" i="11"/>
  <c r="M9" i="11"/>
  <c r="L9" i="11"/>
  <c r="J9" i="11"/>
  <c r="I9" i="11"/>
  <c r="R17" i="9"/>
  <c r="N17" i="9"/>
  <c r="I17" i="9"/>
  <c r="E17" i="9"/>
  <c r="B17" i="9"/>
</calcChain>
</file>

<file path=xl/sharedStrings.xml><?xml version="1.0" encoding="utf-8"?>
<sst xmlns="http://schemas.openxmlformats.org/spreadsheetml/2006/main" count="8280" uniqueCount="1918">
  <si>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</si>
  <si>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</si>
  <si>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</si>
  <si>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</si>
  <si>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</si>
  <si>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</si>
  <si>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</si>
  <si>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</si>
  <si>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</si>
  <si>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</si>
  <si>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</si>
  <si>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</si>
  <si>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</si>
  <si>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</si>
  <si>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</si>
  <si>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</si>
  <si>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</si>
  <si>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</si>
  <si>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</si>
  <si>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</si>
  <si>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</si>
  <si>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</si>
  <si>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</si>
  <si>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</si>
  <si>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</si>
  <si>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</si>
  <si>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</si>
  <si>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</si>
  <si>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</si>
  <si>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</si>
  <si>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</si>
  <si>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Furniture</t>
  </si>
  <si>
    <t>FUR-CH-10000454</t>
  </si>
  <si>
    <t>Chairs</t>
  </si>
  <si>
    <t>Hon Deluxe Fabric Upholstered Stacking Chairs, Rounded Back</t>
  </si>
  <si>
    <t>DV-13045</t>
  </si>
  <si>
    <t>Darrin Van Huff</t>
  </si>
  <si>
    <t>Corporate</t>
  </si>
  <si>
    <t>Los Angeles</t>
  </si>
  <si>
    <t>California</t>
  </si>
  <si>
    <t>West</t>
  </si>
  <si>
    <t>Office Supplies</t>
  </si>
  <si>
    <t>Standard Class</t>
  </si>
  <si>
    <t>SO-20335</t>
  </si>
  <si>
    <t>Sean O'Donnell</t>
  </si>
  <si>
    <t>Florida</t>
  </si>
  <si>
    <t>Tables</t>
  </si>
  <si>
    <t>Storage</t>
  </si>
  <si>
    <t>BH-11710</t>
  </si>
  <si>
    <t>Brosina Hoffman</t>
  </si>
  <si>
    <t>Technology</t>
  </si>
  <si>
    <t>Phones</t>
  </si>
  <si>
    <t>Binders</t>
  </si>
  <si>
    <t>Concord</t>
  </si>
  <si>
    <t>North Carolina</t>
  </si>
  <si>
    <t>IM-15070</t>
  </si>
  <si>
    <t>Irene Maddox</t>
  </si>
  <si>
    <t>Seattle</t>
  </si>
  <si>
    <t>Washington</t>
  </si>
  <si>
    <t>HP-14815</t>
  </si>
  <si>
    <t>Harold Pawlan</t>
  </si>
  <si>
    <t>Home Office</t>
  </si>
  <si>
    <t>Fort Worth</t>
  </si>
  <si>
    <t>Texas</t>
  </si>
  <si>
    <t>Central</t>
  </si>
  <si>
    <t>PK-19075</t>
  </si>
  <si>
    <t>Pete Kriz</t>
  </si>
  <si>
    <t>Madison</t>
  </si>
  <si>
    <t>Wisconsin</t>
  </si>
  <si>
    <t>Utah</t>
  </si>
  <si>
    <t>San Francisco</t>
  </si>
  <si>
    <t>KB-16585</t>
  </si>
  <si>
    <t>Ken Black</t>
  </si>
  <si>
    <t>Nebraska</t>
  </si>
  <si>
    <t>US-2014-156909</t>
  </si>
  <si>
    <t>SF-20065</t>
  </si>
  <si>
    <t>Sandra Flanagan</t>
  </si>
  <si>
    <t>Philadelphia</t>
  </si>
  <si>
    <t>Pennsylvania</t>
  </si>
  <si>
    <t>East</t>
  </si>
  <si>
    <t>FUR-CH-10002774</t>
  </si>
  <si>
    <t>Global Deluxe Stacking Chair, Gray</t>
  </si>
  <si>
    <t>EB-13870</t>
  </si>
  <si>
    <t>Emily Burns</t>
  </si>
  <si>
    <t>Houston</t>
  </si>
  <si>
    <t>First Class</t>
  </si>
  <si>
    <t>CA-2012-117415</t>
  </si>
  <si>
    <t>SN-20710</t>
  </si>
  <si>
    <t>Steve Nguyen</t>
  </si>
  <si>
    <t>FUR-CH-10004218</t>
  </si>
  <si>
    <t>Global Fabric Manager's Chair, Dark Gray</t>
  </si>
  <si>
    <t>LC-16930</t>
  </si>
  <si>
    <t>Linda Cazamias</t>
  </si>
  <si>
    <t>Naperville</t>
  </si>
  <si>
    <t>Illinois</t>
  </si>
  <si>
    <t>ON-18715</t>
  </si>
  <si>
    <t>Odella Nelson</t>
  </si>
  <si>
    <t>Minnesota</t>
  </si>
  <si>
    <t>PO-18865</t>
  </si>
  <si>
    <t>Patrick O'Donnell</t>
  </si>
  <si>
    <t>Michigan</t>
  </si>
  <si>
    <t>Delaware</t>
  </si>
  <si>
    <t>CA-2012-115742</t>
  </si>
  <si>
    <t>DP-13000</t>
  </si>
  <si>
    <t>Darren Powers</t>
  </si>
  <si>
    <t>New Albany</t>
  </si>
  <si>
    <t>Indiana</t>
  </si>
  <si>
    <t>FUR-CH-10003061</t>
  </si>
  <si>
    <t>Global Leather Task Chair, Black</t>
  </si>
  <si>
    <t>New York City</t>
  </si>
  <si>
    <t>New York</t>
  </si>
  <si>
    <t>CA-2013-111682</t>
  </si>
  <si>
    <t>TB-21055</t>
  </si>
  <si>
    <t>Ted Butterfield</t>
  </si>
  <si>
    <t>Troy</t>
  </si>
  <si>
    <t>FUR-CH-10003968</t>
  </si>
  <si>
    <t>Novimex Turbo Task Chair</t>
  </si>
  <si>
    <t>KM-16720</t>
  </si>
  <si>
    <t>Kunst Miller</t>
  </si>
  <si>
    <t>US-2012-164175</t>
  </si>
  <si>
    <t>PS-18970</t>
  </si>
  <si>
    <t>Paul Stevenson</t>
  </si>
  <si>
    <t>Chicago</t>
  </si>
  <si>
    <t>FUR-CH-10001146</t>
  </si>
  <si>
    <t>Global Value Mid-Back Manager's Chair, Gray</t>
  </si>
  <si>
    <t>BS-11590</t>
  </si>
  <si>
    <t>Brendan Sweed</t>
  </si>
  <si>
    <t>Gilbert</t>
  </si>
  <si>
    <t>Arizona</t>
  </si>
  <si>
    <t>Springfield</t>
  </si>
  <si>
    <t>Virginia</t>
  </si>
  <si>
    <t>Jackson</t>
  </si>
  <si>
    <t>US-2012-134026</t>
  </si>
  <si>
    <t>JE-15745</t>
  </si>
  <si>
    <t>Joel Eaton</t>
  </si>
  <si>
    <t>Memphis</t>
  </si>
  <si>
    <t>Tennessee</t>
  </si>
  <si>
    <t>FUR-CH-10000513</t>
  </si>
  <si>
    <t>High-Back Leather Manager's Chair</t>
  </si>
  <si>
    <t>SC-20770</t>
  </si>
  <si>
    <t>Stewart Carmichael</t>
  </si>
  <si>
    <t>Decatur</t>
  </si>
  <si>
    <t>Alabama</t>
  </si>
  <si>
    <t>JC-16105</t>
  </si>
  <si>
    <t>Julie Creighton</t>
  </si>
  <si>
    <t>CA-2014-140088</t>
  </si>
  <si>
    <t>Columbia</t>
  </si>
  <si>
    <t>South Carolina</t>
  </si>
  <si>
    <t>FUR-CH-10000863</t>
  </si>
  <si>
    <t>Novimex Swivel Fabric Task Chair</t>
  </si>
  <si>
    <t>Rochester</t>
  </si>
  <si>
    <t>Minneapolis</t>
  </si>
  <si>
    <t>RB-19705</t>
  </si>
  <si>
    <t>Roger Barcio</t>
  </si>
  <si>
    <t>Portland</t>
  </si>
  <si>
    <t>Oregon</t>
  </si>
  <si>
    <t>PN-18775</t>
  </si>
  <si>
    <t>Parhena Norris</t>
  </si>
  <si>
    <t>RB-19465</t>
  </si>
  <si>
    <t>Rick Bensley</t>
  </si>
  <si>
    <t>GZ-14470</t>
  </si>
  <si>
    <t>Gary Zandusky</t>
  </si>
  <si>
    <t>Aurora</t>
  </si>
  <si>
    <t>Colorado</t>
  </si>
  <si>
    <t>JM-15250</t>
  </si>
  <si>
    <t>Janet Martin</t>
  </si>
  <si>
    <t>Charlotte</t>
  </si>
  <si>
    <t>CV-12805</t>
  </si>
  <si>
    <t>Cynthia Voltz</t>
  </si>
  <si>
    <t>CL-12565</t>
  </si>
  <si>
    <t>Clay Ludtke</t>
  </si>
  <si>
    <t>Iowa</t>
  </si>
  <si>
    <t>Columbus</t>
  </si>
  <si>
    <t>Ohio</t>
  </si>
  <si>
    <t>GG-14650</t>
  </si>
  <si>
    <t>Greg Guthrie</t>
  </si>
  <si>
    <t>Bristol</t>
  </si>
  <si>
    <t>SC-20725</t>
  </si>
  <si>
    <t>Steven Cartwright</t>
  </si>
  <si>
    <t>Wilmington</t>
  </si>
  <si>
    <t>US-2011-152030</t>
  </si>
  <si>
    <t>AD-10180</t>
  </si>
  <si>
    <t>Alan Dominguez</t>
  </si>
  <si>
    <t>FUR-CH-10004063</t>
  </si>
  <si>
    <t>Global Deluxe High-Back Manager's Chair</t>
  </si>
  <si>
    <t>TS-21610</t>
  </si>
  <si>
    <t>Troy Staebel</t>
  </si>
  <si>
    <t>Phoenix</t>
  </si>
  <si>
    <t>US-2013-125969</t>
  </si>
  <si>
    <t>LS-16975</t>
  </si>
  <si>
    <t>Lindsay Shagiari</t>
  </si>
  <si>
    <t>Global Task Chair, Black</t>
  </si>
  <si>
    <t>LC-16885</t>
  </si>
  <si>
    <t>Lena Creighton</t>
  </si>
  <si>
    <t>JD-15895</t>
  </si>
  <si>
    <t>Jonathan Doherty</t>
  </si>
  <si>
    <t>SH-19975</t>
  </si>
  <si>
    <t>Sally Hughsby</t>
  </si>
  <si>
    <t>SG-20080</t>
  </si>
  <si>
    <t>Sandra Glassco</t>
  </si>
  <si>
    <t>Missouri</t>
  </si>
  <si>
    <t>HA-14920</t>
  </si>
  <si>
    <t>Helen Andreada</t>
  </si>
  <si>
    <t>Pasadena</t>
  </si>
  <si>
    <t>MG-17680</t>
  </si>
  <si>
    <t>Maureen Gastineau</t>
  </si>
  <si>
    <t>Newark</t>
  </si>
  <si>
    <t>CA-2013-114489</t>
  </si>
  <si>
    <t>JE-16165</t>
  </si>
  <si>
    <t>Justin Ellison</t>
  </si>
  <si>
    <t>Franklin</t>
  </si>
  <si>
    <t>TW-21025</t>
  </si>
  <si>
    <t>Tamara Willingham</t>
  </si>
  <si>
    <t>San Jose</t>
  </si>
  <si>
    <t>CA-2011-104269</t>
  </si>
  <si>
    <t>DB-13060</t>
  </si>
  <si>
    <t>Dave Brooks</t>
  </si>
  <si>
    <t>Oklahoma</t>
  </si>
  <si>
    <t>TT-21070</t>
  </si>
  <si>
    <t>Ted Trevino</t>
  </si>
  <si>
    <t>New Mexico</t>
  </si>
  <si>
    <t>CA-2011-139892</t>
  </si>
  <si>
    <t>BM-11140</t>
  </si>
  <si>
    <t>Becky Martin</t>
  </si>
  <si>
    <t>San Antonio</t>
  </si>
  <si>
    <t>FUR-CH-10004287</t>
  </si>
  <si>
    <t>SAFCO Arco Folding Chair</t>
  </si>
  <si>
    <t>CA-2011-118962</t>
  </si>
  <si>
    <t>CS-12130</t>
  </si>
  <si>
    <t>Chad Sievert</t>
  </si>
  <si>
    <t>FUR-CH-10003817</t>
  </si>
  <si>
    <t>Global Value Steno Chair, Gray</t>
  </si>
  <si>
    <t>JB-15400</t>
  </si>
  <si>
    <t>Jennifer Braxton</t>
  </si>
  <si>
    <t>SJ-20500</t>
  </si>
  <si>
    <t>Shirley Jackson</t>
  </si>
  <si>
    <t>US-2012-101511</t>
  </si>
  <si>
    <t>FUR-CH-10004698</t>
  </si>
  <si>
    <t>Padded Folding Chairs, Black, 4/Carton</t>
  </si>
  <si>
    <t>RM-19675</t>
  </si>
  <si>
    <t>Robert Marley</t>
  </si>
  <si>
    <t>Monroe</t>
  </si>
  <si>
    <t>Louisiana</t>
  </si>
  <si>
    <t>Fairfield</t>
  </si>
  <si>
    <t>Connecticut</t>
  </si>
  <si>
    <t>Grand Prairie</t>
  </si>
  <si>
    <t>MP-17470</t>
  </si>
  <si>
    <t>Mark Packer</t>
  </si>
  <si>
    <t>Redlands</t>
  </si>
  <si>
    <t>New Jersey</t>
  </si>
  <si>
    <t>FH-14365</t>
  </si>
  <si>
    <t>Fred Hopkins</t>
  </si>
  <si>
    <t>MB-17305</t>
  </si>
  <si>
    <t>Maria Bertelson</t>
  </si>
  <si>
    <t>BS-11755</t>
  </si>
  <si>
    <t>Bruce Stewart</t>
  </si>
  <si>
    <t>Denver</t>
  </si>
  <si>
    <t>LC-17140</t>
  </si>
  <si>
    <t>Logan Currie</t>
  </si>
  <si>
    <t>Dallas</t>
  </si>
  <si>
    <t>HK-14890</t>
  </si>
  <si>
    <t>Heather Kirkland</t>
  </si>
  <si>
    <t>LE-16810</t>
  </si>
  <si>
    <t>Laurel Elliston</t>
  </si>
  <si>
    <t>MS-17980</t>
  </si>
  <si>
    <t>Michael Stewart</t>
  </si>
  <si>
    <t>VW-21775</t>
  </si>
  <si>
    <t>Victoria Wilson</t>
  </si>
  <si>
    <t>DS-13180</t>
  </si>
  <si>
    <t>David Smith</t>
  </si>
  <si>
    <t>Detroit</t>
  </si>
  <si>
    <t>US-2012-145436</t>
  </si>
  <si>
    <t>VD-21670</t>
  </si>
  <si>
    <t>Valerie Dominguez</t>
  </si>
  <si>
    <t>FUR-CH-10004860</t>
  </si>
  <si>
    <t>Global Low Back Tilter Chair</t>
  </si>
  <si>
    <t>FUR-CH-10004477</t>
  </si>
  <si>
    <t>Global Push Button Manager's Chair, Indigo</t>
  </si>
  <si>
    <t>EA-14035</t>
  </si>
  <si>
    <t>Erin Ashbrook</t>
  </si>
  <si>
    <t>Tampa</t>
  </si>
  <si>
    <t>CA-2011-131926</t>
  </si>
  <si>
    <t>DW-13480</t>
  </si>
  <si>
    <t>Dianna Wilson</t>
  </si>
  <si>
    <t>Lakeville</t>
  </si>
  <si>
    <t>CA-2013-154739</t>
  </si>
  <si>
    <t>LH-17155</t>
  </si>
  <si>
    <t>Logan Haushalter</t>
  </si>
  <si>
    <t>FUR-CH-10002965</t>
  </si>
  <si>
    <t>Global Leather Highback Executive Chair with Pneumatic Height Adjustment, Black</t>
  </si>
  <si>
    <t>San Diego</t>
  </si>
  <si>
    <t>DR-12880</t>
  </si>
  <si>
    <t>Dan Reichenbach</t>
  </si>
  <si>
    <t>CC-12670</t>
  </si>
  <si>
    <t>Craig Carreira</t>
  </si>
  <si>
    <t>Dl-13600</t>
  </si>
  <si>
    <t>Dorris liebe</t>
  </si>
  <si>
    <t>RC-19825</t>
  </si>
  <si>
    <t>Roy Collins</t>
  </si>
  <si>
    <t>CB-12535</t>
  </si>
  <si>
    <t>Claudia Bergmann</t>
  </si>
  <si>
    <t>Inglewood</t>
  </si>
  <si>
    <t>AH-10195</t>
  </si>
  <si>
    <t>Alan Haines</t>
  </si>
  <si>
    <t>NZ-18565</t>
  </si>
  <si>
    <t>Nick Zandusky</t>
  </si>
  <si>
    <t>CA-2011-111451</t>
  </si>
  <si>
    <t>KL-16555</t>
  </si>
  <si>
    <t>Kelly Lampkin</t>
  </si>
  <si>
    <t>Colorado Springs</t>
  </si>
  <si>
    <t>FUR-CH-10001891</t>
  </si>
  <si>
    <t>Global Deluxe Office Fabric Chairs</t>
  </si>
  <si>
    <t>Belleville</t>
  </si>
  <si>
    <t>AS-10225</t>
  </si>
  <si>
    <t>Alan Schoenberger</t>
  </si>
  <si>
    <t>Taylor</t>
  </si>
  <si>
    <t>CR-12625</t>
  </si>
  <si>
    <t>Corey Roper</t>
  </si>
  <si>
    <t>Lakewood</t>
  </si>
  <si>
    <t>Arlington</t>
  </si>
  <si>
    <t>CA-2013-142902</t>
  </si>
  <si>
    <t>BP-11185</t>
  </si>
  <si>
    <t>Ben Peterman</t>
  </si>
  <si>
    <t>Arvada</t>
  </si>
  <si>
    <t>FUR-CH-10004086</t>
  </si>
  <si>
    <t>Hon 4070 Series Pagoda Armless Upholstered Stacking Chairs</t>
  </si>
  <si>
    <t>Hackensack</t>
  </si>
  <si>
    <t>SP-20860</t>
  </si>
  <si>
    <t>Sung Pak</t>
  </si>
  <si>
    <t>CA-2011-164973</t>
  </si>
  <si>
    <t>NM-18445</t>
  </si>
  <si>
    <t>Nathan Mautz</t>
  </si>
  <si>
    <t>FUR-CH-10002602</t>
  </si>
  <si>
    <t>DMI Arturo Collection Mission-style Design Wood Chair</t>
  </si>
  <si>
    <t>Long Beach</t>
  </si>
  <si>
    <t>Hesperia</t>
  </si>
  <si>
    <t>DJ-13510</t>
  </si>
  <si>
    <t>Don Jones</t>
  </si>
  <si>
    <t>US-2013-141544</t>
  </si>
  <si>
    <t>PO-18850</t>
  </si>
  <si>
    <t>Patrick O'Brill</t>
  </si>
  <si>
    <t>FUR-CH-10003312</t>
  </si>
  <si>
    <t>Hon 2090 “Pillow Soft” Series Mid Back Swivel/Tilt Chairs</t>
  </si>
  <si>
    <t>Austin</t>
  </si>
  <si>
    <t>TD-20995</t>
  </si>
  <si>
    <t>Tamara Dahlen</t>
  </si>
  <si>
    <t>Lowell</t>
  </si>
  <si>
    <t>Massachusetts</t>
  </si>
  <si>
    <t>AB-10060</t>
  </si>
  <si>
    <t>Adam Bellavance</t>
  </si>
  <si>
    <t>JL-15505</t>
  </si>
  <si>
    <t>Jeremy Lonsdale</t>
  </si>
  <si>
    <t>Georgia</t>
  </si>
  <si>
    <t>CA-2014-144904</t>
  </si>
  <si>
    <t>KW-16435</t>
  </si>
  <si>
    <t>Katrina Willman</t>
  </si>
  <si>
    <t>FUR-CH-10000785</t>
  </si>
  <si>
    <t>Global Ergonomic Managers Chair</t>
  </si>
  <si>
    <t>JD-16060</t>
  </si>
  <si>
    <t>Julia Dunbar</t>
  </si>
  <si>
    <t>Same Day</t>
  </si>
  <si>
    <t>MK-17905</t>
  </si>
  <si>
    <t>Michael Kennedy</t>
  </si>
  <si>
    <t>AG-10900</t>
  </si>
  <si>
    <t>Arthur Gainer</t>
  </si>
  <si>
    <t>Tucson</t>
  </si>
  <si>
    <t>MM-18280</t>
  </si>
  <si>
    <t>Muhammed MacIntyre</t>
  </si>
  <si>
    <t>AR-10405</t>
  </si>
  <si>
    <t>Allen Rosenblatt</t>
  </si>
  <si>
    <t>RA-19915</t>
  </si>
  <si>
    <t>Russell Applegate</t>
  </si>
  <si>
    <t>LA-16780</t>
  </si>
  <si>
    <t>Laura Armstrong</t>
  </si>
  <si>
    <t>DK-13225</t>
  </si>
  <si>
    <t>Dean Katz</t>
  </si>
  <si>
    <t>Des Moines</t>
  </si>
  <si>
    <t>Peoria</t>
  </si>
  <si>
    <t>Nevada</t>
  </si>
  <si>
    <t>Rhode Island</t>
  </si>
  <si>
    <t>LF-17185</t>
  </si>
  <si>
    <t>Luke Foster</t>
  </si>
  <si>
    <t>Miami</t>
  </si>
  <si>
    <t>CA-2014-117457</t>
  </si>
  <si>
    <t>KH-16510</t>
  </si>
  <si>
    <t>Keith Herrera</t>
  </si>
  <si>
    <t>FUR-CH-10003956</t>
  </si>
  <si>
    <t>Novimex High-Tech Fabric Mesh Task Chair</t>
  </si>
  <si>
    <t>CA-2014-142636</t>
  </si>
  <si>
    <t>KC-16675</t>
  </si>
  <si>
    <t>Kimberly Carter</t>
  </si>
  <si>
    <t>CJ-12010</t>
  </si>
  <si>
    <t>Caroline Jumper</t>
  </si>
  <si>
    <t>CA-2013-148796</t>
  </si>
  <si>
    <t>PB-19150</t>
  </si>
  <si>
    <t>Philip Brown</t>
  </si>
  <si>
    <t>FUR-CH-10004886</t>
  </si>
  <si>
    <t>Bevis Steel Folding Chairs</t>
  </si>
  <si>
    <t>Richmond</t>
  </si>
  <si>
    <t>Louisville</t>
  </si>
  <si>
    <t>MP-17965</t>
  </si>
  <si>
    <t>Michael Paige</t>
  </si>
  <si>
    <t>Lawrence</t>
  </si>
  <si>
    <t>CA-2014-155705</t>
  </si>
  <si>
    <t>NF-18385</t>
  </si>
  <si>
    <t>Natalie Fritzler</t>
  </si>
  <si>
    <t>Mississippi</t>
  </si>
  <si>
    <t>FUR-CH-10000015</t>
  </si>
  <si>
    <t>Hon Multipurpose Stacking Arm Chairs</t>
  </si>
  <si>
    <t>SD-20485</t>
  </si>
  <si>
    <t>Shirley Daniels</t>
  </si>
  <si>
    <t>New Rochelle</t>
  </si>
  <si>
    <t>Jacksonville</t>
  </si>
  <si>
    <t>PO-19180</t>
  </si>
  <si>
    <t>Philisse Overcash</t>
  </si>
  <si>
    <t>BB-11545</t>
  </si>
  <si>
    <t>Brenda Bowman</t>
  </si>
  <si>
    <t>CA-2014-157252</t>
  </si>
  <si>
    <t>FUR-CH-10003396</t>
  </si>
  <si>
    <t>Global Deluxe Steno Chair</t>
  </si>
  <si>
    <t>CA-2013-115756</t>
  </si>
  <si>
    <t>FUR-CH-10002372</t>
  </si>
  <si>
    <t>Office Star - Ergonomically Designed Knee Chair</t>
  </si>
  <si>
    <t>TB-21595</t>
  </si>
  <si>
    <t>Troy Blackwell</t>
  </si>
  <si>
    <t>Auburn</t>
  </si>
  <si>
    <t>EB-13705</t>
  </si>
  <si>
    <t>Ed Braxton</t>
  </si>
  <si>
    <t>US-2011-110674</t>
  </si>
  <si>
    <t>SC-20095</t>
  </si>
  <si>
    <t>Sanjit Chand</t>
  </si>
  <si>
    <t>FUR-CH-10000225</t>
  </si>
  <si>
    <t>Global Geo Office Task Chair, Gray</t>
  </si>
  <si>
    <t>US-2013-157945</t>
  </si>
  <si>
    <t>FUR-CH-10002331</t>
  </si>
  <si>
    <t>Hon 4700 Series Mobuis Mid-Back Task Chairs with Adjustable Arms</t>
  </si>
  <si>
    <t>TN-21040</t>
  </si>
  <si>
    <t>Tanja Norvell</t>
  </si>
  <si>
    <t>Amarillo</t>
  </si>
  <si>
    <t>SA-20830</t>
  </si>
  <si>
    <t>Sue Ann Reed</t>
  </si>
  <si>
    <t>Huntsville</t>
  </si>
  <si>
    <t>RO-19780</t>
  </si>
  <si>
    <t>Rose O'Brian</t>
  </si>
  <si>
    <t>MD-17350</t>
  </si>
  <si>
    <t>Maribeth Dona</t>
  </si>
  <si>
    <t>Fayetteville</t>
  </si>
  <si>
    <t>Arkansas</t>
  </si>
  <si>
    <t>CA-2013-126158</t>
  </si>
  <si>
    <t>Costa Mesa</t>
  </si>
  <si>
    <t>US-2013-105578</t>
  </si>
  <si>
    <t>MY-17380</t>
  </si>
  <si>
    <t>Maribeth Yedwab</t>
  </si>
  <si>
    <t>Parker</t>
  </si>
  <si>
    <t>FUR-CH-10001215</t>
  </si>
  <si>
    <t>Global Troy Executive Leather Low-Back Tilter</t>
  </si>
  <si>
    <t>Atlanta</t>
  </si>
  <si>
    <t>Montana</t>
  </si>
  <si>
    <t>DB-13210</t>
  </si>
  <si>
    <t>Dean Braden</t>
  </si>
  <si>
    <t>MC-17605</t>
  </si>
  <si>
    <t>Matt Connell</t>
  </si>
  <si>
    <t>BD-11605</t>
  </si>
  <si>
    <t>Brian Dahlen</t>
  </si>
  <si>
    <t>CA-2014-113558</t>
  </si>
  <si>
    <t>PH-18790</t>
  </si>
  <si>
    <t>Patricia Hirasaki</t>
  </si>
  <si>
    <t>Lakeland</t>
  </si>
  <si>
    <t>FUR-CH-10003379</t>
  </si>
  <si>
    <t>Global Commerce Series High-Back Swivel/Tilt Chairs</t>
  </si>
  <si>
    <t>CA-2012-102848</t>
  </si>
  <si>
    <t>KB-16240</t>
  </si>
  <si>
    <t>Karen Bern</t>
  </si>
  <si>
    <t>FUR-CH-10000595</t>
  </si>
  <si>
    <t>Safco Contoured Stacking Chairs</t>
  </si>
  <si>
    <t>RL-19615</t>
  </si>
  <si>
    <t>Rob Lucas</t>
  </si>
  <si>
    <t>Montgomery</t>
  </si>
  <si>
    <t>Mesa</t>
  </si>
  <si>
    <t>EP-13915</t>
  </si>
  <si>
    <t>Emily Phan</t>
  </si>
  <si>
    <t>CA-2012-134894</t>
  </si>
  <si>
    <t>DK-12985</t>
  </si>
  <si>
    <t>Darren Koutras</t>
  </si>
  <si>
    <t>FUR-CH-10002647</t>
  </si>
  <si>
    <t>Situations Contoured Folding Chairs, 4/Set</t>
  </si>
  <si>
    <t>CA-2013-136406</t>
  </si>
  <si>
    <t>BD-11320</t>
  </si>
  <si>
    <t>Bill Donatelli</t>
  </si>
  <si>
    <t>FUR-CH-10002024</t>
  </si>
  <si>
    <t>HON 5400 Series Task Chairs for Big and Tall</t>
  </si>
  <si>
    <t>GT-14710</t>
  </si>
  <si>
    <t>Greg Tran</t>
  </si>
  <si>
    <t>Anaheim</t>
  </si>
  <si>
    <t>AJ-10945</t>
  </si>
  <si>
    <t>Ashley Jarboe</t>
  </si>
  <si>
    <t>LP-17080</t>
  </si>
  <si>
    <t>Liz Pelletier</t>
  </si>
  <si>
    <t>CA-12775</t>
  </si>
  <si>
    <t>Cynthia Arntzen</t>
  </si>
  <si>
    <t>JF-15490</t>
  </si>
  <si>
    <t>Jeremy Farry</t>
  </si>
  <si>
    <t>FP-14320</t>
  </si>
  <si>
    <t>Frank Preis</t>
  </si>
  <si>
    <t>CA-2014-156951</t>
  </si>
  <si>
    <t>EB-13840</t>
  </si>
  <si>
    <t>Ellis Ballard</t>
  </si>
  <si>
    <t>FUR-CH-10004997</t>
  </si>
  <si>
    <t>Hon Every-Day Series Multi-Task Chairs</t>
  </si>
  <si>
    <t>JF-15415</t>
  </si>
  <si>
    <t>Jennifer Ferguson</t>
  </si>
  <si>
    <t>TG-21640</t>
  </si>
  <si>
    <t>Trudy Glocke</t>
  </si>
  <si>
    <t>CS-11950</t>
  </si>
  <si>
    <t>Carlos Soltero</t>
  </si>
  <si>
    <t>CC-12145</t>
  </si>
  <si>
    <t>Charles Crestani</t>
  </si>
  <si>
    <t>CA-2012-128139</t>
  </si>
  <si>
    <t>BD-11725</t>
  </si>
  <si>
    <t>Bruce Degenhardt</t>
  </si>
  <si>
    <t>ZC-21910</t>
  </si>
  <si>
    <t>Zuschuss Carroll</t>
  </si>
  <si>
    <t>Salem</t>
  </si>
  <si>
    <t>TP-21130</t>
  </si>
  <si>
    <t>Theone Pippenger</t>
  </si>
  <si>
    <t>CK-12205</t>
  </si>
  <si>
    <t>Chloris Kastensmidt</t>
  </si>
  <si>
    <t>CK-12595</t>
  </si>
  <si>
    <t>Clytie Kelty</t>
  </si>
  <si>
    <t>CA-2012-138009</t>
  </si>
  <si>
    <t>SF-20965</t>
  </si>
  <si>
    <t>Sylvia Foulston</t>
  </si>
  <si>
    <t>Dearborn</t>
  </si>
  <si>
    <t>FUR-CH-10004853</t>
  </si>
  <si>
    <t>Global Manager's Adjustable Task Chair, Storm</t>
  </si>
  <si>
    <t>MO-17800</t>
  </si>
  <si>
    <t>Meg O'Connel</t>
  </si>
  <si>
    <t>FM-14380</t>
  </si>
  <si>
    <t>Fred McMath</t>
  </si>
  <si>
    <t>CA-2012-168004</t>
  </si>
  <si>
    <t>DJ-13420</t>
  </si>
  <si>
    <t>Denny Joy</t>
  </si>
  <si>
    <t>Warner Robins</t>
  </si>
  <si>
    <t>FUR-CH-10001482</t>
  </si>
  <si>
    <t>Office Star - Mesh Screen back chair with Vinyl seat</t>
  </si>
  <si>
    <t>ME-17725</t>
  </si>
  <si>
    <t>Max Engle</t>
  </si>
  <si>
    <t>JD-16150</t>
  </si>
  <si>
    <t>Justin Deggeller</t>
  </si>
  <si>
    <t>JL-15835</t>
  </si>
  <si>
    <t>John Lee</t>
  </si>
  <si>
    <t>SC-20305</t>
  </si>
  <si>
    <t>Sean Christensen</t>
  </si>
  <si>
    <t>CC-12430</t>
  </si>
  <si>
    <t>Chuck Clark</t>
  </si>
  <si>
    <t>AR-10825</t>
  </si>
  <si>
    <t>Anthony Rawles</t>
  </si>
  <si>
    <t>SR-20740</t>
  </si>
  <si>
    <t>Steven Roelle</t>
  </si>
  <si>
    <t>CR-12730</t>
  </si>
  <si>
    <t>Craig Reiter</t>
  </si>
  <si>
    <t>US-2013-156097</t>
  </si>
  <si>
    <t>EH-14125</t>
  </si>
  <si>
    <t>Eugene Hildebrand</t>
  </si>
  <si>
    <t>TH-21235</t>
  </si>
  <si>
    <t>Tiffany House</t>
  </si>
  <si>
    <t>RP-19390</t>
  </si>
  <si>
    <t>Resi Pölking</t>
  </si>
  <si>
    <t>Cleveland</t>
  </si>
  <si>
    <t>DJ-13630</t>
  </si>
  <si>
    <t>Doug Jacobs</t>
  </si>
  <si>
    <t>Burlington</t>
  </si>
  <si>
    <t>NP-18325</t>
  </si>
  <si>
    <t>Naresj Patel</t>
  </si>
  <si>
    <t>AB-10165</t>
  </si>
  <si>
    <t>Alan Barnes</t>
  </si>
  <si>
    <t>Chester</t>
  </si>
  <si>
    <t>JK-15370</t>
  </si>
  <si>
    <t>Jay Kimmel</t>
  </si>
  <si>
    <t>TH-21550</t>
  </si>
  <si>
    <t>Tracy Hopkins</t>
  </si>
  <si>
    <t>AP-10915</t>
  </si>
  <si>
    <t>Arthur Prichep</t>
  </si>
  <si>
    <t>SV-20365</t>
  </si>
  <si>
    <t>Seth Vernon</t>
  </si>
  <si>
    <t>CK-12325</t>
  </si>
  <si>
    <t>Christine Kargatis</t>
  </si>
  <si>
    <t>RD-19810</t>
  </si>
  <si>
    <t>Ross DeVincentis</t>
  </si>
  <si>
    <t>SC-20695</t>
  </si>
  <si>
    <t>Steve Chapman</t>
  </si>
  <si>
    <t>Hialeah</t>
  </si>
  <si>
    <t>JF-15355</t>
  </si>
  <si>
    <t>Jay Fein</t>
  </si>
  <si>
    <t>US-2013-150861</t>
  </si>
  <si>
    <t>EG-13900</t>
  </si>
  <si>
    <t>Emily Grady</t>
  </si>
  <si>
    <t>Oceanside</t>
  </si>
  <si>
    <t>PO-19195</t>
  </si>
  <si>
    <t>Phillina Ober</t>
  </si>
  <si>
    <t>Evanston</t>
  </si>
  <si>
    <t>RF-19735</t>
  </si>
  <si>
    <t>Roland Fjeld</t>
  </si>
  <si>
    <t>BF-11020</t>
  </si>
  <si>
    <t>Barry Französisch</t>
  </si>
  <si>
    <t>AJ-10795</t>
  </si>
  <si>
    <t>Anthony Johnson</t>
  </si>
  <si>
    <t>CA-2013-157245</t>
  </si>
  <si>
    <t>FUR-CH-10003746</t>
  </si>
  <si>
    <t>Hon 4070 Series Pagoda Round Back Stacking Chairs</t>
  </si>
  <si>
    <t>BV-11245</t>
  </si>
  <si>
    <t>Benjamin Venier</t>
  </si>
  <si>
    <t>DL-12865</t>
  </si>
  <si>
    <t>Dan Lawera</t>
  </si>
  <si>
    <t>CA-2012-144267</t>
  </si>
  <si>
    <t>FUR-CH-10002335</t>
  </si>
  <si>
    <t>Hon GuestStacker Chair</t>
  </si>
  <si>
    <t>BM-11785</t>
  </si>
  <si>
    <t>Bryan Mills</t>
  </si>
  <si>
    <t>Lancaster</t>
  </si>
  <si>
    <t>CA-2012-154620</t>
  </si>
  <si>
    <t>LT-17110</t>
  </si>
  <si>
    <t>Liz Thompson</t>
  </si>
  <si>
    <t>FUR-CH-10004675</t>
  </si>
  <si>
    <t>Lifetime Advantage Folding Chairs, 4/Carton</t>
  </si>
  <si>
    <t>CA-2012-115938</t>
  </si>
  <si>
    <t>FUR-CH-10003199</t>
  </si>
  <si>
    <t>Office Star - Contemporary Task Swivel Chair</t>
  </si>
  <si>
    <t>JK-15730</t>
  </si>
  <si>
    <t>Joe Kamberova</t>
  </si>
  <si>
    <t>ES-14020</t>
  </si>
  <si>
    <t>Erica Smith</t>
  </si>
  <si>
    <t>CA-2012-101910</t>
  </si>
  <si>
    <t>CD-11920</t>
  </si>
  <si>
    <t>Carlos Daly</t>
  </si>
  <si>
    <t>Lake Elsinore</t>
  </si>
  <si>
    <t>HW-14935</t>
  </si>
  <si>
    <t>Helen Wasserman</t>
  </si>
  <si>
    <t>MC-18130</t>
  </si>
  <si>
    <t>Mike Caudle</t>
  </si>
  <si>
    <t>GM-14440</t>
  </si>
  <si>
    <t>Gary McGarr</t>
  </si>
  <si>
    <t>Omaha</t>
  </si>
  <si>
    <t>Santa Ana</t>
  </si>
  <si>
    <t>BW-11110</t>
  </si>
  <si>
    <t>Bart Watters</t>
  </si>
  <si>
    <t>Milwaukee</t>
  </si>
  <si>
    <t>CA-2011-140858</t>
  </si>
  <si>
    <t>FUR-CH-10001394</t>
  </si>
  <si>
    <t>Global Leather Executive Chair</t>
  </si>
  <si>
    <t>PG-18820</t>
  </si>
  <si>
    <t>Patrick Gardner</t>
  </si>
  <si>
    <t>CA-2014-129462</t>
  </si>
  <si>
    <t>Florence</t>
  </si>
  <si>
    <t>FUR-CH-10000665</t>
  </si>
  <si>
    <t>Global Airflow Leather Mesh Back Chair, Black</t>
  </si>
  <si>
    <t>JL-15175</t>
  </si>
  <si>
    <t>James Lanier</t>
  </si>
  <si>
    <t>CA-2012-114300</t>
  </si>
  <si>
    <t>AF-10885</t>
  </si>
  <si>
    <t>Art Foster</t>
  </si>
  <si>
    <t>GA-14725</t>
  </si>
  <si>
    <t>Guy Armstrong</t>
  </si>
  <si>
    <t>CK-12760</t>
  </si>
  <si>
    <t>Cyma Kinney</t>
  </si>
  <si>
    <t>DP-13105</t>
  </si>
  <si>
    <t>Dave Poirier</t>
  </si>
  <si>
    <t>SJ-20125</t>
  </si>
  <si>
    <t>Sanjit Jacobs</t>
  </si>
  <si>
    <t>CM-12445</t>
  </si>
  <si>
    <t>Chuck Magee</t>
  </si>
  <si>
    <t>AJ-10780</t>
  </si>
  <si>
    <t>Anthony Jacobs</t>
  </si>
  <si>
    <t>LS-16945</t>
  </si>
  <si>
    <t>Linda Southworth</t>
  </si>
  <si>
    <t>New Hampshire</t>
  </si>
  <si>
    <t>CA-2014-111689</t>
  </si>
  <si>
    <t>Maryland</t>
  </si>
  <si>
    <t>HL-15040</t>
  </si>
  <si>
    <t>Hunter Lopez</t>
  </si>
  <si>
    <t>MS-17365</t>
  </si>
  <si>
    <t>Maribeth Schnelling</t>
  </si>
  <si>
    <t>GB-14530</t>
  </si>
  <si>
    <t>George Bell</t>
  </si>
  <si>
    <t>US-2011-141215</t>
  </si>
  <si>
    <t>AH-10075</t>
  </si>
  <si>
    <t>Adam Hart</t>
  </si>
  <si>
    <t>KH-16360</t>
  </si>
  <si>
    <t>Katherine Hughes</t>
  </si>
  <si>
    <t>JA-15970</t>
  </si>
  <si>
    <t>Joseph Airdo</t>
  </si>
  <si>
    <t>CA-2014-152142</t>
  </si>
  <si>
    <t>LW-16990</t>
  </si>
  <si>
    <t>Lindsay Williams</t>
  </si>
  <si>
    <t>TB-21190</t>
  </si>
  <si>
    <t>Thomas Brumley</t>
  </si>
  <si>
    <t>CA-2013-144939</t>
  </si>
  <si>
    <t>CA-2011-163419</t>
  </si>
  <si>
    <t>TZ-21580</t>
  </si>
  <si>
    <t>Tracy Zic</t>
  </si>
  <si>
    <t>AS-10630</t>
  </si>
  <si>
    <t>Ann Steele</t>
  </si>
  <si>
    <t>CA-2012-153549</t>
  </si>
  <si>
    <t>SL-20155</t>
  </si>
  <si>
    <t>Sara Luxemburg</t>
  </si>
  <si>
    <t>Olympia</t>
  </si>
  <si>
    <t>KM-16225</t>
  </si>
  <si>
    <t>Kalyca Meade</t>
  </si>
  <si>
    <t>CA-2012-124450</t>
  </si>
  <si>
    <t>District of Columbia</t>
  </si>
  <si>
    <t>FUR-CH-10000309</t>
  </si>
  <si>
    <t>Global Comet Stacking Arm Chair</t>
  </si>
  <si>
    <t>DE-13255</t>
  </si>
  <si>
    <t>Deanra Eno</t>
  </si>
  <si>
    <t>CA-2011-163552</t>
  </si>
  <si>
    <t>RD-19660</t>
  </si>
  <si>
    <t>Robert Dilbeck</t>
  </si>
  <si>
    <t>NS-18640</t>
  </si>
  <si>
    <t>Noel Staavos</t>
  </si>
  <si>
    <t>CA-2014-152702</t>
  </si>
  <si>
    <t>Rockford</t>
  </si>
  <si>
    <t>FUR-CH-10002304</t>
  </si>
  <si>
    <t>Global Stack Chair without Arms, Black</t>
  </si>
  <si>
    <t>DG-13300</t>
  </si>
  <si>
    <t>Deirdre Greer</t>
  </si>
  <si>
    <t>NF-18595</t>
  </si>
  <si>
    <t>Nicole Fjeld</t>
  </si>
  <si>
    <t>US-2012-125374</t>
  </si>
  <si>
    <t>TS-21160</t>
  </si>
  <si>
    <t>Theresa Swint</t>
  </si>
  <si>
    <t>CA-2013-157686</t>
  </si>
  <si>
    <t>BD-11620</t>
  </si>
  <si>
    <t>Brian DeCherney</t>
  </si>
  <si>
    <t>Brownsville</t>
  </si>
  <si>
    <t>MS-17710</t>
  </si>
  <si>
    <t>Maurice Satty</t>
  </si>
  <si>
    <t>CC-12100</t>
  </si>
  <si>
    <t>Chad Cunningham</t>
  </si>
  <si>
    <t>CA-2012-110016</t>
  </si>
  <si>
    <t>BT-11395</t>
  </si>
  <si>
    <t>Bill Tyler</t>
  </si>
  <si>
    <t>FUR-CH-10002880</t>
  </si>
  <si>
    <t>Global High-Back Leather Tilter, Burgundy</t>
  </si>
  <si>
    <t>Oakland</t>
  </si>
  <si>
    <t>Clinton</t>
  </si>
  <si>
    <t>PV-18985</t>
  </si>
  <si>
    <t>Paul Van Hugh</t>
  </si>
  <si>
    <t>CS-12355</t>
  </si>
  <si>
    <t>Christine Sundaresam</t>
  </si>
  <si>
    <t>Roswell</t>
  </si>
  <si>
    <t>US-2011-147627</t>
  </si>
  <si>
    <t>Jonesboro</t>
  </si>
  <si>
    <t>FH-14275</t>
  </si>
  <si>
    <t>Frank Hawley</t>
  </si>
  <si>
    <t>CA-2013-149314</t>
  </si>
  <si>
    <t>FUR-CH-10002126</t>
  </si>
  <si>
    <t>Hon Deluxe Fabric Upholstered Stacking Chairs</t>
  </si>
  <si>
    <t>PM-18940</t>
  </si>
  <si>
    <t>Paul MacIntyre</t>
  </si>
  <si>
    <t>CA-2013-113621</t>
  </si>
  <si>
    <t>Rockville</t>
  </si>
  <si>
    <t>FUR-CH-10001270</t>
  </si>
  <si>
    <t>Harbour Creations Steel Folding Chair</t>
  </si>
  <si>
    <t>HR-14830</t>
  </si>
  <si>
    <t>Harold Ryan</t>
  </si>
  <si>
    <t>CA-2014-117212</t>
  </si>
  <si>
    <t>BT-11530</t>
  </si>
  <si>
    <t>Bradley Talbott</t>
  </si>
  <si>
    <t>FUR-CH-10003973</t>
  </si>
  <si>
    <t>GuestStacker Chair with Chrome Finish Legs</t>
  </si>
  <si>
    <t>CA-2013-130946</t>
  </si>
  <si>
    <t>FUR-CH-10004540</t>
  </si>
  <si>
    <t>Global Chrome Stack Chair</t>
  </si>
  <si>
    <t>CA-2013-114727</t>
  </si>
  <si>
    <t>US-2014-118087</t>
  </si>
  <si>
    <t>SP-20620</t>
  </si>
  <si>
    <t>Stefania Perrino</t>
  </si>
  <si>
    <t>Buffalo</t>
  </si>
  <si>
    <t>BG-11695</t>
  </si>
  <si>
    <t>Brooke Gillingham</t>
  </si>
  <si>
    <t>Boynton Beach</t>
  </si>
  <si>
    <t>GM-14680</t>
  </si>
  <si>
    <t>Greg Matthias</t>
  </si>
  <si>
    <t>CA-2014-115602</t>
  </si>
  <si>
    <t>FUR-CH-10001708</t>
  </si>
  <si>
    <t>Office Star - Contemporary Swivel Chair with Padded Adjustable Arms and Flex Back</t>
  </si>
  <si>
    <t>MH-18115</t>
  </si>
  <si>
    <t>Mick Hernandez</t>
  </si>
  <si>
    <t>SM-20950</t>
  </si>
  <si>
    <t>Suzanne McNair</t>
  </si>
  <si>
    <t>Greenville</t>
  </si>
  <si>
    <t>CC-12220</t>
  </si>
  <si>
    <t>Chris Cortes</t>
  </si>
  <si>
    <t>PF-19225</t>
  </si>
  <si>
    <t>Phillip Flathmann</t>
  </si>
  <si>
    <t>US-2011-167738</t>
  </si>
  <si>
    <t>DC-12850</t>
  </si>
  <si>
    <t>Dan Campbell</t>
  </si>
  <si>
    <t>CA-2013-119186</t>
  </si>
  <si>
    <t>FUR-CH-10001973</t>
  </si>
  <si>
    <t>Office Star Flex Back Scooter Chair with White Frame</t>
  </si>
  <si>
    <t>Providence</t>
  </si>
  <si>
    <t>JH-16180</t>
  </si>
  <si>
    <t>Justin Hirsh</t>
  </si>
  <si>
    <t>CA-2013-141397</t>
  </si>
  <si>
    <t>FUR-CH-10003846</t>
  </si>
  <si>
    <t>Hon Valutask Swivel Chairs</t>
  </si>
  <si>
    <t>US-2013-134488</t>
  </si>
  <si>
    <t>LW-16825</t>
  </si>
  <si>
    <t>Laurel Workman</t>
  </si>
  <si>
    <t>Deltona</t>
  </si>
  <si>
    <t>GZ-14545</t>
  </si>
  <si>
    <t>George Zrebassa</t>
  </si>
  <si>
    <t>Freeport</t>
  </si>
  <si>
    <t>CA-2011-153976</t>
  </si>
  <si>
    <t>BP-11290</t>
  </si>
  <si>
    <t>Beth Paige</t>
  </si>
  <si>
    <t>ND-18370</t>
  </si>
  <si>
    <t>Natalie DeCherney</t>
  </si>
  <si>
    <t>US-2011-151925</t>
  </si>
  <si>
    <t>KT-16465</t>
  </si>
  <si>
    <t>Kean Takahito</t>
  </si>
  <si>
    <t>FUR-CH-10002961</t>
  </si>
  <si>
    <t>Leather Task Chair, Black</t>
  </si>
  <si>
    <t>HM-14860</t>
  </si>
  <si>
    <t>Harry Marie</t>
  </si>
  <si>
    <t>US-2014-155425</t>
  </si>
  <si>
    <t>AB-10600</t>
  </si>
  <si>
    <t>Ann Blume</t>
  </si>
  <si>
    <t>MG-17890</t>
  </si>
  <si>
    <t>Michael Granlund</t>
  </si>
  <si>
    <t>PP-18955</t>
  </si>
  <si>
    <t>Paul Prost</t>
  </si>
  <si>
    <t>Smyrna</t>
  </si>
  <si>
    <t>YS-21880</t>
  </si>
  <si>
    <t>Yana Sorensen</t>
  </si>
  <si>
    <t>KM-16375</t>
  </si>
  <si>
    <t>Katherine Murray</t>
  </si>
  <si>
    <t>CA-2013-136329</t>
  </si>
  <si>
    <t>HA-14905</t>
  </si>
  <si>
    <t>Helen Abelman</t>
  </si>
  <si>
    <t>BT-11305</t>
  </si>
  <si>
    <t>Beth Thompson</t>
  </si>
  <si>
    <t>RW-19540</t>
  </si>
  <si>
    <t>Rick Wilson</t>
  </si>
  <si>
    <t>DK-12835</t>
  </si>
  <si>
    <t>Damala Kotsonis</t>
  </si>
  <si>
    <t>CA-2011-120768</t>
  </si>
  <si>
    <t>Parma</t>
  </si>
  <si>
    <t>CA-2012-139731</t>
  </si>
  <si>
    <t>MM-17920</t>
  </si>
  <si>
    <t>Michael Moore</t>
  </si>
  <si>
    <t>PW-19030</t>
  </si>
  <si>
    <t>Pauline Webber</t>
  </si>
  <si>
    <t>CA-2014-102337</t>
  </si>
  <si>
    <t>FUR-CH-10004289</t>
  </si>
  <si>
    <t>Global Super Steno Chair</t>
  </si>
  <si>
    <t>MC-17425</t>
  </si>
  <si>
    <t>Mark Cousins</t>
  </si>
  <si>
    <t>Mobile</t>
  </si>
  <si>
    <t>ME-17320</t>
  </si>
  <si>
    <t>Maria Etezadi</t>
  </si>
  <si>
    <t>Vineland</t>
  </si>
  <si>
    <t>CA-2013-152289</t>
  </si>
  <si>
    <t>KD-16495</t>
  </si>
  <si>
    <t>Keith Dawkins</t>
  </si>
  <si>
    <t>Glendale</t>
  </si>
  <si>
    <t>CA-2014-139199</t>
  </si>
  <si>
    <t>FUR-CH-10000847</t>
  </si>
  <si>
    <t>Global Executive Mid-Back Manager's Chair</t>
  </si>
  <si>
    <t>KN-16390</t>
  </si>
  <si>
    <t>Katherine Nockton</t>
  </si>
  <si>
    <t>Westminster</t>
  </si>
  <si>
    <t>MS-17770</t>
  </si>
  <si>
    <t>Maxwell Schwartz</t>
  </si>
  <si>
    <t>CA-2014-166436</t>
  </si>
  <si>
    <t>TS-21370</t>
  </si>
  <si>
    <t>Todd Sumrall</t>
  </si>
  <si>
    <t>JW-15220</t>
  </si>
  <si>
    <t>Jane Waco</t>
  </si>
  <si>
    <t>JD-15790</t>
  </si>
  <si>
    <t>John Dryer</t>
  </si>
  <si>
    <t>AR-10540</t>
  </si>
  <si>
    <t>Andy Reiter</t>
  </si>
  <si>
    <t>US-2014-160759</t>
  </si>
  <si>
    <t>AI-10855</t>
  </si>
  <si>
    <t>Arianne Irving</t>
  </si>
  <si>
    <t>North Las Vegas</t>
  </si>
  <si>
    <t>Tempe</t>
  </si>
  <si>
    <t>Everett</t>
  </si>
  <si>
    <t>DB-13270</t>
  </si>
  <si>
    <t>Deborah Brumfield</t>
  </si>
  <si>
    <t>Watertown</t>
  </si>
  <si>
    <t>EB-13750</t>
  </si>
  <si>
    <t>Edward Becker</t>
  </si>
  <si>
    <t>SG-20470</t>
  </si>
  <si>
    <t>Sheri Gordon</t>
  </si>
  <si>
    <t>US-2011-157385</t>
  </si>
  <si>
    <t>CA-2011-101602</t>
  </si>
  <si>
    <t>MC-18100</t>
  </si>
  <si>
    <t>Mick Crebagga</t>
  </si>
  <si>
    <t>El Paso</t>
  </si>
  <si>
    <t>TT-21460</t>
  </si>
  <si>
    <t>Tonja Turnell</t>
  </si>
  <si>
    <t>MY-18295</t>
  </si>
  <si>
    <t>Muhammed Yedwab</t>
  </si>
  <si>
    <t>RD-19480</t>
  </si>
  <si>
    <t>Rick Duston</t>
  </si>
  <si>
    <t>CA-2014-149181</t>
  </si>
  <si>
    <t>ML-17395</t>
  </si>
  <si>
    <t>Marina Lichtenstein</t>
  </si>
  <si>
    <t>JG-15160</t>
  </si>
  <si>
    <t>James Galang</t>
  </si>
  <si>
    <t>CA-2012-143119</t>
  </si>
  <si>
    <t>MC-17275</t>
  </si>
  <si>
    <t>Marc Crier</t>
  </si>
  <si>
    <t>Lafayette</t>
  </si>
  <si>
    <t>NW-18400</t>
  </si>
  <si>
    <t>Natalie Webber</t>
  </si>
  <si>
    <t>BS-11380</t>
  </si>
  <si>
    <t>Bill Stewart</t>
  </si>
  <si>
    <t>CD-12280</t>
  </si>
  <si>
    <t>Christina DeMoss</t>
  </si>
  <si>
    <t>TH-21100</t>
  </si>
  <si>
    <t>Thea Hendricks</t>
  </si>
  <si>
    <t>MM-18055</t>
  </si>
  <si>
    <t>Michelle Moray</t>
  </si>
  <si>
    <t>NS-18505</t>
  </si>
  <si>
    <t>Neola Schneider</t>
  </si>
  <si>
    <t>SW-20455</t>
  </si>
  <si>
    <t>Shaun Weien</t>
  </si>
  <si>
    <t>EB-13930</t>
  </si>
  <si>
    <t>Eric Barreto</t>
  </si>
  <si>
    <t>PS-18760</t>
  </si>
  <si>
    <t>Pamela Stobb</t>
  </si>
  <si>
    <t>HF-14995</t>
  </si>
  <si>
    <t>Herbert Flentye</t>
  </si>
  <si>
    <t>Indianapolis</t>
  </si>
  <si>
    <t>CA-2012-114069</t>
  </si>
  <si>
    <t>CD-12790</t>
  </si>
  <si>
    <t>Cynthia Delaney</t>
  </si>
  <si>
    <t>CA-2014-123491</t>
  </si>
  <si>
    <t>JK-15205</t>
  </si>
  <si>
    <t>Jamie Kunitz</t>
  </si>
  <si>
    <t>FM-14215</t>
  </si>
  <si>
    <t>Filia McAdams</t>
  </si>
  <si>
    <t>ED-13885</t>
  </si>
  <si>
    <t>Emily Ducich</t>
  </si>
  <si>
    <t>JW-15955</t>
  </si>
  <si>
    <t>Joni Wasserman</t>
  </si>
  <si>
    <t>Greensboro</t>
  </si>
  <si>
    <t>Baltimore</t>
  </si>
  <si>
    <t>JE-15610</t>
  </si>
  <si>
    <t>Jim Epp</t>
  </si>
  <si>
    <t>Kenosha</t>
  </si>
  <si>
    <t>CA-2011-120474</t>
  </si>
  <si>
    <t>FUR-CH-10001854</t>
  </si>
  <si>
    <t>Office Star - Professional Matrix Back Chair with 2-to-1 Synchro Tilt and Mesh Fabric Seat</t>
  </si>
  <si>
    <t>TB-21175</t>
  </si>
  <si>
    <t>Thomas Boland</t>
  </si>
  <si>
    <t>BE-11455</t>
  </si>
  <si>
    <t>Brad Eason</t>
  </si>
  <si>
    <t>Kansas</t>
  </si>
  <si>
    <t>JF-15565</t>
  </si>
  <si>
    <t>Jill Fjeld</t>
  </si>
  <si>
    <t>Tulsa</t>
  </si>
  <si>
    <t>CA-2013-168956</t>
  </si>
  <si>
    <t>FUR-CH-10004754</t>
  </si>
  <si>
    <t>Global Stack Chair with Arms, Black</t>
  </si>
  <si>
    <t>Raleigh</t>
  </si>
  <si>
    <t>CA-2012-131422</t>
  </si>
  <si>
    <t>Meriden</t>
  </si>
  <si>
    <t>CA-2013-157763</t>
  </si>
  <si>
    <t>KH-16330</t>
  </si>
  <si>
    <t>Katharine Harms</t>
  </si>
  <si>
    <t>Bowling Green</t>
  </si>
  <si>
    <t>FUR-CH-10000988</t>
  </si>
  <si>
    <t>Hon Olson Stacker Stools</t>
  </si>
  <si>
    <t>CA-2014-128370</t>
  </si>
  <si>
    <t>CA-2011-116932</t>
  </si>
  <si>
    <t>ME-18010</t>
  </si>
  <si>
    <t>Michelle Ellison</t>
  </si>
  <si>
    <t>Spokane</t>
  </si>
  <si>
    <t>CA-2014-118885</t>
  </si>
  <si>
    <t>CA-2012-109512</t>
  </si>
  <si>
    <t>AS-10090</t>
  </si>
  <si>
    <t>Adam Shillingsburg</t>
  </si>
  <si>
    <t>CA-2014-167094</t>
  </si>
  <si>
    <t>FUR-CH-10000155</t>
  </si>
  <si>
    <t>Global Comet Stacking Armless Chair</t>
  </si>
  <si>
    <t>DB-13660</t>
  </si>
  <si>
    <t>Duane Benoit</t>
  </si>
  <si>
    <t>EH-13990</t>
  </si>
  <si>
    <t>Erica Hackney</t>
  </si>
  <si>
    <t>US-2014-111423</t>
  </si>
  <si>
    <t>EH-13765</t>
  </si>
  <si>
    <t>Edward Hooks</t>
  </si>
  <si>
    <t>FUR-CH-10003981</t>
  </si>
  <si>
    <t>Global Commerce Series Low-Back Swivel/Tilt Chairs</t>
  </si>
  <si>
    <t>CA-2013-112109</t>
  </si>
  <si>
    <t>JE-15715</t>
  </si>
  <si>
    <t>Joe Elijah</t>
  </si>
  <si>
    <t>Broomfield</t>
  </si>
  <si>
    <t>CA-2014-157987</t>
  </si>
  <si>
    <t>AC-10615</t>
  </si>
  <si>
    <t>Ann Chong</t>
  </si>
  <si>
    <t>Paterson</t>
  </si>
  <si>
    <t>CA-2011-110408</t>
  </si>
  <si>
    <t>FUR-CH-10003774</t>
  </si>
  <si>
    <t>Global Wood Trimmed Manager's Task Chair, Khaki</t>
  </si>
  <si>
    <t>CA-2013-112669</t>
  </si>
  <si>
    <t>Oklahoma City</t>
  </si>
  <si>
    <t>JS-16030</t>
  </si>
  <si>
    <t>Joy Smith</t>
  </si>
  <si>
    <t>Chesapeake</t>
  </si>
  <si>
    <t>LW-17215</t>
  </si>
  <si>
    <t>Luke Weiss</t>
  </si>
  <si>
    <t>CA-2014-163510</t>
  </si>
  <si>
    <t>CA-2013-145905</t>
  </si>
  <si>
    <t>AM-10705</t>
  </si>
  <si>
    <t>Anne McFarland</t>
  </si>
  <si>
    <t>CA-2013-168354</t>
  </si>
  <si>
    <t>RH-19510</t>
  </si>
  <si>
    <t>Rick Huthwaite</t>
  </si>
  <si>
    <t>CA-2014-162481</t>
  </si>
  <si>
    <t>CT-11995</t>
  </si>
  <si>
    <t>Carol Triggs</t>
  </si>
  <si>
    <t>CA-2012-142237</t>
  </si>
  <si>
    <t>FUR-CH-10003833</t>
  </si>
  <si>
    <t>Novimex Fabric Task Chair</t>
  </si>
  <si>
    <t>CA-2014-120376</t>
  </si>
  <si>
    <t>CA-2011-106439</t>
  </si>
  <si>
    <t>CC-12610</t>
  </si>
  <si>
    <t>Corey Catlett</t>
  </si>
  <si>
    <t>US-2014-110996</t>
  </si>
  <si>
    <t>KA-16525</t>
  </si>
  <si>
    <t>Kelly Andreada</t>
  </si>
  <si>
    <t>Ontario</t>
  </si>
  <si>
    <t>MM-17260</t>
  </si>
  <si>
    <t>Magdelene Morse</t>
  </si>
  <si>
    <t>CA-2011-145926</t>
  </si>
  <si>
    <t>Moorhead</t>
  </si>
  <si>
    <t>CA-2011-123295</t>
  </si>
  <si>
    <t>AH-10120</t>
  </si>
  <si>
    <t>Adrian Hane</t>
  </si>
  <si>
    <t>BW-11200</t>
  </si>
  <si>
    <t>Ben Wallace</t>
  </si>
  <si>
    <t>CA-2012-164882</t>
  </si>
  <si>
    <t>SW-20245</t>
  </si>
  <si>
    <t>Scot Wooten</t>
  </si>
  <si>
    <t>CA-2014-158246</t>
  </si>
  <si>
    <t>Sunnyvale</t>
  </si>
  <si>
    <t>BS-11665</t>
  </si>
  <si>
    <t>Brian Stugart</t>
  </si>
  <si>
    <t>RF-19345</t>
  </si>
  <si>
    <t>Randy Ferguson</t>
  </si>
  <si>
    <t>WB-21850</t>
  </si>
  <si>
    <t>William Brown</t>
  </si>
  <si>
    <t>TB-21625</t>
  </si>
  <si>
    <t>Trudy Brown</t>
  </si>
  <si>
    <t>US-2013-152051</t>
  </si>
  <si>
    <t>York</t>
  </si>
  <si>
    <t>US-2014-139969</t>
  </si>
  <si>
    <t>AF-10870</t>
  </si>
  <si>
    <t>Art Ferguson</t>
  </si>
  <si>
    <t>College Station</t>
  </si>
  <si>
    <t>RB-19435</t>
  </si>
  <si>
    <t>Richard Bierner</t>
  </si>
  <si>
    <t>KF-16285</t>
  </si>
  <si>
    <t>Karen Ferguson</t>
  </si>
  <si>
    <t>Manteca</t>
  </si>
  <si>
    <t>US-2014-137491</t>
  </si>
  <si>
    <t>San Angelo</t>
  </si>
  <si>
    <t>IL-15100</t>
  </si>
  <si>
    <t>Ivan Liston</t>
  </si>
  <si>
    <t>CA-2013-128818</t>
  </si>
  <si>
    <t>FUR-CH-10002084</t>
  </si>
  <si>
    <t>Hon Mobius Operator's Chair</t>
  </si>
  <si>
    <t>RH-19600</t>
  </si>
  <si>
    <t>Rob Haberlin</t>
  </si>
  <si>
    <t>Knoxville</t>
  </si>
  <si>
    <t>AW-10930</t>
  </si>
  <si>
    <t>Arthur Wiediger</t>
  </si>
  <si>
    <t>ML-17410</t>
  </si>
  <si>
    <t>Maris LaWare</t>
  </si>
  <si>
    <t>CA-2014-129378</t>
  </si>
  <si>
    <t>FUR-CH-10000553</t>
  </si>
  <si>
    <t>Metal Folding Chairs, Beige, 4/Carton</t>
  </si>
  <si>
    <t>CA-2012-131884</t>
  </si>
  <si>
    <t>DK-13375</t>
  </si>
  <si>
    <t>Dennis Kane</t>
  </si>
  <si>
    <t>Marion</t>
  </si>
  <si>
    <t>Vermont</t>
  </si>
  <si>
    <t>05408</t>
  </si>
  <si>
    <t>TG-21310</t>
  </si>
  <si>
    <t>Toby Gnade</t>
  </si>
  <si>
    <t>Maine</t>
  </si>
  <si>
    <t>CA-2014-105214</t>
  </si>
  <si>
    <t>MW-18220</t>
  </si>
  <si>
    <t>Mitch Webber</t>
  </si>
  <si>
    <t>MV-17485</t>
  </si>
  <si>
    <t>Mark Van Huff</t>
  </si>
  <si>
    <t>TP-21415</t>
  </si>
  <si>
    <t>Tom Prescott</t>
  </si>
  <si>
    <t>CA-2011-157882</t>
  </si>
  <si>
    <t>CA-2014-142622</t>
  </si>
  <si>
    <t>JK-15625</t>
  </si>
  <si>
    <t>Jim Karlsson</t>
  </si>
  <si>
    <t>RS-19420</t>
  </si>
  <si>
    <t>Ricardo Sperren</t>
  </si>
  <si>
    <t>Midland</t>
  </si>
  <si>
    <t>CA-2014-157931</t>
  </si>
  <si>
    <t>US-2014-120418</t>
  </si>
  <si>
    <t>BC-11125</t>
  </si>
  <si>
    <t>Becky Castell</t>
  </si>
  <si>
    <t>CA-2014-122035</t>
  </si>
  <si>
    <t>EM-13825</t>
  </si>
  <si>
    <t>Elizabeth Moffitt</t>
  </si>
  <si>
    <t>Sioux Falls</t>
  </si>
  <si>
    <t>South Dakota</t>
  </si>
  <si>
    <t>Fort Collins</t>
  </si>
  <si>
    <t>CA-2011-102295</t>
  </si>
  <si>
    <t>Sacramento</t>
  </si>
  <si>
    <t>FUR-CH-10001714</t>
  </si>
  <si>
    <t>Global Leather &amp; Oak Executive Chair, Burgundy</t>
  </si>
  <si>
    <t>CA-2013-159940</t>
  </si>
  <si>
    <t>EM-13810</t>
  </si>
  <si>
    <t>Eleni McCrary</t>
  </si>
  <si>
    <t>CA-2013-156300</t>
  </si>
  <si>
    <t>Elmhurst</t>
  </si>
  <si>
    <t>CA-2011-148586</t>
  </si>
  <si>
    <t>AZ-10750</t>
  </si>
  <si>
    <t>Annie Zypern</t>
  </si>
  <si>
    <t>FUR-CH-10002439</t>
  </si>
  <si>
    <t>Iceberg Nesting Folding Chair, 19w x 6d x 43h</t>
  </si>
  <si>
    <t>PW-19240</t>
  </si>
  <si>
    <t>Pierre Wener</t>
  </si>
  <si>
    <t>CA-2013-119165</t>
  </si>
  <si>
    <t>SC-20380</t>
  </si>
  <si>
    <t>Shahid Collister</t>
  </si>
  <si>
    <t>CA-2013-114972</t>
  </si>
  <si>
    <t>FUR-CH-10001190</t>
  </si>
  <si>
    <t>Global Deluxe High-Back Office Chair in Storm</t>
  </si>
  <si>
    <t>TB-21250</t>
  </si>
  <si>
    <t>Tim Brockman</t>
  </si>
  <si>
    <t>JM-15865</t>
  </si>
  <si>
    <t>John Murray</t>
  </si>
  <si>
    <t>CA-2011-136644</t>
  </si>
  <si>
    <t>SC-20575</t>
  </si>
  <si>
    <t>Sonia Cooley</t>
  </si>
  <si>
    <t>Mishawaka</t>
  </si>
  <si>
    <t>LS-17200</t>
  </si>
  <si>
    <t>Luke Schmidt</t>
  </si>
  <si>
    <t>RR-19315</t>
  </si>
  <si>
    <t>Ralph Ritter</t>
  </si>
  <si>
    <t>DB-12910</t>
  </si>
  <si>
    <t>Daniel Byrd</t>
  </si>
  <si>
    <t>CA-2013-124506</t>
  </si>
  <si>
    <t>TT-21220</t>
  </si>
  <si>
    <t>Thomas Thornton</t>
  </si>
  <si>
    <t>LO-17170</t>
  </si>
  <si>
    <t>Lori Olson</t>
  </si>
  <si>
    <t>CA-2012-168746</t>
  </si>
  <si>
    <t>CA-2012-113404</t>
  </si>
  <si>
    <t>KD-16615</t>
  </si>
  <si>
    <t>Ken Dana</t>
  </si>
  <si>
    <t>Tallahassee</t>
  </si>
  <si>
    <t>Nashville</t>
  </si>
  <si>
    <t>BD-11635</t>
  </si>
  <si>
    <t>Brian Derr</t>
  </si>
  <si>
    <t>Woodstock</t>
  </si>
  <si>
    <t>CA-2013-137204</t>
  </si>
  <si>
    <t>BO-11350</t>
  </si>
  <si>
    <t>Bill Overfelt</t>
  </si>
  <si>
    <t>CA-2011-147298</t>
  </si>
  <si>
    <t>AG-10300</t>
  </si>
  <si>
    <t>Aleksandra Gannaway</t>
  </si>
  <si>
    <t>US-2014-110604</t>
  </si>
  <si>
    <t>JF-15295</t>
  </si>
  <si>
    <t>Jason Fortune-</t>
  </si>
  <si>
    <t>FUR-CH-10002017</t>
  </si>
  <si>
    <t>SAFCO Optional Arm Kit for Workspace Cribbage Stacking Chair</t>
  </si>
  <si>
    <t>CA-2014-108441</t>
  </si>
  <si>
    <t>SB-20170</t>
  </si>
  <si>
    <t>Sarah Bern</t>
  </si>
  <si>
    <t>CA-2012-135538</t>
  </si>
  <si>
    <t>CL-12700</t>
  </si>
  <si>
    <t>Craig Leslie</t>
  </si>
  <si>
    <t>HG-15025</t>
  </si>
  <si>
    <t>Hunter Glantz</t>
  </si>
  <si>
    <t>US-2012-139759</t>
  </si>
  <si>
    <t>NL-18310</t>
  </si>
  <si>
    <t>Nancy Lomonaco</t>
  </si>
  <si>
    <t>CA-2011-126403</t>
  </si>
  <si>
    <t>RR-19525</t>
  </si>
  <si>
    <t>Rick Reed</t>
  </si>
  <si>
    <t>FUR-CH-10003761</t>
  </si>
  <si>
    <t>Global Italian Leather Office Chair</t>
  </si>
  <si>
    <t>TC-21295</t>
  </si>
  <si>
    <t>Toby Carlisle</t>
  </si>
  <si>
    <t>SV-20785</t>
  </si>
  <si>
    <t>Stewart Visinsky</t>
  </si>
  <si>
    <t>US-2011-141257</t>
  </si>
  <si>
    <t>FUR-CH-10002758</t>
  </si>
  <si>
    <t>Hon Deluxe Fabric Upholstered Stacking Chairs, Squared Back</t>
  </si>
  <si>
    <t>CA-2011-158029</t>
  </si>
  <si>
    <t>GA-14515</t>
  </si>
  <si>
    <t>George Ashbrook</t>
  </si>
  <si>
    <t>JP-16135</t>
  </si>
  <si>
    <t>Julie Prescott</t>
  </si>
  <si>
    <t>Bakersfield</t>
  </si>
  <si>
    <t>CA-2012-149972</t>
  </si>
  <si>
    <t>CA-2012-122623</t>
  </si>
  <si>
    <t>CA-2012-148635</t>
  </si>
  <si>
    <t>MH-18025</t>
  </si>
  <si>
    <t>Michelle Huthwaite</t>
  </si>
  <si>
    <t>CA-2012-104626</t>
  </si>
  <si>
    <t>DR-12940</t>
  </si>
  <si>
    <t>Daniel Raglin</t>
  </si>
  <si>
    <t>CA-11965</t>
  </si>
  <si>
    <t>Carol Adams</t>
  </si>
  <si>
    <t>US-2011-125521</t>
  </si>
  <si>
    <t>AC-10660</t>
  </si>
  <si>
    <t>Anna Chung</t>
  </si>
  <si>
    <t>US-2013-162852</t>
  </si>
  <si>
    <t>DM-13345</t>
  </si>
  <si>
    <t>Denise Monton</t>
  </si>
  <si>
    <t>VF-21715</t>
  </si>
  <si>
    <t>Vicky Freymann</t>
  </si>
  <si>
    <t>CA-2013-128594</t>
  </si>
  <si>
    <t>CA-2013-154690</t>
  </si>
  <si>
    <t>CC-12370</t>
  </si>
  <si>
    <t>Christopher Conant</t>
  </si>
  <si>
    <t>CA-2011-148040</t>
  </si>
  <si>
    <t>BF-11275</t>
  </si>
  <si>
    <t>Beth Fritzler</t>
  </si>
  <si>
    <t>US-2013-167339</t>
  </si>
  <si>
    <t>US-2013-159856</t>
  </si>
  <si>
    <t>CA-2011-142727</t>
  </si>
  <si>
    <t>HG-14845</t>
  </si>
  <si>
    <t>Harry Greene</t>
  </si>
  <si>
    <t>Lake Charles</t>
  </si>
  <si>
    <t>US-2012-114839</t>
  </si>
  <si>
    <t>CA-2013-153577</t>
  </si>
  <si>
    <t>Highland Park</t>
  </si>
  <si>
    <t>Hempstead</t>
  </si>
  <si>
    <t>BP-11155</t>
  </si>
  <si>
    <t>Becky Pak</t>
  </si>
  <si>
    <t>Apple Valley</t>
  </si>
  <si>
    <t>CA-2012-168564</t>
  </si>
  <si>
    <t>CA-2014-155880</t>
  </si>
  <si>
    <t>FUR-CH-10000422</t>
  </si>
  <si>
    <t>Global Highback Leather Tilter in Burgundy</t>
  </si>
  <si>
    <t>CA-2014-134915</t>
  </si>
  <si>
    <t>EM-14140</t>
  </si>
  <si>
    <t>Eugene Moren</t>
  </si>
  <si>
    <t>FUR-CH-10004875</t>
  </si>
  <si>
    <t>Harbour Creations 67200 Series Stacking Chairs</t>
  </si>
  <si>
    <t>CA-2014-123638</t>
  </si>
  <si>
    <t>MA-17995</t>
  </si>
  <si>
    <t>Michelle Arnett</t>
  </si>
  <si>
    <t>CA-2014-137428</t>
  </si>
  <si>
    <t>AY-10555</t>
  </si>
  <si>
    <t>Andy Yotov</t>
  </si>
  <si>
    <t>CA-2014-139773</t>
  </si>
  <si>
    <t>FUR-CH-10001797</t>
  </si>
  <si>
    <t>Safco Chair Connectors, 6/Carton</t>
  </si>
  <si>
    <t>CA-2011-109232</t>
  </si>
  <si>
    <t>Mount Pleasant</t>
  </si>
  <si>
    <t>GB-14575</t>
  </si>
  <si>
    <t>Giulietta Baptist</t>
  </si>
  <si>
    <t>CA-2011-131310</t>
  </si>
  <si>
    <t>Eau Claire</t>
  </si>
  <si>
    <t>SR-20425</t>
  </si>
  <si>
    <t>Sharelle Roach</t>
  </si>
  <si>
    <t>CA-2014-116855</t>
  </si>
  <si>
    <t>Gresham</t>
  </si>
  <si>
    <t>US-2013-114293</t>
  </si>
  <si>
    <t>Chattanooga</t>
  </si>
  <si>
    <t>CA-2014-149559</t>
  </si>
  <si>
    <t>FUR-CH-10002320</t>
  </si>
  <si>
    <t>Hon Pagoda Stacking Chairs</t>
  </si>
  <si>
    <t>Idaho</t>
  </si>
  <si>
    <t>CA-2011-143903</t>
  </si>
  <si>
    <t>KB-16405</t>
  </si>
  <si>
    <t>Katrina Bavinger</t>
  </si>
  <si>
    <t>JG-15310</t>
  </si>
  <si>
    <t>Jason Gross</t>
  </si>
  <si>
    <t>CA-2013-150350</t>
  </si>
  <si>
    <t>CA-2012-121720</t>
  </si>
  <si>
    <t>EB-14110</t>
  </si>
  <si>
    <t>Eugene Barchas</t>
  </si>
  <si>
    <t>CA-2011-136399</t>
  </si>
  <si>
    <t>US-2013-148110</t>
  </si>
  <si>
    <t>CA-2014-131828</t>
  </si>
  <si>
    <t>CS-11845</t>
  </si>
  <si>
    <t>Cari Sayre</t>
  </si>
  <si>
    <t>FUR-CH-10004495</t>
  </si>
  <si>
    <t>Global Leather and Oak Executive Chair, Black</t>
  </si>
  <si>
    <t>GH-14410</t>
  </si>
  <si>
    <t>Gary Hansen</t>
  </si>
  <si>
    <t>CA-2013-138695</t>
  </si>
  <si>
    <t>US-2013-133879</t>
  </si>
  <si>
    <t>AH-10030</t>
  </si>
  <si>
    <t>Aaron Hawkins</t>
  </si>
  <si>
    <t>US-2013-127971</t>
  </si>
  <si>
    <t>DW-13195</t>
  </si>
  <si>
    <t>David Wiener</t>
  </si>
  <si>
    <t>CA-2014-113355</t>
  </si>
  <si>
    <t>SJ-20215</t>
  </si>
  <si>
    <t>Sarah Jordon</t>
  </si>
  <si>
    <t>CA-2013-159730</t>
  </si>
  <si>
    <t>LB-16795</t>
  </si>
  <si>
    <t>Laurel Beltran</t>
  </si>
  <si>
    <t>CM-11815</t>
  </si>
  <si>
    <t>Candace McMahon</t>
  </si>
  <si>
    <t>CA-2012-146038</t>
  </si>
  <si>
    <t>US-2011-133130</t>
  </si>
  <si>
    <t>CA-2014-169978</t>
  </si>
  <si>
    <t>CA-2011-134551</t>
  </si>
  <si>
    <t>TS-21505</t>
  </si>
  <si>
    <t>Tony Sayre</t>
  </si>
  <si>
    <t>LC-17050</t>
  </si>
  <si>
    <t>Liz Carlisle</t>
  </si>
  <si>
    <t>CA-2012-161718</t>
  </si>
  <si>
    <t>CA-2012-130659</t>
  </si>
  <si>
    <t>FUR-CH-10003535</t>
  </si>
  <si>
    <t>Global Armless Task Chair, Royal Blue</t>
  </si>
  <si>
    <t>DH-13075</t>
  </si>
  <si>
    <t>Dave Hallsten</t>
  </si>
  <si>
    <t>US-2011-150119</t>
  </si>
  <si>
    <t>CA-2012-150791</t>
  </si>
  <si>
    <t>CA-2012-153381</t>
  </si>
  <si>
    <t>Dubuque</t>
  </si>
  <si>
    <t>AH-10690</t>
  </si>
  <si>
    <t>Anna Häberlin</t>
  </si>
  <si>
    <t>MH-17455</t>
  </si>
  <si>
    <t>Mark Hamilton</t>
  </si>
  <si>
    <t>CA-2014-111815</t>
  </si>
  <si>
    <t>Dearborn Heights</t>
  </si>
  <si>
    <t>CA-2012-157322</t>
  </si>
  <si>
    <t>Carol Stream</t>
  </si>
  <si>
    <t>CA-2014-142034</t>
  </si>
  <si>
    <t>Saint Cloud</t>
  </si>
  <si>
    <t>RD-19930</t>
  </si>
  <si>
    <t>Russell D'Ascenzo</t>
  </si>
  <si>
    <t>SC-20020</t>
  </si>
  <si>
    <t>Sam Craven</t>
  </si>
  <si>
    <t>SU-20665</t>
  </si>
  <si>
    <t>Stephanie Ulpright</t>
  </si>
  <si>
    <t>CA-2013-157511</t>
  </si>
  <si>
    <t>CA-2014-155292</t>
  </si>
  <si>
    <t>CA-2013-152555</t>
  </si>
  <si>
    <t>FC-14335</t>
  </si>
  <si>
    <t>Fred Chung</t>
  </si>
  <si>
    <t>CA-2012-121650</t>
  </si>
  <si>
    <t>CA-2011-159835</t>
  </si>
  <si>
    <t>RB-19330</t>
  </si>
  <si>
    <t>Randy Bradley</t>
  </si>
  <si>
    <t>NC-18535</t>
  </si>
  <si>
    <t>Nick Crebassa</t>
  </si>
  <si>
    <t>CA-2014-113530</t>
  </si>
  <si>
    <t>DB-12970</t>
  </si>
  <si>
    <t>Darren Budd</t>
  </si>
  <si>
    <t>Plantation</t>
  </si>
  <si>
    <t>CA-2014-154109</t>
  </si>
  <si>
    <t>CA-2011-135608</t>
  </si>
  <si>
    <t>CA-2013-149979</t>
  </si>
  <si>
    <t>CA-2014-161956</t>
  </si>
  <si>
    <t>CA-2013-116799</t>
  </si>
  <si>
    <t>Odessa</t>
  </si>
  <si>
    <t>FUR-CH-10004983</t>
  </si>
  <si>
    <t>Office Star - Mid Back Dual function Ergonomic High Back Chair with 2-Way Adjustable Arms</t>
  </si>
  <si>
    <t>CA-2011-153913</t>
  </si>
  <si>
    <t>EJ-13720</t>
  </si>
  <si>
    <t>Ed Jacobs</t>
  </si>
  <si>
    <t>CA-2013-156503</t>
  </si>
  <si>
    <t>NC-18415</t>
  </si>
  <si>
    <t>Nathan Cano</t>
  </si>
  <si>
    <t>FUR-CH-10003606</t>
  </si>
  <si>
    <t>SAFCO Folding Chair Trolley</t>
  </si>
  <si>
    <t>CA-2012-113628</t>
  </si>
  <si>
    <t>FUR-CH-10003298</t>
  </si>
  <si>
    <t>Office Star - Contemporary Task Swivel chair with Loop Arms, Charcoal</t>
  </si>
  <si>
    <t>CA-2012-102582</t>
  </si>
  <si>
    <t>CA-2014-141733</t>
  </si>
  <si>
    <t>LS-17230</t>
  </si>
  <si>
    <t>Lycoris Saunders</t>
  </si>
  <si>
    <t>CA-2011-105984</t>
  </si>
  <si>
    <t>CA-2011-126760</t>
  </si>
  <si>
    <t>US-2011-109162</t>
  </si>
  <si>
    <t>KE-16420</t>
  </si>
  <si>
    <t>Katrina Edelman</t>
  </si>
  <si>
    <t>CA-2012-132486</t>
  </si>
  <si>
    <t>PF-19120</t>
  </si>
  <si>
    <t>Peter Fuller</t>
  </si>
  <si>
    <t>US-2013-163881</t>
  </si>
  <si>
    <t>Texarkana</t>
  </si>
  <si>
    <t>US-2014-142573</t>
  </si>
  <si>
    <t>CA-2012-118955</t>
  </si>
  <si>
    <t>US-2013-143448</t>
  </si>
  <si>
    <t>Greenwood</t>
  </si>
  <si>
    <t>CA-2013-119963</t>
  </si>
  <si>
    <t>SP-20920</t>
  </si>
  <si>
    <t>Susan Pistek</t>
  </si>
  <si>
    <t>CA-2013-135265</t>
  </si>
  <si>
    <t>CA-2012-105627</t>
  </si>
  <si>
    <t>DK-12895</t>
  </si>
  <si>
    <t>Dana Kaydos</t>
  </si>
  <si>
    <t>CA-2011-154963</t>
  </si>
  <si>
    <t>AA-10645</t>
  </si>
  <si>
    <t>Anna Andreadi</t>
  </si>
  <si>
    <t>CA-2014-124296</t>
  </si>
  <si>
    <t>CA-2014-136350</t>
  </si>
  <si>
    <t>CA-2012-124058</t>
  </si>
  <si>
    <t>Miramar</t>
  </si>
  <si>
    <t>CA-2014-112725</t>
  </si>
  <si>
    <t>TP-21565</t>
  </si>
  <si>
    <t>Tracy Poddar</t>
  </si>
  <si>
    <t>CA-2011-157924</t>
  </si>
  <si>
    <t>FUR-CH-10000229</t>
  </si>
  <si>
    <t>Global Enterprise Series Seating High-Back Swivel/Tilt Chairs</t>
  </si>
  <si>
    <t>Mcallen</t>
  </si>
  <si>
    <t>CA-2011-145387</t>
  </si>
  <si>
    <t>Cranston</t>
  </si>
  <si>
    <t>AH-10585</t>
  </si>
  <si>
    <t>Angele Hood</t>
  </si>
  <si>
    <t>CA-2012-154970</t>
  </si>
  <si>
    <t>CA-2013-157336</t>
  </si>
  <si>
    <t>CA-2011-168130</t>
  </si>
  <si>
    <t>BS-11365</t>
  </si>
  <si>
    <t>Bill Shonely</t>
  </si>
  <si>
    <t>CA-2013-124793</t>
  </si>
  <si>
    <t>SH-20635</t>
  </si>
  <si>
    <t>Stefanie Holloman</t>
  </si>
  <si>
    <t>CA-2011-166989</t>
  </si>
  <si>
    <t>CA-2013-120355</t>
  </si>
  <si>
    <t>CA-2014-162565</t>
  </si>
  <si>
    <t>North Dakota</t>
  </si>
  <si>
    <t>CA-2011-166954</t>
  </si>
  <si>
    <t>San Gabriel</t>
  </si>
  <si>
    <t>US-2011-138758</t>
  </si>
  <si>
    <t>CA-2014-119452</t>
  </si>
  <si>
    <t>US-2012-146745</t>
  </si>
  <si>
    <t>CA-2014-156895</t>
  </si>
  <si>
    <t>CA-2014-121300</t>
  </si>
  <si>
    <t>Mentor</t>
  </si>
  <si>
    <t>CA-2011-150798</t>
  </si>
  <si>
    <t>VS-21820</t>
  </si>
  <si>
    <t>Vivek Sundaresam</t>
  </si>
  <si>
    <t>CA-2013-120873</t>
  </si>
  <si>
    <t>Hampton</t>
  </si>
  <si>
    <t>Rome</t>
  </si>
  <si>
    <t>CA-2013-118759</t>
  </si>
  <si>
    <t>CA-2011-140403</t>
  </si>
  <si>
    <t>CA-2012-126557</t>
  </si>
  <si>
    <t>US-2011-106334</t>
  </si>
  <si>
    <t>La Crosse</t>
  </si>
  <si>
    <t>CA-2011-110219</t>
  </si>
  <si>
    <t>CA-2014-129490</t>
  </si>
  <si>
    <t>CA-2013-129868</t>
  </si>
  <si>
    <t>CA-2012-146948</t>
  </si>
  <si>
    <t>CA-2012-117800</t>
  </si>
  <si>
    <t>CA-2014-130141</t>
  </si>
  <si>
    <t>FUR-CH-10000749</t>
  </si>
  <si>
    <t>Office Star - Ergonomic Mid Back Chair with 2-Way Adjustable Arms</t>
  </si>
  <si>
    <t>CA-2013-143910</t>
  </si>
  <si>
    <t>CA-2013-139556</t>
  </si>
  <si>
    <t>DB-13360</t>
  </si>
  <si>
    <t>Dennis Bolton</t>
  </si>
  <si>
    <t>CA-2012-112130</t>
  </si>
  <si>
    <t>CA-2011-138681</t>
  </si>
  <si>
    <t>US-2012-138121</t>
  </si>
  <si>
    <t>NR-18550</t>
  </si>
  <si>
    <t>Nick Radford</t>
  </si>
  <si>
    <t>CA-2013-120530</t>
  </si>
  <si>
    <t>CA-2014-103499</t>
  </si>
  <si>
    <t>CA-2011-150301</t>
  </si>
  <si>
    <t>CA-2011-159310</t>
  </si>
  <si>
    <t>Marietta</t>
  </si>
  <si>
    <t>CA-2013-121370</t>
  </si>
  <si>
    <t>CA-2013-140018</t>
  </si>
  <si>
    <t>CA-2011-107818</t>
  </si>
  <si>
    <t>Pasco</t>
  </si>
  <si>
    <t>CA-2014-122490</t>
  </si>
  <si>
    <t>CA-2014-143567</t>
  </si>
  <si>
    <t>CA-2013-163167</t>
  </si>
  <si>
    <t>US-2011-122021</t>
  </si>
  <si>
    <t>US-2011-161613</t>
  </si>
  <si>
    <t>CA-2014-163125</t>
  </si>
  <si>
    <t>League City</t>
  </si>
  <si>
    <t>FUR-CH-10001802</t>
  </si>
  <si>
    <t>Hon Every-Day Chair Series Swivel Task Chairs</t>
  </si>
  <si>
    <t>AR-10345</t>
  </si>
  <si>
    <t>Alex Russell</t>
  </si>
  <si>
    <t>CA-2014-143245</t>
  </si>
  <si>
    <t>Tuscaloosa</t>
  </si>
  <si>
    <t>CA-2012-156482</t>
  </si>
  <si>
    <t>CA-2011-156587</t>
  </si>
  <si>
    <t>AB-10015</t>
  </si>
  <si>
    <t>Aaron Bergman</t>
  </si>
  <si>
    <t>CA-2012-122406</t>
  </si>
  <si>
    <t>US-2013-153815</t>
  </si>
  <si>
    <t>CA-2013-149279</t>
  </si>
  <si>
    <t>LR-17035</t>
  </si>
  <si>
    <t>Lisa Ryan</t>
  </si>
  <si>
    <t>US-2014-130953</t>
  </si>
  <si>
    <t>FUR-CH-10004626</t>
  </si>
  <si>
    <t>Office Star Flex Back Scooter Chair with Aluminum Finish Frame</t>
  </si>
  <si>
    <t>CA-2013-155166</t>
  </si>
  <si>
    <t>CA-2011-116568</t>
  </si>
  <si>
    <t>CA-2013-111213</t>
  </si>
  <si>
    <t>CA-2014-128734</t>
  </si>
  <si>
    <t>Chandler</t>
  </si>
  <si>
    <t>CA-2014-163006</t>
  </si>
  <si>
    <t>CA-2013-115378</t>
  </si>
  <si>
    <t>CA-2012-161627</t>
  </si>
  <si>
    <t>CA-2011-121006</t>
  </si>
  <si>
    <t>CA-2013-122903</t>
  </si>
  <si>
    <t>CA-2012-115567</t>
  </si>
  <si>
    <t>CA-2014-145653</t>
  </si>
  <si>
    <t>CA-2011-115084</t>
  </si>
  <si>
    <t>CA-2012-125185</t>
  </si>
  <si>
    <t>Bethlehem</t>
  </si>
  <si>
    <t>CA-2012-162887</t>
  </si>
  <si>
    <t>CA-2011-113859</t>
  </si>
  <si>
    <t>CA-2011-146283</t>
  </si>
  <si>
    <t>US-2011-139500</t>
  </si>
  <si>
    <t>CA-2014-131254</t>
  </si>
  <si>
    <t>CA-2013-154060</t>
  </si>
  <si>
    <t>CA-2011-113768</t>
  </si>
  <si>
    <t>CA-2013-122448</t>
  </si>
  <si>
    <t>CA-2011-132451</t>
  </si>
  <si>
    <t>CA-2014-148999</t>
  </si>
  <si>
    <t>FUR-CH-10002044</t>
  </si>
  <si>
    <t>Office Star - Contemporary Task Swivel chair with 2-way adjustable arms, Plum</t>
  </si>
  <si>
    <t>CA-2014-134495</t>
  </si>
  <si>
    <t>CA-2014-164378</t>
  </si>
  <si>
    <t>TH-21115</t>
  </si>
  <si>
    <t>Thea Hudgings</t>
  </si>
  <si>
    <t>CA-2014-117667</t>
  </si>
  <si>
    <t>Santa Barbara</t>
  </si>
  <si>
    <t>JK-16090</t>
  </si>
  <si>
    <t>Juliana Krohn</t>
  </si>
  <si>
    <t>US-2014-150595</t>
  </si>
  <si>
    <t>CA-2014-157966</t>
  </si>
  <si>
    <t>CA-2014-137498</t>
  </si>
  <si>
    <t>CA-2011-164742</t>
  </si>
  <si>
    <t>CA-2013-134516</t>
  </si>
  <si>
    <t>BG-11035</t>
  </si>
  <si>
    <t>Barry Gonzalez</t>
  </si>
  <si>
    <t>US-2013-124163</t>
  </si>
  <si>
    <t>CA-2014-148810</t>
  </si>
  <si>
    <t>FUR-CH-10001545</t>
  </si>
  <si>
    <t>Hon Comfortask Task/Swivel Chairs</t>
  </si>
  <si>
    <t>CA-2011-154893</t>
  </si>
  <si>
    <t>CA-2012-119550</t>
  </si>
  <si>
    <t>US-2012-138093</t>
  </si>
  <si>
    <t>US-2012-160857</t>
  </si>
  <si>
    <t>CA-2013-118514</t>
  </si>
  <si>
    <t>Lake Forest</t>
  </si>
  <si>
    <t>CA-2012-162047</t>
  </si>
  <si>
    <t>CA-2013-142398</t>
  </si>
  <si>
    <t>CA-2011-105270</t>
  </si>
  <si>
    <t>Chico</t>
  </si>
  <si>
    <t>CA-2014-140186</t>
  </si>
  <si>
    <t>CA-2011-166716</t>
  </si>
  <si>
    <t>CA-2014-161067</t>
  </si>
  <si>
    <t>CA-2013-122063</t>
  </si>
  <si>
    <t>CA-2013-142895</t>
  </si>
  <si>
    <t>DO-13645</t>
  </si>
  <si>
    <t>Doug O'Connell</t>
  </si>
  <si>
    <t>CA-2012-126725</t>
  </si>
  <si>
    <t>US-2011-117968</t>
  </si>
  <si>
    <t>CA-2013-152247</t>
  </si>
  <si>
    <t>Cheyenne</t>
  </si>
  <si>
    <t>Wyoming</t>
  </si>
  <si>
    <t>CA-2013-133935</t>
  </si>
  <si>
    <t>US-2012-126977</t>
  </si>
  <si>
    <t>CA-2013-127138</t>
  </si>
  <si>
    <t>CA-2011-117765</t>
  </si>
  <si>
    <t>US-2014-163300</t>
  </si>
  <si>
    <t>CA-2013-162187</t>
  </si>
  <si>
    <t>US-2011-112991</t>
  </si>
  <si>
    <t>Caldwell</t>
  </si>
  <si>
    <t>CA-2012-100657</t>
  </si>
  <si>
    <t>US-2014-152492</t>
  </si>
  <si>
    <t>CA-2014-145702</t>
  </si>
  <si>
    <t>CA-2014-166695</t>
  </si>
  <si>
    <t>CA-2014-100111</t>
  </si>
  <si>
    <t>CA-2013-124590</t>
  </si>
  <si>
    <t>CA-2013-124100</t>
  </si>
  <si>
    <t>CA-2011-163447</t>
  </si>
  <si>
    <t>CA-2014-101322</t>
  </si>
  <si>
    <t>MH-17440</t>
  </si>
  <si>
    <t>Mark Haberlin</t>
  </si>
  <si>
    <t>CA-2012-158421</t>
  </si>
  <si>
    <t>CA-2013-143609</t>
  </si>
  <si>
    <t>CA-2013-118332</t>
  </si>
  <si>
    <t>CA-2013-133697</t>
  </si>
  <si>
    <t>CA-2012-133445</t>
  </si>
  <si>
    <t>US-2014-142188</t>
  </si>
  <si>
    <t>CA-2014-102379</t>
  </si>
  <si>
    <t>CA-2013-100944</t>
  </si>
  <si>
    <t>US-2012-139675</t>
  </si>
  <si>
    <t>CA-2014-143756</t>
  </si>
  <si>
    <t>CA-2013-163328</t>
  </si>
  <si>
    <t>Eugene</t>
  </si>
  <si>
    <t>CA-2014-143112</t>
  </si>
  <si>
    <t>CA-2011-107811</t>
  </si>
  <si>
    <t>CA-2014-154074</t>
  </si>
  <si>
    <t>CA-2014-161774</t>
  </si>
  <si>
    <t>CA-2013-140130</t>
  </si>
  <si>
    <t>CA-2012-149650</t>
  </si>
  <si>
    <t>CA-2011-166891</t>
  </si>
  <si>
    <t>US-2014-133361</t>
  </si>
  <si>
    <t>US-2014-116652</t>
  </si>
  <si>
    <t>CA-2014-138289</t>
  </si>
  <si>
    <t>CA-2012-109862</t>
  </si>
  <si>
    <t>CA-2011-113880</t>
  </si>
  <si>
    <t>US-2012-164966</t>
  </si>
  <si>
    <t>CA-2012-126739</t>
  </si>
  <si>
    <t>CA-2012-166947</t>
  </si>
  <si>
    <t>CA-2011-166086</t>
  </si>
  <si>
    <t>CA-2011-100678</t>
  </si>
  <si>
    <t>CA-2014-123085</t>
  </si>
  <si>
    <t>CA-2011-154095</t>
  </si>
  <si>
    <t>CA-2013-148852</t>
  </si>
  <si>
    <t>CA-2012-107678</t>
  </si>
  <si>
    <t>VP-21760</t>
  </si>
  <si>
    <t>Victoria Pisteka</t>
  </si>
  <si>
    <t>CA-2012-141250</t>
  </si>
  <si>
    <t>Texas City</t>
  </si>
  <si>
    <t>CA-2013-105081</t>
  </si>
  <si>
    <t>US-2014-124779</t>
  </si>
  <si>
    <t>CA-2014-145429</t>
  </si>
  <si>
    <t>CA-2012-123141</t>
  </si>
  <si>
    <t>Rio Rancho</t>
  </si>
  <si>
    <t>CA-2012-156734</t>
  </si>
  <si>
    <t>CA-2011-144029</t>
  </si>
  <si>
    <t>US-2014-101784</t>
  </si>
  <si>
    <t>CA-2013-154767</t>
  </si>
  <si>
    <t>CA-2014-124205</t>
  </si>
  <si>
    <t>TC-21145</t>
  </si>
  <si>
    <t>Theresa Coyne</t>
  </si>
  <si>
    <t>CA-2013-162943</t>
  </si>
  <si>
    <t>CA-2014-100615</t>
  </si>
  <si>
    <t>CA-2013-109827</t>
  </si>
  <si>
    <t>CA-2014-156237</t>
  </si>
  <si>
    <t>CA-2014-163860</t>
  </si>
  <si>
    <t>CA-2013-123946</t>
  </si>
  <si>
    <t>FUR-CH-10002073</t>
  </si>
  <si>
    <t>Hon Olson Stacker Chairs</t>
  </si>
  <si>
    <t>CA-2011-147543</t>
  </si>
  <si>
    <t>El Cajon</t>
  </si>
  <si>
    <t>CA-2014-128965</t>
  </si>
  <si>
    <t>CA-2012-137113</t>
  </si>
  <si>
    <t>CA-2012-120677</t>
  </si>
  <si>
    <t>US-2012-165512</t>
  </si>
  <si>
    <t>CA-2011-124247</t>
  </si>
  <si>
    <t>CA-2012-130365</t>
  </si>
  <si>
    <t>CA-2012-104871</t>
  </si>
  <si>
    <t>Normal</t>
  </si>
  <si>
    <t>CA-2012-141740</t>
  </si>
  <si>
    <t>CA-2012-154823</t>
  </si>
  <si>
    <t>CA-2013-145548</t>
  </si>
  <si>
    <t>CA-2014-119494</t>
  </si>
  <si>
    <t>US-2014-165358</t>
  </si>
  <si>
    <t>CA-2013-165330</t>
  </si>
  <si>
    <t>CA-2014-128944</t>
  </si>
  <si>
    <t>CA-2014-141439</t>
  </si>
  <si>
    <t>CA-2014-100412</t>
  </si>
  <si>
    <t>CA-2011-117464</t>
  </si>
  <si>
    <t>US-2014-168613</t>
  </si>
  <si>
    <t>CA-2014-128853</t>
  </si>
  <si>
    <t>CA-2014-133102</t>
  </si>
  <si>
    <t>Camarillo</t>
  </si>
  <si>
    <t>CA-2014-118892</t>
  </si>
  <si>
    <t>US-2011-143721</t>
  </si>
  <si>
    <t>US-2014-117450</t>
  </si>
  <si>
    <t>CA-2013-144092</t>
  </si>
  <si>
    <t>CA-2011-163412</t>
  </si>
  <si>
    <t>CA-2011-116190</t>
  </si>
  <si>
    <t>CA-2014-168389</t>
  </si>
  <si>
    <t>Modesto</t>
  </si>
  <si>
    <t>CA-2013-163594</t>
  </si>
  <si>
    <t>CA-2013-127243</t>
  </si>
  <si>
    <t>CA-2014-108035</t>
  </si>
  <si>
    <t>CA-2013-110975</t>
  </si>
  <si>
    <t>CA-2012-100146</t>
  </si>
  <si>
    <t>US-2013-114013</t>
  </si>
  <si>
    <t>CA-2013-101693</t>
  </si>
  <si>
    <t>CA-2014-105669</t>
  </si>
  <si>
    <t>CA-2011-167199</t>
  </si>
  <si>
    <t>CA-2011-129938</t>
  </si>
  <si>
    <t>CA-2013-162383</t>
  </si>
  <si>
    <t>CA-2011-125731</t>
  </si>
  <si>
    <t>CA-2013-107146</t>
  </si>
  <si>
    <t>Longmont</t>
  </si>
  <si>
    <t>US-2014-134642</t>
  </si>
  <si>
    <t>US-2014-112347</t>
  </si>
  <si>
    <t>CM-12715</t>
  </si>
  <si>
    <t>Craig Molinari</t>
  </si>
  <si>
    <t>CA-2013-105746</t>
  </si>
  <si>
    <t>US-2013-166660</t>
  </si>
  <si>
    <t>CA-2013-138597</t>
  </si>
  <si>
    <t>CA-2012-142734</t>
  </si>
  <si>
    <t>CA-2013-158778</t>
  </si>
  <si>
    <t>US-2011-144078</t>
  </si>
  <si>
    <t>CA-2011-162089</t>
  </si>
  <si>
    <t>US-2014-158526</t>
  </si>
  <si>
    <t>CA-2012-161452</t>
  </si>
  <si>
    <t>CA-2013-138968</t>
  </si>
  <si>
    <t>CA-2011-133592</t>
  </si>
  <si>
    <t>CA-2013-118899</t>
  </si>
  <si>
    <t>CA-2012-139374</t>
  </si>
  <si>
    <t>CA-2014-104850</t>
  </si>
  <si>
    <t>US-2014-118941</t>
  </si>
  <si>
    <t>CA-2014-166184</t>
  </si>
  <si>
    <t>CA-2011-125150</t>
  </si>
  <si>
    <t>CA-2012-127327</t>
  </si>
  <si>
    <t>CA-2012-137302</t>
  </si>
  <si>
    <t>CA-2012-149083</t>
  </si>
  <si>
    <t>CA-2012-143364</t>
  </si>
  <si>
    <t>CA-2013-101672</t>
  </si>
  <si>
    <t>West Virginia</t>
  </si>
  <si>
    <t>CA-2014-128363</t>
  </si>
  <si>
    <t>CA-2012-110891</t>
  </si>
  <si>
    <t>US-2013-168095</t>
  </si>
  <si>
    <t>CA-2013-146325</t>
  </si>
  <si>
    <t>CA-2011-131009</t>
  </si>
  <si>
    <t>CA-2014-131807</t>
  </si>
  <si>
    <t>CA-2013-157707</t>
  </si>
  <si>
    <t>CA-2012-110863</t>
  </si>
  <si>
    <t>CA-2011-129189</t>
  </si>
  <si>
    <t>CA-2014-121489</t>
  </si>
  <si>
    <t>CA-2014-151750</t>
  </si>
  <si>
    <t>LC-16960</t>
  </si>
  <si>
    <t>Lindsay Castell</t>
  </si>
  <si>
    <t>US-2014-167570</t>
  </si>
  <si>
    <t>CA-2014-160122</t>
  </si>
  <si>
    <t>CA-2013-130393</t>
  </si>
  <si>
    <t>US-2014-106551</t>
  </si>
  <si>
    <t>CA-2013-116722</t>
  </si>
  <si>
    <t>US-2014-150070</t>
  </si>
  <si>
    <t>CA-2013-134138</t>
  </si>
  <si>
    <t>CA-2014-107174</t>
  </si>
  <si>
    <t>CA-2012-136728</t>
  </si>
  <si>
    <t>CA-2012-114811</t>
  </si>
  <si>
    <t>CA-2014-102204</t>
  </si>
  <si>
    <t>CA-2013-169670</t>
  </si>
  <si>
    <t>CA-2013-139549</t>
  </si>
  <si>
    <t>CA-2014-134810</t>
  </si>
  <si>
    <t>US-2014-167318</t>
  </si>
  <si>
    <t>CA-2011-161508</t>
  </si>
  <si>
    <t>CA-2013-153269</t>
  </si>
  <si>
    <t>Andover</t>
  </si>
  <si>
    <t>CA-2014-135076</t>
  </si>
  <si>
    <t>US-2011-155544</t>
  </si>
  <si>
    <t>CA-2013-163048</t>
  </si>
  <si>
    <t>CA-2014-120061</t>
  </si>
  <si>
    <t>CA-2012-110814</t>
  </si>
  <si>
    <t>CA-2013-125087</t>
  </si>
  <si>
    <t>US-2014-118556</t>
  </si>
  <si>
    <t>CA-2012-102316</t>
  </si>
  <si>
    <t>CA-2013-109400</t>
  </si>
  <si>
    <t>CA-2014-118003</t>
  </si>
  <si>
    <t>CA-2014-137624</t>
  </si>
  <si>
    <t>CA-2013-156748</t>
  </si>
  <si>
    <t>CA-2012-157287</t>
  </si>
  <si>
    <t>CA-2013-123540</t>
  </si>
  <si>
    <t>CA-2013-113341</t>
  </si>
  <si>
    <t>US-2012-131842</t>
  </si>
  <si>
    <t>CA-2014-163265</t>
  </si>
  <si>
    <t>CA-2011-146815</t>
  </si>
  <si>
    <t>CA-2013-120824</t>
  </si>
  <si>
    <t>CA-2013-151148</t>
  </si>
  <si>
    <t>CA-2013-102813</t>
  </si>
  <si>
    <t>CA-2014-126914</t>
  </si>
  <si>
    <t>CA-2012-127754</t>
  </si>
  <si>
    <t>CA-2013-162159</t>
  </si>
  <si>
    <t>CA-2012-111038</t>
  </si>
  <si>
    <t>CA-2013-150483</t>
  </si>
  <si>
    <t>CA-2014-111717</t>
  </si>
  <si>
    <t>CA-2014-150266</t>
  </si>
  <si>
    <t>CA-2013-134180</t>
  </si>
  <si>
    <t>CA-2014-122308</t>
  </si>
  <si>
    <t>CA-2014-137785</t>
  </si>
  <si>
    <t>CA-2012-165799</t>
  </si>
  <si>
    <t>CA-2014-105823</t>
  </si>
  <si>
    <t>CA-2012-160227</t>
  </si>
  <si>
    <t>CA-2013-106278</t>
  </si>
  <si>
    <t>CA-2013-143406</t>
  </si>
  <si>
    <t>CA-2014-153045</t>
  </si>
  <si>
    <t>CA-2013-160108</t>
  </si>
  <si>
    <t>CA-2014-156776</t>
  </si>
  <si>
    <t>FUR-CH-10002317</t>
  </si>
  <si>
    <t>Global Enterprise Series Seating Low-Back Swivel/Tilt Chairs</t>
  </si>
  <si>
    <t>CA-2011-103310</t>
  </si>
  <si>
    <t>Bryan</t>
  </si>
  <si>
    <t>CA-2011-168368</t>
  </si>
  <si>
    <t>CA-2014-111388</t>
  </si>
  <si>
    <t>CA-2012-124499</t>
  </si>
  <si>
    <t>CA-2012-151869</t>
  </si>
  <si>
    <t>CA-2014-122539</t>
  </si>
  <si>
    <t>CA-2011-161032</t>
  </si>
  <si>
    <t>US-2014-165456</t>
  </si>
  <si>
    <t>US-2012-163433</t>
  </si>
  <si>
    <t>US-2014-108343</t>
  </si>
  <si>
    <t>FUR-CH-10002780</t>
  </si>
  <si>
    <t>Office Star - Task Chair with Contemporary Loop Arms</t>
  </si>
  <si>
    <t>CA-2014-121853</t>
  </si>
  <si>
    <t>CA-2014-109085</t>
  </si>
  <si>
    <t>CA-2013-159009</t>
  </si>
  <si>
    <t>CA-2014-148411</t>
  </si>
  <si>
    <t>CA-2014-113460</t>
  </si>
  <si>
    <t>CA-2012-111339</t>
  </si>
  <si>
    <t>CA-2011-154158</t>
  </si>
  <si>
    <t>CA-2012-130848</t>
  </si>
  <si>
    <t>CA-2011-125997</t>
  </si>
  <si>
    <t>CA-2012-164777</t>
  </si>
  <si>
    <t>CA-2011-116246</t>
  </si>
  <si>
    <t>CA-2011-152100</t>
  </si>
  <si>
    <t>US-2014-109610</t>
  </si>
  <si>
    <t>CA-2014-102925</t>
  </si>
  <si>
    <t>CA-2013-116596</t>
  </si>
  <si>
    <t>CA-2012-135727</t>
  </si>
  <si>
    <t>CA-2011-130428</t>
  </si>
  <si>
    <t>CA-2012-143147</t>
  </si>
  <si>
    <t>CA-2014-152975</t>
  </si>
  <si>
    <t>CA-2011-151330</t>
  </si>
  <si>
    <t>CA-2011-104563</t>
  </si>
  <si>
    <t>CA-2011-156160</t>
  </si>
  <si>
    <t>CA-2013-161746</t>
  </si>
  <si>
    <t>CA-2013-105781</t>
  </si>
  <si>
    <t>CA-2011-114321</t>
  </si>
  <si>
    <t>US-2011-140914</t>
  </si>
  <si>
    <t>CA-2013-146913</t>
  </si>
  <si>
    <t>US-2011-114377</t>
  </si>
  <si>
    <t>CA-2014-144491</t>
  </si>
  <si>
    <t>CA-2011-127166</t>
  </si>
  <si>
    <t>CA-2014-107209</t>
  </si>
  <si>
    <t>US-2011-164406</t>
  </si>
  <si>
    <t>US-2014-152842</t>
  </si>
  <si>
    <t>US-2013-125402</t>
  </si>
  <si>
    <t>CA-2013-122581</t>
  </si>
  <si>
    <t>US-2013-115441</t>
  </si>
  <si>
    <t>US-2012-129007</t>
  </si>
  <si>
    <t>CA-2012-132388</t>
  </si>
  <si>
    <t>CA-2013-149272</t>
  </si>
  <si>
    <t>CA-2014-121559</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</si>
  <si>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</si>
  <si>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</si>
  <si>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</si>
  <si>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</si>
  <si>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</si>
  <si>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</si>
  <si>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</si>
  <si>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</si>
  <si>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</si>
  <si>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</si>
  <si>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</si>
  <si>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</si>
  <si>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</si>
  <si>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</si>
  <si>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</si>
  <si>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</si>
  <si>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</si>
  <si>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</si>
  <si>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</si>
  <si>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</si>
  <si>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</si>
  <si>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t>
  </si>
  <si>
    <t>SALES</t>
  </si>
  <si>
    <t>Count of Order ID</t>
  </si>
  <si>
    <t>Sum of Quantity</t>
  </si>
  <si>
    <t>Sum of Profit Margin</t>
  </si>
  <si>
    <t>Mean</t>
  </si>
  <si>
    <t>Standard Error</t>
  </si>
  <si>
    <t>Median</t>
  </si>
  <si>
    <t>Mode</t>
  </si>
  <si>
    <t>Standard Deviation</t>
  </si>
  <si>
    <t>Sample Variance</t>
  </si>
  <si>
    <t>Kurtosis</t>
  </si>
  <si>
    <t>Skewness</t>
  </si>
  <si>
    <t>Range</t>
  </si>
  <si>
    <t>Minimum</t>
  </si>
  <si>
    <t>Maximum</t>
  </si>
  <si>
    <t>Sum</t>
  </si>
  <si>
    <t>Count</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</si>
  <si>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</si>
  <si>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</si>
  <si>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</si>
  <si>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</si>
  <si>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</si>
  <si>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</si>
  <si>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</si>
  <si>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</si>
  <si>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</si>
  <si>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</si>
  <si>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</si>
  <si>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</si>
  <si>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</si>
  <si>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</si>
  <si>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</si>
  <si>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</si>
  <si>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</si>
  <si>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</si>
  <si>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</si>
  <si>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</si>
  <si>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</si>
  <si>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</si>
  <si>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</si>
  <si>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</si>
  <si>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</si>
  <si>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1925.88</t>
  </si>
  <si>
    <t>Residuals</t>
  </si>
  <si>
    <t>Standard 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</si>
</sst>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00_);_(&quot;$&quot;* \(#,##0.00\);_(&quot;$&quot;* &quot;-&quot;??_);_(@_)"/>
    <numFmt numFmtId="165" formatCode="[Green]\▲0.00%;[Red]\ \▼0.00%"/>
    <numFmt numFmtId="166" formatCode="&quot;$&quot;\ 0.00,&quot;k&quot;"/>
    <numFmt numFmtId="167"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Lato"/>
    </font>
    <font>
      <sz val="11"/>
      <color theme="1"/>
      <name val="Calibri"/>
      <family val="2"/>
      <scheme val="minor"/>
    </font>
    <font>
      <b/>
      <sz val="11"/>
      <color theme="1"/>
      <name val="Calibri"/>
      <family val="2"/>
      <scheme val="minor"/>
    </font>
    <font>
      <i/>
      <sz val="11"/>
      <color theme="1"/>
      <name val="Calibri"/>
      <family val="2"/>
      <scheme val="minor"/>
    </font>
    <font>
      <sz val="8"/>
      <name val="Calibri"/>
      <scheme val="minor"/>
    </font>
    <font>
      <sz val="11"/>
      <color theme="3"/>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164" fontId="4" fillId="0" borderId="0" applyFont="0" applyFill="0" applyBorder="0" applyAlignment="0" applyProtection="0"/>
    <xf numFmtId="9" fontId="4" fillId="0" borderId="0" applyFont="0" applyFill="0" applyBorder="0" applyAlignment="0" applyProtection="0"/>
  </cellStyleXfs>
  <cellXfs count="32">
    <xf numFmtId="0" fontId="0" fillId="0" borderId="0" xfId="0"/>
    <xf numFmtId="0" fontId="2" fillId="0" borderId="0" xfId="0" applyFont="1"/>
    <xf numFmtId="165" fontId="3"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2" xfId="0" applyBorder="1" applyAlignment="1">
      <alignment horizontal="left"/>
    </xf>
    <xf numFmtId="0" fontId="1" fillId="0" borderId="0" xfId="0" applyFont="1"/>
    <xf numFmtId="0" fontId="1" fillId="2" borderId="0" xfId="0" applyFont="1" applyFill="1"/>
    <xf numFmtId="0" fontId="0" fillId="2" borderId="1" xfId="0" applyFill="1" applyBorder="1"/>
    <xf numFmtId="0" fontId="0" fillId="2" borderId="3" xfId="0" applyFill="1" applyBorder="1"/>
    <xf numFmtId="0" fontId="0" fillId="2" borderId="6" xfId="0" applyFill="1" applyBorder="1" applyAlignment="1">
      <alignment horizontal="left"/>
    </xf>
    <xf numFmtId="166" fontId="0" fillId="0" borderId="0" xfId="0" applyNumberFormat="1"/>
    <xf numFmtId="14" fontId="0" fillId="0" borderId="0" xfId="0" applyNumberFormat="1"/>
    <xf numFmtId="164" fontId="0" fillId="0" borderId="0" xfId="1" applyFont="1"/>
    <xf numFmtId="167" fontId="0" fillId="0" borderId="0" xfId="0" applyNumberFormat="1"/>
    <xf numFmtId="10" fontId="0" fillId="0" borderId="0" xfId="2" applyNumberFormat="1" applyFont="1"/>
    <xf numFmtId="165" fontId="5" fillId="0" borderId="0" xfId="0" applyNumberFormat="1" applyFont="1"/>
    <xf numFmtId="0" fontId="0" fillId="0" borderId="7" xfId="0" applyBorder="1"/>
    <xf numFmtId="0" fontId="6" fillId="0" borderId="8" xfId="0" applyFont="1" applyBorder="1" applyAlignment="1">
      <alignment horizontal="center"/>
    </xf>
    <xf numFmtId="0" fontId="6" fillId="0" borderId="8" xfId="0" applyFont="1" applyBorder="1" applyAlignment="1">
      <alignment horizontal="centerContinuous"/>
    </xf>
    <xf numFmtId="0" fontId="0" fillId="0" borderId="4" xfId="0" applyBorder="1"/>
    <xf numFmtId="0" fontId="0" fillId="0" borderId="5" xfId="0" applyBorder="1"/>
    <xf numFmtId="0" fontId="0" fillId="2" borderId="5" xfId="0" applyFill="1" applyBorder="1"/>
    <xf numFmtId="0" fontId="0" fillId="0" borderId="0" xfId="0" pivotButton="1"/>
    <xf numFmtId="0" fontId="0" fillId="0" borderId="0" xfId="0" applyAlignment="1">
      <alignment horizontal="left"/>
    </xf>
    <xf numFmtId="10" fontId="0" fillId="0" borderId="0" xfId="0" applyNumberFormat="1"/>
    <xf numFmtId="0" fontId="8" fillId="0" borderId="0" xfId="0" applyFont="1"/>
    <xf numFmtId="0" fontId="8" fillId="0" borderId="0" xfId="0" pivotButton="1" applyFont="1"/>
    <xf numFmtId="0" fontId="8" fillId="0" borderId="0" xfId="0" applyFont="1" applyAlignment="1">
      <alignment horizontal="left"/>
    </xf>
    <xf numFmtId="166" fontId="8" fillId="0" borderId="0" xfId="0" applyNumberFormat="1" applyFont="1"/>
  </cellXfs>
  <cellStyles count="3">
    <cellStyle name="Currency" xfId="1" builtinId="4"/>
    <cellStyle name="Normal" xfId="0" builtinId="0"/>
    <cellStyle name="Percent" xfId="2" builtinId="5"/>
  </cellStyles>
  <dxfs count="115">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numFmt numFmtId="168" formatCode="m/d/yyyy"/>
    </dxf>
    <dxf>
      <numFmt numFmtId="168" formatCode="m/d/yyyy"/>
    </dxf>
    <dxf>
      <numFmt numFmtId="166" formatCode="&quot;$&quot;\ 0.00,&quot;k&quot;"/>
    </dxf>
    <dxf>
      <font>
        <b val="0"/>
        <i val="0"/>
        <strike val="0"/>
        <condense val="0"/>
        <extend val="0"/>
        <outline val="0"/>
        <shadow val="0"/>
        <u val="none"/>
        <vertAlign val="baseline"/>
        <sz val="11"/>
        <color theme="1"/>
        <name val="Calibri"/>
        <family val="2"/>
        <scheme val="minor"/>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font>
        <b/>
        <color theme="1"/>
      </font>
      <border>
        <bottom style="thin">
          <color theme="4"/>
        </bottom>
        <vertical/>
        <horizontal/>
      </border>
    </dxf>
    <dxf>
      <font>
        <color theme="1" tint="0.24994659260841701"/>
      </font>
      <fill>
        <patternFill>
          <bgColor theme="1"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14"/>
      <tableStyleElement type="firstRowStripe" dxfId="113"/>
      <tableStyleElement type="secondRowStripe" dxfId="112"/>
    </tableStyle>
    <tableStyle name="SlicerStyleLight1 2" pivot="0" table="0" count="10" xr9:uid="{F18FF5FD-14A4-4DD8-A394-19F4A129089D}">
      <tableStyleElement type="wholeTable" dxfId="111"/>
      <tableStyleElement type="headerRow" dxfId="1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[18.xlsx]Combo Chart!PivotTable1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893-446C-A0DE-3BC67E449111}"/>
            </c:ext>
          </c:extLst>
        </c:ser>
        <c:dLbls>
          <c:showLegendKey val="0"/>
          <c:showVal val="0"/>
          <c:showCatName val="0"/>
          <c:showSerName val="0"/>
          <c:showPercent val="0"/>
          <c:showBubbleSize val="0"/>
        </c:dLbls>
        <c:axId val="1857366751"/>
        <c:axId val="1857361951"/>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893-446C-A0DE-3BC67E449111}"/>
            </c:ext>
          </c:extLst>
        </c:ser>
        <c:dLbls>
          <c:showLegendKey val="0"/>
          <c:showVal val="0"/>
          <c:showCatName val="0"/>
          <c:showSerName val="0"/>
          <c:showPercent val="0"/>
          <c:showBubbleSize val="0"/>
        </c:dLbls>
        <c:gapWidth val="219"/>
        <c:overlap val="-27"/>
        <c:axId val="1857365791"/>
        <c:axId val="1857363871"/>
      </c:barChart>
      <c:catAx>
        <c:axId val="1857365791"/>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3871"/>
        <c:crosses val="autoZero"/>
        <c:auto val="1"/>
        <c:lblAlgn val="ctr"/>
        <c:lblOffset val="100"/>
        <c:noMultiLvlLbl val="0"/>
      </c:catAx>
      <c:valAx>
        <c:axId val="1857363871"/>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5791"/>
        <c:crosses val="autoZero"/>
        <c:crossBetween val="between"/>
      </c:valAx>
      <c:valAx>
        <c:axId val="1857361951"/>
        <c:scaling>
          <c:orientation val="minMax"/>
        </c:scaling>
        <c:delete val="0"/>
        <c:axPos val="r"/>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6751"/>
        <c:crosses val="max"/>
        <c:crossBetween val="between"/>
      </c:valAx>
      <c:catAx>
        <c:axId val="1857366751"/>
        <c:scaling>
          <c:orientation val="minMax"/>
        </c:scaling>
        <c:delete val="1"/>
        <c:axPos val="b"/>
        <c:numFmt formatCode="General" sourceLinked="1"/>
        <c:majorTickMark val="none"/>
        <c:minorTickMark val="none"/>
        <c:tickLblPos val="nextTo"/>
        <c:crossAx val="1857361951"/>
        <c:crosses val="autoZero"/>
        <c:auto val="1"/>
        <c:lblAlgn val="ctr"/>
        <c:lblOffset val="100"/>
        <c:noMultiLvlLbl val="0"/>
      </c:catAx>
      <c:spPr>
        <a:noFill/>
        <a:ln>
          <a:noFill/>
        </a:ln>
        <a:effectLst/>
      </c:spPr>
    </c:plotArea>
    <c:legend>
      <c:legendPos val="r"/>
      <c:layout>
        <c:manualLayout>
          <c:xMode val="edge"/>
          <c:yMode val="edge"/>
          <c:x val="0.81149475065616805"/>
          <c:y val="0.42650408282298047"/>
          <c:w val="0.1773941382327209"/>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[18.xlsx]PIE CHART!PivotTable3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DE-4332-9B20-03F551874A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DE-4332-9B20-03F551874A1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DE-4332-9B20-03F551874A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613-4758-BEC8-84904356F51A}"/>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539.2464  Residual Plot</a:t>
            </a:r>
          </a:p>
        </c:rich>
      </c:tx>
      <c:overlay val="0"/>
    </c:title>
    <c:autoTitleDeleted val="0"/>
    <c:plotArea>
      <c:layout/>
      <c:scatterChart>
        <c:scatterStyle val="lineMarker"/>
        <c:varyColors val="0"/>
        <c:ser>
          <c:idx val="0"/>
          <c:order val="0"/>
          <c:spPr>
            <a:ln w="19050">
              <a:noFill/>
            </a:ln>
          </c:spPr>
          <c:xVal>
            <c:numRef>
              <c:f>DATA!$V$3:$V$618</c:f>
              <c:numCache>
                <c:formatCode>General</c:formatCode>
                <c:ptCount val="616"/>
                <c:pt idx="0">
                  <c:v>219.58199999999997</c:v>
                </c:pt>
                <c:pt idx="1">
                  <c:v>-143.43099999999998</c:v>
                </c:pt>
                <c:pt idx="2">
                  <c:v>-54.320399999999978</c:v>
                </c:pt>
                <c:pt idx="3">
                  <c:v>71.77200000000002</c:v>
                </c:pt>
                <c:pt idx="4">
                  <c:v>96.854399999999998</c:v>
                </c:pt>
                <c:pt idx="5">
                  <c:v>63.685999999999979</c:v>
                </c:pt>
                <c:pt idx="6">
                  <c:v>60.391999999999939</c:v>
                </c:pt>
                <c:pt idx="7">
                  <c:v>15.147000000000006</c:v>
                </c:pt>
                <c:pt idx="8">
                  <c:v>-12.196000000000005</c:v>
                </c:pt>
                <c:pt idx="9">
                  <c:v>12.177999999999983</c:v>
                </c:pt>
                <c:pt idx="10">
                  <c:v>-29.252400000000009</c:v>
                </c:pt>
                <c:pt idx="11">
                  <c:v>-66.391599999999983</c:v>
                </c:pt>
                <c:pt idx="12">
                  <c:v>-8.5794000000000779</c:v>
                </c:pt>
                <c:pt idx="13">
                  <c:v>40.472999999999999</c:v>
                </c:pt>
                <c:pt idx="14">
                  <c:v>70.196000000000026</c:v>
                </c:pt>
                <c:pt idx="15">
                  <c:v>-56.995999999999981</c:v>
                </c:pt>
                <c:pt idx="16">
                  <c:v>145.06959999999992</c:v>
                </c:pt>
                <c:pt idx="17">
                  <c:v>39.923399999999994</c:v>
                </c:pt>
                <c:pt idx="18">
                  <c:v>12.106799999999993</c:v>
                </c:pt>
                <c:pt idx="19">
                  <c:v>83.709599999999966</c:v>
                </c:pt>
                <c:pt idx="20">
                  <c:v>54.17639999999993</c:v>
                </c:pt>
                <c:pt idx="21">
                  <c:v>21.835199999999986</c:v>
                </c:pt>
                <c:pt idx="22">
                  <c:v>-1.0196000000000005</c:v>
                </c:pt>
                <c:pt idx="23">
                  <c:v>260.61120000000017</c:v>
                </c:pt>
                <c:pt idx="24">
                  <c:v>-6.5490000000000492</c:v>
                </c:pt>
                <c:pt idx="25">
                  <c:v>-4.4969999999999999</c:v>
                </c:pt>
                <c:pt idx="26">
                  <c:v>-28.686199999999999</c:v>
                </c:pt>
                <c:pt idx="27">
                  <c:v>98.480200000000082</c:v>
                </c:pt>
                <c:pt idx="28">
                  <c:v>16.797200000000004</c:v>
                </c:pt>
                <c:pt idx="29">
                  <c:v>80.777199999999979</c:v>
                </c:pt>
                <c:pt idx="30">
                  <c:v>24.2012</c:v>
                </c:pt>
                <c:pt idx="31">
                  <c:v>168.47040000000004</c:v>
                </c:pt>
                <c:pt idx="32">
                  <c:v>-69.311999999999898</c:v>
                </c:pt>
                <c:pt idx="33">
                  <c:v>420.58800000000019</c:v>
                </c:pt>
                <c:pt idx="34">
                  <c:v>0</c:v>
                </c:pt>
                <c:pt idx="35">
                  <c:v>140.39599999999993</c:v>
                </c:pt>
                <c:pt idx="36">
                  <c:v>-29.116799999999955</c:v>
                </c:pt>
                <c:pt idx="37">
                  <c:v>6.4784000000000042</c:v>
                </c:pt>
                <c:pt idx="38">
                  <c:v>-15.146999999999991</c:v>
                </c:pt>
                <c:pt idx="39">
                  <c:v>-86.058600000000013</c:v>
                </c:pt>
                <c:pt idx="40">
                  <c:v>43.675200000000018</c:v>
                </c:pt>
                <c:pt idx="41">
                  <c:v>-14.870399999999961</c:v>
                </c:pt>
                <c:pt idx="42">
                  <c:v>-20.784600000000012</c:v>
                </c:pt>
                <c:pt idx="43">
                  <c:v>-12.84900000000016</c:v>
                </c:pt>
                <c:pt idx="44">
                  <c:v>59.481600000000014</c:v>
                </c:pt>
                <c:pt idx="45">
                  <c:v>25.474399999999999</c:v>
                </c:pt>
                <c:pt idx="46">
                  <c:v>-20.245000000000008</c:v>
                </c:pt>
                <c:pt idx="47">
                  <c:v>-15.418800000000203</c:v>
                </c:pt>
                <c:pt idx="48">
                  <c:v>43.223399999999984</c:v>
                </c:pt>
                <c:pt idx="49">
                  <c:v>-28.49799999999999</c:v>
                </c:pt>
                <c:pt idx="50">
                  <c:v>6.8388000000000009</c:v>
                </c:pt>
                <c:pt idx="51">
                  <c:v>17.098099999999988</c:v>
                </c:pt>
                <c:pt idx="52">
                  <c:v>35.097300000000004</c:v>
                </c:pt>
                <c:pt idx="53">
                  <c:v>-2.6997000000000355</c:v>
                </c:pt>
                <c:pt idx="54">
                  <c:v>15.222499999999997</c:v>
                </c:pt>
                <c:pt idx="55">
                  <c:v>32.097999999999971</c:v>
                </c:pt>
                <c:pt idx="56">
                  <c:v>7.0980000000000061</c:v>
                </c:pt>
                <c:pt idx="57">
                  <c:v>25.897999999999982</c:v>
                </c:pt>
                <c:pt idx="58">
                  <c:v>176.80260000000001</c:v>
                </c:pt>
                <c:pt idx="59">
                  <c:v>-63.376499999999965</c:v>
                </c:pt>
                <c:pt idx="60">
                  <c:v>-136.48950000000002</c:v>
                </c:pt>
                <c:pt idx="61">
                  <c:v>-2.6997000000000355</c:v>
                </c:pt>
                <c:pt idx="62">
                  <c:v>553.39019999999982</c:v>
                </c:pt>
                <c:pt idx="63">
                  <c:v>146.38799999999998</c:v>
                </c:pt>
                <c:pt idx="64">
                  <c:v>1.3097999999999956</c:v>
                </c:pt>
                <c:pt idx="65">
                  <c:v>-15.222500000000011</c:v>
                </c:pt>
                <c:pt idx="66">
                  <c:v>-124.431</c:v>
                </c:pt>
                <c:pt idx="67">
                  <c:v>60.391999999999967</c:v>
                </c:pt>
                <c:pt idx="68">
                  <c:v>-13.432999999999993</c:v>
                </c:pt>
                <c:pt idx="69">
                  <c:v>-24.397999999999911</c:v>
                </c:pt>
                <c:pt idx="70">
                  <c:v>-47.871600000000001</c:v>
                </c:pt>
                <c:pt idx="71">
                  <c:v>-114.39120000000003</c:v>
                </c:pt>
                <c:pt idx="72">
                  <c:v>-38.215799999999973</c:v>
                </c:pt>
                <c:pt idx="73">
                  <c:v>267.66720000000009</c:v>
                </c:pt>
                <c:pt idx="74">
                  <c:v>30.444999999999993</c:v>
                </c:pt>
                <c:pt idx="75">
                  <c:v>13.317599999999985</c:v>
                </c:pt>
                <c:pt idx="76">
                  <c:v>52.376399999999961</c:v>
                </c:pt>
                <c:pt idx="77">
                  <c:v>0</c:v>
                </c:pt>
                <c:pt idx="78">
                  <c:v>5.1960000000000015</c:v>
                </c:pt>
                <c:pt idx="79">
                  <c:v>-119.23120000000003</c:v>
                </c:pt>
                <c:pt idx="80">
                  <c:v>13.437199999999986</c:v>
                </c:pt>
                <c:pt idx="81">
                  <c:v>-8.5794000000000779</c:v>
                </c:pt>
                <c:pt idx="82">
                  <c:v>10.960199999999993</c:v>
                </c:pt>
                <c:pt idx="83">
                  <c:v>19.435200000000009</c:v>
                </c:pt>
                <c:pt idx="84">
                  <c:v>33.215599999999995</c:v>
                </c:pt>
                <c:pt idx="85">
                  <c:v>378.274</c:v>
                </c:pt>
                <c:pt idx="86">
                  <c:v>0</c:v>
                </c:pt>
                <c:pt idx="87">
                  <c:v>35.097300000000004</c:v>
                </c:pt>
                <c:pt idx="88">
                  <c:v>-36.213599999999985</c:v>
                </c:pt>
                <c:pt idx="89">
                  <c:v>18.176399999999973</c:v>
                </c:pt>
                <c:pt idx="90">
                  <c:v>45.555000000000007</c:v>
                </c:pt>
                <c:pt idx="91">
                  <c:v>-110.02320000000003</c:v>
                </c:pt>
                <c:pt idx="92">
                  <c:v>-20.784600000000012</c:v>
                </c:pt>
                <c:pt idx="93">
                  <c:v>-29.007299999999994</c:v>
                </c:pt>
                <c:pt idx="94">
                  <c:v>-93.472400000000022</c:v>
                </c:pt>
                <c:pt idx="95">
                  <c:v>12.805799999999994</c:v>
                </c:pt>
                <c:pt idx="96">
                  <c:v>-35.513599999999997</c:v>
                </c:pt>
                <c:pt idx="97">
                  <c:v>0</c:v>
                </c:pt>
                <c:pt idx="98">
                  <c:v>-10.918799999999983</c:v>
                </c:pt>
                <c:pt idx="99">
                  <c:v>-38.211600000000033</c:v>
                </c:pt>
                <c:pt idx="100">
                  <c:v>88.725000000000023</c:v>
                </c:pt>
                <c:pt idx="101">
                  <c:v>-14.638799999999947</c:v>
                </c:pt>
                <c:pt idx="102">
                  <c:v>45.293999999999954</c:v>
                </c:pt>
                <c:pt idx="103">
                  <c:v>25.874999999999972</c:v>
                </c:pt>
                <c:pt idx="104">
                  <c:v>4.8391999999999911</c:v>
                </c:pt>
                <c:pt idx="105">
                  <c:v>313.26239999999967</c:v>
                </c:pt>
                <c:pt idx="106">
                  <c:v>0</c:v>
                </c:pt>
                <c:pt idx="107">
                  <c:v>115.5528</c:v>
                </c:pt>
                <c:pt idx="108">
                  <c:v>-12.147999999999996</c:v>
                </c:pt>
                <c:pt idx="109">
                  <c:v>-73.054800000000071</c:v>
                </c:pt>
                <c:pt idx="110">
                  <c:v>36.473600000000005</c:v>
                </c:pt>
                <c:pt idx="111">
                  <c:v>-28.274400000000021</c:v>
                </c:pt>
                <c:pt idx="112">
                  <c:v>0</c:v>
                </c:pt>
                <c:pt idx="113">
                  <c:v>-75.191999999999979</c:v>
                </c:pt>
                <c:pt idx="114">
                  <c:v>-1.217800000000004</c:v>
                </c:pt>
                <c:pt idx="115">
                  <c:v>-17.744999999999976</c:v>
                </c:pt>
                <c:pt idx="116">
                  <c:v>-25.477199999999982</c:v>
                </c:pt>
                <c:pt idx="117">
                  <c:v>-58.504800000000017</c:v>
                </c:pt>
                <c:pt idx="118">
                  <c:v>-26.635199999999998</c:v>
                </c:pt>
                <c:pt idx="119">
                  <c:v>38.870400000000018</c:v>
                </c:pt>
                <c:pt idx="120">
                  <c:v>-93.989999999999952</c:v>
                </c:pt>
                <c:pt idx="121">
                  <c:v>383.93099999999993</c:v>
                </c:pt>
                <c:pt idx="122">
                  <c:v>13.588199999999986</c:v>
                </c:pt>
                <c:pt idx="123">
                  <c:v>-8.5794000000000779</c:v>
                </c:pt>
                <c:pt idx="124">
                  <c:v>-59.835600000000042</c:v>
                </c:pt>
                <c:pt idx="125">
                  <c:v>0</c:v>
                </c:pt>
                <c:pt idx="126">
                  <c:v>-9.1601999999999961</c:v>
                </c:pt>
                <c:pt idx="127">
                  <c:v>-9.1601999999999961</c:v>
                </c:pt>
                <c:pt idx="128">
                  <c:v>23.027999999999992</c:v>
                </c:pt>
                <c:pt idx="129">
                  <c:v>-93.472400000000022</c:v>
                </c:pt>
                <c:pt idx="130">
                  <c:v>47.660399999999967</c:v>
                </c:pt>
                <c:pt idx="131">
                  <c:v>102.95279999999988</c:v>
                </c:pt>
                <c:pt idx="132">
                  <c:v>49.715999999999966</c:v>
                </c:pt>
                <c:pt idx="133">
                  <c:v>-11.51760000000003</c:v>
                </c:pt>
                <c:pt idx="134">
                  <c:v>6.3935999999999957</c:v>
                </c:pt>
                <c:pt idx="135">
                  <c:v>15.147000000000004</c:v>
                </c:pt>
                <c:pt idx="136">
                  <c:v>17.466000000000008</c:v>
                </c:pt>
                <c:pt idx="137">
                  <c:v>2.3093999999999895</c:v>
                </c:pt>
                <c:pt idx="138">
                  <c:v>373.77899999999983</c:v>
                </c:pt>
                <c:pt idx="139">
                  <c:v>-25.474400000000017</c:v>
                </c:pt>
                <c:pt idx="140">
                  <c:v>-2.5698000000000292</c:v>
                </c:pt>
                <c:pt idx="141">
                  <c:v>14.690199999999997</c:v>
                </c:pt>
                <c:pt idx="142">
                  <c:v>151.47000000000003</c:v>
                </c:pt>
                <c:pt idx="143">
                  <c:v>84.501999999999953</c:v>
                </c:pt>
                <c:pt idx="144">
                  <c:v>89.222400000000022</c:v>
                </c:pt>
                <c:pt idx="145">
                  <c:v>77.624999999999972</c:v>
                </c:pt>
                <c:pt idx="146">
                  <c:v>87.28419999999997</c:v>
                </c:pt>
                <c:pt idx="147">
                  <c:v>314.03840000000002</c:v>
                </c:pt>
                <c:pt idx="148">
                  <c:v>585.55199999999991</c:v>
                </c:pt>
                <c:pt idx="149">
                  <c:v>-9.0929999999999964</c:v>
                </c:pt>
                <c:pt idx="150">
                  <c:v>54.400800000000004</c:v>
                </c:pt>
                <c:pt idx="151">
                  <c:v>-63.376499999999965</c:v>
                </c:pt>
                <c:pt idx="152">
                  <c:v>-19.338199999999993</c:v>
                </c:pt>
                <c:pt idx="153">
                  <c:v>2.8392000000000017</c:v>
                </c:pt>
                <c:pt idx="154">
                  <c:v>112.78800000000001</c:v>
                </c:pt>
                <c:pt idx="155">
                  <c:v>-59.835600000000042</c:v>
                </c:pt>
                <c:pt idx="156">
                  <c:v>51.476399999999941</c:v>
                </c:pt>
                <c:pt idx="157">
                  <c:v>0</c:v>
                </c:pt>
                <c:pt idx="158">
                  <c:v>68.001000000000033</c:v>
                </c:pt>
                <c:pt idx="159">
                  <c:v>-22.138200000000012</c:v>
                </c:pt>
                <c:pt idx="160">
                  <c:v>54.352799999999945</c:v>
                </c:pt>
                <c:pt idx="161">
                  <c:v>148.70400000000006</c:v>
                </c:pt>
                <c:pt idx="162">
                  <c:v>-1.217800000000004</c:v>
                </c:pt>
                <c:pt idx="163">
                  <c:v>-108.26620000000001</c:v>
                </c:pt>
                <c:pt idx="164">
                  <c:v>746.40779999999972</c:v>
                </c:pt>
                <c:pt idx="165">
                  <c:v>-77.333000000000013</c:v>
                </c:pt>
                <c:pt idx="166">
                  <c:v>-24.858000000000175</c:v>
                </c:pt>
                <c:pt idx="167">
                  <c:v>-6.0890000000000057</c:v>
                </c:pt>
                <c:pt idx="168">
                  <c:v>-5.5240000000000293</c:v>
                </c:pt>
                <c:pt idx="169">
                  <c:v>81.264599999999916</c:v>
                </c:pt>
                <c:pt idx="170">
                  <c:v>-6.0980000000000025</c:v>
                </c:pt>
                <c:pt idx="171">
                  <c:v>173.32919999999999</c:v>
                </c:pt>
                <c:pt idx="172">
                  <c:v>21.259</c:v>
                </c:pt>
                <c:pt idx="173">
                  <c:v>48.795999999999978</c:v>
                </c:pt>
                <c:pt idx="174">
                  <c:v>-24.842999999999961</c:v>
                </c:pt>
                <c:pt idx="175">
                  <c:v>-36.441000000000031</c:v>
                </c:pt>
                <c:pt idx="176">
                  <c:v>-11.337199999999939</c:v>
                </c:pt>
                <c:pt idx="177">
                  <c:v>-12.147000000000009</c:v>
                </c:pt>
                <c:pt idx="178">
                  <c:v>18.327599999999997</c:v>
                </c:pt>
                <c:pt idx="179">
                  <c:v>36.3018</c:v>
                </c:pt>
                <c:pt idx="180">
                  <c:v>9.9651999999999994</c:v>
                </c:pt>
                <c:pt idx="181">
                  <c:v>6.0740000000000016</c:v>
                </c:pt>
                <c:pt idx="182">
                  <c:v>-35.513599999999997</c:v>
                </c:pt>
                <c:pt idx="183">
                  <c:v>-630.88200000000006</c:v>
                </c:pt>
                <c:pt idx="184">
                  <c:v>-2.1312000000000033</c:v>
                </c:pt>
                <c:pt idx="185">
                  <c:v>227.20500000000004</c:v>
                </c:pt>
                <c:pt idx="186">
                  <c:v>3.2392000000000074</c:v>
                </c:pt>
                <c:pt idx="187">
                  <c:v>71.77200000000002</c:v>
                </c:pt>
                <c:pt idx="188">
                  <c:v>35.490000000000009</c:v>
                </c:pt>
                <c:pt idx="189">
                  <c:v>240.29399999999995</c:v>
                </c:pt>
                <c:pt idx="190">
                  <c:v>-43.435200000000009</c:v>
                </c:pt>
                <c:pt idx="191">
                  <c:v>-31.843000000000018</c:v>
                </c:pt>
                <c:pt idx="192">
                  <c:v>-14.195999999999984</c:v>
                </c:pt>
                <c:pt idx="193">
                  <c:v>52.339199999999977</c:v>
                </c:pt>
                <c:pt idx="194">
                  <c:v>8.1881999999999877</c:v>
                </c:pt>
                <c:pt idx="195">
                  <c:v>-42.746999999999957</c:v>
                </c:pt>
                <c:pt idx="196">
                  <c:v>13.677600000000002</c:v>
                </c:pt>
                <c:pt idx="197">
                  <c:v>-110.02320000000003</c:v>
                </c:pt>
                <c:pt idx="198">
                  <c:v>-23.782199999999996</c:v>
                </c:pt>
                <c:pt idx="199">
                  <c:v>70.196000000000026</c:v>
                </c:pt>
                <c:pt idx="200">
                  <c:v>-163.57670000000005</c:v>
                </c:pt>
                <c:pt idx="201">
                  <c:v>770.35199999999986</c:v>
                </c:pt>
                <c:pt idx="202">
                  <c:v>125.24499999999995</c:v>
                </c:pt>
                <c:pt idx="203">
                  <c:v>-19.105800000000016</c:v>
                </c:pt>
                <c:pt idx="204">
                  <c:v>47.848000000000013</c:v>
                </c:pt>
                <c:pt idx="205">
                  <c:v>307.14479999999992</c:v>
                </c:pt>
                <c:pt idx="206">
                  <c:v>-3.2391999999999896</c:v>
                </c:pt>
                <c:pt idx="207">
                  <c:v>-29.152799999999992</c:v>
                </c:pt>
                <c:pt idx="208">
                  <c:v>4.1971999999999987</c:v>
                </c:pt>
                <c:pt idx="209">
                  <c:v>-18.117599999999996</c:v>
                </c:pt>
                <c:pt idx="210">
                  <c:v>31.015599999999978</c:v>
                </c:pt>
                <c:pt idx="211">
                  <c:v>143.62880000000001</c:v>
                </c:pt>
                <c:pt idx="212">
                  <c:v>20.733199999999997</c:v>
                </c:pt>
                <c:pt idx="213">
                  <c:v>-13.740299999999994</c:v>
                </c:pt>
                <c:pt idx="214">
                  <c:v>-5.1396000000000583</c:v>
                </c:pt>
                <c:pt idx="215">
                  <c:v>56.274400000000014</c:v>
                </c:pt>
                <c:pt idx="216">
                  <c:v>20.155800000000013</c:v>
                </c:pt>
                <c:pt idx="217">
                  <c:v>99.431999999999931</c:v>
                </c:pt>
                <c:pt idx="218">
                  <c:v>22.529599999999995</c:v>
                </c:pt>
                <c:pt idx="219">
                  <c:v>-39.636999999999993</c:v>
                </c:pt>
                <c:pt idx="220">
                  <c:v>52.376399999999961</c:v>
                </c:pt>
                <c:pt idx="221">
                  <c:v>-8.5416000000000025</c:v>
                </c:pt>
                <c:pt idx="222">
                  <c:v>51.829200000000014</c:v>
                </c:pt>
                <c:pt idx="223">
                  <c:v>-84.823200000000071</c:v>
                </c:pt>
                <c:pt idx="224">
                  <c:v>64.756799999999998</c:v>
                </c:pt>
                <c:pt idx="225">
                  <c:v>-17.035200000000003</c:v>
                </c:pt>
                <c:pt idx="226">
                  <c:v>-18.117599999999996</c:v>
                </c:pt>
                <c:pt idx="227">
                  <c:v>-28.274400000000021</c:v>
                </c:pt>
                <c:pt idx="228">
                  <c:v>43.840799999999973</c:v>
                </c:pt>
                <c:pt idx="229">
                  <c:v>244.24959999999999</c:v>
                </c:pt>
                <c:pt idx="230">
                  <c:v>169.18200000000004</c:v>
                </c:pt>
                <c:pt idx="231">
                  <c:v>21.837600000000023</c:v>
                </c:pt>
                <c:pt idx="232">
                  <c:v>38.970000000000006</c:v>
                </c:pt>
                <c:pt idx="233">
                  <c:v>-172.11720000000003</c:v>
                </c:pt>
                <c:pt idx="234">
                  <c:v>75.686000000000007</c:v>
                </c:pt>
                <c:pt idx="235">
                  <c:v>72.640799999999999</c:v>
                </c:pt>
                <c:pt idx="236">
                  <c:v>0</c:v>
                </c:pt>
                <c:pt idx="237">
                  <c:v>23.576399999999978</c:v>
                </c:pt>
                <c:pt idx="238">
                  <c:v>-6.5490000000000492</c:v>
                </c:pt>
                <c:pt idx="239">
                  <c:v>-73.819200000000052</c:v>
                </c:pt>
                <c:pt idx="240">
                  <c:v>81.173400000000001</c:v>
                </c:pt>
                <c:pt idx="241">
                  <c:v>-12.84900000000016</c:v>
                </c:pt>
                <c:pt idx="242">
                  <c:v>7.119599999999906</c:v>
                </c:pt>
                <c:pt idx="243">
                  <c:v>580.53939999999989</c:v>
                </c:pt>
                <c:pt idx="244">
                  <c:v>70.197999999999922</c:v>
                </c:pt>
                <c:pt idx="245">
                  <c:v>2.4597999999999871</c:v>
                </c:pt>
                <c:pt idx="246">
                  <c:v>-97.552800000000076</c:v>
                </c:pt>
                <c:pt idx="247">
                  <c:v>-14.407800000000009</c:v>
                </c:pt>
                <c:pt idx="248">
                  <c:v>28.137200000000007</c:v>
                </c:pt>
                <c:pt idx="249">
                  <c:v>168.47040000000004</c:v>
                </c:pt>
                <c:pt idx="250">
                  <c:v>102.95279999999988</c:v>
                </c:pt>
                <c:pt idx="251">
                  <c:v>56.324000000000012</c:v>
                </c:pt>
                <c:pt idx="252">
                  <c:v>43.464599999999905</c:v>
                </c:pt>
                <c:pt idx="253">
                  <c:v>8.8783999999999921</c:v>
                </c:pt>
                <c:pt idx="254">
                  <c:v>-14.558399999999978</c:v>
                </c:pt>
                <c:pt idx="255">
                  <c:v>-14.576399999999996</c:v>
                </c:pt>
                <c:pt idx="256">
                  <c:v>7.0489999999999498</c:v>
                </c:pt>
                <c:pt idx="257">
                  <c:v>25.245000000000019</c:v>
                </c:pt>
                <c:pt idx="258">
                  <c:v>422.51</c:v>
                </c:pt>
                <c:pt idx="259">
                  <c:v>-34.070400000000006</c:v>
                </c:pt>
                <c:pt idx="260">
                  <c:v>161.96739999999997</c:v>
                </c:pt>
                <c:pt idx="261">
                  <c:v>54.666000000000011</c:v>
                </c:pt>
                <c:pt idx="262">
                  <c:v>-12.839199999999977</c:v>
                </c:pt>
                <c:pt idx="263">
                  <c:v>0</c:v>
                </c:pt>
                <c:pt idx="264">
                  <c:v>-21.068600000000174</c:v>
                </c:pt>
                <c:pt idx="265">
                  <c:v>375.73500000000001</c:v>
                </c:pt>
                <c:pt idx="266">
                  <c:v>609.71569999999997</c:v>
                </c:pt>
                <c:pt idx="267">
                  <c:v>8.0990999999999875</c:v>
                </c:pt>
                <c:pt idx="268">
                  <c:v>18.176400000000008</c:v>
                </c:pt>
                <c:pt idx="269">
                  <c:v>-97.176000000000073</c:v>
                </c:pt>
                <c:pt idx="270">
                  <c:v>-35.36460000000001</c:v>
                </c:pt>
                <c:pt idx="271">
                  <c:v>23.924000000000007</c:v>
                </c:pt>
                <c:pt idx="272">
                  <c:v>8.5371999999999968</c:v>
                </c:pt>
                <c:pt idx="273">
                  <c:v>4.2293999999999699</c:v>
                </c:pt>
                <c:pt idx="274">
                  <c:v>-137.52900000000002</c:v>
                </c:pt>
                <c:pt idx="275">
                  <c:v>-20.784600000000012</c:v>
                </c:pt>
                <c:pt idx="276">
                  <c:v>45.348800000000011</c:v>
                </c:pt>
                <c:pt idx="277">
                  <c:v>77.035199999999975</c:v>
                </c:pt>
                <c:pt idx="278">
                  <c:v>8.8783999999999956</c:v>
                </c:pt>
                <c:pt idx="279">
                  <c:v>-99.621900000000068</c:v>
                </c:pt>
                <c:pt idx="280">
                  <c:v>50.097999999999985</c:v>
                </c:pt>
                <c:pt idx="281">
                  <c:v>100.19599999999997</c:v>
                </c:pt>
                <c:pt idx="282">
                  <c:v>294.67100000000005</c:v>
                </c:pt>
                <c:pt idx="283">
                  <c:v>2.8195999999999799</c:v>
                </c:pt>
                <c:pt idx="284">
                  <c:v>0</c:v>
                </c:pt>
                <c:pt idx="285">
                  <c:v>8.0945999999999998</c:v>
                </c:pt>
                <c:pt idx="286">
                  <c:v>-8.0784000000000198</c:v>
                </c:pt>
                <c:pt idx="287">
                  <c:v>14.124599999999999</c:v>
                </c:pt>
                <c:pt idx="288">
                  <c:v>-6.0196000000000538</c:v>
                </c:pt>
                <c:pt idx="289">
                  <c:v>0</c:v>
                </c:pt>
                <c:pt idx="290">
                  <c:v>11.264799999999997</c:v>
                </c:pt>
                <c:pt idx="291">
                  <c:v>-31.914400000000015</c:v>
                </c:pt>
                <c:pt idx="292">
                  <c:v>209.27399999999992</c:v>
                </c:pt>
                <c:pt idx="293">
                  <c:v>20.155800000000013</c:v>
                </c:pt>
                <c:pt idx="294">
                  <c:v>225.26400000000001</c:v>
                </c:pt>
                <c:pt idx="295">
                  <c:v>21.294000000000008</c:v>
                </c:pt>
                <c:pt idx="296">
                  <c:v>141.1644</c:v>
                </c:pt>
                <c:pt idx="297">
                  <c:v>-90.376199999999997</c:v>
                </c:pt>
                <c:pt idx="298">
                  <c:v>35.759999999999962</c:v>
                </c:pt>
                <c:pt idx="299">
                  <c:v>149.14799999999991</c:v>
                </c:pt>
                <c:pt idx="300">
                  <c:v>-13.677599999999998</c:v>
                </c:pt>
                <c:pt idx="301">
                  <c:v>50.490000000000009</c:v>
                </c:pt>
                <c:pt idx="302">
                  <c:v>-11.069100000000006</c:v>
                </c:pt>
                <c:pt idx="303">
                  <c:v>27.057799999999986</c:v>
                </c:pt>
                <c:pt idx="304">
                  <c:v>-15.245000000000005</c:v>
                </c:pt>
                <c:pt idx="305">
                  <c:v>-2.5647999999999982</c:v>
                </c:pt>
                <c:pt idx="306">
                  <c:v>-54.595799999999997</c:v>
                </c:pt>
                <c:pt idx="307">
                  <c:v>-10.283999999999992</c:v>
                </c:pt>
                <c:pt idx="308">
                  <c:v>88.552800000000005</c:v>
                </c:pt>
                <c:pt idx="309">
                  <c:v>52.511399999999981</c:v>
                </c:pt>
                <c:pt idx="310">
                  <c:v>-19.105800000000016</c:v>
                </c:pt>
                <c:pt idx="311">
                  <c:v>-68.1096</c:v>
                </c:pt>
                <c:pt idx="312">
                  <c:v>73.19399999999996</c:v>
                </c:pt>
                <c:pt idx="313">
                  <c:v>13.764599999999994</c:v>
                </c:pt>
                <c:pt idx="314">
                  <c:v>20.959199999999996</c:v>
                </c:pt>
                <c:pt idx="315">
                  <c:v>11.69100000000001</c:v>
                </c:pt>
                <c:pt idx="316">
                  <c:v>24.156800000000004</c:v>
                </c:pt>
                <c:pt idx="317">
                  <c:v>-46.399800000000013</c:v>
                </c:pt>
                <c:pt idx="318">
                  <c:v>-1.0656000000000017</c:v>
                </c:pt>
                <c:pt idx="319">
                  <c:v>-13.810000000000116</c:v>
                </c:pt>
                <c:pt idx="320">
                  <c:v>-9.717599999999976</c:v>
                </c:pt>
                <c:pt idx="321">
                  <c:v>178.79999999999998</c:v>
                </c:pt>
                <c:pt idx="322">
                  <c:v>-7.0979999999999919</c:v>
                </c:pt>
                <c:pt idx="323">
                  <c:v>145.2816</c:v>
                </c:pt>
                <c:pt idx="324">
                  <c:v>134.53020000000001</c:v>
                </c:pt>
                <c:pt idx="325">
                  <c:v>394.21199999999999</c:v>
                </c:pt>
                <c:pt idx="326">
                  <c:v>700.98000000000013</c:v>
                </c:pt>
                <c:pt idx="327">
                  <c:v>-258.50160000000011</c:v>
                </c:pt>
                <c:pt idx="328">
                  <c:v>112.78800000000001</c:v>
                </c:pt>
                <c:pt idx="329">
                  <c:v>-17.035200000000003</c:v>
                </c:pt>
                <c:pt idx="330">
                  <c:v>33.215599999999995</c:v>
                </c:pt>
                <c:pt idx="331">
                  <c:v>-178.84680000000006</c:v>
                </c:pt>
                <c:pt idx="332">
                  <c:v>105.29699999999988</c:v>
                </c:pt>
                <c:pt idx="333">
                  <c:v>292.77599999999995</c:v>
                </c:pt>
                <c:pt idx="334">
                  <c:v>13.972799999999999</c:v>
                </c:pt>
                <c:pt idx="335">
                  <c:v>25.552800000000005</c:v>
                </c:pt>
                <c:pt idx="336">
                  <c:v>72.640799999999999</c:v>
                </c:pt>
                <c:pt idx="337">
                  <c:v>149.14799999999991</c:v>
                </c:pt>
                <c:pt idx="338">
                  <c:v>-28.597800000000007</c:v>
                </c:pt>
                <c:pt idx="339">
                  <c:v>15.537199999999999</c:v>
                </c:pt>
                <c:pt idx="340">
                  <c:v>5.4800999999999966</c:v>
                </c:pt>
                <c:pt idx="341">
                  <c:v>266.45219999999989</c:v>
                </c:pt>
                <c:pt idx="342">
                  <c:v>251.20200000000003</c:v>
                </c:pt>
                <c:pt idx="343">
                  <c:v>-32.664599999999993</c:v>
                </c:pt>
                <c:pt idx="344">
                  <c:v>-19.258800000000008</c:v>
                </c:pt>
                <c:pt idx="345">
                  <c:v>-7.8588000000000022</c:v>
                </c:pt>
                <c:pt idx="346">
                  <c:v>52.974299999999992</c:v>
                </c:pt>
                <c:pt idx="347">
                  <c:v>292.77599999999995</c:v>
                </c:pt>
                <c:pt idx="348">
                  <c:v>150.29399999999998</c:v>
                </c:pt>
                <c:pt idx="349">
                  <c:v>121.98999999999992</c:v>
                </c:pt>
                <c:pt idx="350">
                  <c:v>-9.1109999999999971</c:v>
                </c:pt>
                <c:pt idx="351">
                  <c:v>-21.717600000000004</c:v>
                </c:pt>
                <c:pt idx="352">
                  <c:v>0</c:v>
                </c:pt>
                <c:pt idx="353">
                  <c:v>10.647000000000004</c:v>
                </c:pt>
                <c:pt idx="354">
                  <c:v>-23.576400000000007</c:v>
                </c:pt>
                <c:pt idx="355">
                  <c:v>146.38799999999998</c:v>
                </c:pt>
                <c:pt idx="356">
                  <c:v>136.66500000000002</c:v>
                </c:pt>
                <c:pt idx="357">
                  <c:v>38.437200000000004</c:v>
                </c:pt>
                <c:pt idx="358">
                  <c:v>48.470400000000012</c:v>
                </c:pt>
                <c:pt idx="359">
                  <c:v>-42.411600000000035</c:v>
                </c:pt>
                <c:pt idx="360">
                  <c:v>-36.176400000000001</c:v>
                </c:pt>
                <c:pt idx="361">
                  <c:v>86.870400000000004</c:v>
                </c:pt>
                <c:pt idx="362">
                  <c:v>62.782199999999975</c:v>
                </c:pt>
                <c:pt idx="363">
                  <c:v>-8.0980000000000167</c:v>
                </c:pt>
                <c:pt idx="364">
                  <c:v>-28.95679999999993</c:v>
                </c:pt>
                <c:pt idx="365">
                  <c:v>141.1644</c:v>
                </c:pt>
                <c:pt idx="366">
                  <c:v>43.784199999999984</c:v>
                </c:pt>
                <c:pt idx="367">
                  <c:v>-5.4882000000000062</c:v>
                </c:pt>
                <c:pt idx="368">
                  <c:v>-57.631200000000035</c:v>
                </c:pt>
                <c:pt idx="369">
                  <c:v>-9.1335000000000122</c:v>
                </c:pt>
                <c:pt idx="370">
                  <c:v>23.027999999999992</c:v>
                </c:pt>
                <c:pt idx="371">
                  <c:v>-5.4801000000000215</c:v>
                </c:pt>
                <c:pt idx="372">
                  <c:v>13.764599999999994</c:v>
                </c:pt>
                <c:pt idx="373">
                  <c:v>72.534400000000005</c:v>
                </c:pt>
                <c:pt idx="374">
                  <c:v>75.654799999999994</c:v>
                </c:pt>
                <c:pt idx="375">
                  <c:v>-51.983999999999924</c:v>
                </c:pt>
                <c:pt idx="376">
                  <c:v>-15.466600000000003</c:v>
                </c:pt>
                <c:pt idx="377">
                  <c:v>-23.782199999999996</c:v>
                </c:pt>
                <c:pt idx="378">
                  <c:v>-12.956799999999994</c:v>
                </c:pt>
                <c:pt idx="379">
                  <c:v>523.70519999999988</c:v>
                </c:pt>
                <c:pt idx="380">
                  <c:v>-46.736200000000011</c:v>
                </c:pt>
                <c:pt idx="381">
                  <c:v>148.70400000000006</c:v>
                </c:pt>
                <c:pt idx="382">
                  <c:v>-14.870399999999961</c:v>
                </c:pt>
                <c:pt idx="383">
                  <c:v>140.39599999999993</c:v>
                </c:pt>
                <c:pt idx="384">
                  <c:v>14.62239999999999</c:v>
                </c:pt>
                <c:pt idx="385">
                  <c:v>-22.138200000000012</c:v>
                </c:pt>
                <c:pt idx="386">
                  <c:v>177.42059999999998</c:v>
                </c:pt>
                <c:pt idx="387">
                  <c:v>150.38400000000001</c:v>
                </c:pt>
                <c:pt idx="388">
                  <c:v>-6.9282000000000039</c:v>
                </c:pt>
                <c:pt idx="389">
                  <c:v>481.46999999999991</c:v>
                </c:pt>
                <c:pt idx="390">
                  <c:v>-65.035200000000046</c:v>
                </c:pt>
                <c:pt idx="391">
                  <c:v>-13.588200000000001</c:v>
                </c:pt>
                <c:pt idx="392">
                  <c:v>35.759999999999962</c:v>
                </c:pt>
                <c:pt idx="393">
                  <c:v>32.633200000000016</c:v>
                </c:pt>
                <c:pt idx="394">
                  <c:v>60.5488</c:v>
                </c:pt>
                <c:pt idx="395">
                  <c:v>0</c:v>
                </c:pt>
                <c:pt idx="396">
                  <c:v>-4.858799999999988</c:v>
                </c:pt>
                <c:pt idx="397">
                  <c:v>189.40460000000002</c:v>
                </c:pt>
                <c:pt idx="398">
                  <c:v>-3.5996000000000521</c:v>
                </c:pt>
                <c:pt idx="399">
                  <c:v>-18.221999999999994</c:v>
                </c:pt>
                <c:pt idx="400">
                  <c:v>356.22500000000002</c:v>
                </c:pt>
                <c:pt idx="401">
                  <c:v>-25.376400000000018</c:v>
                </c:pt>
                <c:pt idx="402">
                  <c:v>-42.89670000000001</c:v>
                </c:pt>
                <c:pt idx="403">
                  <c:v>10.098000000000006</c:v>
                </c:pt>
                <c:pt idx="404">
                  <c:v>210.59399999999977</c:v>
                </c:pt>
                <c:pt idx="405">
                  <c:v>42.117600000000039</c:v>
                </c:pt>
                <c:pt idx="406">
                  <c:v>16.797200000000004</c:v>
                </c:pt>
                <c:pt idx="407">
                  <c:v>27.088199999999965</c:v>
                </c:pt>
                <c:pt idx="408">
                  <c:v>10.647000000000006</c:v>
                </c:pt>
                <c:pt idx="409">
                  <c:v>-109.58220000000011</c:v>
                </c:pt>
                <c:pt idx="410">
                  <c:v>-34.917600000000022</c:v>
                </c:pt>
                <c:pt idx="411">
                  <c:v>119.19999999999999</c:v>
                </c:pt>
                <c:pt idx="412">
                  <c:v>-18.454800000000013</c:v>
                </c:pt>
                <c:pt idx="413">
                  <c:v>7.4591999999999992</c:v>
                </c:pt>
                <c:pt idx="414">
                  <c:v>26.874400000000023</c:v>
                </c:pt>
                <c:pt idx="415">
                  <c:v>423.00849999999997</c:v>
                </c:pt>
                <c:pt idx="416">
                  <c:v>38.379999999999981</c:v>
                </c:pt>
                <c:pt idx="417">
                  <c:v>306.48939999999988</c:v>
                </c:pt>
                <c:pt idx="418">
                  <c:v>16.440299999999986</c:v>
                </c:pt>
                <c:pt idx="419">
                  <c:v>-72.039000000000044</c:v>
                </c:pt>
                <c:pt idx="420">
                  <c:v>10.2592</c:v>
                </c:pt>
                <c:pt idx="421">
                  <c:v>101.38319999999999</c:v>
                </c:pt>
                <c:pt idx="422">
                  <c:v>-56.343000000000018</c:v>
                </c:pt>
                <c:pt idx="423">
                  <c:v>225.26400000000001</c:v>
                </c:pt>
                <c:pt idx="424">
                  <c:v>23.027999999999992</c:v>
                </c:pt>
                <c:pt idx="425">
                  <c:v>81.173400000000001</c:v>
                </c:pt>
                <c:pt idx="426">
                  <c:v>45.294000000000011</c:v>
                </c:pt>
                <c:pt idx="427">
                  <c:v>-30.933200000000006</c:v>
                </c:pt>
                <c:pt idx="428">
                  <c:v>42.588000000000022</c:v>
                </c:pt>
                <c:pt idx="429">
                  <c:v>-93.989999999999952</c:v>
                </c:pt>
                <c:pt idx="430">
                  <c:v>32.633199999999988</c:v>
                </c:pt>
                <c:pt idx="431">
                  <c:v>-36.176400000000001</c:v>
                </c:pt>
                <c:pt idx="432">
                  <c:v>9.1637999999999984</c:v>
                </c:pt>
                <c:pt idx="433">
                  <c:v>-7.0979999999999919</c:v>
                </c:pt>
                <c:pt idx="434">
                  <c:v>181.17599999999993</c:v>
                </c:pt>
                <c:pt idx="435">
                  <c:v>-92.799600000000027</c:v>
                </c:pt>
                <c:pt idx="436">
                  <c:v>-5.8346000000000231</c:v>
                </c:pt>
                <c:pt idx="437">
                  <c:v>47.0548</c:v>
                </c:pt>
                <c:pt idx="438">
                  <c:v>2.3093999999999895</c:v>
                </c:pt>
                <c:pt idx="439">
                  <c:v>394.26800000000003</c:v>
                </c:pt>
                <c:pt idx="440">
                  <c:v>60.391999999999967</c:v>
                </c:pt>
                <c:pt idx="441">
                  <c:v>-12.058799999999991</c:v>
                </c:pt>
                <c:pt idx="442">
                  <c:v>-12.058799999999991</c:v>
                </c:pt>
                <c:pt idx="443">
                  <c:v>29.152800000000013</c:v>
                </c:pt>
                <c:pt idx="444">
                  <c:v>29.880199999999981</c:v>
                </c:pt>
                <c:pt idx="445">
                  <c:v>68.333200000000005</c:v>
                </c:pt>
                <c:pt idx="446">
                  <c:v>8.0980000000000203</c:v>
                </c:pt>
                <c:pt idx="447">
                  <c:v>74.573999999999955</c:v>
                </c:pt>
                <c:pt idx="448">
                  <c:v>48.313600000000008</c:v>
                </c:pt>
                <c:pt idx="449">
                  <c:v>45.294000000000011</c:v>
                </c:pt>
                <c:pt idx="450">
                  <c:v>22.940999999999995</c:v>
                </c:pt>
                <c:pt idx="451">
                  <c:v>9.9651999999999994</c:v>
                </c:pt>
                <c:pt idx="452">
                  <c:v>-18.117599999999996</c:v>
                </c:pt>
                <c:pt idx="453">
                  <c:v>-77.333000000000013</c:v>
                </c:pt>
                <c:pt idx="454">
                  <c:v>0</c:v>
                </c:pt>
                <c:pt idx="455">
                  <c:v>-24.294000000000018</c:v>
                </c:pt>
                <c:pt idx="456">
                  <c:v>-96.11460000000011</c:v>
                </c:pt>
                <c:pt idx="457">
                  <c:v>-24.39200000000001</c:v>
                </c:pt>
                <c:pt idx="458">
                  <c:v>108.35279999999986</c:v>
                </c:pt>
                <c:pt idx="459">
                  <c:v>-24.842999999999961</c:v>
                </c:pt>
                <c:pt idx="460">
                  <c:v>18.11760000000001</c:v>
                </c:pt>
                <c:pt idx="461">
                  <c:v>-182.63700000000017</c:v>
                </c:pt>
                <c:pt idx="462">
                  <c:v>-39.952800000000025</c:v>
                </c:pt>
                <c:pt idx="463">
                  <c:v>-140.19599999999997</c:v>
                </c:pt>
                <c:pt idx="464">
                  <c:v>256.78399999999976</c:v>
                </c:pt>
                <c:pt idx="465">
                  <c:v>-12.196000000000005</c:v>
                </c:pt>
                <c:pt idx="466">
                  <c:v>80.78400000000002</c:v>
                </c:pt>
                <c:pt idx="467">
                  <c:v>13.852799999999981</c:v>
                </c:pt>
                <c:pt idx="468">
                  <c:v>87.350400000000036</c:v>
                </c:pt>
                <c:pt idx="469">
                  <c:v>-2.693600000000032</c:v>
                </c:pt>
                <c:pt idx="470">
                  <c:v>6.0740000000000016</c:v>
                </c:pt>
                <c:pt idx="471">
                  <c:v>9.1763999999999974</c:v>
                </c:pt>
                <c:pt idx="472">
                  <c:v>31.94100000000001</c:v>
                </c:pt>
                <c:pt idx="473">
                  <c:v>9.9651999999999994</c:v>
                </c:pt>
                <c:pt idx="474">
                  <c:v>40.586699999999979</c:v>
                </c:pt>
                <c:pt idx="475">
                  <c:v>427.43679999999995</c:v>
                </c:pt>
                <c:pt idx="476">
                  <c:v>14.558400000000006</c:v>
                </c:pt>
                <c:pt idx="477">
                  <c:v>10.858800000000002</c:v>
                </c:pt>
                <c:pt idx="478">
                  <c:v>-7.7094000000001017</c:v>
                </c:pt>
                <c:pt idx="479">
                  <c:v>-5.8346000000000231</c:v>
                </c:pt>
                <c:pt idx="480">
                  <c:v>12.990000000000002</c:v>
                </c:pt>
                <c:pt idx="481">
                  <c:v>-34.64100000000002</c:v>
                </c:pt>
                <c:pt idx="482">
                  <c:v>76.011600000000016</c:v>
                </c:pt>
                <c:pt idx="483">
                  <c:v>-5.758800000000015</c:v>
                </c:pt>
                <c:pt idx="484">
                  <c:v>-35.36460000000001</c:v>
                </c:pt>
                <c:pt idx="485">
                  <c:v>22.529599999999995</c:v>
                </c:pt>
                <c:pt idx="486">
                  <c:v>100.19599999999997</c:v>
                </c:pt>
                <c:pt idx="487">
                  <c:v>-12.078400000000101</c:v>
                </c:pt>
                <c:pt idx="488">
                  <c:v>284.98</c:v>
                </c:pt>
                <c:pt idx="489">
                  <c:v>15.185000000000002</c:v>
                </c:pt>
                <c:pt idx="490">
                  <c:v>28.078400000000016</c:v>
                </c:pt>
                <c:pt idx="491">
                  <c:v>-2.0364000000000004</c:v>
                </c:pt>
                <c:pt idx="492">
                  <c:v>0</c:v>
                </c:pt>
                <c:pt idx="493">
                  <c:v>22.529599999999995</c:v>
                </c:pt>
                <c:pt idx="494">
                  <c:v>73.19399999999996</c:v>
                </c:pt>
                <c:pt idx="495">
                  <c:v>212.18759999999997</c:v>
                </c:pt>
                <c:pt idx="496">
                  <c:v>4.5881999999999987</c:v>
                </c:pt>
                <c:pt idx="497">
                  <c:v>18.11760000000001</c:v>
                </c:pt>
                <c:pt idx="498">
                  <c:v>99.431999999999931</c:v>
                </c:pt>
                <c:pt idx="499">
                  <c:v>143.03999999999996</c:v>
                </c:pt>
                <c:pt idx="500">
                  <c:v>24.857999999999983</c:v>
                </c:pt>
                <c:pt idx="501">
                  <c:v>50.097999999999985</c:v>
                </c:pt>
                <c:pt idx="502">
                  <c:v>4.2623999999999977</c:v>
                </c:pt>
                <c:pt idx="503">
                  <c:v>23.027999999999992</c:v>
                </c:pt>
                <c:pt idx="504">
                  <c:v>2.5980000000000008</c:v>
                </c:pt>
                <c:pt idx="505">
                  <c:v>78.767099999999971</c:v>
                </c:pt>
                <c:pt idx="506">
                  <c:v>-219.16440000000023</c:v>
                </c:pt>
                <c:pt idx="507">
                  <c:v>-54.595799999999997</c:v>
                </c:pt>
                <c:pt idx="508">
                  <c:v>-2.0567999999999991</c:v>
                </c:pt>
                <c:pt idx="509">
                  <c:v>32.391999999999939</c:v>
                </c:pt>
                <c:pt idx="510">
                  <c:v>-29.917800000000021</c:v>
                </c:pt>
                <c:pt idx="511">
                  <c:v>-14.080999999999989</c:v>
                </c:pt>
                <c:pt idx="512">
                  <c:v>65.206400000000002</c:v>
                </c:pt>
                <c:pt idx="513">
                  <c:v>60.356000000000023</c:v>
                </c:pt>
                <c:pt idx="514">
                  <c:v>-14.478399999999993</c:v>
                </c:pt>
                <c:pt idx="515">
                  <c:v>-18.106799999999993</c:v>
                </c:pt>
                <c:pt idx="516">
                  <c:v>27.440999999999995</c:v>
                </c:pt>
                <c:pt idx="517">
                  <c:v>35.098999999999961</c:v>
                </c:pt>
                <c:pt idx="518">
                  <c:v>188.2192</c:v>
                </c:pt>
                <c:pt idx="519">
                  <c:v>-23.03520000000006</c:v>
                </c:pt>
                <c:pt idx="520">
                  <c:v>-6.0980000000000025</c:v>
                </c:pt>
                <c:pt idx="521">
                  <c:v>13.764599999999994</c:v>
                </c:pt>
                <c:pt idx="522">
                  <c:v>90.97199999999998</c:v>
                </c:pt>
                <c:pt idx="523">
                  <c:v>-24.23520000000001</c:v>
                </c:pt>
                <c:pt idx="524">
                  <c:v>9.5031999999999925</c:v>
                </c:pt>
                <c:pt idx="525">
                  <c:v>42.746999999999986</c:v>
                </c:pt>
                <c:pt idx="526">
                  <c:v>59.035200000000003</c:v>
                </c:pt>
                <c:pt idx="527">
                  <c:v>-8.7232000000000198</c:v>
                </c:pt>
                <c:pt idx="528">
                  <c:v>-53.270399999999995</c:v>
                </c:pt>
                <c:pt idx="529">
                  <c:v>-18.088200000000001</c:v>
                </c:pt>
                <c:pt idx="530">
                  <c:v>11.919999999999987</c:v>
                </c:pt>
                <c:pt idx="531">
                  <c:v>-2.6997000000000355</c:v>
                </c:pt>
                <c:pt idx="532">
                  <c:v>20.196000000000012</c:v>
                </c:pt>
                <c:pt idx="533">
                  <c:v>-25.913599999999988</c:v>
                </c:pt>
                <c:pt idx="534">
                  <c:v>81.58299999999997</c:v>
                </c:pt>
                <c:pt idx="535">
                  <c:v>-46.137000000000029</c:v>
                </c:pt>
                <c:pt idx="536">
                  <c:v>-9.1470000000000056</c:v>
                </c:pt>
                <c:pt idx="537">
                  <c:v>412.5394</c:v>
                </c:pt>
                <c:pt idx="538">
                  <c:v>70.980000000000018</c:v>
                </c:pt>
                <c:pt idx="539">
                  <c:v>-73.175999999999988</c:v>
                </c:pt>
                <c:pt idx="540">
                  <c:v>51.294299999999964</c:v>
                </c:pt>
                <c:pt idx="541">
                  <c:v>244.24959999999999</c:v>
                </c:pt>
                <c:pt idx="542">
                  <c:v>84.23520000000002</c:v>
                </c:pt>
                <c:pt idx="543">
                  <c:v>76.112499999999983</c:v>
                </c:pt>
                <c:pt idx="544">
                  <c:v>105.02279999999996</c:v>
                </c:pt>
                <c:pt idx="545">
                  <c:v>70.964399999999983</c:v>
                </c:pt>
                <c:pt idx="546">
                  <c:v>213.73500000000001</c:v>
                </c:pt>
                <c:pt idx="547">
                  <c:v>74.573999999999955</c:v>
                </c:pt>
                <c:pt idx="548">
                  <c:v>97.652399999999943</c:v>
                </c:pt>
                <c:pt idx="549">
                  <c:v>47.848000000000013</c:v>
                </c:pt>
                <c:pt idx="550">
                  <c:v>0</c:v>
                </c:pt>
                <c:pt idx="551">
                  <c:v>63.934499999999971</c:v>
                </c:pt>
                <c:pt idx="552">
                  <c:v>-44.276400000000024</c:v>
                </c:pt>
                <c:pt idx="553">
                  <c:v>50.097999999999985</c:v>
                </c:pt>
                <c:pt idx="554">
                  <c:v>27.176400000000015</c:v>
                </c:pt>
                <c:pt idx="555">
                  <c:v>39.4268</c:v>
                </c:pt>
                <c:pt idx="556">
                  <c:v>25.874999999999972</c:v>
                </c:pt>
                <c:pt idx="557">
                  <c:v>-2.6981999999999999</c:v>
                </c:pt>
                <c:pt idx="558">
                  <c:v>673.88160000000016</c:v>
                </c:pt>
                <c:pt idx="559">
                  <c:v>-0.89990000000001302</c:v>
                </c:pt>
                <c:pt idx="560">
                  <c:v>321.83999999999992</c:v>
                </c:pt>
                <c:pt idx="561">
                  <c:v>155.24999999999994</c:v>
                </c:pt>
                <c:pt idx="562">
                  <c:v>-2.0567999999999991</c:v>
                </c:pt>
                <c:pt idx="563">
                  <c:v>-21.807999999999993</c:v>
                </c:pt>
                <c:pt idx="564">
                  <c:v>23.839999999999975</c:v>
                </c:pt>
                <c:pt idx="565">
                  <c:v>-67.941000000000003</c:v>
                </c:pt>
                <c:pt idx="566">
                  <c:v>-9.0980000000000025</c:v>
                </c:pt>
                <c:pt idx="567">
                  <c:v>173.74080000000001</c:v>
                </c:pt>
                <c:pt idx="568">
                  <c:v>0</c:v>
                </c:pt>
                <c:pt idx="569">
                  <c:v>226.96439999999998</c:v>
                </c:pt>
                <c:pt idx="570">
                  <c:v>-29.277599999999893</c:v>
                </c:pt>
                <c:pt idx="571">
                  <c:v>-87.341800000000035</c:v>
                </c:pt>
                <c:pt idx="572">
                  <c:v>-350.4899999999999</c:v>
                </c:pt>
                <c:pt idx="573">
                  <c:v>163.78740000000002</c:v>
                </c:pt>
                <c:pt idx="574">
                  <c:v>72.534400000000005</c:v>
                </c:pt>
                <c:pt idx="575">
                  <c:v>-146.10960000000014</c:v>
                </c:pt>
                <c:pt idx="576">
                  <c:v>0</c:v>
                </c:pt>
                <c:pt idx="577">
                  <c:v>-70.104300000000023</c:v>
                </c:pt>
                <c:pt idx="578">
                  <c:v>-13.317599999999999</c:v>
                </c:pt>
                <c:pt idx="579">
                  <c:v>-8.0783999999999949</c:v>
                </c:pt>
                <c:pt idx="580">
                  <c:v>-88.783999999999978</c:v>
                </c:pt>
                <c:pt idx="581">
                  <c:v>18.266999999999967</c:v>
                </c:pt>
                <c:pt idx="582">
                  <c:v>139.57019999999989</c:v>
                </c:pt>
                <c:pt idx="583">
                  <c:v>-48.470400000000019</c:v>
                </c:pt>
                <c:pt idx="584">
                  <c:v>10.679399999999873</c:v>
                </c:pt>
                <c:pt idx="585">
                  <c:v>4.968599999999995</c:v>
                </c:pt>
                <c:pt idx="586">
                  <c:v>40.800600000000003</c:v>
                </c:pt>
                <c:pt idx="587">
                  <c:v>-4.1135999999999981</c:v>
                </c:pt>
                <c:pt idx="588">
                  <c:v>89.222400000000022</c:v>
                </c:pt>
                <c:pt idx="589">
                  <c:v>51.749999999999986</c:v>
                </c:pt>
                <c:pt idx="590">
                  <c:v>19.518400000000007</c:v>
                </c:pt>
                <c:pt idx="591">
                  <c:v>224.2673999999999</c:v>
                </c:pt>
                <c:pt idx="592">
                  <c:v>121.76009999999994</c:v>
                </c:pt>
                <c:pt idx="593">
                  <c:v>12.177999999999983</c:v>
                </c:pt>
                <c:pt idx="594">
                  <c:v>-29.252400000000009</c:v>
                </c:pt>
                <c:pt idx="595">
                  <c:v>-18.185999999999993</c:v>
                </c:pt>
                <c:pt idx="596">
                  <c:v>213.73500000000001</c:v>
                </c:pt>
                <c:pt idx="597">
                  <c:v>316.88249999999999</c:v>
                </c:pt>
                <c:pt idx="598">
                  <c:v>131.27849999999995</c:v>
                </c:pt>
                <c:pt idx="599">
                  <c:v>75.489999999999924</c:v>
                </c:pt>
                <c:pt idx="600">
                  <c:v>93.223199999999977</c:v>
                </c:pt>
                <c:pt idx="601">
                  <c:v>28.137200000000007</c:v>
                </c:pt>
                <c:pt idx="602">
                  <c:v>-56.995999999999981</c:v>
                </c:pt>
                <c:pt idx="603">
                  <c:v>262.38999999999987</c:v>
                </c:pt>
                <c:pt idx="604">
                  <c:v>77.743800000000022</c:v>
                </c:pt>
                <c:pt idx="605">
                  <c:v>90.587999999999965</c:v>
                </c:pt>
                <c:pt idx="606">
                  <c:v>0</c:v>
                </c:pt>
                <c:pt idx="607">
                  <c:v>17.745000000000019</c:v>
                </c:pt>
                <c:pt idx="608">
                  <c:v>79.905599999999993</c:v>
                </c:pt>
                <c:pt idx="609">
                  <c:v>34.89279999999998</c:v>
                </c:pt>
                <c:pt idx="610">
                  <c:v>40.800600000000003</c:v>
                </c:pt>
                <c:pt idx="611">
                  <c:v>179.74880000000002</c:v>
                </c:pt>
                <c:pt idx="612">
                  <c:v>102.49980000000001</c:v>
                </c:pt>
                <c:pt idx="613">
                  <c:v>-50.098000000000013</c:v>
                </c:pt>
                <c:pt idx="614">
                  <c:v>43.223399999999984</c:v>
                </c:pt>
                <c:pt idx="615">
                  <c:v>87.568399999999968</c:v>
                </c:pt>
              </c:numCache>
            </c:numRef>
          </c:xVal>
          <c:yVal>
            <c:numRef>
              <c:f>Regression!$C$25:$C$640</c:f>
              <c:numCache>
                <c:formatCode>General</c:formatCode>
                <c:ptCount val="616"/>
                <c:pt idx="0">
                  <c:v>-218.67258946241725</c:v>
                </c:pt>
                <c:pt idx="1">
                  <c:v>438.89832558478014</c:v>
                </c:pt>
                <c:pt idx="2">
                  <c:v>61.230526331296687</c:v>
                </c:pt>
                <c:pt idx="3">
                  <c:v>117.71846318067333</c:v>
                </c:pt>
                <c:pt idx="4">
                  <c:v>-255.93796241174294</c:v>
                </c:pt>
                <c:pt idx="5">
                  <c:v>-7.6472312129939155</c:v>
                </c:pt>
                <c:pt idx="6">
                  <c:v>-89.871735458942339</c:v>
                </c:pt>
                <c:pt idx="7">
                  <c:v>-223.33284068296905</c:v>
                </c:pt>
                <c:pt idx="8">
                  <c:v>-205.69018421574745</c:v>
                </c:pt>
                <c:pt idx="9">
                  <c:v>-263.79425753367371</c:v>
                </c:pt>
                <c:pt idx="10">
                  <c:v>-252.59574190263191</c:v>
                </c:pt>
                <c:pt idx="11">
                  <c:v>-61.026119100911728</c:v>
                </c:pt>
                <c:pt idx="12">
                  <c:v>191.15310031852641</c:v>
                </c:pt>
                <c:pt idx="13">
                  <c:v>-375.85909492313488</c:v>
                </c:pt>
                <c:pt idx="14">
                  <c:v>807.65679630404497</c:v>
                </c:pt>
                <c:pt idx="15">
                  <c:v>503.38515330140598</c:v>
                </c:pt>
                <c:pt idx="16">
                  <c:v>-273.62628678355219</c:v>
                </c:pt>
                <c:pt idx="17">
                  <c:v>-197.80942240752262</c:v>
                </c:pt>
                <c:pt idx="18">
                  <c:v>-216.33736837226257</c:v>
                </c:pt>
                <c:pt idx="19">
                  <c:v>-48.78998700559373</c:v>
                </c:pt>
                <c:pt idx="20">
                  <c:v>-76.696091193950849</c:v>
                </c:pt>
                <c:pt idx="21">
                  <c:v>-44.8455104772151</c:v>
                </c:pt>
                <c:pt idx="22">
                  <c:v>-355.96503847973668</c:v>
                </c:pt>
                <c:pt idx="23">
                  <c:v>580.88455686662724</c:v>
                </c:pt>
                <c:pt idx="24">
                  <c:v>175.18891277176681</c:v>
                </c:pt>
                <c:pt idx="25">
                  <c:v>-314.15851081272433</c:v>
                </c:pt>
                <c:pt idx="26">
                  <c:v>-256.02479026205629</c:v>
                </c:pt>
                <c:pt idx="27">
                  <c:v>462.13357693344892</c:v>
                </c:pt>
                <c:pt idx="28">
                  <c:v>-277.63117908410317</c:v>
                </c:pt>
                <c:pt idx="29">
                  <c:v>-193.71822047578792</c:v>
                </c:pt>
                <c:pt idx="30">
                  <c:v>-359.03775423983984</c:v>
                </c:pt>
                <c:pt idx="31">
                  <c:v>-127.41389195702118</c:v>
                </c:pt>
                <c:pt idx="32">
                  <c:v>947.61518296348731</c:v>
                </c:pt>
                <c:pt idx="33">
                  <c:v>2357.8853827480079</c:v>
                </c:pt>
                <c:pt idx="34">
                  <c:v>2374.1644307762344</c:v>
                </c:pt>
                <c:pt idx="35">
                  <c:v>-130.99832632328048</c:v>
                </c:pt>
                <c:pt idx="36">
                  <c:v>221.64660963827589</c:v>
                </c:pt>
                <c:pt idx="37">
                  <c:v>-380.33858528115667</c:v>
                </c:pt>
                <c:pt idx="38">
                  <c:v>-181.76829776456179</c:v>
                </c:pt>
                <c:pt idx="39">
                  <c:v>91.436767661362012</c:v>
                </c:pt>
                <c:pt idx="40">
                  <c:v>-260.38483751682764</c:v>
                </c:pt>
                <c:pt idx="41">
                  <c:v>125.98159630782106</c:v>
                </c:pt>
                <c:pt idx="42">
                  <c:v>-195.70169191664417</c:v>
                </c:pt>
                <c:pt idx="43">
                  <c:v>500.15275711011674</c:v>
                </c:pt>
                <c:pt idx="44">
                  <c:v>23.967768649888171</c:v>
                </c:pt>
                <c:pt idx="45">
                  <c:v>-326.41783401945679</c:v>
                </c:pt>
                <c:pt idx="46">
                  <c:v>-325.04764404441778</c:v>
                </c:pt>
                <c:pt idx="47">
                  <c:v>686.13442237689333</c:v>
                </c:pt>
                <c:pt idx="48">
                  <c:v>-139.34315039427736</c:v>
                </c:pt>
                <c:pt idx="49">
                  <c:v>36.814792038820315</c:v>
                </c:pt>
                <c:pt idx="50">
                  <c:v>-343.39546805886158</c:v>
                </c:pt>
                <c:pt idx="51">
                  <c:v>-380.32292555416808</c:v>
                </c:pt>
                <c:pt idx="52">
                  <c:v>-123.03772603271159</c:v>
                </c:pt>
                <c:pt idx="53">
                  <c:v>-207.37577611896489</c:v>
                </c:pt>
                <c:pt idx="54">
                  <c:v>-404.97392961115088</c:v>
                </c:pt>
                <c:pt idx="55">
                  <c:v>-249.10927010826515</c:v>
                </c:pt>
                <c:pt idx="56">
                  <c:v>-127.18230051163943</c:v>
                </c:pt>
                <c:pt idx="57">
                  <c:v>-284.00262964830199</c:v>
                </c:pt>
                <c:pt idx="58">
                  <c:v>-169.12819351194139</c:v>
                </c:pt>
                <c:pt idx="59">
                  <c:v>607.84694676185666</c:v>
                </c:pt>
                <c:pt idx="60">
                  <c:v>348.96781836658113</c:v>
                </c:pt>
                <c:pt idx="61">
                  <c:v>-207.37577611896489</c:v>
                </c:pt>
                <c:pt idx="62">
                  <c:v>878.90341376540732</c:v>
                </c:pt>
                <c:pt idx="63">
                  <c:v>-289.03358271619987</c:v>
                </c:pt>
                <c:pt idx="64">
                  <c:v>-314.9804656228718</c:v>
                </c:pt>
                <c:pt idx="65">
                  <c:v>-180.53220883637991</c:v>
                </c:pt>
                <c:pt idx="66">
                  <c:v>323.82958869134455</c:v>
                </c:pt>
                <c:pt idx="67">
                  <c:v>-301.24373545894241</c:v>
                </c:pt>
                <c:pt idx="68">
                  <c:v>72.263027759893532</c:v>
                </c:pt>
                <c:pt idx="69">
                  <c:v>482.04743302497332</c:v>
                </c:pt>
                <c:pt idx="70">
                  <c:v>-76.844277378092045</c:v>
                </c:pt>
                <c:pt idx="71">
                  <c:v>673.52079370909667</c:v>
                </c:pt>
                <c:pt idx="72">
                  <c:v>-148.02720946733612</c:v>
                </c:pt>
                <c:pt idx="73">
                  <c:v>1611.9994512076755</c:v>
                </c:pt>
                <c:pt idx="74">
                  <c:v>-380.19228999853635</c:v>
                </c:pt>
                <c:pt idx="75">
                  <c:v>-194.99343293176634</c:v>
                </c:pt>
                <c:pt idx="76">
                  <c:v>144.3575786170062</c:v>
                </c:pt>
                <c:pt idx="77">
                  <c:v>98.674430776234544</c:v>
                </c:pt>
                <c:pt idx="78">
                  <c:v>-358.94468274472808</c:v>
                </c:pt>
                <c:pt idx="79">
                  <c:v>232.4374614230033</c:v>
                </c:pt>
                <c:pt idx="80">
                  <c:v>-288.86512877031657</c:v>
                </c:pt>
                <c:pt idx="81">
                  <c:v>191.15310031852641</c:v>
                </c:pt>
                <c:pt idx="82">
                  <c:v>-358.32958870268294</c:v>
                </c:pt>
                <c:pt idx="83">
                  <c:v>-281.50461739593908</c:v>
                </c:pt>
                <c:pt idx="84">
                  <c:v>-206.58426065311284</c:v>
                </c:pt>
                <c:pt idx="85">
                  <c:v>127.86383184847296</c:v>
                </c:pt>
                <c:pt idx="86">
                  <c:v>-7.1305692237654625</c:v>
                </c:pt>
                <c:pt idx="87">
                  <c:v>-123.03772603271159</c:v>
                </c:pt>
                <c:pt idx="88">
                  <c:v>-102.43150552039071</c:v>
                </c:pt>
                <c:pt idx="89">
                  <c:v>-169.93069497480974</c:v>
                </c:pt>
                <c:pt idx="90">
                  <c:v>-355.59379602273702</c:v>
                </c:pt>
                <c:pt idx="91">
                  <c:v>197.96772830117402</c:v>
                </c:pt>
                <c:pt idx="92">
                  <c:v>-195.70169191664417</c:v>
                </c:pt>
                <c:pt idx="93">
                  <c:v>-254.0801286085572</c:v>
                </c:pt>
                <c:pt idx="94">
                  <c:v>136.33658879718058</c:v>
                </c:pt>
                <c:pt idx="95">
                  <c:v>-295.48542348218427</c:v>
                </c:pt>
                <c:pt idx="96">
                  <c:v>-190.14393266909619</c:v>
                </c:pt>
                <c:pt idx="97">
                  <c:v>-188.25556922376543</c:v>
                </c:pt>
                <c:pt idx="98">
                  <c:v>-185.47975215049993</c:v>
                </c:pt>
                <c:pt idx="99">
                  <c:v>97.587827969771865</c:v>
                </c:pt>
                <c:pt idx="100">
                  <c:v>-285.31471032219048</c:v>
                </c:pt>
                <c:pt idx="101">
                  <c:v>117.32623212547787</c:v>
                </c:pt>
                <c:pt idx="102">
                  <c:v>-174.84269390014811</c:v>
                </c:pt>
                <c:pt idx="103">
                  <c:v>-284.13207275627309</c:v>
                </c:pt>
                <c:pt idx="104">
                  <c:v>-54.098339306645016</c:v>
                </c:pt>
                <c:pt idx="105">
                  <c:v>1390.2298684495936</c:v>
                </c:pt>
                <c:pt idx="106">
                  <c:v>2374.1644307762344</c:v>
                </c:pt>
                <c:pt idx="107">
                  <c:v>-126.08729240796481</c:v>
                </c:pt>
                <c:pt idx="108">
                  <c:v>-230.86804207737299</c:v>
                </c:pt>
                <c:pt idx="109">
                  <c:v>193.10124972373802</c:v>
                </c:pt>
                <c:pt idx="110">
                  <c:v>-288.31236301094509</c:v>
                </c:pt>
                <c:pt idx="111">
                  <c:v>-201.11959583325185</c:v>
                </c:pt>
                <c:pt idx="112">
                  <c:v>21.396430776234524</c:v>
                </c:pt>
                <c:pt idx="113">
                  <c:v>274.94677101261408</c:v>
                </c:pt>
                <c:pt idx="114">
                  <c:v>-341.62090039277456</c:v>
                </c:pt>
                <c:pt idx="115">
                  <c:v>-139.23374100408046</c:v>
                </c:pt>
                <c:pt idx="116">
                  <c:v>-241.93666271947927</c:v>
                </c:pt>
                <c:pt idx="117">
                  <c:v>-75.435914581498338</c:v>
                </c:pt>
                <c:pt idx="118">
                  <c:v>-55.83184180776351</c:v>
                </c:pt>
                <c:pt idx="119">
                  <c:v>-133.25366556811275</c:v>
                </c:pt>
                <c:pt idx="120">
                  <c:v>451.12235607170896</c:v>
                </c:pt>
                <c:pt idx="121">
                  <c:v>-16.554791551851622</c:v>
                </c:pt>
                <c:pt idx="122">
                  <c:v>-341.20330662668022</c:v>
                </c:pt>
                <c:pt idx="123">
                  <c:v>191.15310031852641</c:v>
                </c:pt>
                <c:pt idx="124">
                  <c:v>147.34479463206935</c:v>
                </c:pt>
                <c:pt idx="125">
                  <c:v>-67.505569223765463</c:v>
                </c:pt>
                <c:pt idx="126">
                  <c:v>-326.60321955580491</c:v>
                </c:pt>
                <c:pt idx="127">
                  <c:v>-326.60321955580491</c:v>
                </c:pt>
                <c:pt idx="128">
                  <c:v>-254.09887833860938</c:v>
                </c:pt>
                <c:pt idx="129">
                  <c:v>136.33658879718058</c:v>
                </c:pt>
                <c:pt idx="130">
                  <c:v>-119.15988647828641</c:v>
                </c:pt>
                <c:pt idx="131">
                  <c:v>241.17239626873493</c:v>
                </c:pt>
                <c:pt idx="132">
                  <c:v>-105.76384940239933</c:v>
                </c:pt>
                <c:pt idx="133">
                  <c:v>-95.299375326721417</c:v>
                </c:pt>
                <c:pt idx="134">
                  <c:v>-380.9854363922849</c:v>
                </c:pt>
                <c:pt idx="135">
                  <c:v>-374.80284068296908</c:v>
                </c:pt>
                <c:pt idx="136">
                  <c:v>-238.30559862275209</c:v>
                </c:pt>
                <c:pt idx="137">
                  <c:v>-227.38755559122328</c:v>
                </c:pt>
                <c:pt idx="138">
                  <c:v>463.52614618194684</c:v>
                </c:pt>
                <c:pt idx="139">
                  <c:v>-78.19330442807393</c:v>
                </c:pt>
                <c:pt idx="140">
                  <c:v>-243.77390395698896</c:v>
                </c:pt>
                <c:pt idx="141">
                  <c:v>-296.71329336649956</c:v>
                </c:pt>
                <c:pt idx="142">
                  <c:v>-183.16828381580206</c:v>
                </c:pt>
                <c:pt idx="143">
                  <c:v>721.83440946207179</c:v>
                </c:pt>
                <c:pt idx="144">
                  <c:v>250.82943758671502</c:v>
                </c:pt>
                <c:pt idx="145">
                  <c:v>-355.13507982128863</c:v>
                </c:pt>
                <c:pt idx="146">
                  <c:v>-335.81707684239768</c:v>
                </c:pt>
                <c:pt idx="147">
                  <c:v>33.173166353313491</c:v>
                </c:pt>
                <c:pt idx="148">
                  <c:v>133.1323768064965</c:v>
                </c:pt>
                <c:pt idx="149">
                  <c:v>-280.88462056208061</c:v>
                </c:pt>
                <c:pt idx="150">
                  <c:v>166.54762330294966</c:v>
                </c:pt>
                <c:pt idx="151">
                  <c:v>607.84694676185666</c:v>
                </c:pt>
                <c:pt idx="152">
                  <c:v>-312.63860881362666</c:v>
                </c:pt>
                <c:pt idx="153">
                  <c:v>-308.72626173891501</c:v>
                </c:pt>
                <c:pt idx="154">
                  <c:v>-133.35307957833493</c:v>
                </c:pt>
                <c:pt idx="155">
                  <c:v>147.34479463206935</c:v>
                </c:pt>
                <c:pt idx="156">
                  <c:v>-94.291586477515182</c:v>
                </c:pt>
                <c:pt idx="157">
                  <c:v>-258.96956922376546</c:v>
                </c:pt>
                <c:pt idx="158">
                  <c:v>315.62342143462843</c:v>
                </c:pt>
                <c:pt idx="159">
                  <c:v>-180.4589002188045</c:v>
                </c:pt>
                <c:pt idx="160">
                  <c:v>-75.546518835424649</c:v>
                </c:pt>
                <c:pt idx="161">
                  <c:v>704.55277546036837</c:v>
                </c:pt>
                <c:pt idx="162">
                  <c:v>-341.62090039277456</c:v>
                </c:pt>
                <c:pt idx="163">
                  <c:v>272.85805615792316</c:v>
                </c:pt>
                <c:pt idx="164">
                  <c:v>373.55618059686049</c:v>
                </c:pt>
                <c:pt idx="165">
                  <c:v>72.111306048869267</c:v>
                </c:pt>
                <c:pt idx="166">
                  <c:v>1369.2685708655517</c:v>
                </c:pt>
                <c:pt idx="167">
                  <c:v>-330.06622506881121</c:v>
                </c:pt>
                <c:pt idx="168">
                  <c:v>-29.972426981694923</c:v>
                </c:pt>
                <c:pt idx="169">
                  <c:v>99.833647820956458</c:v>
                </c:pt>
                <c:pt idx="170">
                  <c:v>-317.72287671975641</c:v>
                </c:pt>
                <c:pt idx="171">
                  <c:v>25.746845999935431</c:v>
                </c:pt>
                <c:pt idx="172">
                  <c:v>-140.03874172995211</c:v>
                </c:pt>
                <c:pt idx="173">
                  <c:v>-155.13357372124352</c:v>
                </c:pt>
                <c:pt idx="174">
                  <c:v>-23.025009716206455</c:v>
                </c:pt>
                <c:pt idx="175">
                  <c:v>-148.96410390093962</c:v>
                </c:pt>
                <c:pt idx="176">
                  <c:v>-6.0612911233308751</c:v>
                </c:pt>
                <c:pt idx="177">
                  <c:v>-336.15841411615685</c:v>
                </c:pt>
                <c:pt idx="178">
                  <c:v>-405.34934723893019</c:v>
                </c:pt>
                <c:pt idx="179">
                  <c:v>-323.67884674787706</c:v>
                </c:pt>
                <c:pt idx="180">
                  <c:v>-339.5054101127372</c:v>
                </c:pt>
                <c:pt idx="181">
                  <c:v>-346.97933279696161</c:v>
                </c:pt>
                <c:pt idx="182">
                  <c:v>-190.14393266909619</c:v>
                </c:pt>
                <c:pt idx="183">
                  <c:v>5482.8950028185745</c:v>
                </c:pt>
                <c:pt idx="184">
                  <c:v>-350.10828016759223</c:v>
                </c:pt>
                <c:pt idx="185">
                  <c:v>-59.874641111820438</c:v>
                </c:pt>
                <c:pt idx="186">
                  <c:v>-291.67507725246105</c:v>
                </c:pt>
                <c:pt idx="187">
                  <c:v>117.71846318067333</c:v>
                </c:pt>
                <c:pt idx="188">
                  <c:v>-371.97922566313548</c:v>
                </c:pt>
                <c:pt idx="189">
                  <c:v>-171.14225675382977</c:v>
                </c:pt>
                <c:pt idx="190">
                  <c:v>433.390409761169</c:v>
                </c:pt>
                <c:pt idx="191">
                  <c:v>9.6972617708489111</c:v>
                </c:pt>
                <c:pt idx="192">
                  <c:v>-197.33810664801743</c:v>
                </c:pt>
                <c:pt idx="193">
                  <c:v>-30.514181540234063</c:v>
                </c:pt>
                <c:pt idx="194">
                  <c:v>-203.53229719380903</c:v>
                </c:pt>
                <c:pt idx="195">
                  <c:v>270.09997267011306</c:v>
                </c:pt>
                <c:pt idx="196">
                  <c:v>-257.03536689395776</c:v>
                </c:pt>
                <c:pt idx="197">
                  <c:v>197.96772830117402</c:v>
                </c:pt>
                <c:pt idx="198">
                  <c:v>-245.28526845813042</c:v>
                </c:pt>
                <c:pt idx="199">
                  <c:v>807.65679630404497</c:v>
                </c:pt>
                <c:pt idx="200">
                  <c:v>560.90570731289017</c:v>
                </c:pt>
                <c:pt idx="201">
                  <c:v>310.77960954823857</c:v>
                </c:pt>
                <c:pt idx="202">
                  <c:v>1277.0784332910589</c:v>
                </c:pt>
                <c:pt idx="203">
                  <c:v>-166.08387062699677</c:v>
                </c:pt>
                <c:pt idx="204">
                  <c:v>-64.772880954139509</c:v>
                </c:pt>
                <c:pt idx="205">
                  <c:v>-99.194947086234151</c:v>
                </c:pt>
                <c:pt idx="206">
                  <c:v>-308.70006119506979</c:v>
                </c:pt>
                <c:pt idx="207">
                  <c:v>-247.23199696550483</c:v>
                </c:pt>
                <c:pt idx="208">
                  <c:v>-391.74349040740373</c:v>
                </c:pt>
                <c:pt idx="209">
                  <c:v>-69.721919353212286</c:v>
                </c:pt>
                <c:pt idx="210">
                  <c:v>-249.56177532860968</c:v>
                </c:pt>
                <c:pt idx="211">
                  <c:v>-257.48865330375952</c:v>
                </c:pt>
                <c:pt idx="212">
                  <c:v>-356.97552373739592</c:v>
                </c:pt>
                <c:pt idx="213">
                  <c:v>-275.02704472182467</c:v>
                </c:pt>
                <c:pt idx="214">
                  <c:v>-57.792238690212571</c:v>
                </c:pt>
                <c:pt idx="215">
                  <c:v>79.895371437500103</c:v>
                </c:pt>
                <c:pt idx="216">
                  <c:v>-247.21390854359225</c:v>
                </c:pt>
                <c:pt idx="217">
                  <c:v>218.22787041896675</c:v>
                </c:pt>
                <c:pt idx="218">
                  <c:v>-257.900654208731</c:v>
                </c:pt>
                <c:pt idx="219">
                  <c:v>-122.30506794770713</c:v>
                </c:pt>
                <c:pt idx="220">
                  <c:v>144.3575786170062</c:v>
                </c:pt>
                <c:pt idx="221">
                  <c:v>-210.19056274750383</c:v>
                </c:pt>
                <c:pt idx="222">
                  <c:v>-360.73644176046298</c:v>
                </c:pt>
                <c:pt idx="223">
                  <c:v>256.15235094777535</c:v>
                </c:pt>
                <c:pt idx="224">
                  <c:v>-343.5212103427566</c:v>
                </c:pt>
                <c:pt idx="225">
                  <c:v>-218.99541413286772</c:v>
                </c:pt>
                <c:pt idx="226">
                  <c:v>-69.721919353212286</c:v>
                </c:pt>
                <c:pt idx="227">
                  <c:v>-201.11959583325185</c:v>
                </c:pt>
                <c:pt idx="228">
                  <c:v>-144.05164713943543</c:v>
                </c:pt>
                <c:pt idx="229">
                  <c:v>-136.80509336728619</c:v>
                </c:pt>
                <c:pt idx="230">
                  <c:v>691.57616524438026</c:v>
                </c:pt>
                <c:pt idx="231">
                  <c:v>-153.99120337029655</c:v>
                </c:pt>
                <c:pt idx="232">
                  <c:v>-366.31392063098576</c:v>
                </c:pt>
                <c:pt idx="233">
                  <c:v>612.62910454648943</c:v>
                </c:pt>
                <c:pt idx="234">
                  <c:v>-318.18569661937431</c:v>
                </c:pt>
                <c:pt idx="235">
                  <c:v>-299.39236411474855</c:v>
                </c:pt>
                <c:pt idx="236">
                  <c:v>-211.40356922376537</c:v>
                </c:pt>
                <c:pt idx="237">
                  <c:v>-223.71970440768092</c:v>
                </c:pt>
                <c:pt idx="238">
                  <c:v>175.18891277176681</c:v>
                </c:pt>
                <c:pt idx="239">
                  <c:v>199.61843617012445</c:v>
                </c:pt>
                <c:pt idx="240">
                  <c:v>-253.33202224195537</c:v>
                </c:pt>
                <c:pt idx="241">
                  <c:v>500.15275711011674</c:v>
                </c:pt>
                <c:pt idx="242">
                  <c:v>122.92446345062945</c:v>
                </c:pt>
                <c:pt idx="243">
                  <c:v>195.0424584144987</c:v>
                </c:pt>
                <c:pt idx="244">
                  <c:v>-34.683947773522732</c:v>
                </c:pt>
                <c:pt idx="245">
                  <c:v>-214.20831022431656</c:v>
                </c:pt>
                <c:pt idx="246">
                  <c:v>451.99545585086372</c:v>
                </c:pt>
                <c:pt idx="247">
                  <c:v>-290.79570883359474</c:v>
                </c:pt>
                <c:pt idx="248">
                  <c:v>-174.93009889313265</c:v>
                </c:pt>
                <c:pt idx="249">
                  <c:v>-127.41389195702118</c:v>
                </c:pt>
                <c:pt idx="250">
                  <c:v>241.17239626873493</c:v>
                </c:pt>
                <c:pt idx="251">
                  <c:v>-0.11828168617955725</c:v>
                </c:pt>
                <c:pt idx="252">
                  <c:v>626.20071385105473</c:v>
                </c:pt>
                <c:pt idx="253">
                  <c:v>-273.24747836243273</c:v>
                </c:pt>
                <c:pt idx="254">
                  <c:v>-104.05447979274476</c:v>
                </c:pt>
                <c:pt idx="255">
                  <c:v>-338.49378309463515</c:v>
                </c:pt>
                <c:pt idx="256">
                  <c:v>117.44392938877007</c:v>
                </c:pt>
                <c:pt idx="257">
                  <c:v>-85.717688322438221</c:v>
                </c:pt>
                <c:pt idx="258">
                  <c:v>258.07432420541909</c:v>
                </c:pt>
                <c:pt idx="259">
                  <c:v>-8.235259041970096</c:v>
                </c:pt>
                <c:pt idx="260">
                  <c:v>-46.734523745546653</c:v>
                </c:pt>
                <c:pt idx="261">
                  <c:v>-231.42944138253137</c:v>
                </c:pt>
                <c:pt idx="262">
                  <c:v>50.07151113003448</c:v>
                </c:pt>
                <c:pt idx="263">
                  <c:v>1107.3184307762344</c:v>
                </c:pt>
                <c:pt idx="264">
                  <c:v>1095.0219670979741</c:v>
                </c:pt>
                <c:pt idx="265">
                  <c:v>933.39643832070601</c:v>
                </c:pt>
                <c:pt idx="266">
                  <c:v>1012.1021432448174</c:v>
                </c:pt>
                <c:pt idx="267">
                  <c:v>-367.97594853816668</c:v>
                </c:pt>
                <c:pt idx="268">
                  <c:v>-200.22469497480978</c:v>
                </c:pt>
                <c:pt idx="269">
                  <c:v>319.02167163710334</c:v>
                </c:pt>
                <c:pt idx="270">
                  <c:v>-31.517366447892073</c:v>
                </c:pt>
                <c:pt idx="271">
                  <c:v>-247.26422508895246</c:v>
                </c:pt>
                <c:pt idx="272">
                  <c:v>-340.24213872937793</c:v>
                </c:pt>
                <c:pt idx="273">
                  <c:v>-101.43587005624414</c:v>
                </c:pt>
                <c:pt idx="274">
                  <c:v>354.89855268240882</c:v>
                </c:pt>
                <c:pt idx="275">
                  <c:v>-195.70169191664417</c:v>
                </c:pt>
                <c:pt idx="276">
                  <c:v>-375.36468162550409</c:v>
                </c:pt>
                <c:pt idx="277">
                  <c:v>157.86594865343511</c:v>
                </c:pt>
                <c:pt idx="278">
                  <c:v>-251.0514783624327</c:v>
                </c:pt>
                <c:pt idx="279">
                  <c:v>692.07944129855878</c:v>
                </c:pt>
                <c:pt idx="280">
                  <c:v>252.97803178216429</c:v>
                </c:pt>
                <c:pt idx="281">
                  <c:v>935.71163278809399</c:v>
                </c:pt>
                <c:pt idx="282">
                  <c:v>4.6233902959411353</c:v>
                </c:pt>
                <c:pt idx="283">
                  <c:v>-210.87576977875125</c:v>
                </c:pt>
                <c:pt idx="284">
                  <c:v>-65.83556922376539</c:v>
                </c:pt>
                <c:pt idx="285">
                  <c:v>-418.97627436363928</c:v>
                </c:pt>
                <c:pt idx="286">
                  <c:v>-228.82929111219005</c:v>
                </c:pt>
                <c:pt idx="287">
                  <c:v>-372.45866823034549</c:v>
                </c:pt>
                <c:pt idx="288">
                  <c:v>5.8951554395886774</c:v>
                </c:pt>
                <c:pt idx="289">
                  <c:v>-356.97156922376541</c:v>
                </c:pt>
                <c:pt idx="290">
                  <c:v>-343.8281117162482</c:v>
                </c:pt>
                <c:pt idx="291">
                  <c:v>284.23462534001698</c:v>
                </c:pt>
                <c:pt idx="292">
                  <c:v>522.6583863216639</c:v>
                </c:pt>
                <c:pt idx="293">
                  <c:v>-247.21390854359225</c:v>
                </c:pt>
                <c:pt idx="294">
                  <c:v>-97.690513832338411</c:v>
                </c:pt>
                <c:pt idx="295">
                  <c:v>-352.50176308738742</c:v>
                </c:pt>
                <c:pt idx="296">
                  <c:v>-221.66300092480265</c:v>
                </c:pt>
                <c:pt idx="297">
                  <c:v>59.678282314577643</c:v>
                </c:pt>
                <c:pt idx="298">
                  <c:v>57.580323865221203</c:v>
                </c:pt>
                <c:pt idx="299">
                  <c:v>542.21959024033276</c:v>
                </c:pt>
                <c:pt idx="300">
                  <c:v>-123.75977155357299</c:v>
                </c:pt>
                <c:pt idx="301">
                  <c:v>-347.55980742111092</c:v>
                </c:pt>
                <c:pt idx="302">
                  <c:v>-305.10723472128495</c:v>
                </c:pt>
                <c:pt idx="303">
                  <c:v>-247.95772022982871</c:v>
                </c:pt>
                <c:pt idx="304">
                  <c:v>-149.67383796374295</c:v>
                </c:pt>
                <c:pt idx="305">
                  <c:v>-333.90376415090839</c:v>
                </c:pt>
                <c:pt idx="306">
                  <c:v>-118.26621418762682</c:v>
                </c:pt>
                <c:pt idx="307">
                  <c:v>-165.40152237049745</c:v>
                </c:pt>
                <c:pt idx="308">
                  <c:v>24.339754756391017</c:v>
                </c:pt>
                <c:pt idx="309">
                  <c:v>-87.546646618815657</c:v>
                </c:pt>
                <c:pt idx="310">
                  <c:v>-166.08387062699677</c:v>
                </c:pt>
                <c:pt idx="311">
                  <c:v>150.93904352976847</c:v>
                </c:pt>
                <c:pt idx="312">
                  <c:v>-17.822575969982495</c:v>
                </c:pt>
                <c:pt idx="313">
                  <c:v>-340.05373426815402</c:v>
                </c:pt>
                <c:pt idx="314">
                  <c:v>-200.01560450254942</c:v>
                </c:pt>
                <c:pt idx="315">
                  <c:v>-270.43107464593152</c:v>
                </c:pt>
                <c:pt idx="316">
                  <c:v>-351.17443571783627</c:v>
                </c:pt>
                <c:pt idx="317">
                  <c:v>-128.63544406018457</c:v>
                </c:pt>
                <c:pt idx="318">
                  <c:v>-389.93192469567884</c:v>
                </c:pt>
                <c:pt idx="319">
                  <c:v>569.70228638141077</c:v>
                </c:pt>
                <c:pt idx="320">
                  <c:v>-66.589045137678625</c:v>
                </c:pt>
                <c:pt idx="321">
                  <c:v>-138.67610377883329</c:v>
                </c:pt>
                <c:pt idx="322">
                  <c:v>-313.5468379358914</c:v>
                </c:pt>
                <c:pt idx="323">
                  <c:v>-169.02915900573169</c:v>
                </c:pt>
                <c:pt idx="324">
                  <c:v>-250.6064212248852</c:v>
                </c:pt>
                <c:pt idx="325">
                  <c:v>151.35827771123218</c:v>
                </c:pt>
                <c:pt idx="326">
                  <c:v>1412.3926840625231</c:v>
                </c:pt>
                <c:pt idx="327">
                  <c:v>970.16425166740021</c:v>
                </c:pt>
                <c:pt idx="328">
                  <c:v>-133.35307957833493</c:v>
                </c:pt>
                <c:pt idx="329">
                  <c:v>-218.99541413286772</c:v>
                </c:pt>
                <c:pt idx="330">
                  <c:v>-206.58426065311284</c:v>
                </c:pt>
                <c:pt idx="331">
                  <c:v>563.53397674638768</c:v>
                </c:pt>
                <c:pt idx="332">
                  <c:v>162.85186295159849</c:v>
                </c:pt>
                <c:pt idx="333">
                  <c:v>193.26040379136543</c:v>
                </c:pt>
                <c:pt idx="334">
                  <c:v>-276.59559274295475</c:v>
                </c:pt>
                <c:pt idx="335">
                  <c:v>-277.42780186011186</c:v>
                </c:pt>
                <c:pt idx="336">
                  <c:v>-299.39236411474855</c:v>
                </c:pt>
                <c:pt idx="337">
                  <c:v>542.21959024033276</c:v>
                </c:pt>
                <c:pt idx="338">
                  <c:v>-153.93647849054992</c:v>
                </c:pt>
                <c:pt idx="339">
                  <c:v>-355.63041021643318</c:v>
                </c:pt>
                <c:pt idx="340">
                  <c:v>-394.04257896322417</c:v>
                </c:pt>
                <c:pt idx="341">
                  <c:v>207.02947833007215</c:v>
                </c:pt>
                <c:pt idx="342">
                  <c:v>-128.46645580822951</c:v>
                </c:pt>
                <c:pt idx="343">
                  <c:v>-98.215871164327666</c:v>
                </c:pt>
                <c:pt idx="344">
                  <c:v>289.98505130693451</c:v>
                </c:pt>
                <c:pt idx="345">
                  <c:v>-227.74219082912688</c:v>
                </c:pt>
                <c:pt idx="346">
                  <c:v>-372.74266337186685</c:v>
                </c:pt>
                <c:pt idx="347">
                  <c:v>-148.31159620863457</c:v>
                </c:pt>
                <c:pt idx="348">
                  <c:v>1618.4452337940234</c:v>
                </c:pt>
                <c:pt idx="349">
                  <c:v>256.79941953253922</c:v>
                </c:pt>
                <c:pt idx="350">
                  <c:v>-280.58992386397108</c:v>
                </c:pt>
                <c:pt idx="351">
                  <c:v>1.8174202687018237</c:v>
                </c:pt>
                <c:pt idx="352">
                  <c:v>253.38843077623449</c:v>
                </c:pt>
                <c:pt idx="353">
                  <c:v>-391.12866615557641</c:v>
                </c:pt>
                <c:pt idx="354">
                  <c:v>-164.26343403984981</c:v>
                </c:pt>
                <c:pt idx="355">
                  <c:v>-118.24758271619987</c:v>
                </c:pt>
                <c:pt idx="356">
                  <c:v>-207.27024962068037</c:v>
                </c:pt>
                <c:pt idx="357">
                  <c:v>-378.57009836694249</c:v>
                </c:pt>
                <c:pt idx="358">
                  <c:v>-241.78923789321715</c:v>
                </c:pt>
                <c:pt idx="359">
                  <c:v>-86.801609137995058</c:v>
                </c:pt>
                <c:pt idx="360">
                  <c:v>500.17225463684946</c:v>
                </c:pt>
                <c:pt idx="361">
                  <c:v>-147.16952719363445</c:v>
                </c:pt>
                <c:pt idx="362">
                  <c:v>-144.03138256013671</c:v>
                </c:pt>
                <c:pt idx="363">
                  <c:v>-264.78279915202631</c:v>
                </c:pt>
                <c:pt idx="364">
                  <c:v>218.06708343285743</c:v>
                </c:pt>
                <c:pt idx="365">
                  <c:v>-221.66300092480265</c:v>
                </c:pt>
                <c:pt idx="366">
                  <c:v>-382.6333897442687</c:v>
                </c:pt>
                <c:pt idx="367">
                  <c:v>-270.38534597015735</c:v>
                </c:pt>
                <c:pt idx="368">
                  <c:v>126.08387233691718</c:v>
                </c:pt>
                <c:pt idx="369">
                  <c:v>-280.22155299133408</c:v>
                </c:pt>
                <c:pt idx="370">
                  <c:v>-254.09887833860938</c:v>
                </c:pt>
                <c:pt idx="371">
                  <c:v>-33.149559484306621</c:v>
                </c:pt>
                <c:pt idx="372">
                  <c:v>-340.05373426815402</c:v>
                </c:pt>
                <c:pt idx="373">
                  <c:v>-193.80397918814538</c:v>
                </c:pt>
                <c:pt idx="374">
                  <c:v>-318.23168900931773</c:v>
                </c:pt>
                <c:pt idx="375">
                  <c:v>603.27249491667408</c:v>
                </c:pt>
                <c:pt idx="376">
                  <c:v>-329.38219416923852</c:v>
                </c:pt>
                <c:pt idx="377">
                  <c:v>-245.28526845813042</c:v>
                </c:pt>
                <c:pt idx="378">
                  <c:v>-269.45353710898291</c:v>
                </c:pt>
                <c:pt idx="379">
                  <c:v>133.87538506444071</c:v>
                </c:pt>
                <c:pt idx="380">
                  <c:v>-146.70949021329244</c:v>
                </c:pt>
                <c:pt idx="381">
                  <c:v>704.55277546036837</c:v>
                </c:pt>
                <c:pt idx="382">
                  <c:v>125.98159630782106</c:v>
                </c:pt>
                <c:pt idx="383">
                  <c:v>-130.99832632328048</c:v>
                </c:pt>
                <c:pt idx="384">
                  <c:v>-395.17646913695341</c:v>
                </c:pt>
                <c:pt idx="385">
                  <c:v>-180.4589002188045</c:v>
                </c:pt>
                <c:pt idx="386">
                  <c:v>36.498886519629991</c:v>
                </c:pt>
                <c:pt idx="387">
                  <c:v>-34.552249696524655</c:v>
                </c:pt>
                <c:pt idx="388">
                  <c:v>-351.7376101213917</c:v>
                </c:pt>
                <c:pt idx="389">
                  <c:v>33.07891750873705</c:v>
                </c:pt>
                <c:pt idx="390">
                  <c:v>158.07844749265399</c:v>
                </c:pt>
                <c:pt idx="391">
                  <c:v>-276.73983182085055</c:v>
                </c:pt>
                <c:pt idx="392">
                  <c:v>57.580323865221203</c:v>
                </c:pt>
                <c:pt idx="393">
                  <c:v>-334.39878526538985</c:v>
                </c:pt>
                <c:pt idx="394">
                  <c:v>-340.49967114025253</c:v>
                </c:pt>
                <c:pt idx="395">
                  <c:v>424.17443077623443</c:v>
                </c:pt>
                <c:pt idx="396">
                  <c:v>-248.17230718072199</c:v>
                </c:pt>
                <c:pt idx="397">
                  <c:v>-18.100626266208678</c:v>
                </c:pt>
                <c:pt idx="398">
                  <c:v>-133.2491784173647</c:v>
                </c:pt>
                <c:pt idx="399">
                  <c:v>-131.42427850417675</c:v>
                </c:pt>
                <c:pt idx="400">
                  <c:v>150.16491499391304</c:v>
                </c:pt>
                <c:pt idx="401">
                  <c:v>-172.18976422889276</c:v>
                </c:pt>
                <c:pt idx="402">
                  <c:v>-16.026933123942115</c:v>
                </c:pt>
                <c:pt idx="403">
                  <c:v>-292.14041686323446</c:v>
                </c:pt>
                <c:pt idx="404">
                  <c:v>755.45929512696239</c:v>
                </c:pt>
                <c:pt idx="405">
                  <c:v>312.69185009292062</c:v>
                </c:pt>
                <c:pt idx="406">
                  <c:v>-277.63117908410317</c:v>
                </c:pt>
                <c:pt idx="407">
                  <c:v>-253.22583020885813</c:v>
                </c:pt>
                <c:pt idx="408">
                  <c:v>-284.65866615557638</c:v>
                </c:pt>
                <c:pt idx="409">
                  <c:v>504.52965919748982</c:v>
                </c:pt>
                <c:pt idx="410">
                  <c:v>264.12833221572032</c:v>
                </c:pt>
                <c:pt idx="411">
                  <c:v>-235.70259226047739</c:v>
                </c:pt>
                <c:pt idx="412">
                  <c:v>-272.41206787529291</c:v>
                </c:pt>
                <c:pt idx="413">
                  <c:v>-420.80908092037146</c:v>
                </c:pt>
                <c:pt idx="414">
                  <c:v>-186.36668831686791</c:v>
                </c:pt>
                <c:pt idx="415">
                  <c:v>25.501862871662524</c:v>
                </c:pt>
                <c:pt idx="416">
                  <c:v>-136.99441774850533</c:v>
                </c:pt>
                <c:pt idx="417">
                  <c:v>-99.900312867289131</c:v>
                </c:pt>
                <c:pt idx="418">
                  <c:v>-322.61659844214165</c:v>
                </c:pt>
                <c:pt idx="419">
                  <c:v>265.04373272708779</c:v>
                </c:pt>
                <c:pt idx="420">
                  <c:v>-351.49878951519349</c:v>
                </c:pt>
                <c:pt idx="421">
                  <c:v>343.59154834388926</c:v>
                </c:pt>
                <c:pt idx="422">
                  <c:v>267.32221197554207</c:v>
                </c:pt>
                <c:pt idx="423">
                  <c:v>-97.690513832338411</c:v>
                </c:pt>
                <c:pt idx="424">
                  <c:v>-254.09887833860938</c:v>
                </c:pt>
                <c:pt idx="425">
                  <c:v>-253.33202224195537</c:v>
                </c:pt>
                <c:pt idx="426">
                  <c:v>66.72530609985165</c:v>
                </c:pt>
                <c:pt idx="427">
                  <c:v>-229.00881911471151</c:v>
                </c:pt>
                <c:pt idx="428">
                  <c:v>150.63204304899068</c:v>
                </c:pt>
                <c:pt idx="429">
                  <c:v>451.12235607170896</c:v>
                </c:pt>
                <c:pt idx="430">
                  <c:v>-315.20278526538982</c:v>
                </c:pt>
                <c:pt idx="431">
                  <c:v>500.17225463684946</c:v>
                </c:pt>
                <c:pt idx="432">
                  <c:v>-417.55245823134777</c:v>
                </c:pt>
                <c:pt idx="433">
                  <c:v>-313.5468379358914</c:v>
                </c:pt>
                <c:pt idx="434">
                  <c:v>-255.5920679292966</c:v>
                </c:pt>
                <c:pt idx="435">
                  <c:v>172.48468110339621</c:v>
                </c:pt>
                <c:pt idx="436">
                  <c:v>-7.4936717354264033</c:v>
                </c:pt>
                <c:pt idx="437">
                  <c:v>-360.39137979077782</c:v>
                </c:pt>
                <c:pt idx="438">
                  <c:v>-227.38755559122328</c:v>
                </c:pt>
                <c:pt idx="439">
                  <c:v>43.125443539335265</c:v>
                </c:pt>
                <c:pt idx="440">
                  <c:v>-301.24373545894241</c:v>
                </c:pt>
                <c:pt idx="441">
                  <c:v>-119.7796279368938</c:v>
                </c:pt>
                <c:pt idx="442">
                  <c:v>-119.7796279368938</c:v>
                </c:pt>
                <c:pt idx="443">
                  <c:v>-255.96714148202597</c:v>
                </c:pt>
                <c:pt idx="444">
                  <c:v>-116.45856249340937</c:v>
                </c:pt>
                <c:pt idx="445">
                  <c:v>-230.0805698493715</c:v>
                </c:pt>
                <c:pt idx="446">
                  <c:v>-84.554339295504462</c:v>
                </c:pt>
                <c:pt idx="447">
                  <c:v>56.232010508283679</c:v>
                </c:pt>
                <c:pt idx="448">
                  <c:v>-272.59330221190714</c:v>
                </c:pt>
                <c:pt idx="449">
                  <c:v>66.72530609985165</c:v>
                </c:pt>
                <c:pt idx="450">
                  <c:v>-280.25251096441309</c:v>
                </c:pt>
                <c:pt idx="451">
                  <c:v>-339.5054101127372</c:v>
                </c:pt>
                <c:pt idx="452">
                  <c:v>-69.721919353212286</c:v>
                </c:pt>
                <c:pt idx="453">
                  <c:v>72.111306048869267</c:v>
                </c:pt>
                <c:pt idx="454">
                  <c:v>98.674430776234544</c:v>
                </c:pt>
                <c:pt idx="455">
                  <c:v>-242.56125900854821</c:v>
                </c:pt>
                <c:pt idx="456">
                  <c:v>545.78998967190898</c:v>
                </c:pt>
                <c:pt idx="457">
                  <c:v>18.375200792270505</c:v>
                </c:pt>
                <c:pt idx="458">
                  <c:v>276.36338683586371</c:v>
                </c:pt>
                <c:pt idx="459">
                  <c:v>-23.025009716206455</c:v>
                </c:pt>
                <c:pt idx="460">
                  <c:v>-231.16321909431861</c:v>
                </c:pt>
                <c:pt idx="461">
                  <c:v>1127.3864781449934</c:v>
                </c:pt>
                <c:pt idx="462">
                  <c:v>197.71802190023766</c:v>
                </c:pt>
                <c:pt idx="463">
                  <c:v>884.1667801189767</c:v>
                </c:pt>
                <c:pt idx="464">
                  <c:v>1015.4148237002369</c:v>
                </c:pt>
                <c:pt idx="465">
                  <c:v>-205.69018421574745</c:v>
                </c:pt>
                <c:pt idx="466">
                  <c:v>-116.47835033951827</c:v>
                </c:pt>
                <c:pt idx="467">
                  <c:v>-339.47894808889089</c:v>
                </c:pt>
                <c:pt idx="468">
                  <c:v>-91.01410580988977</c:v>
                </c:pt>
                <c:pt idx="469">
                  <c:v>-234.81424555554651</c:v>
                </c:pt>
                <c:pt idx="470">
                  <c:v>-346.97933279696161</c:v>
                </c:pt>
                <c:pt idx="471">
                  <c:v>-369.95434592002454</c:v>
                </c:pt>
                <c:pt idx="472">
                  <c:v>-313.87486001919848</c:v>
                </c:pt>
                <c:pt idx="473">
                  <c:v>-339.5054101127372</c:v>
                </c:pt>
                <c:pt idx="474">
                  <c:v>-157.05879573286035</c:v>
                </c:pt>
                <c:pt idx="475">
                  <c:v>82.907763525073278</c:v>
                </c:pt>
                <c:pt idx="476">
                  <c:v>-373.2986586547861</c:v>
                </c:pt>
                <c:pt idx="477">
                  <c:v>-310.72906396999906</c:v>
                </c:pt>
                <c:pt idx="478">
                  <c:v>128.18942657656396</c:v>
                </c:pt>
                <c:pt idx="479">
                  <c:v>-7.4936717354264033</c:v>
                </c:pt>
                <c:pt idx="480">
                  <c:v>-408.60835302617221</c:v>
                </c:pt>
                <c:pt idx="481">
                  <c:v>-39.665773711896747</c:v>
                </c:pt>
                <c:pt idx="482">
                  <c:v>403.42996755259912</c:v>
                </c:pt>
                <c:pt idx="483">
                  <c:v>-262.52747227524344</c:v>
                </c:pt>
                <c:pt idx="484">
                  <c:v>-31.517366447892073</c:v>
                </c:pt>
                <c:pt idx="485">
                  <c:v>-257.900654208731</c:v>
                </c:pt>
                <c:pt idx="486">
                  <c:v>935.71163278809399</c:v>
                </c:pt>
                <c:pt idx="487">
                  <c:v>444.3828640232702</c:v>
                </c:pt>
                <c:pt idx="488">
                  <c:v>34.18081815037749</c:v>
                </c:pt>
                <c:pt idx="489">
                  <c:v>-405.03497815675593</c:v>
                </c:pt>
                <c:pt idx="490">
                  <c:v>65.209376987358723</c:v>
                </c:pt>
                <c:pt idx="491">
                  <c:v>-377.40914944430267</c:v>
                </c:pt>
                <c:pt idx="492">
                  <c:v>171.78043077623454</c:v>
                </c:pt>
                <c:pt idx="493">
                  <c:v>-257.900654208731</c:v>
                </c:pt>
                <c:pt idx="494">
                  <c:v>-17.822575969982495</c:v>
                </c:pt>
                <c:pt idx="495">
                  <c:v>-147.19278587900567</c:v>
                </c:pt>
                <c:pt idx="496">
                  <c:v>-399.85495757189494</c:v>
                </c:pt>
                <c:pt idx="497">
                  <c:v>-231.16321909431861</c:v>
                </c:pt>
                <c:pt idx="498">
                  <c:v>218.22787041896675</c:v>
                </c:pt>
                <c:pt idx="499">
                  <c:v>89.188003132180256</c:v>
                </c:pt>
                <c:pt idx="500">
                  <c:v>-267.75970931308234</c:v>
                </c:pt>
                <c:pt idx="501">
                  <c:v>252.97803178216429</c:v>
                </c:pt>
                <c:pt idx="502">
                  <c:v>-397.24214733611171</c:v>
                </c:pt>
                <c:pt idx="503">
                  <c:v>-254.09887833860938</c:v>
                </c:pt>
                <c:pt idx="504">
                  <c:v>-394.3501259842468</c:v>
                </c:pt>
                <c:pt idx="505">
                  <c:v>83.557814683659217</c:v>
                </c:pt>
                <c:pt idx="506">
                  <c:v>1438.8148876187452</c:v>
                </c:pt>
                <c:pt idx="507">
                  <c:v>-118.26621418762682</c:v>
                </c:pt>
                <c:pt idx="508">
                  <c:v>-376.8847598531118</c:v>
                </c:pt>
                <c:pt idx="509">
                  <c:v>141.24935048927858</c:v>
                </c:pt>
                <c:pt idx="510">
                  <c:v>-141.20538729584806</c:v>
                </c:pt>
                <c:pt idx="511">
                  <c:v>96.480108891838086</c:v>
                </c:pt>
                <c:pt idx="512">
                  <c:v>-217.64167897998237</c:v>
                </c:pt>
                <c:pt idx="513">
                  <c:v>181.52765793727656</c:v>
                </c:pt>
                <c:pt idx="514">
                  <c:v>-142.04024289545396</c:v>
                </c:pt>
                <c:pt idx="515">
                  <c:v>-266.09353737207806</c:v>
                </c:pt>
                <c:pt idx="516">
                  <c:v>-311.90668549180577</c:v>
                </c:pt>
                <c:pt idx="517">
                  <c:v>-232.21975849864407</c:v>
                </c:pt>
                <c:pt idx="518">
                  <c:v>-152.29881149181494</c:v>
                </c:pt>
                <c:pt idx="519">
                  <c:v>239.15681857032263</c:v>
                </c:pt>
                <c:pt idx="520">
                  <c:v>-317.72287671975641</c:v>
                </c:pt>
                <c:pt idx="521">
                  <c:v>-340.05373426815402</c:v>
                </c:pt>
                <c:pt idx="522">
                  <c:v>567.4153185304649</c:v>
                </c:pt>
                <c:pt idx="523">
                  <c:v>-301.58273488903956</c:v>
                </c:pt>
                <c:pt idx="524">
                  <c:v>-343.68952819459156</c:v>
                </c:pt>
                <c:pt idx="525">
                  <c:v>152.79888888235621</c:v>
                </c:pt>
                <c:pt idx="526">
                  <c:v>-127.02535323699442</c:v>
                </c:pt>
                <c:pt idx="527">
                  <c:v>-103.75180050435387</c:v>
                </c:pt>
                <c:pt idx="528">
                  <c:v>-70.338114391761565</c:v>
                </c:pt>
                <c:pt idx="529">
                  <c:v>35.208342706542055</c:v>
                </c:pt>
                <c:pt idx="530">
                  <c:v>-267.31027152743656</c:v>
                </c:pt>
                <c:pt idx="531">
                  <c:v>-207.37577611896489</c:v>
                </c:pt>
                <c:pt idx="532">
                  <c:v>-154.52526450270364</c:v>
                </c:pt>
                <c:pt idx="533">
                  <c:v>-109.15150499420048</c:v>
                </c:pt>
                <c:pt idx="534">
                  <c:v>-143.37360932782627</c:v>
                </c:pt>
                <c:pt idx="535">
                  <c:v>-36.396815852584268</c:v>
                </c:pt>
                <c:pt idx="536">
                  <c:v>-261.70653046775192</c:v>
                </c:pt>
                <c:pt idx="537">
                  <c:v>178.37497410382389</c:v>
                </c:pt>
                <c:pt idx="538">
                  <c:v>-314.2028821025055</c:v>
                </c:pt>
                <c:pt idx="539">
                  <c:v>85.308740824342181</c:v>
                </c:pt>
                <c:pt idx="540">
                  <c:v>-281.45763821497354</c:v>
                </c:pt>
                <c:pt idx="541">
                  <c:v>-136.80509336728619</c:v>
                </c:pt>
                <c:pt idx="542">
                  <c:v>-278.58473059039329</c:v>
                </c:pt>
                <c:pt idx="543">
                  <c:v>-305.84737116069272</c:v>
                </c:pt>
                <c:pt idx="544">
                  <c:v>254.66227598613409</c:v>
                </c:pt>
                <c:pt idx="545">
                  <c:v>-52.20587829747717</c:v>
                </c:pt>
                <c:pt idx="546">
                  <c:v>345.66672130684174</c:v>
                </c:pt>
                <c:pt idx="547">
                  <c:v>56.232010508283679</c:v>
                </c:pt>
                <c:pt idx="548">
                  <c:v>-198.82684936126708</c:v>
                </c:pt>
                <c:pt idx="549">
                  <c:v>-64.772880954139509</c:v>
                </c:pt>
                <c:pt idx="550">
                  <c:v>691.81243077623458</c:v>
                </c:pt>
                <c:pt idx="551">
                  <c:v>-197.80368285078424</c:v>
                </c:pt>
                <c:pt idx="552">
                  <c:v>68.837768786156403</c:v>
                </c:pt>
                <c:pt idx="553">
                  <c:v>252.97803178216429</c:v>
                </c:pt>
                <c:pt idx="554">
                  <c:v>-131.86704402959515</c:v>
                </c:pt>
                <c:pt idx="555">
                  <c:v>-382.4674679474553</c:v>
                </c:pt>
                <c:pt idx="556">
                  <c:v>-284.13207275627309</c:v>
                </c:pt>
                <c:pt idx="557">
                  <c:v>-360.39733417714081</c:v>
                </c:pt>
                <c:pt idx="558">
                  <c:v>779.61113984321128</c:v>
                </c:pt>
                <c:pt idx="559">
                  <c:v>-355.62897152216522</c:v>
                </c:pt>
                <c:pt idx="560">
                  <c:v>737.86746857711228</c:v>
                </c:pt>
                <c:pt idx="561">
                  <c:v>-280.51459041881174</c:v>
                </c:pt>
                <c:pt idx="562">
                  <c:v>-376.8847598531118</c:v>
                </c:pt>
                <c:pt idx="563">
                  <c:v>385.25385257476319</c:v>
                </c:pt>
                <c:pt idx="564">
                  <c:v>-104.8649738311077</c:v>
                </c:pt>
                <c:pt idx="565">
                  <c:v>335.32311779080885</c:v>
                </c:pt>
                <c:pt idx="566">
                  <c:v>-344.48876036816137</c:v>
                </c:pt>
                <c:pt idx="567">
                  <c:v>135.4165148364965</c:v>
                </c:pt>
                <c:pt idx="568">
                  <c:v>21.396430776234524</c:v>
                </c:pt>
                <c:pt idx="569">
                  <c:v>-95.183928580422389</c:v>
                </c:pt>
                <c:pt idx="570">
                  <c:v>664.40803347472115</c:v>
                </c:pt>
                <c:pt idx="571">
                  <c:v>247.72456782881764</c:v>
                </c:pt>
                <c:pt idx="572">
                  <c:v>2855.0503041330899</c:v>
                </c:pt>
                <c:pt idx="573">
                  <c:v>1001.5943656678189</c:v>
                </c:pt>
                <c:pt idx="574">
                  <c:v>-193.80397918814538</c:v>
                </c:pt>
                <c:pt idx="575">
                  <c:v>815.95806867124156</c:v>
                </c:pt>
                <c:pt idx="576">
                  <c:v>-284.18756922376542</c:v>
                </c:pt>
                <c:pt idx="577">
                  <c:v>-5.1864507080558724</c:v>
                </c:pt>
                <c:pt idx="578">
                  <c:v>-242.79370551576446</c:v>
                </c:pt>
                <c:pt idx="579">
                  <c:v>-249.0252911121901</c:v>
                </c:pt>
                <c:pt idx="580">
                  <c:v>169.27352216290762</c:v>
                </c:pt>
                <c:pt idx="581">
                  <c:v>-180.81360168862784</c:v>
                </c:pt>
                <c:pt idx="582">
                  <c:v>381.11650330443524</c:v>
                </c:pt>
                <c:pt idx="583">
                  <c:v>-173.40990055431368</c:v>
                </c:pt>
                <c:pt idx="584">
                  <c:v>399.26447978782676</c:v>
                </c:pt>
                <c:pt idx="585">
                  <c:v>-370.56128112527716</c:v>
                </c:pt>
                <c:pt idx="586">
                  <c:v>17.471825171270893</c:v>
                </c:pt>
                <c:pt idx="587">
                  <c:v>-324.01395048245826</c:v>
                </c:pt>
                <c:pt idx="588">
                  <c:v>250.82943758671502</c:v>
                </c:pt>
                <c:pt idx="589">
                  <c:v>-380.00857628878089</c:v>
                </c:pt>
                <c:pt idx="590">
                  <c:v>-280.86997102275666</c:v>
                </c:pt>
                <c:pt idx="591">
                  <c:v>106.21346001966185</c:v>
                </c:pt>
                <c:pt idx="592">
                  <c:v>388.33475124894971</c:v>
                </c:pt>
                <c:pt idx="593">
                  <c:v>-263.79425753367371</c:v>
                </c:pt>
                <c:pt idx="594">
                  <c:v>-252.59574190263191</c:v>
                </c:pt>
                <c:pt idx="595">
                  <c:v>-132.01367190039593</c:v>
                </c:pt>
                <c:pt idx="596">
                  <c:v>-81.80327869315829</c:v>
                </c:pt>
                <c:pt idx="597">
                  <c:v>86.116850848123022</c:v>
                </c:pt>
                <c:pt idx="598">
                  <c:v>425.76673728860897</c:v>
                </c:pt>
                <c:pt idx="599">
                  <c:v>-4.9007770177366865</c:v>
                </c:pt>
                <c:pt idx="600">
                  <c:v>-51.59261517977211</c:v>
                </c:pt>
                <c:pt idx="601">
                  <c:v>-174.93009889313265</c:v>
                </c:pt>
                <c:pt idx="602">
                  <c:v>503.38515330140598</c:v>
                </c:pt>
                <c:pt idx="603">
                  <c:v>190.74517427788874</c:v>
                </c:pt>
                <c:pt idx="604">
                  <c:v>-326.22687802881188</c:v>
                </c:pt>
                <c:pt idx="605">
                  <c:v>-342.673818576531</c:v>
                </c:pt>
                <c:pt idx="606">
                  <c:v>798.70943077623451</c:v>
                </c:pt>
                <c:pt idx="607">
                  <c:v>-187.92739744345045</c:v>
                </c:pt>
                <c:pt idx="608">
                  <c:v>-286.35475147177118</c:v>
                </c:pt>
                <c:pt idx="609">
                  <c:v>-163.59464410141112</c:v>
                </c:pt>
                <c:pt idx="610">
                  <c:v>17.471825171270893</c:v>
                </c:pt>
                <c:pt idx="611">
                  <c:v>-214.16669417696448</c:v>
                </c:pt>
                <c:pt idx="612">
                  <c:v>-130.2430701621746</c:v>
                </c:pt>
                <c:pt idx="613">
                  <c:v>390.45082977030506</c:v>
                </c:pt>
                <c:pt idx="614">
                  <c:v>-139.34315039427736</c:v>
                </c:pt>
                <c:pt idx="615">
                  <c:v>-335.51121026477216</c:v>
                </c:pt>
              </c:numCache>
            </c:numRef>
          </c:yVal>
          <c:smooth val="0"/>
          <c:extLst>
            <c:ext xmlns:c16="http://schemas.microsoft.com/office/drawing/2014/chart" uri="{C3380CC4-5D6E-409C-BE32-E72D297353CC}">
              <c16:uniqueId val="{00000004-BD43-41A5-AF9B-22CD07FD0040}"/>
            </c:ext>
          </c:extLst>
        </c:ser>
        <c:dLbls>
          <c:showLegendKey val="0"/>
          <c:showVal val="0"/>
          <c:showCatName val="0"/>
          <c:showSerName val="0"/>
          <c:showPercent val="0"/>
          <c:showBubbleSize val="0"/>
        </c:dLbls>
        <c:axId val="88821216"/>
        <c:axId val="88844256"/>
      </c:scatterChart>
      <c:valAx>
        <c:axId val="88821216"/>
        <c:scaling>
          <c:orientation val="minMax"/>
        </c:scaling>
        <c:delete val="0"/>
        <c:axPos val="b"/>
        <c:title>
          <c:tx>
            <c:rich>
              <a:bodyPr/>
              <a:lstStyle/>
              <a:p>
                <a:pPr>
                  <a:defRPr/>
                </a:pPr>
                <a:r>
                  <a:rPr lang="en-IN"/>
                  <a:t>539.2464</a:t>
                </a:r>
              </a:p>
            </c:rich>
          </c:tx>
          <c:overlay val="0"/>
        </c:title>
        <c:numFmt formatCode="General" sourceLinked="1"/>
        <c:majorTickMark val="out"/>
        <c:minorTickMark val="none"/>
        <c:tickLblPos val="nextTo"/>
        <c:crossAx val="88844256"/>
        <c:crosses val="autoZero"/>
        <c:crossBetween val="midCat"/>
      </c:valAx>
      <c:valAx>
        <c:axId val="88844256"/>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8882121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539.2464 Line Fit  Plot</a:t>
            </a:r>
          </a:p>
        </c:rich>
      </c:tx>
      <c:overlay val="0"/>
    </c:title>
    <c:autoTitleDeleted val="0"/>
    <c:plotArea>
      <c:layout/>
      <c:scatterChart>
        <c:scatterStyle val="lineMarker"/>
        <c:varyColors val="0"/>
        <c:ser>
          <c:idx val="0"/>
          <c:order val="0"/>
          <c:spPr>
            <a:ln w="19050">
              <a:noFill/>
            </a:ln>
          </c:spPr>
          <c:xVal>
            <c:numRef>
              <c:f>DATA!$V$3:$V$618</c:f>
              <c:numCache>
                <c:formatCode>General</c:formatCode>
                <c:ptCount val="616"/>
                <c:pt idx="0">
                  <c:v>219.58199999999997</c:v>
                </c:pt>
                <c:pt idx="1">
                  <c:v>-143.43099999999998</c:v>
                </c:pt>
                <c:pt idx="2">
                  <c:v>-54.320399999999978</c:v>
                </c:pt>
                <c:pt idx="3">
                  <c:v>71.77200000000002</c:v>
                </c:pt>
                <c:pt idx="4">
                  <c:v>96.854399999999998</c:v>
                </c:pt>
                <c:pt idx="5">
                  <c:v>63.685999999999979</c:v>
                </c:pt>
                <c:pt idx="6">
                  <c:v>60.391999999999939</c:v>
                </c:pt>
                <c:pt idx="7">
                  <c:v>15.147000000000006</c:v>
                </c:pt>
                <c:pt idx="8">
                  <c:v>-12.196000000000005</c:v>
                </c:pt>
                <c:pt idx="9">
                  <c:v>12.177999999999983</c:v>
                </c:pt>
                <c:pt idx="10">
                  <c:v>-29.252400000000009</c:v>
                </c:pt>
                <c:pt idx="11">
                  <c:v>-66.391599999999983</c:v>
                </c:pt>
                <c:pt idx="12">
                  <c:v>-8.5794000000000779</c:v>
                </c:pt>
                <c:pt idx="13">
                  <c:v>40.472999999999999</c:v>
                </c:pt>
                <c:pt idx="14">
                  <c:v>70.196000000000026</c:v>
                </c:pt>
                <c:pt idx="15">
                  <c:v>-56.995999999999981</c:v>
                </c:pt>
                <c:pt idx="16">
                  <c:v>145.06959999999992</c:v>
                </c:pt>
                <c:pt idx="17">
                  <c:v>39.923399999999994</c:v>
                </c:pt>
                <c:pt idx="18">
                  <c:v>12.106799999999993</c:v>
                </c:pt>
                <c:pt idx="19">
                  <c:v>83.709599999999966</c:v>
                </c:pt>
                <c:pt idx="20">
                  <c:v>54.17639999999993</c:v>
                </c:pt>
                <c:pt idx="21">
                  <c:v>21.835199999999986</c:v>
                </c:pt>
                <c:pt idx="22">
                  <c:v>-1.0196000000000005</c:v>
                </c:pt>
                <c:pt idx="23">
                  <c:v>260.61120000000017</c:v>
                </c:pt>
                <c:pt idx="24">
                  <c:v>-6.5490000000000492</c:v>
                </c:pt>
                <c:pt idx="25">
                  <c:v>-4.4969999999999999</c:v>
                </c:pt>
                <c:pt idx="26">
                  <c:v>-28.686199999999999</c:v>
                </c:pt>
                <c:pt idx="27">
                  <c:v>98.480200000000082</c:v>
                </c:pt>
                <c:pt idx="28">
                  <c:v>16.797200000000004</c:v>
                </c:pt>
                <c:pt idx="29">
                  <c:v>80.777199999999979</c:v>
                </c:pt>
                <c:pt idx="30">
                  <c:v>24.2012</c:v>
                </c:pt>
                <c:pt idx="31">
                  <c:v>168.47040000000004</c:v>
                </c:pt>
                <c:pt idx="32">
                  <c:v>-69.311999999999898</c:v>
                </c:pt>
                <c:pt idx="33">
                  <c:v>420.58800000000019</c:v>
                </c:pt>
                <c:pt idx="34">
                  <c:v>0</c:v>
                </c:pt>
                <c:pt idx="35">
                  <c:v>140.39599999999993</c:v>
                </c:pt>
                <c:pt idx="36">
                  <c:v>-29.116799999999955</c:v>
                </c:pt>
                <c:pt idx="37">
                  <c:v>6.4784000000000042</c:v>
                </c:pt>
                <c:pt idx="38">
                  <c:v>-15.146999999999991</c:v>
                </c:pt>
                <c:pt idx="39">
                  <c:v>-86.058600000000013</c:v>
                </c:pt>
                <c:pt idx="40">
                  <c:v>43.675200000000018</c:v>
                </c:pt>
                <c:pt idx="41">
                  <c:v>-14.870399999999961</c:v>
                </c:pt>
                <c:pt idx="42">
                  <c:v>-20.784600000000012</c:v>
                </c:pt>
                <c:pt idx="43">
                  <c:v>-12.84900000000016</c:v>
                </c:pt>
                <c:pt idx="44">
                  <c:v>59.481600000000014</c:v>
                </c:pt>
                <c:pt idx="45">
                  <c:v>25.474399999999999</c:v>
                </c:pt>
                <c:pt idx="46">
                  <c:v>-20.245000000000008</c:v>
                </c:pt>
                <c:pt idx="47">
                  <c:v>-15.418800000000203</c:v>
                </c:pt>
                <c:pt idx="48">
                  <c:v>43.223399999999984</c:v>
                </c:pt>
                <c:pt idx="49">
                  <c:v>-28.49799999999999</c:v>
                </c:pt>
                <c:pt idx="50">
                  <c:v>6.8388000000000009</c:v>
                </c:pt>
                <c:pt idx="51">
                  <c:v>17.098099999999988</c:v>
                </c:pt>
                <c:pt idx="52">
                  <c:v>35.097300000000004</c:v>
                </c:pt>
                <c:pt idx="53">
                  <c:v>-2.6997000000000355</c:v>
                </c:pt>
                <c:pt idx="54">
                  <c:v>15.222499999999997</c:v>
                </c:pt>
                <c:pt idx="55">
                  <c:v>32.097999999999971</c:v>
                </c:pt>
                <c:pt idx="56">
                  <c:v>7.0980000000000061</c:v>
                </c:pt>
                <c:pt idx="57">
                  <c:v>25.897999999999982</c:v>
                </c:pt>
                <c:pt idx="58">
                  <c:v>176.80260000000001</c:v>
                </c:pt>
                <c:pt idx="59">
                  <c:v>-63.376499999999965</c:v>
                </c:pt>
                <c:pt idx="60">
                  <c:v>-136.48950000000002</c:v>
                </c:pt>
                <c:pt idx="61">
                  <c:v>-2.6997000000000355</c:v>
                </c:pt>
                <c:pt idx="62">
                  <c:v>553.39019999999982</c:v>
                </c:pt>
                <c:pt idx="63">
                  <c:v>146.38799999999998</c:v>
                </c:pt>
                <c:pt idx="64">
                  <c:v>1.3097999999999956</c:v>
                </c:pt>
                <c:pt idx="65">
                  <c:v>-15.222500000000011</c:v>
                </c:pt>
                <c:pt idx="66">
                  <c:v>-124.431</c:v>
                </c:pt>
                <c:pt idx="67">
                  <c:v>60.391999999999967</c:v>
                </c:pt>
                <c:pt idx="68">
                  <c:v>-13.432999999999993</c:v>
                </c:pt>
                <c:pt idx="69">
                  <c:v>-24.397999999999911</c:v>
                </c:pt>
                <c:pt idx="70">
                  <c:v>-47.871600000000001</c:v>
                </c:pt>
                <c:pt idx="71">
                  <c:v>-114.39120000000003</c:v>
                </c:pt>
                <c:pt idx="72">
                  <c:v>-38.215799999999973</c:v>
                </c:pt>
                <c:pt idx="73">
                  <c:v>267.66720000000009</c:v>
                </c:pt>
                <c:pt idx="74">
                  <c:v>30.444999999999993</c:v>
                </c:pt>
                <c:pt idx="75">
                  <c:v>13.317599999999985</c:v>
                </c:pt>
                <c:pt idx="76">
                  <c:v>52.376399999999961</c:v>
                </c:pt>
                <c:pt idx="77">
                  <c:v>0</c:v>
                </c:pt>
                <c:pt idx="78">
                  <c:v>5.1960000000000015</c:v>
                </c:pt>
                <c:pt idx="79">
                  <c:v>-119.23120000000003</c:v>
                </c:pt>
                <c:pt idx="80">
                  <c:v>13.437199999999986</c:v>
                </c:pt>
                <c:pt idx="81">
                  <c:v>-8.5794000000000779</c:v>
                </c:pt>
                <c:pt idx="82">
                  <c:v>10.960199999999993</c:v>
                </c:pt>
                <c:pt idx="83">
                  <c:v>19.435200000000009</c:v>
                </c:pt>
                <c:pt idx="84">
                  <c:v>33.215599999999995</c:v>
                </c:pt>
                <c:pt idx="85">
                  <c:v>378.274</c:v>
                </c:pt>
                <c:pt idx="86">
                  <c:v>0</c:v>
                </c:pt>
                <c:pt idx="87">
                  <c:v>35.097300000000004</c:v>
                </c:pt>
                <c:pt idx="88">
                  <c:v>-36.213599999999985</c:v>
                </c:pt>
                <c:pt idx="89">
                  <c:v>18.176399999999973</c:v>
                </c:pt>
                <c:pt idx="90">
                  <c:v>45.555000000000007</c:v>
                </c:pt>
                <c:pt idx="91">
                  <c:v>-110.02320000000003</c:v>
                </c:pt>
                <c:pt idx="92">
                  <c:v>-20.784600000000012</c:v>
                </c:pt>
                <c:pt idx="93">
                  <c:v>-29.007299999999994</c:v>
                </c:pt>
                <c:pt idx="94">
                  <c:v>-93.472400000000022</c:v>
                </c:pt>
                <c:pt idx="95">
                  <c:v>12.805799999999994</c:v>
                </c:pt>
                <c:pt idx="96">
                  <c:v>-35.513599999999997</c:v>
                </c:pt>
                <c:pt idx="97">
                  <c:v>0</c:v>
                </c:pt>
                <c:pt idx="98">
                  <c:v>-10.918799999999983</c:v>
                </c:pt>
                <c:pt idx="99">
                  <c:v>-38.211600000000033</c:v>
                </c:pt>
                <c:pt idx="100">
                  <c:v>88.725000000000023</c:v>
                </c:pt>
                <c:pt idx="101">
                  <c:v>-14.638799999999947</c:v>
                </c:pt>
                <c:pt idx="102">
                  <c:v>45.293999999999954</c:v>
                </c:pt>
                <c:pt idx="103">
                  <c:v>25.874999999999972</c:v>
                </c:pt>
                <c:pt idx="104">
                  <c:v>4.8391999999999911</c:v>
                </c:pt>
                <c:pt idx="105">
                  <c:v>313.26239999999967</c:v>
                </c:pt>
                <c:pt idx="106">
                  <c:v>0</c:v>
                </c:pt>
                <c:pt idx="107">
                  <c:v>115.5528</c:v>
                </c:pt>
                <c:pt idx="108">
                  <c:v>-12.147999999999996</c:v>
                </c:pt>
                <c:pt idx="109">
                  <c:v>-73.054800000000071</c:v>
                </c:pt>
                <c:pt idx="110">
                  <c:v>36.473600000000005</c:v>
                </c:pt>
                <c:pt idx="111">
                  <c:v>-28.274400000000021</c:v>
                </c:pt>
                <c:pt idx="112">
                  <c:v>0</c:v>
                </c:pt>
                <c:pt idx="113">
                  <c:v>-75.191999999999979</c:v>
                </c:pt>
                <c:pt idx="114">
                  <c:v>-1.217800000000004</c:v>
                </c:pt>
                <c:pt idx="115">
                  <c:v>-17.744999999999976</c:v>
                </c:pt>
                <c:pt idx="116">
                  <c:v>-25.477199999999982</c:v>
                </c:pt>
                <c:pt idx="117">
                  <c:v>-58.504800000000017</c:v>
                </c:pt>
                <c:pt idx="118">
                  <c:v>-26.635199999999998</c:v>
                </c:pt>
                <c:pt idx="119">
                  <c:v>38.870400000000018</c:v>
                </c:pt>
                <c:pt idx="120">
                  <c:v>-93.989999999999952</c:v>
                </c:pt>
                <c:pt idx="121">
                  <c:v>383.93099999999993</c:v>
                </c:pt>
                <c:pt idx="122">
                  <c:v>13.588199999999986</c:v>
                </c:pt>
                <c:pt idx="123">
                  <c:v>-8.5794000000000779</c:v>
                </c:pt>
                <c:pt idx="124">
                  <c:v>-59.835600000000042</c:v>
                </c:pt>
                <c:pt idx="125">
                  <c:v>0</c:v>
                </c:pt>
                <c:pt idx="126">
                  <c:v>-9.1601999999999961</c:v>
                </c:pt>
                <c:pt idx="127">
                  <c:v>-9.1601999999999961</c:v>
                </c:pt>
                <c:pt idx="128">
                  <c:v>23.027999999999992</c:v>
                </c:pt>
                <c:pt idx="129">
                  <c:v>-93.472400000000022</c:v>
                </c:pt>
                <c:pt idx="130">
                  <c:v>47.660399999999967</c:v>
                </c:pt>
                <c:pt idx="131">
                  <c:v>102.95279999999988</c:v>
                </c:pt>
                <c:pt idx="132">
                  <c:v>49.715999999999966</c:v>
                </c:pt>
                <c:pt idx="133">
                  <c:v>-11.51760000000003</c:v>
                </c:pt>
                <c:pt idx="134">
                  <c:v>6.3935999999999957</c:v>
                </c:pt>
                <c:pt idx="135">
                  <c:v>15.147000000000004</c:v>
                </c:pt>
                <c:pt idx="136">
                  <c:v>17.466000000000008</c:v>
                </c:pt>
                <c:pt idx="137">
                  <c:v>2.3093999999999895</c:v>
                </c:pt>
                <c:pt idx="138">
                  <c:v>373.77899999999983</c:v>
                </c:pt>
                <c:pt idx="139">
                  <c:v>-25.474400000000017</c:v>
                </c:pt>
                <c:pt idx="140">
                  <c:v>-2.5698000000000292</c:v>
                </c:pt>
                <c:pt idx="141">
                  <c:v>14.690199999999997</c:v>
                </c:pt>
                <c:pt idx="142">
                  <c:v>151.47000000000003</c:v>
                </c:pt>
                <c:pt idx="143">
                  <c:v>84.501999999999953</c:v>
                </c:pt>
                <c:pt idx="144">
                  <c:v>89.222400000000022</c:v>
                </c:pt>
                <c:pt idx="145">
                  <c:v>77.624999999999972</c:v>
                </c:pt>
                <c:pt idx="146">
                  <c:v>87.28419999999997</c:v>
                </c:pt>
                <c:pt idx="147">
                  <c:v>314.03840000000002</c:v>
                </c:pt>
                <c:pt idx="148">
                  <c:v>585.55199999999991</c:v>
                </c:pt>
                <c:pt idx="149">
                  <c:v>-9.0929999999999964</c:v>
                </c:pt>
                <c:pt idx="150">
                  <c:v>54.400800000000004</c:v>
                </c:pt>
                <c:pt idx="151">
                  <c:v>-63.376499999999965</c:v>
                </c:pt>
                <c:pt idx="152">
                  <c:v>-19.338199999999993</c:v>
                </c:pt>
                <c:pt idx="153">
                  <c:v>2.8392000000000017</c:v>
                </c:pt>
                <c:pt idx="154">
                  <c:v>112.78800000000001</c:v>
                </c:pt>
                <c:pt idx="155">
                  <c:v>-59.835600000000042</c:v>
                </c:pt>
                <c:pt idx="156">
                  <c:v>51.476399999999941</c:v>
                </c:pt>
                <c:pt idx="157">
                  <c:v>0</c:v>
                </c:pt>
                <c:pt idx="158">
                  <c:v>68.001000000000033</c:v>
                </c:pt>
                <c:pt idx="159">
                  <c:v>-22.138200000000012</c:v>
                </c:pt>
                <c:pt idx="160">
                  <c:v>54.352799999999945</c:v>
                </c:pt>
                <c:pt idx="161">
                  <c:v>148.70400000000006</c:v>
                </c:pt>
                <c:pt idx="162">
                  <c:v>-1.217800000000004</c:v>
                </c:pt>
                <c:pt idx="163">
                  <c:v>-108.26620000000001</c:v>
                </c:pt>
                <c:pt idx="164">
                  <c:v>746.40779999999972</c:v>
                </c:pt>
                <c:pt idx="165">
                  <c:v>-77.333000000000013</c:v>
                </c:pt>
                <c:pt idx="166">
                  <c:v>-24.858000000000175</c:v>
                </c:pt>
                <c:pt idx="167">
                  <c:v>-6.0890000000000057</c:v>
                </c:pt>
                <c:pt idx="168">
                  <c:v>-5.5240000000000293</c:v>
                </c:pt>
                <c:pt idx="169">
                  <c:v>81.264599999999916</c:v>
                </c:pt>
                <c:pt idx="170">
                  <c:v>-6.0980000000000025</c:v>
                </c:pt>
                <c:pt idx="171">
                  <c:v>173.32919999999999</c:v>
                </c:pt>
                <c:pt idx="172">
                  <c:v>21.259</c:v>
                </c:pt>
                <c:pt idx="173">
                  <c:v>48.795999999999978</c:v>
                </c:pt>
                <c:pt idx="174">
                  <c:v>-24.842999999999961</c:v>
                </c:pt>
                <c:pt idx="175">
                  <c:v>-36.441000000000031</c:v>
                </c:pt>
                <c:pt idx="176">
                  <c:v>-11.337199999999939</c:v>
                </c:pt>
                <c:pt idx="177">
                  <c:v>-12.147000000000009</c:v>
                </c:pt>
                <c:pt idx="178">
                  <c:v>18.327599999999997</c:v>
                </c:pt>
                <c:pt idx="179">
                  <c:v>36.3018</c:v>
                </c:pt>
                <c:pt idx="180">
                  <c:v>9.9651999999999994</c:v>
                </c:pt>
                <c:pt idx="181">
                  <c:v>6.0740000000000016</c:v>
                </c:pt>
                <c:pt idx="182">
                  <c:v>-35.513599999999997</c:v>
                </c:pt>
                <c:pt idx="183">
                  <c:v>-630.88200000000006</c:v>
                </c:pt>
                <c:pt idx="184">
                  <c:v>-2.1312000000000033</c:v>
                </c:pt>
                <c:pt idx="185">
                  <c:v>227.20500000000004</c:v>
                </c:pt>
                <c:pt idx="186">
                  <c:v>3.2392000000000074</c:v>
                </c:pt>
                <c:pt idx="187">
                  <c:v>71.77200000000002</c:v>
                </c:pt>
                <c:pt idx="188">
                  <c:v>35.490000000000009</c:v>
                </c:pt>
                <c:pt idx="189">
                  <c:v>240.29399999999995</c:v>
                </c:pt>
                <c:pt idx="190">
                  <c:v>-43.435200000000009</c:v>
                </c:pt>
                <c:pt idx="191">
                  <c:v>-31.843000000000018</c:v>
                </c:pt>
                <c:pt idx="192">
                  <c:v>-14.195999999999984</c:v>
                </c:pt>
                <c:pt idx="193">
                  <c:v>52.339199999999977</c:v>
                </c:pt>
                <c:pt idx="194">
                  <c:v>8.1881999999999877</c:v>
                </c:pt>
                <c:pt idx="195">
                  <c:v>-42.746999999999957</c:v>
                </c:pt>
                <c:pt idx="196">
                  <c:v>13.677600000000002</c:v>
                </c:pt>
                <c:pt idx="197">
                  <c:v>-110.02320000000003</c:v>
                </c:pt>
                <c:pt idx="198">
                  <c:v>-23.782199999999996</c:v>
                </c:pt>
                <c:pt idx="199">
                  <c:v>70.196000000000026</c:v>
                </c:pt>
                <c:pt idx="200">
                  <c:v>-163.57670000000005</c:v>
                </c:pt>
                <c:pt idx="201">
                  <c:v>770.35199999999986</c:v>
                </c:pt>
                <c:pt idx="202">
                  <c:v>125.24499999999995</c:v>
                </c:pt>
                <c:pt idx="203">
                  <c:v>-19.105800000000016</c:v>
                </c:pt>
                <c:pt idx="204">
                  <c:v>47.848000000000013</c:v>
                </c:pt>
                <c:pt idx="205">
                  <c:v>307.14479999999992</c:v>
                </c:pt>
                <c:pt idx="206">
                  <c:v>-3.2391999999999896</c:v>
                </c:pt>
                <c:pt idx="207">
                  <c:v>-29.152799999999992</c:v>
                </c:pt>
                <c:pt idx="208">
                  <c:v>4.1971999999999987</c:v>
                </c:pt>
                <c:pt idx="209">
                  <c:v>-18.117599999999996</c:v>
                </c:pt>
                <c:pt idx="210">
                  <c:v>31.015599999999978</c:v>
                </c:pt>
                <c:pt idx="211">
                  <c:v>143.62880000000001</c:v>
                </c:pt>
                <c:pt idx="212">
                  <c:v>20.733199999999997</c:v>
                </c:pt>
                <c:pt idx="213">
                  <c:v>-13.740299999999994</c:v>
                </c:pt>
                <c:pt idx="214">
                  <c:v>-5.1396000000000583</c:v>
                </c:pt>
                <c:pt idx="215">
                  <c:v>56.274400000000014</c:v>
                </c:pt>
                <c:pt idx="216">
                  <c:v>20.155800000000013</c:v>
                </c:pt>
                <c:pt idx="217">
                  <c:v>99.431999999999931</c:v>
                </c:pt>
                <c:pt idx="218">
                  <c:v>22.529599999999995</c:v>
                </c:pt>
                <c:pt idx="219">
                  <c:v>-39.636999999999993</c:v>
                </c:pt>
                <c:pt idx="220">
                  <c:v>52.376399999999961</c:v>
                </c:pt>
                <c:pt idx="221">
                  <c:v>-8.5416000000000025</c:v>
                </c:pt>
                <c:pt idx="222">
                  <c:v>51.829200000000014</c:v>
                </c:pt>
                <c:pt idx="223">
                  <c:v>-84.823200000000071</c:v>
                </c:pt>
                <c:pt idx="224">
                  <c:v>64.756799999999998</c:v>
                </c:pt>
                <c:pt idx="225">
                  <c:v>-17.035200000000003</c:v>
                </c:pt>
                <c:pt idx="226">
                  <c:v>-18.117599999999996</c:v>
                </c:pt>
                <c:pt idx="227">
                  <c:v>-28.274400000000021</c:v>
                </c:pt>
                <c:pt idx="228">
                  <c:v>43.840799999999973</c:v>
                </c:pt>
                <c:pt idx="229">
                  <c:v>244.24959999999999</c:v>
                </c:pt>
                <c:pt idx="230">
                  <c:v>169.18200000000004</c:v>
                </c:pt>
                <c:pt idx="231">
                  <c:v>21.837600000000023</c:v>
                </c:pt>
                <c:pt idx="232">
                  <c:v>38.970000000000006</c:v>
                </c:pt>
                <c:pt idx="233">
                  <c:v>-172.11720000000003</c:v>
                </c:pt>
                <c:pt idx="234">
                  <c:v>75.686000000000007</c:v>
                </c:pt>
                <c:pt idx="235">
                  <c:v>72.640799999999999</c:v>
                </c:pt>
                <c:pt idx="236">
                  <c:v>0</c:v>
                </c:pt>
                <c:pt idx="237">
                  <c:v>23.576399999999978</c:v>
                </c:pt>
                <c:pt idx="238">
                  <c:v>-6.5490000000000492</c:v>
                </c:pt>
                <c:pt idx="239">
                  <c:v>-73.819200000000052</c:v>
                </c:pt>
                <c:pt idx="240">
                  <c:v>81.173400000000001</c:v>
                </c:pt>
                <c:pt idx="241">
                  <c:v>-12.84900000000016</c:v>
                </c:pt>
                <c:pt idx="242">
                  <c:v>7.119599999999906</c:v>
                </c:pt>
                <c:pt idx="243">
                  <c:v>580.53939999999989</c:v>
                </c:pt>
                <c:pt idx="244">
                  <c:v>70.197999999999922</c:v>
                </c:pt>
                <c:pt idx="245">
                  <c:v>2.4597999999999871</c:v>
                </c:pt>
                <c:pt idx="246">
                  <c:v>-97.552800000000076</c:v>
                </c:pt>
                <c:pt idx="247">
                  <c:v>-14.407800000000009</c:v>
                </c:pt>
                <c:pt idx="248">
                  <c:v>28.137200000000007</c:v>
                </c:pt>
                <c:pt idx="249">
                  <c:v>168.47040000000004</c:v>
                </c:pt>
                <c:pt idx="250">
                  <c:v>102.95279999999988</c:v>
                </c:pt>
                <c:pt idx="251">
                  <c:v>56.324000000000012</c:v>
                </c:pt>
                <c:pt idx="252">
                  <c:v>43.464599999999905</c:v>
                </c:pt>
                <c:pt idx="253">
                  <c:v>8.8783999999999921</c:v>
                </c:pt>
                <c:pt idx="254">
                  <c:v>-14.558399999999978</c:v>
                </c:pt>
                <c:pt idx="255">
                  <c:v>-14.576399999999996</c:v>
                </c:pt>
                <c:pt idx="256">
                  <c:v>7.0489999999999498</c:v>
                </c:pt>
                <c:pt idx="257">
                  <c:v>25.245000000000019</c:v>
                </c:pt>
                <c:pt idx="258">
                  <c:v>422.51</c:v>
                </c:pt>
                <c:pt idx="259">
                  <c:v>-34.070400000000006</c:v>
                </c:pt>
                <c:pt idx="260">
                  <c:v>161.96739999999997</c:v>
                </c:pt>
                <c:pt idx="261">
                  <c:v>54.666000000000011</c:v>
                </c:pt>
                <c:pt idx="262">
                  <c:v>-12.839199999999977</c:v>
                </c:pt>
                <c:pt idx="263">
                  <c:v>0</c:v>
                </c:pt>
                <c:pt idx="264">
                  <c:v>-21.068600000000174</c:v>
                </c:pt>
                <c:pt idx="265">
                  <c:v>375.73500000000001</c:v>
                </c:pt>
                <c:pt idx="266">
                  <c:v>609.71569999999997</c:v>
                </c:pt>
                <c:pt idx="267">
                  <c:v>8.0990999999999875</c:v>
                </c:pt>
                <c:pt idx="268">
                  <c:v>18.176400000000008</c:v>
                </c:pt>
                <c:pt idx="269">
                  <c:v>-97.176000000000073</c:v>
                </c:pt>
                <c:pt idx="270">
                  <c:v>-35.36460000000001</c:v>
                </c:pt>
                <c:pt idx="271">
                  <c:v>23.924000000000007</c:v>
                </c:pt>
                <c:pt idx="272">
                  <c:v>8.5371999999999968</c:v>
                </c:pt>
                <c:pt idx="273">
                  <c:v>4.2293999999999699</c:v>
                </c:pt>
                <c:pt idx="274">
                  <c:v>-137.52900000000002</c:v>
                </c:pt>
                <c:pt idx="275">
                  <c:v>-20.784600000000012</c:v>
                </c:pt>
                <c:pt idx="276">
                  <c:v>45.348800000000011</c:v>
                </c:pt>
                <c:pt idx="277">
                  <c:v>77.035199999999975</c:v>
                </c:pt>
                <c:pt idx="278">
                  <c:v>8.8783999999999956</c:v>
                </c:pt>
                <c:pt idx="279">
                  <c:v>-99.621900000000068</c:v>
                </c:pt>
                <c:pt idx="280">
                  <c:v>50.097999999999985</c:v>
                </c:pt>
                <c:pt idx="281">
                  <c:v>100.19599999999997</c:v>
                </c:pt>
                <c:pt idx="282">
                  <c:v>294.67100000000005</c:v>
                </c:pt>
                <c:pt idx="283">
                  <c:v>2.8195999999999799</c:v>
                </c:pt>
                <c:pt idx="284">
                  <c:v>0</c:v>
                </c:pt>
                <c:pt idx="285">
                  <c:v>8.0945999999999998</c:v>
                </c:pt>
                <c:pt idx="286">
                  <c:v>-8.0784000000000198</c:v>
                </c:pt>
                <c:pt idx="287">
                  <c:v>14.124599999999999</c:v>
                </c:pt>
                <c:pt idx="288">
                  <c:v>-6.0196000000000538</c:v>
                </c:pt>
                <c:pt idx="289">
                  <c:v>0</c:v>
                </c:pt>
                <c:pt idx="290">
                  <c:v>11.264799999999997</c:v>
                </c:pt>
                <c:pt idx="291">
                  <c:v>-31.914400000000015</c:v>
                </c:pt>
                <c:pt idx="292">
                  <c:v>209.27399999999992</c:v>
                </c:pt>
                <c:pt idx="293">
                  <c:v>20.155800000000013</c:v>
                </c:pt>
                <c:pt idx="294">
                  <c:v>225.26400000000001</c:v>
                </c:pt>
                <c:pt idx="295">
                  <c:v>21.294000000000008</c:v>
                </c:pt>
                <c:pt idx="296">
                  <c:v>141.1644</c:v>
                </c:pt>
                <c:pt idx="297">
                  <c:v>-90.376199999999997</c:v>
                </c:pt>
                <c:pt idx="298">
                  <c:v>35.759999999999962</c:v>
                </c:pt>
                <c:pt idx="299">
                  <c:v>149.14799999999991</c:v>
                </c:pt>
                <c:pt idx="300">
                  <c:v>-13.677599999999998</c:v>
                </c:pt>
                <c:pt idx="301">
                  <c:v>50.490000000000009</c:v>
                </c:pt>
                <c:pt idx="302">
                  <c:v>-11.069100000000006</c:v>
                </c:pt>
                <c:pt idx="303">
                  <c:v>27.057799999999986</c:v>
                </c:pt>
                <c:pt idx="304">
                  <c:v>-15.245000000000005</c:v>
                </c:pt>
                <c:pt idx="305">
                  <c:v>-2.5647999999999982</c:v>
                </c:pt>
                <c:pt idx="306">
                  <c:v>-54.595799999999997</c:v>
                </c:pt>
                <c:pt idx="307">
                  <c:v>-10.283999999999992</c:v>
                </c:pt>
                <c:pt idx="308">
                  <c:v>88.552800000000005</c:v>
                </c:pt>
                <c:pt idx="309">
                  <c:v>52.511399999999981</c:v>
                </c:pt>
                <c:pt idx="310">
                  <c:v>-19.105800000000016</c:v>
                </c:pt>
                <c:pt idx="311">
                  <c:v>-68.1096</c:v>
                </c:pt>
                <c:pt idx="312">
                  <c:v>73.19399999999996</c:v>
                </c:pt>
                <c:pt idx="313">
                  <c:v>13.764599999999994</c:v>
                </c:pt>
                <c:pt idx="314">
                  <c:v>20.959199999999996</c:v>
                </c:pt>
                <c:pt idx="315">
                  <c:v>11.69100000000001</c:v>
                </c:pt>
                <c:pt idx="316">
                  <c:v>24.156800000000004</c:v>
                </c:pt>
                <c:pt idx="317">
                  <c:v>-46.399800000000013</c:v>
                </c:pt>
                <c:pt idx="318">
                  <c:v>-1.0656000000000017</c:v>
                </c:pt>
                <c:pt idx="319">
                  <c:v>-13.810000000000116</c:v>
                </c:pt>
                <c:pt idx="320">
                  <c:v>-9.717599999999976</c:v>
                </c:pt>
                <c:pt idx="321">
                  <c:v>178.79999999999998</c:v>
                </c:pt>
                <c:pt idx="322">
                  <c:v>-7.0979999999999919</c:v>
                </c:pt>
                <c:pt idx="323">
                  <c:v>145.2816</c:v>
                </c:pt>
                <c:pt idx="324">
                  <c:v>134.53020000000001</c:v>
                </c:pt>
                <c:pt idx="325">
                  <c:v>394.21199999999999</c:v>
                </c:pt>
                <c:pt idx="326">
                  <c:v>700.98000000000013</c:v>
                </c:pt>
                <c:pt idx="327">
                  <c:v>-258.50160000000011</c:v>
                </c:pt>
                <c:pt idx="328">
                  <c:v>112.78800000000001</c:v>
                </c:pt>
                <c:pt idx="329">
                  <c:v>-17.035200000000003</c:v>
                </c:pt>
                <c:pt idx="330">
                  <c:v>33.215599999999995</c:v>
                </c:pt>
                <c:pt idx="331">
                  <c:v>-178.84680000000006</c:v>
                </c:pt>
                <c:pt idx="332">
                  <c:v>105.29699999999988</c:v>
                </c:pt>
                <c:pt idx="333">
                  <c:v>292.77599999999995</c:v>
                </c:pt>
                <c:pt idx="334">
                  <c:v>13.972799999999999</c:v>
                </c:pt>
                <c:pt idx="335">
                  <c:v>25.552800000000005</c:v>
                </c:pt>
                <c:pt idx="336">
                  <c:v>72.640799999999999</c:v>
                </c:pt>
                <c:pt idx="337">
                  <c:v>149.14799999999991</c:v>
                </c:pt>
                <c:pt idx="338">
                  <c:v>-28.597800000000007</c:v>
                </c:pt>
                <c:pt idx="339">
                  <c:v>15.537199999999999</c:v>
                </c:pt>
                <c:pt idx="340">
                  <c:v>5.4800999999999966</c:v>
                </c:pt>
                <c:pt idx="341">
                  <c:v>266.45219999999989</c:v>
                </c:pt>
                <c:pt idx="342">
                  <c:v>251.20200000000003</c:v>
                </c:pt>
                <c:pt idx="343">
                  <c:v>-32.664599999999993</c:v>
                </c:pt>
                <c:pt idx="344">
                  <c:v>-19.258800000000008</c:v>
                </c:pt>
                <c:pt idx="345">
                  <c:v>-7.8588000000000022</c:v>
                </c:pt>
                <c:pt idx="346">
                  <c:v>52.974299999999992</c:v>
                </c:pt>
                <c:pt idx="347">
                  <c:v>292.77599999999995</c:v>
                </c:pt>
                <c:pt idx="348">
                  <c:v>150.29399999999998</c:v>
                </c:pt>
                <c:pt idx="349">
                  <c:v>121.98999999999992</c:v>
                </c:pt>
                <c:pt idx="350">
                  <c:v>-9.1109999999999971</c:v>
                </c:pt>
                <c:pt idx="351">
                  <c:v>-21.717600000000004</c:v>
                </c:pt>
                <c:pt idx="352">
                  <c:v>0</c:v>
                </c:pt>
                <c:pt idx="353">
                  <c:v>10.647000000000004</c:v>
                </c:pt>
                <c:pt idx="354">
                  <c:v>-23.576400000000007</c:v>
                </c:pt>
                <c:pt idx="355">
                  <c:v>146.38799999999998</c:v>
                </c:pt>
                <c:pt idx="356">
                  <c:v>136.66500000000002</c:v>
                </c:pt>
                <c:pt idx="357">
                  <c:v>38.437200000000004</c:v>
                </c:pt>
                <c:pt idx="358">
                  <c:v>48.470400000000012</c:v>
                </c:pt>
                <c:pt idx="359">
                  <c:v>-42.411600000000035</c:v>
                </c:pt>
                <c:pt idx="360">
                  <c:v>-36.176400000000001</c:v>
                </c:pt>
                <c:pt idx="361">
                  <c:v>86.870400000000004</c:v>
                </c:pt>
                <c:pt idx="362">
                  <c:v>62.782199999999975</c:v>
                </c:pt>
                <c:pt idx="363">
                  <c:v>-8.0980000000000167</c:v>
                </c:pt>
                <c:pt idx="364">
                  <c:v>-28.95679999999993</c:v>
                </c:pt>
                <c:pt idx="365">
                  <c:v>141.1644</c:v>
                </c:pt>
                <c:pt idx="366">
                  <c:v>43.784199999999984</c:v>
                </c:pt>
                <c:pt idx="367">
                  <c:v>-5.4882000000000062</c:v>
                </c:pt>
                <c:pt idx="368">
                  <c:v>-57.631200000000035</c:v>
                </c:pt>
                <c:pt idx="369">
                  <c:v>-9.1335000000000122</c:v>
                </c:pt>
                <c:pt idx="370">
                  <c:v>23.027999999999992</c:v>
                </c:pt>
                <c:pt idx="371">
                  <c:v>-5.4801000000000215</c:v>
                </c:pt>
                <c:pt idx="372">
                  <c:v>13.764599999999994</c:v>
                </c:pt>
                <c:pt idx="373">
                  <c:v>72.534400000000005</c:v>
                </c:pt>
                <c:pt idx="374">
                  <c:v>75.654799999999994</c:v>
                </c:pt>
                <c:pt idx="375">
                  <c:v>-51.983999999999924</c:v>
                </c:pt>
                <c:pt idx="376">
                  <c:v>-15.466600000000003</c:v>
                </c:pt>
                <c:pt idx="377">
                  <c:v>-23.782199999999996</c:v>
                </c:pt>
                <c:pt idx="378">
                  <c:v>-12.956799999999994</c:v>
                </c:pt>
                <c:pt idx="379">
                  <c:v>523.70519999999988</c:v>
                </c:pt>
                <c:pt idx="380">
                  <c:v>-46.736200000000011</c:v>
                </c:pt>
                <c:pt idx="381">
                  <c:v>148.70400000000006</c:v>
                </c:pt>
                <c:pt idx="382">
                  <c:v>-14.870399999999961</c:v>
                </c:pt>
                <c:pt idx="383">
                  <c:v>140.39599999999993</c:v>
                </c:pt>
                <c:pt idx="384">
                  <c:v>14.62239999999999</c:v>
                </c:pt>
                <c:pt idx="385">
                  <c:v>-22.138200000000012</c:v>
                </c:pt>
                <c:pt idx="386">
                  <c:v>177.42059999999998</c:v>
                </c:pt>
                <c:pt idx="387">
                  <c:v>150.38400000000001</c:v>
                </c:pt>
                <c:pt idx="388">
                  <c:v>-6.9282000000000039</c:v>
                </c:pt>
                <c:pt idx="389">
                  <c:v>481.46999999999991</c:v>
                </c:pt>
                <c:pt idx="390">
                  <c:v>-65.035200000000046</c:v>
                </c:pt>
                <c:pt idx="391">
                  <c:v>-13.588200000000001</c:v>
                </c:pt>
                <c:pt idx="392">
                  <c:v>35.759999999999962</c:v>
                </c:pt>
                <c:pt idx="393">
                  <c:v>32.633200000000016</c:v>
                </c:pt>
                <c:pt idx="394">
                  <c:v>60.5488</c:v>
                </c:pt>
                <c:pt idx="395">
                  <c:v>0</c:v>
                </c:pt>
                <c:pt idx="396">
                  <c:v>-4.858799999999988</c:v>
                </c:pt>
                <c:pt idx="397">
                  <c:v>189.40460000000002</c:v>
                </c:pt>
                <c:pt idx="398">
                  <c:v>-3.5996000000000521</c:v>
                </c:pt>
                <c:pt idx="399">
                  <c:v>-18.221999999999994</c:v>
                </c:pt>
                <c:pt idx="400">
                  <c:v>356.22500000000002</c:v>
                </c:pt>
                <c:pt idx="401">
                  <c:v>-25.376400000000018</c:v>
                </c:pt>
                <c:pt idx="402">
                  <c:v>-42.89670000000001</c:v>
                </c:pt>
                <c:pt idx="403">
                  <c:v>10.098000000000006</c:v>
                </c:pt>
                <c:pt idx="404">
                  <c:v>210.59399999999977</c:v>
                </c:pt>
                <c:pt idx="405">
                  <c:v>42.117600000000039</c:v>
                </c:pt>
                <c:pt idx="406">
                  <c:v>16.797200000000004</c:v>
                </c:pt>
                <c:pt idx="407">
                  <c:v>27.088199999999965</c:v>
                </c:pt>
                <c:pt idx="408">
                  <c:v>10.647000000000006</c:v>
                </c:pt>
                <c:pt idx="409">
                  <c:v>-109.58220000000011</c:v>
                </c:pt>
                <c:pt idx="410">
                  <c:v>-34.917600000000022</c:v>
                </c:pt>
                <c:pt idx="411">
                  <c:v>119.19999999999999</c:v>
                </c:pt>
                <c:pt idx="412">
                  <c:v>-18.454800000000013</c:v>
                </c:pt>
                <c:pt idx="413">
                  <c:v>7.4591999999999992</c:v>
                </c:pt>
                <c:pt idx="414">
                  <c:v>26.874400000000023</c:v>
                </c:pt>
                <c:pt idx="415">
                  <c:v>423.00849999999997</c:v>
                </c:pt>
                <c:pt idx="416">
                  <c:v>38.379999999999981</c:v>
                </c:pt>
                <c:pt idx="417">
                  <c:v>306.48939999999988</c:v>
                </c:pt>
                <c:pt idx="418">
                  <c:v>16.440299999999986</c:v>
                </c:pt>
                <c:pt idx="419">
                  <c:v>-72.039000000000044</c:v>
                </c:pt>
                <c:pt idx="420">
                  <c:v>10.2592</c:v>
                </c:pt>
                <c:pt idx="421">
                  <c:v>101.38319999999999</c:v>
                </c:pt>
                <c:pt idx="422">
                  <c:v>-56.343000000000018</c:v>
                </c:pt>
                <c:pt idx="423">
                  <c:v>225.26400000000001</c:v>
                </c:pt>
                <c:pt idx="424">
                  <c:v>23.027999999999992</c:v>
                </c:pt>
                <c:pt idx="425">
                  <c:v>81.173400000000001</c:v>
                </c:pt>
                <c:pt idx="426">
                  <c:v>45.294000000000011</c:v>
                </c:pt>
                <c:pt idx="427">
                  <c:v>-30.933200000000006</c:v>
                </c:pt>
                <c:pt idx="428">
                  <c:v>42.588000000000022</c:v>
                </c:pt>
                <c:pt idx="429">
                  <c:v>-93.989999999999952</c:v>
                </c:pt>
                <c:pt idx="430">
                  <c:v>32.633199999999988</c:v>
                </c:pt>
                <c:pt idx="431">
                  <c:v>-36.176400000000001</c:v>
                </c:pt>
                <c:pt idx="432">
                  <c:v>9.1637999999999984</c:v>
                </c:pt>
                <c:pt idx="433">
                  <c:v>-7.0979999999999919</c:v>
                </c:pt>
                <c:pt idx="434">
                  <c:v>181.17599999999993</c:v>
                </c:pt>
                <c:pt idx="435">
                  <c:v>-92.799600000000027</c:v>
                </c:pt>
                <c:pt idx="436">
                  <c:v>-5.8346000000000231</c:v>
                </c:pt>
                <c:pt idx="437">
                  <c:v>47.0548</c:v>
                </c:pt>
                <c:pt idx="438">
                  <c:v>2.3093999999999895</c:v>
                </c:pt>
                <c:pt idx="439">
                  <c:v>394.26800000000003</c:v>
                </c:pt>
                <c:pt idx="440">
                  <c:v>60.391999999999967</c:v>
                </c:pt>
                <c:pt idx="441">
                  <c:v>-12.058799999999991</c:v>
                </c:pt>
                <c:pt idx="442">
                  <c:v>-12.058799999999991</c:v>
                </c:pt>
                <c:pt idx="443">
                  <c:v>29.152800000000013</c:v>
                </c:pt>
                <c:pt idx="444">
                  <c:v>29.880199999999981</c:v>
                </c:pt>
                <c:pt idx="445">
                  <c:v>68.333200000000005</c:v>
                </c:pt>
                <c:pt idx="446">
                  <c:v>8.0980000000000203</c:v>
                </c:pt>
                <c:pt idx="447">
                  <c:v>74.573999999999955</c:v>
                </c:pt>
                <c:pt idx="448">
                  <c:v>48.313600000000008</c:v>
                </c:pt>
                <c:pt idx="449">
                  <c:v>45.294000000000011</c:v>
                </c:pt>
                <c:pt idx="450">
                  <c:v>22.940999999999995</c:v>
                </c:pt>
                <c:pt idx="451">
                  <c:v>9.9651999999999994</c:v>
                </c:pt>
                <c:pt idx="452">
                  <c:v>-18.117599999999996</c:v>
                </c:pt>
                <c:pt idx="453">
                  <c:v>-77.333000000000013</c:v>
                </c:pt>
                <c:pt idx="454">
                  <c:v>0</c:v>
                </c:pt>
                <c:pt idx="455">
                  <c:v>-24.294000000000018</c:v>
                </c:pt>
                <c:pt idx="456">
                  <c:v>-96.11460000000011</c:v>
                </c:pt>
                <c:pt idx="457">
                  <c:v>-24.39200000000001</c:v>
                </c:pt>
                <c:pt idx="458">
                  <c:v>108.35279999999986</c:v>
                </c:pt>
                <c:pt idx="459">
                  <c:v>-24.842999999999961</c:v>
                </c:pt>
                <c:pt idx="460">
                  <c:v>18.11760000000001</c:v>
                </c:pt>
                <c:pt idx="461">
                  <c:v>-182.63700000000017</c:v>
                </c:pt>
                <c:pt idx="462">
                  <c:v>-39.952800000000025</c:v>
                </c:pt>
                <c:pt idx="463">
                  <c:v>-140.19599999999997</c:v>
                </c:pt>
                <c:pt idx="464">
                  <c:v>256.78399999999976</c:v>
                </c:pt>
                <c:pt idx="465">
                  <c:v>-12.196000000000005</c:v>
                </c:pt>
                <c:pt idx="466">
                  <c:v>80.78400000000002</c:v>
                </c:pt>
                <c:pt idx="467">
                  <c:v>13.852799999999981</c:v>
                </c:pt>
                <c:pt idx="468">
                  <c:v>87.350400000000036</c:v>
                </c:pt>
                <c:pt idx="469">
                  <c:v>-2.693600000000032</c:v>
                </c:pt>
                <c:pt idx="470">
                  <c:v>6.0740000000000016</c:v>
                </c:pt>
                <c:pt idx="471">
                  <c:v>9.1763999999999974</c:v>
                </c:pt>
                <c:pt idx="472">
                  <c:v>31.94100000000001</c:v>
                </c:pt>
                <c:pt idx="473">
                  <c:v>9.9651999999999994</c:v>
                </c:pt>
                <c:pt idx="474">
                  <c:v>40.586699999999979</c:v>
                </c:pt>
                <c:pt idx="475">
                  <c:v>427.43679999999995</c:v>
                </c:pt>
                <c:pt idx="476">
                  <c:v>14.558400000000006</c:v>
                </c:pt>
                <c:pt idx="477">
                  <c:v>10.858800000000002</c:v>
                </c:pt>
                <c:pt idx="478">
                  <c:v>-7.7094000000001017</c:v>
                </c:pt>
                <c:pt idx="479">
                  <c:v>-5.8346000000000231</c:v>
                </c:pt>
                <c:pt idx="480">
                  <c:v>12.990000000000002</c:v>
                </c:pt>
                <c:pt idx="481">
                  <c:v>-34.64100000000002</c:v>
                </c:pt>
                <c:pt idx="482">
                  <c:v>76.011600000000016</c:v>
                </c:pt>
                <c:pt idx="483">
                  <c:v>-5.758800000000015</c:v>
                </c:pt>
                <c:pt idx="484">
                  <c:v>-35.36460000000001</c:v>
                </c:pt>
                <c:pt idx="485">
                  <c:v>22.529599999999995</c:v>
                </c:pt>
                <c:pt idx="486">
                  <c:v>100.19599999999997</c:v>
                </c:pt>
                <c:pt idx="487">
                  <c:v>-12.078400000000101</c:v>
                </c:pt>
                <c:pt idx="488">
                  <c:v>284.98</c:v>
                </c:pt>
                <c:pt idx="489">
                  <c:v>15.185000000000002</c:v>
                </c:pt>
                <c:pt idx="490">
                  <c:v>28.078400000000016</c:v>
                </c:pt>
                <c:pt idx="491">
                  <c:v>-2.0364000000000004</c:v>
                </c:pt>
                <c:pt idx="492">
                  <c:v>0</c:v>
                </c:pt>
                <c:pt idx="493">
                  <c:v>22.529599999999995</c:v>
                </c:pt>
                <c:pt idx="494">
                  <c:v>73.19399999999996</c:v>
                </c:pt>
                <c:pt idx="495">
                  <c:v>212.18759999999997</c:v>
                </c:pt>
                <c:pt idx="496">
                  <c:v>4.5881999999999987</c:v>
                </c:pt>
                <c:pt idx="497">
                  <c:v>18.11760000000001</c:v>
                </c:pt>
                <c:pt idx="498">
                  <c:v>99.431999999999931</c:v>
                </c:pt>
                <c:pt idx="499">
                  <c:v>143.03999999999996</c:v>
                </c:pt>
                <c:pt idx="500">
                  <c:v>24.857999999999983</c:v>
                </c:pt>
                <c:pt idx="501">
                  <c:v>50.097999999999985</c:v>
                </c:pt>
                <c:pt idx="502">
                  <c:v>4.2623999999999977</c:v>
                </c:pt>
                <c:pt idx="503">
                  <c:v>23.027999999999992</c:v>
                </c:pt>
                <c:pt idx="504">
                  <c:v>2.5980000000000008</c:v>
                </c:pt>
                <c:pt idx="505">
                  <c:v>78.767099999999971</c:v>
                </c:pt>
                <c:pt idx="506">
                  <c:v>-219.16440000000023</c:v>
                </c:pt>
                <c:pt idx="507">
                  <c:v>-54.595799999999997</c:v>
                </c:pt>
                <c:pt idx="508">
                  <c:v>-2.0567999999999991</c:v>
                </c:pt>
                <c:pt idx="509">
                  <c:v>32.391999999999939</c:v>
                </c:pt>
                <c:pt idx="510">
                  <c:v>-29.917800000000021</c:v>
                </c:pt>
                <c:pt idx="511">
                  <c:v>-14.080999999999989</c:v>
                </c:pt>
                <c:pt idx="512">
                  <c:v>65.206400000000002</c:v>
                </c:pt>
                <c:pt idx="513">
                  <c:v>60.356000000000023</c:v>
                </c:pt>
                <c:pt idx="514">
                  <c:v>-14.478399999999993</c:v>
                </c:pt>
                <c:pt idx="515">
                  <c:v>-18.106799999999993</c:v>
                </c:pt>
                <c:pt idx="516">
                  <c:v>27.440999999999995</c:v>
                </c:pt>
                <c:pt idx="517">
                  <c:v>35.098999999999961</c:v>
                </c:pt>
                <c:pt idx="518">
                  <c:v>188.2192</c:v>
                </c:pt>
                <c:pt idx="519">
                  <c:v>-23.03520000000006</c:v>
                </c:pt>
                <c:pt idx="520">
                  <c:v>-6.0980000000000025</c:v>
                </c:pt>
                <c:pt idx="521">
                  <c:v>13.764599999999994</c:v>
                </c:pt>
                <c:pt idx="522">
                  <c:v>90.97199999999998</c:v>
                </c:pt>
                <c:pt idx="523">
                  <c:v>-24.23520000000001</c:v>
                </c:pt>
                <c:pt idx="524">
                  <c:v>9.5031999999999925</c:v>
                </c:pt>
                <c:pt idx="525">
                  <c:v>42.746999999999986</c:v>
                </c:pt>
                <c:pt idx="526">
                  <c:v>59.035200000000003</c:v>
                </c:pt>
                <c:pt idx="527">
                  <c:v>-8.7232000000000198</c:v>
                </c:pt>
                <c:pt idx="528">
                  <c:v>-53.270399999999995</c:v>
                </c:pt>
                <c:pt idx="529">
                  <c:v>-18.088200000000001</c:v>
                </c:pt>
                <c:pt idx="530">
                  <c:v>11.919999999999987</c:v>
                </c:pt>
                <c:pt idx="531">
                  <c:v>-2.6997000000000355</c:v>
                </c:pt>
                <c:pt idx="532">
                  <c:v>20.196000000000012</c:v>
                </c:pt>
                <c:pt idx="533">
                  <c:v>-25.913599999999988</c:v>
                </c:pt>
                <c:pt idx="534">
                  <c:v>81.58299999999997</c:v>
                </c:pt>
                <c:pt idx="535">
                  <c:v>-46.137000000000029</c:v>
                </c:pt>
                <c:pt idx="536">
                  <c:v>-9.1470000000000056</c:v>
                </c:pt>
                <c:pt idx="537">
                  <c:v>412.5394</c:v>
                </c:pt>
                <c:pt idx="538">
                  <c:v>70.980000000000018</c:v>
                </c:pt>
                <c:pt idx="539">
                  <c:v>-73.175999999999988</c:v>
                </c:pt>
                <c:pt idx="540">
                  <c:v>51.294299999999964</c:v>
                </c:pt>
                <c:pt idx="541">
                  <c:v>244.24959999999999</c:v>
                </c:pt>
                <c:pt idx="542">
                  <c:v>84.23520000000002</c:v>
                </c:pt>
                <c:pt idx="543">
                  <c:v>76.112499999999983</c:v>
                </c:pt>
                <c:pt idx="544">
                  <c:v>105.02279999999996</c:v>
                </c:pt>
                <c:pt idx="545">
                  <c:v>70.964399999999983</c:v>
                </c:pt>
                <c:pt idx="546">
                  <c:v>213.73500000000001</c:v>
                </c:pt>
                <c:pt idx="547">
                  <c:v>74.573999999999955</c:v>
                </c:pt>
                <c:pt idx="548">
                  <c:v>97.652399999999943</c:v>
                </c:pt>
                <c:pt idx="549">
                  <c:v>47.848000000000013</c:v>
                </c:pt>
                <c:pt idx="550">
                  <c:v>0</c:v>
                </c:pt>
                <c:pt idx="551">
                  <c:v>63.934499999999971</c:v>
                </c:pt>
                <c:pt idx="552">
                  <c:v>-44.276400000000024</c:v>
                </c:pt>
                <c:pt idx="553">
                  <c:v>50.097999999999985</c:v>
                </c:pt>
                <c:pt idx="554">
                  <c:v>27.176400000000015</c:v>
                </c:pt>
                <c:pt idx="555">
                  <c:v>39.4268</c:v>
                </c:pt>
                <c:pt idx="556">
                  <c:v>25.874999999999972</c:v>
                </c:pt>
                <c:pt idx="557">
                  <c:v>-2.6981999999999999</c:v>
                </c:pt>
                <c:pt idx="558">
                  <c:v>673.88160000000016</c:v>
                </c:pt>
                <c:pt idx="559">
                  <c:v>-0.89990000000001302</c:v>
                </c:pt>
                <c:pt idx="560">
                  <c:v>321.83999999999992</c:v>
                </c:pt>
                <c:pt idx="561">
                  <c:v>155.24999999999994</c:v>
                </c:pt>
                <c:pt idx="562">
                  <c:v>-2.0567999999999991</c:v>
                </c:pt>
                <c:pt idx="563">
                  <c:v>-21.807999999999993</c:v>
                </c:pt>
                <c:pt idx="564">
                  <c:v>23.839999999999975</c:v>
                </c:pt>
                <c:pt idx="565">
                  <c:v>-67.941000000000003</c:v>
                </c:pt>
                <c:pt idx="566">
                  <c:v>-9.0980000000000025</c:v>
                </c:pt>
                <c:pt idx="567">
                  <c:v>173.74080000000001</c:v>
                </c:pt>
                <c:pt idx="568">
                  <c:v>0</c:v>
                </c:pt>
                <c:pt idx="569">
                  <c:v>226.96439999999998</c:v>
                </c:pt>
                <c:pt idx="570">
                  <c:v>-29.277599999999893</c:v>
                </c:pt>
                <c:pt idx="571">
                  <c:v>-87.341800000000035</c:v>
                </c:pt>
                <c:pt idx="572">
                  <c:v>-350.4899999999999</c:v>
                </c:pt>
                <c:pt idx="573">
                  <c:v>163.78740000000002</c:v>
                </c:pt>
                <c:pt idx="574">
                  <c:v>72.534400000000005</c:v>
                </c:pt>
                <c:pt idx="575">
                  <c:v>-146.10960000000014</c:v>
                </c:pt>
                <c:pt idx="576">
                  <c:v>0</c:v>
                </c:pt>
                <c:pt idx="577">
                  <c:v>-70.104300000000023</c:v>
                </c:pt>
                <c:pt idx="578">
                  <c:v>-13.317599999999999</c:v>
                </c:pt>
                <c:pt idx="579">
                  <c:v>-8.0783999999999949</c:v>
                </c:pt>
                <c:pt idx="580">
                  <c:v>-88.783999999999978</c:v>
                </c:pt>
                <c:pt idx="581">
                  <c:v>18.266999999999967</c:v>
                </c:pt>
                <c:pt idx="582">
                  <c:v>139.57019999999989</c:v>
                </c:pt>
                <c:pt idx="583">
                  <c:v>-48.470400000000019</c:v>
                </c:pt>
                <c:pt idx="584">
                  <c:v>10.679399999999873</c:v>
                </c:pt>
                <c:pt idx="585">
                  <c:v>4.968599999999995</c:v>
                </c:pt>
                <c:pt idx="586">
                  <c:v>40.800600000000003</c:v>
                </c:pt>
                <c:pt idx="587">
                  <c:v>-4.1135999999999981</c:v>
                </c:pt>
                <c:pt idx="588">
                  <c:v>89.222400000000022</c:v>
                </c:pt>
                <c:pt idx="589">
                  <c:v>51.749999999999986</c:v>
                </c:pt>
                <c:pt idx="590">
                  <c:v>19.518400000000007</c:v>
                </c:pt>
                <c:pt idx="591">
                  <c:v>224.2673999999999</c:v>
                </c:pt>
                <c:pt idx="592">
                  <c:v>121.76009999999994</c:v>
                </c:pt>
                <c:pt idx="593">
                  <c:v>12.177999999999983</c:v>
                </c:pt>
                <c:pt idx="594">
                  <c:v>-29.252400000000009</c:v>
                </c:pt>
                <c:pt idx="595">
                  <c:v>-18.185999999999993</c:v>
                </c:pt>
                <c:pt idx="596">
                  <c:v>213.73500000000001</c:v>
                </c:pt>
                <c:pt idx="597">
                  <c:v>316.88249999999999</c:v>
                </c:pt>
                <c:pt idx="598">
                  <c:v>131.27849999999995</c:v>
                </c:pt>
                <c:pt idx="599">
                  <c:v>75.489999999999924</c:v>
                </c:pt>
                <c:pt idx="600">
                  <c:v>93.223199999999977</c:v>
                </c:pt>
                <c:pt idx="601">
                  <c:v>28.137200000000007</c:v>
                </c:pt>
                <c:pt idx="602">
                  <c:v>-56.995999999999981</c:v>
                </c:pt>
                <c:pt idx="603">
                  <c:v>262.38999999999987</c:v>
                </c:pt>
                <c:pt idx="604">
                  <c:v>77.743800000000022</c:v>
                </c:pt>
                <c:pt idx="605">
                  <c:v>90.587999999999965</c:v>
                </c:pt>
                <c:pt idx="606">
                  <c:v>0</c:v>
                </c:pt>
                <c:pt idx="607">
                  <c:v>17.745000000000019</c:v>
                </c:pt>
                <c:pt idx="608">
                  <c:v>79.905599999999993</c:v>
                </c:pt>
                <c:pt idx="609">
                  <c:v>34.89279999999998</c:v>
                </c:pt>
                <c:pt idx="610">
                  <c:v>40.800600000000003</c:v>
                </c:pt>
                <c:pt idx="611">
                  <c:v>179.74880000000002</c:v>
                </c:pt>
                <c:pt idx="612">
                  <c:v>102.49980000000001</c:v>
                </c:pt>
                <c:pt idx="613">
                  <c:v>-50.098000000000013</c:v>
                </c:pt>
                <c:pt idx="614">
                  <c:v>43.223399999999984</c:v>
                </c:pt>
                <c:pt idx="615">
                  <c:v>87.568399999999968</c:v>
                </c:pt>
              </c:numCache>
            </c:numRef>
          </c:xVal>
          <c:yVal>
            <c:numRef>
              <c:f>DATA!$S$3:$S$618</c:f>
              <c:numCache>
                <c:formatCode>General</c:formatCode>
                <c:ptCount val="616"/>
                <c:pt idx="0">
                  <c:v>731.93999999999994</c:v>
                </c:pt>
                <c:pt idx="1">
                  <c:v>528.42999999999995</c:v>
                </c:pt>
                <c:pt idx="2">
                  <c:v>362.13599999999997</c:v>
                </c:pt>
                <c:pt idx="3">
                  <c:v>717.72</c:v>
                </c:pt>
                <c:pt idx="4">
                  <c:v>403.56</c:v>
                </c:pt>
                <c:pt idx="5">
                  <c:v>573.17399999999998</c:v>
                </c:pt>
                <c:pt idx="6">
                  <c:v>483.13599999999997</c:v>
                </c:pt>
                <c:pt idx="7">
                  <c:v>242.35200000000003</c:v>
                </c:pt>
                <c:pt idx="8">
                  <c:v>195.136</c:v>
                </c:pt>
                <c:pt idx="9">
                  <c:v>194.84800000000001</c:v>
                </c:pt>
                <c:pt idx="10">
                  <c:v>107.77200000000001</c:v>
                </c:pt>
                <c:pt idx="11">
                  <c:v>211.24599999999998</c:v>
                </c:pt>
                <c:pt idx="12">
                  <c:v>600.55799999999999</c:v>
                </c:pt>
                <c:pt idx="13">
                  <c:v>149.9</c:v>
                </c:pt>
                <c:pt idx="14">
                  <c:v>1403.9200000000003</c:v>
                </c:pt>
                <c:pt idx="15">
                  <c:v>797.94399999999996</c:v>
                </c:pt>
                <c:pt idx="16">
                  <c:v>500.23999999999995</c:v>
                </c:pt>
                <c:pt idx="17">
                  <c:v>326.64600000000002</c:v>
                </c:pt>
                <c:pt idx="18">
                  <c:v>242.13600000000002</c:v>
                </c:pt>
                <c:pt idx="19">
                  <c:v>579.52800000000002</c:v>
                </c:pt>
                <c:pt idx="20">
                  <c:v>481.56800000000004</c:v>
                </c:pt>
                <c:pt idx="21">
                  <c:v>436.70400000000006</c:v>
                </c:pt>
                <c:pt idx="22">
                  <c:v>71.371999999999986</c:v>
                </c:pt>
                <c:pt idx="23">
                  <c:v>1628.82</c:v>
                </c:pt>
                <c:pt idx="24">
                  <c:v>589.41</c:v>
                </c:pt>
                <c:pt idx="25">
                  <c:v>104.93</c:v>
                </c:pt>
                <c:pt idx="26">
                  <c:v>105.68599999999999</c:v>
                </c:pt>
                <c:pt idx="27">
                  <c:v>1125.4879999999998</c:v>
                </c:pt>
                <c:pt idx="28">
                  <c:v>191.96800000000002</c:v>
                </c:pt>
                <c:pt idx="29">
                  <c:v>427.64400000000001</c:v>
                </c:pt>
                <c:pt idx="30">
                  <c:v>128.12400000000002</c:v>
                </c:pt>
                <c:pt idx="31">
                  <c:v>701.96</c:v>
                </c:pt>
                <c:pt idx="32">
                  <c:v>1212.9599999999998</c:v>
                </c:pt>
                <c:pt idx="33">
                  <c:v>3785.2920000000004</c:v>
                </c:pt>
                <c:pt idx="34">
                  <c:v>2803.92</c:v>
                </c:pt>
                <c:pt idx="35">
                  <c:v>631.78200000000004</c:v>
                </c:pt>
                <c:pt idx="36">
                  <c:v>582.33600000000001</c:v>
                </c:pt>
                <c:pt idx="37">
                  <c:v>64.784000000000006</c:v>
                </c:pt>
                <c:pt idx="38">
                  <c:v>212.05799999999999</c:v>
                </c:pt>
                <c:pt idx="39">
                  <c:v>317.05799999999999</c:v>
                </c:pt>
                <c:pt idx="40">
                  <c:v>272.96999999999997</c:v>
                </c:pt>
                <c:pt idx="41">
                  <c:v>520.46399999999994</c:v>
                </c:pt>
                <c:pt idx="42">
                  <c:v>184.75200000000001</c:v>
                </c:pt>
                <c:pt idx="43">
                  <c:v>899.43</c:v>
                </c:pt>
                <c:pt idx="44">
                  <c:v>594.81600000000003</c:v>
                </c:pt>
                <c:pt idx="45">
                  <c:v>163.76400000000001</c:v>
                </c:pt>
                <c:pt idx="46">
                  <c:v>56.686</c:v>
                </c:pt>
                <c:pt idx="47">
                  <c:v>1079.316</c:v>
                </c:pt>
                <c:pt idx="48">
                  <c:v>392.93999999999994</c:v>
                </c:pt>
                <c:pt idx="49">
                  <c:v>398.97199999999998</c:v>
                </c:pt>
                <c:pt idx="50">
                  <c:v>102.58200000000001</c:v>
                </c:pt>
                <c:pt idx="51">
                  <c:v>89.99</c:v>
                </c:pt>
                <c:pt idx="52">
                  <c:v>389.97</c:v>
                </c:pt>
                <c:pt idx="53">
                  <c:v>215.976</c:v>
                </c:pt>
                <c:pt idx="54">
                  <c:v>60.89</c:v>
                </c:pt>
                <c:pt idx="55">
                  <c:v>256.78400000000005</c:v>
                </c:pt>
                <c:pt idx="56">
                  <c:v>319.41000000000003</c:v>
                </c:pt>
                <c:pt idx="57">
                  <c:v>207.18400000000003</c:v>
                </c:pt>
                <c:pt idx="58">
                  <c:v>680.01</c:v>
                </c:pt>
                <c:pt idx="59">
                  <c:v>887.27099999999984</c:v>
                </c:pt>
                <c:pt idx="60">
                  <c:v>454.96499999999997</c:v>
                </c:pt>
                <c:pt idx="61">
                  <c:v>215.976</c:v>
                </c:pt>
                <c:pt idx="62">
                  <c:v>2621.3220000000001</c:v>
                </c:pt>
                <c:pt idx="63">
                  <c:v>487.96</c:v>
                </c:pt>
                <c:pt idx="64">
                  <c:v>117.88199999999999</c:v>
                </c:pt>
                <c:pt idx="65">
                  <c:v>213.11499999999998</c:v>
                </c:pt>
                <c:pt idx="66">
                  <c:v>458.42999999999995</c:v>
                </c:pt>
                <c:pt idx="67">
                  <c:v>271.76400000000001</c:v>
                </c:pt>
                <c:pt idx="68">
                  <c:v>470.15499999999997</c:v>
                </c:pt>
                <c:pt idx="69">
                  <c:v>853.92999999999984</c:v>
                </c:pt>
                <c:pt idx="70">
                  <c:v>239.358</c:v>
                </c:pt>
                <c:pt idx="71">
                  <c:v>831.93600000000015</c:v>
                </c:pt>
                <c:pt idx="72">
                  <c:v>191.07899999999998</c:v>
                </c:pt>
                <c:pt idx="73">
                  <c:v>2676.672</c:v>
                </c:pt>
                <c:pt idx="74">
                  <c:v>121.78</c:v>
                </c:pt>
                <c:pt idx="75">
                  <c:v>266.35200000000003</c:v>
                </c:pt>
                <c:pt idx="76">
                  <c:v>698.35200000000009</c:v>
                </c:pt>
                <c:pt idx="77">
                  <c:v>528.42999999999995</c:v>
                </c:pt>
                <c:pt idx="78">
                  <c:v>83.13600000000001</c:v>
                </c:pt>
                <c:pt idx="79">
                  <c:v>379.37200000000001</c:v>
                </c:pt>
                <c:pt idx="80">
                  <c:v>172.76400000000001</c:v>
                </c:pt>
                <c:pt idx="81">
                  <c:v>600.55799999999999</c:v>
                </c:pt>
                <c:pt idx="82">
                  <c:v>97.424000000000007</c:v>
                </c:pt>
                <c:pt idx="83">
                  <c:v>194.35200000000003</c:v>
                </c:pt>
                <c:pt idx="84">
                  <c:v>301.95999999999998</c:v>
                </c:pt>
                <c:pt idx="85">
                  <c:v>1454.9</c:v>
                </c:pt>
                <c:pt idx="86">
                  <c:v>422.62499999999994</c:v>
                </c:pt>
                <c:pt idx="87">
                  <c:v>389.97</c:v>
                </c:pt>
                <c:pt idx="88">
                  <c:v>241.42399999999998</c:v>
                </c:pt>
                <c:pt idx="89">
                  <c:v>302.94</c:v>
                </c:pt>
                <c:pt idx="90">
                  <c:v>182.22</c:v>
                </c:pt>
                <c:pt idx="91">
                  <c:v>366.74399999999997</c:v>
                </c:pt>
                <c:pt idx="92">
                  <c:v>184.75200000000001</c:v>
                </c:pt>
                <c:pt idx="93">
                  <c:v>106.869</c:v>
                </c:pt>
                <c:pt idx="94">
                  <c:v>344.37199999999996</c:v>
                </c:pt>
                <c:pt idx="95">
                  <c:v>164.64599999999999</c:v>
                </c:pt>
                <c:pt idx="96">
                  <c:v>155.37199999999999</c:v>
                </c:pt>
                <c:pt idx="97">
                  <c:v>241.49999999999997</c:v>
                </c:pt>
                <c:pt idx="98">
                  <c:v>218.376</c:v>
                </c:pt>
                <c:pt idx="99">
                  <c:v>436.70400000000006</c:v>
                </c:pt>
                <c:pt idx="100">
                  <c:v>354.90000000000003</c:v>
                </c:pt>
                <c:pt idx="101">
                  <c:v>512.35799999999995</c:v>
                </c:pt>
                <c:pt idx="102">
                  <c:v>362.35199999999998</c:v>
                </c:pt>
                <c:pt idx="103">
                  <c:v>207</c:v>
                </c:pt>
                <c:pt idx="104">
                  <c:v>387.13600000000002</c:v>
                </c:pt>
                <c:pt idx="105">
                  <c:v>2563.056</c:v>
                </c:pt>
                <c:pt idx="106">
                  <c:v>2803.92</c:v>
                </c:pt>
                <c:pt idx="107">
                  <c:v>577.76400000000001</c:v>
                </c:pt>
                <c:pt idx="108">
                  <c:v>170.072</c:v>
                </c:pt>
                <c:pt idx="109">
                  <c:v>449.56800000000004</c:v>
                </c:pt>
                <c:pt idx="110">
                  <c:v>227.96</c:v>
                </c:pt>
                <c:pt idx="111">
                  <c:v>161.56800000000001</c:v>
                </c:pt>
                <c:pt idx="112">
                  <c:v>451.15199999999993</c:v>
                </c:pt>
                <c:pt idx="113">
                  <c:v>526.34399999999994</c:v>
                </c:pt>
                <c:pt idx="114">
                  <c:v>85.245999999999995</c:v>
                </c:pt>
                <c:pt idx="115">
                  <c:v>248.43</c:v>
                </c:pt>
                <c:pt idx="116">
                  <c:v>127.38599999999998</c:v>
                </c:pt>
                <c:pt idx="117">
                  <c:v>215.54400000000001</c:v>
                </c:pt>
                <c:pt idx="118">
                  <c:v>310.74399999999997</c:v>
                </c:pt>
                <c:pt idx="119">
                  <c:v>388.70400000000006</c:v>
                </c:pt>
                <c:pt idx="120">
                  <c:v>657.93</c:v>
                </c:pt>
                <c:pt idx="121">
                  <c:v>1323.8999999999999</c:v>
                </c:pt>
                <c:pt idx="122">
                  <c:v>120.78399999999999</c:v>
                </c:pt>
                <c:pt idx="123">
                  <c:v>600.55799999999999</c:v>
                </c:pt>
                <c:pt idx="124">
                  <c:v>435.16800000000006</c:v>
                </c:pt>
                <c:pt idx="125">
                  <c:v>362.24999999999994</c:v>
                </c:pt>
                <c:pt idx="126">
                  <c:v>81.424000000000007</c:v>
                </c:pt>
                <c:pt idx="127">
                  <c:v>81.424000000000007</c:v>
                </c:pt>
                <c:pt idx="128">
                  <c:v>230.28000000000003</c:v>
                </c:pt>
                <c:pt idx="129">
                  <c:v>344.37199999999996</c:v>
                </c:pt>
                <c:pt idx="130">
                  <c:v>423.64799999999997</c:v>
                </c:pt>
                <c:pt idx="131">
                  <c:v>915.13600000000008</c:v>
                </c:pt>
                <c:pt idx="132">
                  <c:v>441.92</c:v>
                </c:pt>
                <c:pt idx="133">
                  <c:v>307.13600000000002</c:v>
                </c:pt>
                <c:pt idx="134">
                  <c:v>63.936000000000007</c:v>
                </c:pt>
                <c:pt idx="135">
                  <c:v>90.882000000000005</c:v>
                </c:pt>
                <c:pt idx="136">
                  <c:v>232.88</c:v>
                </c:pt>
                <c:pt idx="137">
                  <c:v>207.84600000000003</c:v>
                </c:pt>
                <c:pt idx="138">
                  <c:v>1779.9</c:v>
                </c:pt>
                <c:pt idx="139">
                  <c:v>291.13600000000002</c:v>
                </c:pt>
                <c:pt idx="140">
                  <c:v>179.886</c:v>
                </c:pt>
                <c:pt idx="141">
                  <c:v>167.88800000000001</c:v>
                </c:pt>
                <c:pt idx="142">
                  <c:v>605.88</c:v>
                </c:pt>
                <c:pt idx="143">
                  <c:v>1352.0320000000002</c:v>
                </c:pt>
                <c:pt idx="144">
                  <c:v>892.22400000000005</c:v>
                </c:pt>
                <c:pt idx="145">
                  <c:v>258.75</c:v>
                </c:pt>
                <c:pt idx="146">
                  <c:v>300.98</c:v>
                </c:pt>
                <c:pt idx="147">
                  <c:v>1207.8399999999999</c:v>
                </c:pt>
                <c:pt idx="148">
                  <c:v>1951.84</c:v>
                </c:pt>
                <c:pt idx="149">
                  <c:v>127.30199999999999</c:v>
                </c:pt>
                <c:pt idx="150">
                  <c:v>725.34400000000005</c:v>
                </c:pt>
                <c:pt idx="151">
                  <c:v>887.27099999999984</c:v>
                </c:pt>
                <c:pt idx="152">
                  <c:v>71.245999999999995</c:v>
                </c:pt>
                <c:pt idx="153">
                  <c:v>127.76400000000001</c:v>
                </c:pt>
                <c:pt idx="154">
                  <c:v>563.93999999999994</c:v>
                </c:pt>
                <c:pt idx="155">
                  <c:v>435.16800000000006</c:v>
                </c:pt>
                <c:pt idx="156">
                  <c:v>457.56800000000004</c:v>
                </c:pt>
                <c:pt idx="157">
                  <c:v>170.78599999999997</c:v>
                </c:pt>
                <c:pt idx="158">
                  <c:v>906.68000000000006</c:v>
                </c:pt>
                <c:pt idx="159">
                  <c:v>196.78399999999999</c:v>
                </c:pt>
                <c:pt idx="160">
                  <c:v>483.13599999999997</c:v>
                </c:pt>
                <c:pt idx="161">
                  <c:v>1487.04</c:v>
                </c:pt>
                <c:pt idx="162">
                  <c:v>85.245999999999995</c:v>
                </c:pt>
                <c:pt idx="163">
                  <c:v>445.80200000000002</c:v>
                </c:pt>
                <c:pt idx="164">
                  <c:v>2573.8200000000002</c:v>
                </c:pt>
                <c:pt idx="165">
                  <c:v>318.43</c:v>
                </c:pt>
                <c:pt idx="166">
                  <c:v>1740.0599999999997</c:v>
                </c:pt>
                <c:pt idx="167">
                  <c:v>85.245999999999995</c:v>
                </c:pt>
                <c:pt idx="168">
                  <c:v>386.67999999999995</c:v>
                </c:pt>
                <c:pt idx="169">
                  <c:v>722.35200000000009</c:v>
                </c:pt>
                <c:pt idx="170">
                  <c:v>97.567999999999998</c:v>
                </c:pt>
                <c:pt idx="171">
                  <c:v>866.64599999999996</c:v>
                </c:pt>
                <c:pt idx="172">
                  <c:v>340.14400000000006</c:v>
                </c:pt>
                <c:pt idx="173">
                  <c:v>390.36799999999999</c:v>
                </c:pt>
                <c:pt idx="174">
                  <c:v>347.80200000000002</c:v>
                </c:pt>
                <c:pt idx="175">
                  <c:v>194.35200000000003</c:v>
                </c:pt>
                <c:pt idx="176">
                  <c:v>396.80200000000002</c:v>
                </c:pt>
                <c:pt idx="177">
                  <c:v>64.784000000000006</c:v>
                </c:pt>
                <c:pt idx="178">
                  <c:v>67.88</c:v>
                </c:pt>
                <c:pt idx="179">
                  <c:v>192.18600000000004</c:v>
                </c:pt>
                <c:pt idx="180">
                  <c:v>113.88800000000002</c:v>
                </c:pt>
                <c:pt idx="181">
                  <c:v>97.184000000000012</c:v>
                </c:pt>
                <c:pt idx="182">
                  <c:v>155.37199999999999</c:v>
                </c:pt>
                <c:pt idx="183">
                  <c:v>4416.174</c:v>
                </c:pt>
                <c:pt idx="184">
                  <c:v>74.591999999999999</c:v>
                </c:pt>
                <c:pt idx="185">
                  <c:v>908.82</c:v>
                </c:pt>
                <c:pt idx="186">
                  <c:v>145.76400000000001</c:v>
                </c:pt>
                <c:pt idx="187">
                  <c:v>717.72</c:v>
                </c:pt>
                <c:pt idx="188">
                  <c:v>141.96</c:v>
                </c:pt>
                <c:pt idx="189">
                  <c:v>828.59999999999991</c:v>
                </c:pt>
                <c:pt idx="190">
                  <c:v>760.11599999999987</c:v>
                </c:pt>
                <c:pt idx="191">
                  <c:v>363.92</c:v>
                </c:pt>
                <c:pt idx="192">
                  <c:v>198.744</c:v>
                </c:pt>
                <c:pt idx="193">
                  <c:v>523.39200000000005</c:v>
                </c:pt>
                <c:pt idx="194">
                  <c:v>245.64600000000002</c:v>
                </c:pt>
                <c:pt idx="195">
                  <c:v>598.45799999999997</c:v>
                </c:pt>
                <c:pt idx="196">
                  <c:v>205.16400000000002</c:v>
                </c:pt>
                <c:pt idx="197">
                  <c:v>366.74399999999997</c:v>
                </c:pt>
                <c:pt idx="198">
                  <c:v>128.05799999999999</c:v>
                </c:pt>
                <c:pt idx="199">
                  <c:v>1403.9200000000003</c:v>
                </c:pt>
                <c:pt idx="200">
                  <c:v>602.65099999999995</c:v>
                </c:pt>
                <c:pt idx="201">
                  <c:v>2567.84</c:v>
                </c:pt>
                <c:pt idx="202">
                  <c:v>2003.9200000000003</c:v>
                </c:pt>
                <c:pt idx="203">
                  <c:v>218.35200000000003</c:v>
                </c:pt>
                <c:pt idx="204">
                  <c:v>478.48</c:v>
                </c:pt>
                <c:pt idx="205">
                  <c:v>1059.1199999999999</c:v>
                </c:pt>
                <c:pt idx="206">
                  <c:v>113.372</c:v>
                </c:pt>
                <c:pt idx="207">
                  <c:v>113.372</c:v>
                </c:pt>
                <c:pt idx="208">
                  <c:v>47.968000000000004</c:v>
                </c:pt>
                <c:pt idx="209">
                  <c:v>317.05799999999999</c:v>
                </c:pt>
                <c:pt idx="210">
                  <c:v>253.76399999999998</c:v>
                </c:pt>
                <c:pt idx="211">
                  <c:v>512.96</c:v>
                </c:pt>
                <c:pt idx="212">
                  <c:v>121.96</c:v>
                </c:pt>
                <c:pt idx="213">
                  <c:v>122.13600000000001</c:v>
                </c:pt>
                <c:pt idx="214">
                  <c:v>359.77199999999999</c:v>
                </c:pt>
                <c:pt idx="215">
                  <c:v>643.13599999999997</c:v>
                </c:pt>
                <c:pt idx="216">
                  <c:v>230.35200000000003</c:v>
                </c:pt>
                <c:pt idx="217">
                  <c:v>883.84</c:v>
                </c:pt>
                <c:pt idx="218">
                  <c:v>225.29600000000002</c:v>
                </c:pt>
                <c:pt idx="219">
                  <c:v>213.42999999999995</c:v>
                </c:pt>
                <c:pt idx="220">
                  <c:v>698.35200000000009</c:v>
                </c:pt>
                <c:pt idx="221">
                  <c:v>199.304</c:v>
                </c:pt>
                <c:pt idx="222">
                  <c:v>191.96</c:v>
                </c:pt>
                <c:pt idx="223">
                  <c:v>484.70400000000006</c:v>
                </c:pt>
                <c:pt idx="224">
                  <c:v>239.84</c:v>
                </c:pt>
                <c:pt idx="225">
                  <c:v>170.35200000000003</c:v>
                </c:pt>
                <c:pt idx="226">
                  <c:v>317.05799999999999</c:v>
                </c:pt>
                <c:pt idx="227">
                  <c:v>161.56800000000001</c:v>
                </c:pt>
                <c:pt idx="228">
                  <c:v>389.69600000000003</c:v>
                </c:pt>
                <c:pt idx="229">
                  <c:v>872.32</c:v>
                </c:pt>
                <c:pt idx="230">
                  <c:v>1522.6379999999999</c:v>
                </c:pt>
                <c:pt idx="231">
                  <c:v>327.56399999999996</c:v>
                </c:pt>
                <c:pt idx="232">
                  <c:v>155.88</c:v>
                </c:pt>
                <c:pt idx="233">
                  <c:v>634.11599999999999</c:v>
                </c:pt>
                <c:pt idx="234">
                  <c:v>291.10000000000002</c:v>
                </c:pt>
                <c:pt idx="235">
                  <c:v>302.67</c:v>
                </c:pt>
                <c:pt idx="236">
                  <c:v>218.35200000000003</c:v>
                </c:pt>
                <c:pt idx="237">
                  <c:v>261.95999999999998</c:v>
                </c:pt>
                <c:pt idx="238">
                  <c:v>589.41</c:v>
                </c:pt>
                <c:pt idx="239">
                  <c:v>454.27200000000005</c:v>
                </c:pt>
                <c:pt idx="240">
                  <c:v>368.96999999999997</c:v>
                </c:pt>
                <c:pt idx="241">
                  <c:v>899.43</c:v>
                </c:pt>
                <c:pt idx="242">
                  <c:v>569.5680000000001</c:v>
                </c:pt>
                <c:pt idx="243">
                  <c:v>2001.8600000000001</c:v>
                </c:pt>
                <c:pt idx="244">
                  <c:v>561.58400000000006</c:v>
                </c:pt>
                <c:pt idx="245">
                  <c:v>221.38200000000001</c:v>
                </c:pt>
                <c:pt idx="246">
                  <c:v>650.35200000000009</c:v>
                </c:pt>
                <c:pt idx="247">
                  <c:v>104.78399999999999</c:v>
                </c:pt>
                <c:pt idx="248">
                  <c:v>321.56799999999998</c:v>
                </c:pt>
                <c:pt idx="249">
                  <c:v>701.96</c:v>
                </c:pt>
                <c:pt idx="250">
                  <c:v>915.13600000000008</c:v>
                </c:pt>
                <c:pt idx="251">
                  <c:v>563.24</c:v>
                </c:pt>
                <c:pt idx="252">
                  <c:v>1159.056</c:v>
                </c:pt>
                <c:pt idx="253">
                  <c:v>177.56800000000001</c:v>
                </c:pt>
                <c:pt idx="254">
                  <c:v>291.16800000000001</c:v>
                </c:pt>
                <c:pt idx="255">
                  <c:v>56.686</c:v>
                </c:pt>
                <c:pt idx="256">
                  <c:v>563.91999999999996</c:v>
                </c:pt>
                <c:pt idx="257">
                  <c:v>403.92</c:v>
                </c:pt>
                <c:pt idx="258">
                  <c:v>1690.04</c:v>
                </c:pt>
                <c:pt idx="259">
                  <c:v>340.70400000000006</c:v>
                </c:pt>
                <c:pt idx="260">
                  <c:v>767.21400000000006</c:v>
                </c:pt>
                <c:pt idx="261">
                  <c:v>327.99600000000004</c:v>
                </c:pt>
                <c:pt idx="262">
                  <c:v>449.37200000000001</c:v>
                </c:pt>
                <c:pt idx="263">
                  <c:v>1537.0739999999998</c:v>
                </c:pt>
                <c:pt idx="264">
                  <c:v>1474.8020000000001</c:v>
                </c:pt>
                <c:pt idx="265">
                  <c:v>2254.41</c:v>
                </c:pt>
                <c:pt idx="266">
                  <c:v>2888.1270000000004</c:v>
                </c:pt>
                <c:pt idx="267">
                  <c:v>80.991</c:v>
                </c:pt>
                <c:pt idx="268">
                  <c:v>272.64600000000002</c:v>
                </c:pt>
                <c:pt idx="269">
                  <c:v>518.27200000000005</c:v>
                </c:pt>
                <c:pt idx="270">
                  <c:v>314.35199999999998</c:v>
                </c:pt>
                <c:pt idx="271">
                  <c:v>239.24</c:v>
                </c:pt>
                <c:pt idx="272">
                  <c:v>109.764</c:v>
                </c:pt>
                <c:pt idx="273">
                  <c:v>338.35199999999998</c:v>
                </c:pt>
                <c:pt idx="274">
                  <c:v>458.42999999999995</c:v>
                </c:pt>
                <c:pt idx="275">
                  <c:v>184.75200000000001</c:v>
                </c:pt>
                <c:pt idx="276">
                  <c:v>161.96</c:v>
                </c:pt>
                <c:pt idx="277">
                  <c:v>770.35200000000009</c:v>
                </c:pt>
                <c:pt idx="278">
                  <c:v>199.76400000000001</c:v>
                </c:pt>
                <c:pt idx="279">
                  <c:v>885.52800000000002</c:v>
                </c:pt>
                <c:pt idx="280">
                  <c:v>801.5680000000001</c:v>
                </c:pt>
                <c:pt idx="281">
                  <c:v>1603.1360000000002</c:v>
                </c:pt>
                <c:pt idx="282">
                  <c:v>1133.3499999999999</c:v>
                </c:pt>
                <c:pt idx="283">
                  <c:v>225.56799999999998</c:v>
                </c:pt>
                <c:pt idx="284">
                  <c:v>363.92</c:v>
                </c:pt>
                <c:pt idx="285">
                  <c:v>29.98</c:v>
                </c:pt>
                <c:pt idx="286">
                  <c:v>181.76400000000001</c:v>
                </c:pt>
                <c:pt idx="287">
                  <c:v>90.801000000000002</c:v>
                </c:pt>
                <c:pt idx="288">
                  <c:v>421.37200000000001</c:v>
                </c:pt>
                <c:pt idx="289">
                  <c:v>72.784000000000006</c:v>
                </c:pt>
                <c:pt idx="290">
                  <c:v>112.64800000000001</c:v>
                </c:pt>
                <c:pt idx="291">
                  <c:v>638.28800000000012</c:v>
                </c:pt>
                <c:pt idx="292">
                  <c:v>1448.8200000000002</c:v>
                </c:pt>
                <c:pt idx="293">
                  <c:v>230.35200000000003</c:v>
                </c:pt>
                <c:pt idx="294">
                  <c:v>866.4</c:v>
                </c:pt>
                <c:pt idx="295">
                  <c:v>127.76400000000001</c:v>
                </c:pt>
                <c:pt idx="296">
                  <c:v>542.93999999999994</c:v>
                </c:pt>
                <c:pt idx="297">
                  <c:v>275.05799999999999</c:v>
                </c:pt>
                <c:pt idx="298">
                  <c:v>572.16000000000008</c:v>
                </c:pt>
                <c:pt idx="299">
                  <c:v>1325.76</c:v>
                </c:pt>
                <c:pt idx="300">
                  <c:v>273.55200000000002</c:v>
                </c:pt>
                <c:pt idx="301">
                  <c:v>201.96</c:v>
                </c:pt>
                <c:pt idx="302">
                  <c:v>98.391999999999996</c:v>
                </c:pt>
                <c:pt idx="303">
                  <c:v>245.98</c:v>
                </c:pt>
                <c:pt idx="304">
                  <c:v>243.92</c:v>
                </c:pt>
                <c:pt idx="305">
                  <c:v>89.768000000000001</c:v>
                </c:pt>
                <c:pt idx="306">
                  <c:v>181.98599999999999</c:v>
                </c:pt>
                <c:pt idx="307">
                  <c:v>239.95999999999998</c:v>
                </c:pt>
                <c:pt idx="308">
                  <c:v>664.14599999999996</c:v>
                </c:pt>
                <c:pt idx="309">
                  <c:v>466.76800000000003</c:v>
                </c:pt>
                <c:pt idx="310">
                  <c:v>218.35200000000003</c:v>
                </c:pt>
                <c:pt idx="311">
                  <c:v>419.13599999999997</c:v>
                </c:pt>
                <c:pt idx="312">
                  <c:v>585.55200000000002</c:v>
                </c:pt>
                <c:pt idx="313">
                  <c:v>122.352</c:v>
                </c:pt>
                <c:pt idx="314">
                  <c:v>279.45600000000002</c:v>
                </c:pt>
                <c:pt idx="315">
                  <c:v>187.05600000000001</c:v>
                </c:pt>
                <c:pt idx="316">
                  <c:v>135.88200000000001</c:v>
                </c:pt>
                <c:pt idx="317">
                  <c:v>191.05799999999999</c:v>
                </c:pt>
                <c:pt idx="318">
                  <c:v>37.295999999999999</c:v>
                </c:pt>
                <c:pt idx="319">
                  <c:v>966.69999999999982</c:v>
                </c:pt>
                <c:pt idx="320">
                  <c:v>340.11599999999999</c:v>
                </c:pt>
                <c:pt idx="321">
                  <c:v>715.2</c:v>
                </c:pt>
                <c:pt idx="322">
                  <c:v>99.372</c:v>
                </c:pt>
                <c:pt idx="323">
                  <c:v>605.34</c:v>
                </c:pt>
                <c:pt idx="324">
                  <c:v>498.26000000000005</c:v>
                </c:pt>
                <c:pt idx="325">
                  <c:v>1516.2</c:v>
                </c:pt>
                <c:pt idx="326">
                  <c:v>3504.9</c:v>
                </c:pt>
                <c:pt idx="327">
                  <c:v>786.74400000000003</c:v>
                </c:pt>
                <c:pt idx="328">
                  <c:v>563.93999999999994</c:v>
                </c:pt>
                <c:pt idx="329">
                  <c:v>170.35200000000003</c:v>
                </c:pt>
                <c:pt idx="330">
                  <c:v>301.95999999999998</c:v>
                </c:pt>
                <c:pt idx="331">
                  <c:v>569.05799999999999</c:v>
                </c:pt>
                <c:pt idx="332">
                  <c:v>842.37600000000009</c:v>
                </c:pt>
                <c:pt idx="333">
                  <c:v>1317.492</c:v>
                </c:pt>
                <c:pt idx="334">
                  <c:v>186.304</c:v>
                </c:pt>
                <c:pt idx="335">
                  <c:v>212.94</c:v>
                </c:pt>
                <c:pt idx="336">
                  <c:v>302.67</c:v>
                </c:pt>
                <c:pt idx="337">
                  <c:v>1325.76</c:v>
                </c:pt>
                <c:pt idx="338">
                  <c:v>207.98400000000004</c:v>
                </c:pt>
                <c:pt idx="339">
                  <c:v>110.98</c:v>
                </c:pt>
                <c:pt idx="340">
                  <c:v>48.712000000000003</c:v>
                </c:pt>
                <c:pt idx="341">
                  <c:v>1268.82</c:v>
                </c:pt>
                <c:pt idx="342">
                  <c:v>897.15000000000009</c:v>
                </c:pt>
                <c:pt idx="343">
                  <c:v>254.05799999999999</c:v>
                </c:pt>
                <c:pt idx="344">
                  <c:v>674.05799999999999</c:v>
                </c:pt>
                <c:pt idx="345">
                  <c:v>183.37199999999999</c:v>
                </c:pt>
                <c:pt idx="346">
                  <c:v>182.67000000000002</c:v>
                </c:pt>
                <c:pt idx="347">
                  <c:v>975.92</c:v>
                </c:pt>
                <c:pt idx="348">
                  <c:v>2404.7040000000002</c:v>
                </c:pt>
                <c:pt idx="349">
                  <c:v>975.92</c:v>
                </c:pt>
                <c:pt idx="350">
                  <c:v>127.554</c:v>
                </c:pt>
                <c:pt idx="351">
                  <c:v>380.05799999999994</c:v>
                </c:pt>
                <c:pt idx="352">
                  <c:v>683.14399999999989</c:v>
                </c:pt>
                <c:pt idx="353">
                  <c:v>63.882000000000005</c:v>
                </c:pt>
                <c:pt idx="354">
                  <c:v>209.56799999999998</c:v>
                </c:pt>
                <c:pt idx="355">
                  <c:v>658.74599999999998</c:v>
                </c:pt>
                <c:pt idx="356">
                  <c:v>546.66</c:v>
                </c:pt>
                <c:pt idx="357">
                  <c:v>142.36000000000001</c:v>
                </c:pt>
                <c:pt idx="358">
                  <c:v>302.94</c:v>
                </c:pt>
                <c:pt idx="359">
                  <c:v>242.35200000000003</c:v>
                </c:pt>
                <c:pt idx="360">
                  <c:v>844.11599999999987</c:v>
                </c:pt>
                <c:pt idx="361">
                  <c:v>488.64600000000002</c:v>
                </c:pt>
                <c:pt idx="362">
                  <c:v>434.64600000000002</c:v>
                </c:pt>
                <c:pt idx="363">
                  <c:v>145.76400000000001</c:v>
                </c:pt>
                <c:pt idx="364">
                  <c:v>579.13599999999997</c:v>
                </c:pt>
                <c:pt idx="365">
                  <c:v>542.93999999999994</c:v>
                </c:pt>
                <c:pt idx="366">
                  <c:v>150.97999999999999</c:v>
                </c:pt>
                <c:pt idx="367">
                  <c:v>146.352</c:v>
                </c:pt>
                <c:pt idx="368">
                  <c:v>419.13599999999997</c:v>
                </c:pt>
                <c:pt idx="369">
                  <c:v>127.869</c:v>
                </c:pt>
                <c:pt idx="370">
                  <c:v>230.28000000000003</c:v>
                </c:pt>
                <c:pt idx="371">
                  <c:v>383.60699999999997</c:v>
                </c:pt>
                <c:pt idx="372">
                  <c:v>122.352</c:v>
                </c:pt>
                <c:pt idx="373">
                  <c:v>408.00599999999997</c:v>
                </c:pt>
                <c:pt idx="374">
                  <c:v>290.98</c:v>
                </c:pt>
                <c:pt idx="375">
                  <c:v>909.7199999999998</c:v>
                </c:pt>
                <c:pt idx="376">
                  <c:v>63.686</c:v>
                </c:pt>
                <c:pt idx="377">
                  <c:v>128.05799999999999</c:v>
                </c:pt>
                <c:pt idx="378">
                  <c:v>129.56800000000001</c:v>
                </c:pt>
                <c:pt idx="379">
                  <c:v>1805.88</c:v>
                </c:pt>
                <c:pt idx="380">
                  <c:v>172.18599999999998</c:v>
                </c:pt>
                <c:pt idx="381">
                  <c:v>1487.04</c:v>
                </c:pt>
                <c:pt idx="382">
                  <c:v>520.46399999999994</c:v>
                </c:pt>
                <c:pt idx="383">
                  <c:v>631.78200000000004</c:v>
                </c:pt>
                <c:pt idx="384">
                  <c:v>69.263999999999996</c:v>
                </c:pt>
                <c:pt idx="385">
                  <c:v>196.78399999999999</c:v>
                </c:pt>
                <c:pt idx="386">
                  <c:v>887.10299999999995</c:v>
                </c:pt>
                <c:pt idx="387">
                  <c:v>751.92</c:v>
                </c:pt>
                <c:pt idx="388">
                  <c:v>61.584000000000003</c:v>
                </c:pt>
                <c:pt idx="389">
                  <c:v>1604.9</c:v>
                </c:pt>
                <c:pt idx="390">
                  <c:v>433.56800000000004</c:v>
                </c:pt>
                <c:pt idx="391">
                  <c:v>120.78399999999999</c:v>
                </c:pt>
                <c:pt idx="392">
                  <c:v>572.16000000000008</c:v>
                </c:pt>
                <c:pt idx="393">
                  <c:v>172.76400000000001</c:v>
                </c:pt>
                <c:pt idx="394">
                  <c:v>232.88</c:v>
                </c:pt>
                <c:pt idx="395">
                  <c:v>853.92999999999984</c:v>
                </c:pt>
                <c:pt idx="396">
                  <c:v>170.05799999999999</c:v>
                </c:pt>
                <c:pt idx="397">
                  <c:v>860.93</c:v>
                </c:pt>
                <c:pt idx="398">
                  <c:v>287.96800000000002</c:v>
                </c:pt>
                <c:pt idx="399">
                  <c:v>255.108</c:v>
                </c:pt>
                <c:pt idx="400">
                  <c:v>1424.9</c:v>
                </c:pt>
                <c:pt idx="401">
                  <c:v>197.37199999999999</c:v>
                </c:pt>
                <c:pt idx="402">
                  <c:v>311.97600000000006</c:v>
                </c:pt>
                <c:pt idx="403">
                  <c:v>161.56800000000001</c:v>
                </c:pt>
                <c:pt idx="404">
                  <c:v>1684.7520000000002</c:v>
                </c:pt>
                <c:pt idx="405">
                  <c:v>842.35200000000009</c:v>
                </c:pt>
                <c:pt idx="406">
                  <c:v>191.96800000000002</c:v>
                </c:pt>
                <c:pt idx="407">
                  <c:v>240.78400000000002</c:v>
                </c:pt>
                <c:pt idx="408">
                  <c:v>170.35200000000003</c:v>
                </c:pt>
                <c:pt idx="409">
                  <c:v>674.35200000000009</c:v>
                </c:pt>
                <c:pt idx="410">
                  <c:v>611.05799999999999</c:v>
                </c:pt>
                <c:pt idx="411">
                  <c:v>476.8</c:v>
                </c:pt>
                <c:pt idx="412">
                  <c:v>113.56800000000001</c:v>
                </c:pt>
                <c:pt idx="413">
                  <c:v>26.64</c:v>
                </c:pt>
                <c:pt idx="414">
                  <c:v>307.13600000000002</c:v>
                </c:pt>
                <c:pt idx="415">
                  <c:v>1458.65</c:v>
                </c:pt>
                <c:pt idx="416">
                  <c:v>383.8</c:v>
                </c:pt>
                <c:pt idx="417">
                  <c:v>1056.8599999999999</c:v>
                </c:pt>
                <c:pt idx="418">
                  <c:v>146.13600000000002</c:v>
                </c:pt>
                <c:pt idx="419">
                  <c:v>523.91999999999996</c:v>
                </c:pt>
                <c:pt idx="420">
                  <c:v>102.59200000000001</c:v>
                </c:pt>
                <c:pt idx="421">
                  <c:v>1013.8320000000001</c:v>
                </c:pt>
                <c:pt idx="422">
                  <c:v>563.42999999999984</c:v>
                </c:pt>
                <c:pt idx="423">
                  <c:v>866.4</c:v>
                </c:pt>
                <c:pt idx="424">
                  <c:v>230.28000000000003</c:v>
                </c:pt>
                <c:pt idx="425">
                  <c:v>368.96999999999997</c:v>
                </c:pt>
                <c:pt idx="426">
                  <c:v>603.91999999999996</c:v>
                </c:pt>
                <c:pt idx="427">
                  <c:v>127.372</c:v>
                </c:pt>
                <c:pt idx="428">
                  <c:v>681.40800000000013</c:v>
                </c:pt>
                <c:pt idx="429">
                  <c:v>657.93</c:v>
                </c:pt>
                <c:pt idx="430">
                  <c:v>191.96</c:v>
                </c:pt>
                <c:pt idx="431">
                  <c:v>844.11599999999987</c:v>
                </c:pt>
                <c:pt idx="432">
                  <c:v>33.94</c:v>
                </c:pt>
                <c:pt idx="433">
                  <c:v>99.372</c:v>
                </c:pt>
                <c:pt idx="434">
                  <c:v>603.91999999999996</c:v>
                </c:pt>
                <c:pt idx="435">
                  <c:v>382.11599999999999</c:v>
                </c:pt>
                <c:pt idx="436">
                  <c:v>408.42200000000003</c:v>
                </c:pt>
                <c:pt idx="437">
                  <c:v>180.98</c:v>
                </c:pt>
                <c:pt idx="438">
                  <c:v>207.84600000000003</c:v>
                </c:pt>
                <c:pt idx="439">
                  <c:v>1408.1</c:v>
                </c:pt>
                <c:pt idx="440">
                  <c:v>271.76400000000001</c:v>
                </c:pt>
                <c:pt idx="441">
                  <c:v>281.37199999999996</c:v>
                </c:pt>
                <c:pt idx="442">
                  <c:v>281.37199999999996</c:v>
                </c:pt>
                <c:pt idx="443">
                  <c:v>242.94</c:v>
                </c:pt>
                <c:pt idx="444">
                  <c:v>384.17399999999998</c:v>
                </c:pt>
                <c:pt idx="445">
                  <c:v>361.76400000000001</c:v>
                </c:pt>
                <c:pt idx="446">
                  <c:v>364.41</c:v>
                </c:pt>
                <c:pt idx="447">
                  <c:v>662.88</c:v>
                </c:pt>
                <c:pt idx="448">
                  <c:v>271.76400000000001</c:v>
                </c:pt>
                <c:pt idx="449">
                  <c:v>603.91999999999996</c:v>
                </c:pt>
                <c:pt idx="450">
                  <c:v>203.92</c:v>
                </c:pt>
                <c:pt idx="451">
                  <c:v>113.88800000000002</c:v>
                </c:pt>
                <c:pt idx="452">
                  <c:v>317.05799999999999</c:v>
                </c:pt>
                <c:pt idx="453">
                  <c:v>318.43</c:v>
                </c:pt>
                <c:pt idx="454">
                  <c:v>528.42999999999995</c:v>
                </c:pt>
                <c:pt idx="455">
                  <c:v>129.56800000000001</c:v>
                </c:pt>
                <c:pt idx="456">
                  <c:v>747.55799999999999</c:v>
                </c:pt>
                <c:pt idx="457">
                  <c:v>390.27199999999999</c:v>
                </c:pt>
                <c:pt idx="458">
                  <c:v>963.13600000000008</c:v>
                </c:pt>
                <c:pt idx="459">
                  <c:v>347.80200000000002</c:v>
                </c:pt>
                <c:pt idx="460">
                  <c:v>241.56799999999998</c:v>
                </c:pt>
                <c:pt idx="461">
                  <c:v>1123.92</c:v>
                </c:pt>
                <c:pt idx="462">
                  <c:v>532.70400000000006</c:v>
                </c:pt>
                <c:pt idx="463">
                  <c:v>981.37199999999996</c:v>
                </c:pt>
                <c:pt idx="464">
                  <c:v>2054.2720000000004</c:v>
                </c:pt>
                <c:pt idx="465">
                  <c:v>195.136</c:v>
                </c:pt>
                <c:pt idx="466">
                  <c:v>504.90000000000003</c:v>
                </c:pt>
                <c:pt idx="467">
                  <c:v>123.136</c:v>
                </c:pt>
                <c:pt idx="468">
                  <c:v>545.93999999999994</c:v>
                </c:pt>
                <c:pt idx="469">
                  <c:v>188.55199999999996</c:v>
                </c:pt>
                <c:pt idx="470">
                  <c:v>97.184000000000012</c:v>
                </c:pt>
                <c:pt idx="471">
                  <c:v>81.567999999999998</c:v>
                </c:pt>
                <c:pt idx="472">
                  <c:v>191.64600000000002</c:v>
                </c:pt>
                <c:pt idx="473">
                  <c:v>113.88800000000002</c:v>
                </c:pt>
                <c:pt idx="474">
                  <c:v>368.96999999999997</c:v>
                </c:pt>
                <c:pt idx="475">
                  <c:v>1526.5600000000002</c:v>
                </c:pt>
                <c:pt idx="476">
                  <c:v>90.99</c:v>
                </c:pt>
                <c:pt idx="477">
                  <c:v>144.78399999999999</c:v>
                </c:pt>
                <c:pt idx="478">
                  <c:v>539.65800000000002</c:v>
                </c:pt>
                <c:pt idx="479">
                  <c:v>408.42200000000003</c:v>
                </c:pt>
                <c:pt idx="480">
                  <c:v>51.96</c:v>
                </c:pt>
                <c:pt idx="481">
                  <c:v>307.92</c:v>
                </c:pt>
                <c:pt idx="482">
                  <c:v>1013.4879999999999</c:v>
                </c:pt>
                <c:pt idx="483">
                  <c:v>153.56800000000001</c:v>
                </c:pt>
                <c:pt idx="484">
                  <c:v>314.35199999999998</c:v>
                </c:pt>
                <c:pt idx="485">
                  <c:v>225.29600000000002</c:v>
                </c:pt>
                <c:pt idx="486">
                  <c:v>1603.1360000000002</c:v>
                </c:pt>
                <c:pt idx="487">
                  <c:v>845.48799999999994</c:v>
                </c:pt>
                <c:pt idx="488">
                  <c:v>1139.92</c:v>
                </c:pt>
                <c:pt idx="489">
                  <c:v>60.74</c:v>
                </c:pt>
                <c:pt idx="490">
                  <c:v>561.5680000000001</c:v>
                </c:pt>
                <c:pt idx="491">
                  <c:v>47.515999999999991</c:v>
                </c:pt>
                <c:pt idx="492">
                  <c:v>601.53599999999994</c:v>
                </c:pt>
                <c:pt idx="493">
                  <c:v>225.29600000000002</c:v>
                </c:pt>
                <c:pt idx="494">
                  <c:v>585.55200000000002</c:v>
                </c:pt>
                <c:pt idx="495">
                  <c:v>785.87999999999988</c:v>
                </c:pt>
                <c:pt idx="496">
                  <c:v>40.783999999999999</c:v>
                </c:pt>
                <c:pt idx="497">
                  <c:v>241.56799999999998</c:v>
                </c:pt>
                <c:pt idx="498">
                  <c:v>883.84</c:v>
                </c:pt>
                <c:pt idx="499">
                  <c:v>858.24</c:v>
                </c:pt>
                <c:pt idx="500">
                  <c:v>220.96</c:v>
                </c:pt>
                <c:pt idx="501">
                  <c:v>801.5680000000001</c:v>
                </c:pt>
                <c:pt idx="502">
                  <c:v>42.624000000000002</c:v>
                </c:pt>
                <c:pt idx="503">
                  <c:v>230.28000000000003</c:v>
                </c:pt>
                <c:pt idx="504">
                  <c:v>41.568000000000005</c:v>
                </c:pt>
                <c:pt idx="505">
                  <c:v>700.15200000000004</c:v>
                </c:pt>
                <c:pt idx="506">
                  <c:v>1348.7040000000002</c:v>
                </c:pt>
                <c:pt idx="507">
                  <c:v>181.98599999999999</c:v>
                </c:pt>
                <c:pt idx="508">
                  <c:v>47.991999999999997</c:v>
                </c:pt>
                <c:pt idx="509">
                  <c:v>647.84</c:v>
                </c:pt>
                <c:pt idx="510">
                  <c:v>217.58400000000003</c:v>
                </c:pt>
                <c:pt idx="511">
                  <c:v>492.83499999999998</c:v>
                </c:pt>
                <c:pt idx="512">
                  <c:v>366.786</c:v>
                </c:pt>
                <c:pt idx="513">
                  <c:v>754.44999999999993</c:v>
                </c:pt>
                <c:pt idx="514">
                  <c:v>253.37199999999996</c:v>
                </c:pt>
                <c:pt idx="515">
                  <c:v>120.71199999999999</c:v>
                </c:pt>
                <c:pt idx="516">
                  <c:v>182.94</c:v>
                </c:pt>
                <c:pt idx="517">
                  <c:v>280.79200000000003</c:v>
                </c:pt>
                <c:pt idx="518">
                  <c:v>723.92</c:v>
                </c:pt>
                <c:pt idx="519">
                  <c:v>614.27200000000005</c:v>
                </c:pt>
                <c:pt idx="520">
                  <c:v>97.567999999999998</c:v>
                </c:pt>
                <c:pt idx="521">
                  <c:v>122.352</c:v>
                </c:pt>
                <c:pt idx="522">
                  <c:v>1212.96</c:v>
                </c:pt>
                <c:pt idx="523">
                  <c:v>70.685999999999993</c:v>
                </c:pt>
                <c:pt idx="524">
                  <c:v>108.608</c:v>
                </c:pt>
                <c:pt idx="525">
                  <c:v>683.95200000000011</c:v>
                </c:pt>
                <c:pt idx="526">
                  <c:v>442.76400000000001</c:v>
                </c:pt>
                <c:pt idx="527">
                  <c:v>305.31200000000001</c:v>
                </c:pt>
                <c:pt idx="528">
                  <c:v>233.05799999999999</c:v>
                </c:pt>
                <c:pt idx="529">
                  <c:v>422.05799999999994</c:v>
                </c:pt>
                <c:pt idx="530">
                  <c:v>190.72000000000003</c:v>
                </c:pt>
                <c:pt idx="531">
                  <c:v>215.976</c:v>
                </c:pt>
                <c:pt idx="532">
                  <c:v>323.13600000000002</c:v>
                </c:pt>
                <c:pt idx="533">
                  <c:v>259.13600000000002</c:v>
                </c:pt>
                <c:pt idx="534">
                  <c:v>479.90000000000003</c:v>
                </c:pt>
                <c:pt idx="535">
                  <c:v>283.92</c:v>
                </c:pt>
                <c:pt idx="536">
                  <c:v>146.352</c:v>
                </c:pt>
                <c:pt idx="537">
                  <c:v>1586.6899999999998</c:v>
                </c:pt>
                <c:pt idx="538">
                  <c:v>283.92</c:v>
                </c:pt>
                <c:pt idx="539">
                  <c:v>341.48799999999994</c:v>
                </c:pt>
                <c:pt idx="540">
                  <c:v>269.96999999999997</c:v>
                </c:pt>
                <c:pt idx="541">
                  <c:v>872.32</c:v>
                </c:pt>
                <c:pt idx="542">
                  <c:v>350.98</c:v>
                </c:pt>
                <c:pt idx="543">
                  <c:v>304.45</c:v>
                </c:pt>
                <c:pt idx="544">
                  <c:v>933.53600000000006</c:v>
                </c:pt>
                <c:pt idx="545">
                  <c:v>545.88</c:v>
                </c:pt>
                <c:pt idx="546">
                  <c:v>1282.4100000000001</c:v>
                </c:pt>
                <c:pt idx="547">
                  <c:v>662.88</c:v>
                </c:pt>
                <c:pt idx="548">
                  <c:v>462.56400000000002</c:v>
                </c:pt>
                <c:pt idx="549">
                  <c:v>478.48</c:v>
                </c:pt>
                <c:pt idx="550">
                  <c:v>1121.568</c:v>
                </c:pt>
                <c:pt idx="551">
                  <c:v>383.60700000000003</c:v>
                </c:pt>
                <c:pt idx="552">
                  <c:v>393.56799999999998</c:v>
                </c:pt>
                <c:pt idx="553">
                  <c:v>801.5680000000001</c:v>
                </c:pt>
                <c:pt idx="554">
                  <c:v>362.35199999999998</c:v>
                </c:pt>
                <c:pt idx="555">
                  <c:v>140.81</c:v>
                </c:pt>
                <c:pt idx="556">
                  <c:v>207</c:v>
                </c:pt>
                <c:pt idx="557">
                  <c:v>62.957999999999998</c:v>
                </c:pt>
                <c:pt idx="558">
                  <c:v>2807.84</c:v>
                </c:pt>
                <c:pt idx="559">
                  <c:v>71.992000000000004</c:v>
                </c:pt>
                <c:pt idx="560">
                  <c:v>1931.04</c:v>
                </c:pt>
                <c:pt idx="561">
                  <c:v>517.5</c:v>
                </c:pt>
                <c:pt idx="562">
                  <c:v>47.991999999999997</c:v>
                </c:pt>
                <c:pt idx="563">
                  <c:v>763.28</c:v>
                </c:pt>
                <c:pt idx="564">
                  <c:v>381.44000000000005</c:v>
                </c:pt>
                <c:pt idx="565">
                  <c:v>603.91999999999996</c:v>
                </c:pt>
                <c:pt idx="566">
                  <c:v>63.686</c:v>
                </c:pt>
                <c:pt idx="567">
                  <c:v>977.29200000000003</c:v>
                </c:pt>
                <c:pt idx="568">
                  <c:v>451.15199999999993</c:v>
                </c:pt>
                <c:pt idx="569">
                  <c:v>872.94</c:v>
                </c:pt>
                <c:pt idx="570">
                  <c:v>1024.7159999999999</c:v>
                </c:pt>
                <c:pt idx="571">
                  <c:v>470.30199999999996</c:v>
                </c:pt>
                <c:pt idx="572">
                  <c:v>2453.4299999999998</c:v>
                </c:pt>
                <c:pt idx="573">
                  <c:v>1819.8600000000001</c:v>
                </c:pt>
                <c:pt idx="574">
                  <c:v>408.00599999999997</c:v>
                </c:pt>
                <c:pt idx="575">
                  <c:v>899.13600000000008</c:v>
                </c:pt>
                <c:pt idx="576">
                  <c:v>145.56800000000001</c:v>
                </c:pt>
                <c:pt idx="577">
                  <c:v>258.279</c:v>
                </c:pt>
                <c:pt idx="578">
                  <c:v>155.37199999999999</c:v>
                </c:pt>
                <c:pt idx="579">
                  <c:v>161.56800000000001</c:v>
                </c:pt>
                <c:pt idx="580">
                  <c:v>388.42999999999995</c:v>
                </c:pt>
                <c:pt idx="581">
                  <c:v>292.27200000000005</c:v>
                </c:pt>
                <c:pt idx="582">
                  <c:v>1141.9379999999999</c:v>
                </c:pt>
                <c:pt idx="583">
                  <c:v>141.37199999999999</c:v>
                </c:pt>
                <c:pt idx="584">
                  <c:v>854.35200000000009</c:v>
                </c:pt>
                <c:pt idx="585">
                  <c:v>70.98</c:v>
                </c:pt>
                <c:pt idx="586">
                  <c:v>544.00800000000004</c:v>
                </c:pt>
                <c:pt idx="587">
                  <c:v>95.983999999999995</c:v>
                </c:pt>
                <c:pt idx="588">
                  <c:v>892.22400000000005</c:v>
                </c:pt>
                <c:pt idx="589">
                  <c:v>172.5</c:v>
                </c:pt>
                <c:pt idx="590">
                  <c:v>195.184</c:v>
                </c:pt>
                <c:pt idx="591">
                  <c:v>1067.94</c:v>
                </c:pt>
                <c:pt idx="592">
                  <c:v>1106.9099999999999</c:v>
                </c:pt>
                <c:pt idx="593">
                  <c:v>194.84800000000001</c:v>
                </c:pt>
                <c:pt idx="594">
                  <c:v>107.77200000000001</c:v>
                </c:pt>
                <c:pt idx="595">
                  <c:v>254.60399999999998</c:v>
                </c:pt>
                <c:pt idx="596">
                  <c:v>854.94</c:v>
                </c:pt>
                <c:pt idx="597">
                  <c:v>1267.53</c:v>
                </c:pt>
                <c:pt idx="598">
                  <c:v>1166.92</c:v>
                </c:pt>
                <c:pt idx="599">
                  <c:v>603.91999999999996</c:v>
                </c:pt>
                <c:pt idx="600">
                  <c:v>599.29200000000003</c:v>
                </c:pt>
                <c:pt idx="601">
                  <c:v>321.56799999999998</c:v>
                </c:pt>
                <c:pt idx="602">
                  <c:v>797.94399999999996</c:v>
                </c:pt>
                <c:pt idx="603">
                  <c:v>1242.8999999999999</c:v>
                </c:pt>
                <c:pt idx="604">
                  <c:v>287.94</c:v>
                </c:pt>
                <c:pt idx="605">
                  <c:v>301.95999999999998</c:v>
                </c:pt>
                <c:pt idx="606">
                  <c:v>1228.4649999999999</c:v>
                </c:pt>
                <c:pt idx="607">
                  <c:v>283.92</c:v>
                </c:pt>
                <c:pt idx="608">
                  <c:v>332.94</c:v>
                </c:pt>
                <c:pt idx="609">
                  <c:v>348.92800000000005</c:v>
                </c:pt>
                <c:pt idx="610">
                  <c:v>544.00800000000004</c:v>
                </c:pt>
                <c:pt idx="611">
                  <c:v>641.96</c:v>
                </c:pt>
                <c:pt idx="612">
                  <c:v>542.64599999999996</c:v>
                </c:pt>
                <c:pt idx="613">
                  <c:v>701.37199999999996</c:v>
                </c:pt>
                <c:pt idx="614">
                  <c:v>392.93999999999994</c:v>
                </c:pt>
                <c:pt idx="615">
                  <c:v>301.95999999999998</c:v>
                </c:pt>
              </c:numCache>
            </c:numRef>
          </c:yVal>
          <c:smooth val="0"/>
          <c:extLst>
            <c:ext xmlns:c16="http://schemas.microsoft.com/office/drawing/2014/chart" uri="{C3380CC4-5D6E-409C-BE32-E72D297353CC}">
              <c16:uniqueId val="{00000004-2702-4DF5-9FBC-EAB952329CD2}"/>
            </c:ext>
          </c:extLst>
        </c:ser>
        <c:ser>
          <c:idx val="1"/>
          <c:order val="1"/>
          <c:tx>
            <c:v>Predicted 1925.88</c:v>
          </c:tx>
          <c:spPr>
            <a:ln w="19050">
              <a:noFill/>
            </a:ln>
          </c:spPr>
          <c:xVal>
            <c:numRef>
              <c:f>DATA!$V$3:$V$618</c:f>
              <c:numCache>
                <c:formatCode>General</c:formatCode>
                <c:ptCount val="616"/>
                <c:pt idx="0">
                  <c:v>219.58199999999997</c:v>
                </c:pt>
                <c:pt idx="1">
                  <c:v>-143.43099999999998</c:v>
                </c:pt>
                <c:pt idx="2">
                  <c:v>-54.320399999999978</c:v>
                </c:pt>
                <c:pt idx="3">
                  <c:v>71.77200000000002</c:v>
                </c:pt>
                <c:pt idx="4">
                  <c:v>96.854399999999998</c:v>
                </c:pt>
                <c:pt idx="5">
                  <c:v>63.685999999999979</c:v>
                </c:pt>
                <c:pt idx="6">
                  <c:v>60.391999999999939</c:v>
                </c:pt>
                <c:pt idx="7">
                  <c:v>15.147000000000006</c:v>
                </c:pt>
                <c:pt idx="8">
                  <c:v>-12.196000000000005</c:v>
                </c:pt>
                <c:pt idx="9">
                  <c:v>12.177999999999983</c:v>
                </c:pt>
                <c:pt idx="10">
                  <c:v>-29.252400000000009</c:v>
                </c:pt>
                <c:pt idx="11">
                  <c:v>-66.391599999999983</c:v>
                </c:pt>
                <c:pt idx="12">
                  <c:v>-8.5794000000000779</c:v>
                </c:pt>
                <c:pt idx="13">
                  <c:v>40.472999999999999</c:v>
                </c:pt>
                <c:pt idx="14">
                  <c:v>70.196000000000026</c:v>
                </c:pt>
                <c:pt idx="15">
                  <c:v>-56.995999999999981</c:v>
                </c:pt>
                <c:pt idx="16">
                  <c:v>145.06959999999992</c:v>
                </c:pt>
                <c:pt idx="17">
                  <c:v>39.923399999999994</c:v>
                </c:pt>
                <c:pt idx="18">
                  <c:v>12.106799999999993</c:v>
                </c:pt>
                <c:pt idx="19">
                  <c:v>83.709599999999966</c:v>
                </c:pt>
                <c:pt idx="20">
                  <c:v>54.17639999999993</c:v>
                </c:pt>
                <c:pt idx="21">
                  <c:v>21.835199999999986</c:v>
                </c:pt>
                <c:pt idx="22">
                  <c:v>-1.0196000000000005</c:v>
                </c:pt>
                <c:pt idx="23">
                  <c:v>260.61120000000017</c:v>
                </c:pt>
                <c:pt idx="24">
                  <c:v>-6.5490000000000492</c:v>
                </c:pt>
                <c:pt idx="25">
                  <c:v>-4.4969999999999999</c:v>
                </c:pt>
                <c:pt idx="26">
                  <c:v>-28.686199999999999</c:v>
                </c:pt>
                <c:pt idx="27">
                  <c:v>98.480200000000082</c:v>
                </c:pt>
                <c:pt idx="28">
                  <c:v>16.797200000000004</c:v>
                </c:pt>
                <c:pt idx="29">
                  <c:v>80.777199999999979</c:v>
                </c:pt>
                <c:pt idx="30">
                  <c:v>24.2012</c:v>
                </c:pt>
                <c:pt idx="31">
                  <c:v>168.47040000000004</c:v>
                </c:pt>
                <c:pt idx="32">
                  <c:v>-69.311999999999898</c:v>
                </c:pt>
                <c:pt idx="33">
                  <c:v>420.58800000000019</c:v>
                </c:pt>
                <c:pt idx="34">
                  <c:v>0</c:v>
                </c:pt>
                <c:pt idx="35">
                  <c:v>140.39599999999993</c:v>
                </c:pt>
                <c:pt idx="36">
                  <c:v>-29.116799999999955</c:v>
                </c:pt>
                <c:pt idx="37">
                  <c:v>6.4784000000000042</c:v>
                </c:pt>
                <c:pt idx="38">
                  <c:v>-15.146999999999991</c:v>
                </c:pt>
                <c:pt idx="39">
                  <c:v>-86.058600000000013</c:v>
                </c:pt>
                <c:pt idx="40">
                  <c:v>43.675200000000018</c:v>
                </c:pt>
                <c:pt idx="41">
                  <c:v>-14.870399999999961</c:v>
                </c:pt>
                <c:pt idx="42">
                  <c:v>-20.784600000000012</c:v>
                </c:pt>
                <c:pt idx="43">
                  <c:v>-12.84900000000016</c:v>
                </c:pt>
                <c:pt idx="44">
                  <c:v>59.481600000000014</c:v>
                </c:pt>
                <c:pt idx="45">
                  <c:v>25.474399999999999</c:v>
                </c:pt>
                <c:pt idx="46">
                  <c:v>-20.245000000000008</c:v>
                </c:pt>
                <c:pt idx="47">
                  <c:v>-15.418800000000203</c:v>
                </c:pt>
                <c:pt idx="48">
                  <c:v>43.223399999999984</c:v>
                </c:pt>
                <c:pt idx="49">
                  <c:v>-28.49799999999999</c:v>
                </c:pt>
                <c:pt idx="50">
                  <c:v>6.8388000000000009</c:v>
                </c:pt>
                <c:pt idx="51">
                  <c:v>17.098099999999988</c:v>
                </c:pt>
                <c:pt idx="52">
                  <c:v>35.097300000000004</c:v>
                </c:pt>
                <c:pt idx="53">
                  <c:v>-2.6997000000000355</c:v>
                </c:pt>
                <c:pt idx="54">
                  <c:v>15.222499999999997</c:v>
                </c:pt>
                <c:pt idx="55">
                  <c:v>32.097999999999971</c:v>
                </c:pt>
                <c:pt idx="56">
                  <c:v>7.0980000000000061</c:v>
                </c:pt>
                <c:pt idx="57">
                  <c:v>25.897999999999982</c:v>
                </c:pt>
                <c:pt idx="58">
                  <c:v>176.80260000000001</c:v>
                </c:pt>
                <c:pt idx="59">
                  <c:v>-63.376499999999965</c:v>
                </c:pt>
                <c:pt idx="60">
                  <c:v>-136.48950000000002</c:v>
                </c:pt>
                <c:pt idx="61">
                  <c:v>-2.6997000000000355</c:v>
                </c:pt>
                <c:pt idx="62">
                  <c:v>553.39019999999982</c:v>
                </c:pt>
                <c:pt idx="63">
                  <c:v>146.38799999999998</c:v>
                </c:pt>
                <c:pt idx="64">
                  <c:v>1.3097999999999956</c:v>
                </c:pt>
                <c:pt idx="65">
                  <c:v>-15.222500000000011</c:v>
                </c:pt>
                <c:pt idx="66">
                  <c:v>-124.431</c:v>
                </c:pt>
                <c:pt idx="67">
                  <c:v>60.391999999999967</c:v>
                </c:pt>
                <c:pt idx="68">
                  <c:v>-13.432999999999993</c:v>
                </c:pt>
                <c:pt idx="69">
                  <c:v>-24.397999999999911</c:v>
                </c:pt>
                <c:pt idx="70">
                  <c:v>-47.871600000000001</c:v>
                </c:pt>
                <c:pt idx="71">
                  <c:v>-114.39120000000003</c:v>
                </c:pt>
                <c:pt idx="72">
                  <c:v>-38.215799999999973</c:v>
                </c:pt>
                <c:pt idx="73">
                  <c:v>267.66720000000009</c:v>
                </c:pt>
                <c:pt idx="74">
                  <c:v>30.444999999999993</c:v>
                </c:pt>
                <c:pt idx="75">
                  <c:v>13.317599999999985</c:v>
                </c:pt>
                <c:pt idx="76">
                  <c:v>52.376399999999961</c:v>
                </c:pt>
                <c:pt idx="77">
                  <c:v>0</c:v>
                </c:pt>
                <c:pt idx="78">
                  <c:v>5.1960000000000015</c:v>
                </c:pt>
                <c:pt idx="79">
                  <c:v>-119.23120000000003</c:v>
                </c:pt>
                <c:pt idx="80">
                  <c:v>13.437199999999986</c:v>
                </c:pt>
                <c:pt idx="81">
                  <c:v>-8.5794000000000779</c:v>
                </c:pt>
                <c:pt idx="82">
                  <c:v>10.960199999999993</c:v>
                </c:pt>
                <c:pt idx="83">
                  <c:v>19.435200000000009</c:v>
                </c:pt>
                <c:pt idx="84">
                  <c:v>33.215599999999995</c:v>
                </c:pt>
                <c:pt idx="85">
                  <c:v>378.274</c:v>
                </c:pt>
                <c:pt idx="86">
                  <c:v>0</c:v>
                </c:pt>
                <c:pt idx="87">
                  <c:v>35.097300000000004</c:v>
                </c:pt>
                <c:pt idx="88">
                  <c:v>-36.213599999999985</c:v>
                </c:pt>
                <c:pt idx="89">
                  <c:v>18.176399999999973</c:v>
                </c:pt>
                <c:pt idx="90">
                  <c:v>45.555000000000007</c:v>
                </c:pt>
                <c:pt idx="91">
                  <c:v>-110.02320000000003</c:v>
                </c:pt>
                <c:pt idx="92">
                  <c:v>-20.784600000000012</c:v>
                </c:pt>
                <c:pt idx="93">
                  <c:v>-29.007299999999994</c:v>
                </c:pt>
                <c:pt idx="94">
                  <c:v>-93.472400000000022</c:v>
                </c:pt>
                <c:pt idx="95">
                  <c:v>12.805799999999994</c:v>
                </c:pt>
                <c:pt idx="96">
                  <c:v>-35.513599999999997</c:v>
                </c:pt>
                <c:pt idx="97">
                  <c:v>0</c:v>
                </c:pt>
                <c:pt idx="98">
                  <c:v>-10.918799999999983</c:v>
                </c:pt>
                <c:pt idx="99">
                  <c:v>-38.211600000000033</c:v>
                </c:pt>
                <c:pt idx="100">
                  <c:v>88.725000000000023</c:v>
                </c:pt>
                <c:pt idx="101">
                  <c:v>-14.638799999999947</c:v>
                </c:pt>
                <c:pt idx="102">
                  <c:v>45.293999999999954</c:v>
                </c:pt>
                <c:pt idx="103">
                  <c:v>25.874999999999972</c:v>
                </c:pt>
                <c:pt idx="104">
                  <c:v>4.8391999999999911</c:v>
                </c:pt>
                <c:pt idx="105">
                  <c:v>313.26239999999967</c:v>
                </c:pt>
                <c:pt idx="106">
                  <c:v>0</c:v>
                </c:pt>
                <c:pt idx="107">
                  <c:v>115.5528</c:v>
                </c:pt>
                <c:pt idx="108">
                  <c:v>-12.147999999999996</c:v>
                </c:pt>
                <c:pt idx="109">
                  <c:v>-73.054800000000071</c:v>
                </c:pt>
                <c:pt idx="110">
                  <c:v>36.473600000000005</c:v>
                </c:pt>
                <c:pt idx="111">
                  <c:v>-28.274400000000021</c:v>
                </c:pt>
                <c:pt idx="112">
                  <c:v>0</c:v>
                </c:pt>
                <c:pt idx="113">
                  <c:v>-75.191999999999979</c:v>
                </c:pt>
                <c:pt idx="114">
                  <c:v>-1.217800000000004</c:v>
                </c:pt>
                <c:pt idx="115">
                  <c:v>-17.744999999999976</c:v>
                </c:pt>
                <c:pt idx="116">
                  <c:v>-25.477199999999982</c:v>
                </c:pt>
                <c:pt idx="117">
                  <c:v>-58.504800000000017</c:v>
                </c:pt>
                <c:pt idx="118">
                  <c:v>-26.635199999999998</c:v>
                </c:pt>
                <c:pt idx="119">
                  <c:v>38.870400000000018</c:v>
                </c:pt>
                <c:pt idx="120">
                  <c:v>-93.989999999999952</c:v>
                </c:pt>
                <c:pt idx="121">
                  <c:v>383.93099999999993</c:v>
                </c:pt>
                <c:pt idx="122">
                  <c:v>13.588199999999986</c:v>
                </c:pt>
                <c:pt idx="123">
                  <c:v>-8.5794000000000779</c:v>
                </c:pt>
                <c:pt idx="124">
                  <c:v>-59.835600000000042</c:v>
                </c:pt>
                <c:pt idx="125">
                  <c:v>0</c:v>
                </c:pt>
                <c:pt idx="126">
                  <c:v>-9.1601999999999961</c:v>
                </c:pt>
                <c:pt idx="127">
                  <c:v>-9.1601999999999961</c:v>
                </c:pt>
                <c:pt idx="128">
                  <c:v>23.027999999999992</c:v>
                </c:pt>
                <c:pt idx="129">
                  <c:v>-93.472400000000022</c:v>
                </c:pt>
                <c:pt idx="130">
                  <c:v>47.660399999999967</c:v>
                </c:pt>
                <c:pt idx="131">
                  <c:v>102.95279999999988</c:v>
                </c:pt>
                <c:pt idx="132">
                  <c:v>49.715999999999966</c:v>
                </c:pt>
                <c:pt idx="133">
                  <c:v>-11.51760000000003</c:v>
                </c:pt>
                <c:pt idx="134">
                  <c:v>6.3935999999999957</c:v>
                </c:pt>
                <c:pt idx="135">
                  <c:v>15.147000000000004</c:v>
                </c:pt>
                <c:pt idx="136">
                  <c:v>17.466000000000008</c:v>
                </c:pt>
                <c:pt idx="137">
                  <c:v>2.3093999999999895</c:v>
                </c:pt>
                <c:pt idx="138">
                  <c:v>373.77899999999983</c:v>
                </c:pt>
                <c:pt idx="139">
                  <c:v>-25.474400000000017</c:v>
                </c:pt>
                <c:pt idx="140">
                  <c:v>-2.5698000000000292</c:v>
                </c:pt>
                <c:pt idx="141">
                  <c:v>14.690199999999997</c:v>
                </c:pt>
                <c:pt idx="142">
                  <c:v>151.47000000000003</c:v>
                </c:pt>
                <c:pt idx="143">
                  <c:v>84.501999999999953</c:v>
                </c:pt>
                <c:pt idx="144">
                  <c:v>89.222400000000022</c:v>
                </c:pt>
                <c:pt idx="145">
                  <c:v>77.624999999999972</c:v>
                </c:pt>
                <c:pt idx="146">
                  <c:v>87.28419999999997</c:v>
                </c:pt>
                <c:pt idx="147">
                  <c:v>314.03840000000002</c:v>
                </c:pt>
                <c:pt idx="148">
                  <c:v>585.55199999999991</c:v>
                </c:pt>
                <c:pt idx="149">
                  <c:v>-9.0929999999999964</c:v>
                </c:pt>
                <c:pt idx="150">
                  <c:v>54.400800000000004</c:v>
                </c:pt>
                <c:pt idx="151">
                  <c:v>-63.376499999999965</c:v>
                </c:pt>
                <c:pt idx="152">
                  <c:v>-19.338199999999993</c:v>
                </c:pt>
                <c:pt idx="153">
                  <c:v>2.8392000000000017</c:v>
                </c:pt>
                <c:pt idx="154">
                  <c:v>112.78800000000001</c:v>
                </c:pt>
                <c:pt idx="155">
                  <c:v>-59.835600000000042</c:v>
                </c:pt>
                <c:pt idx="156">
                  <c:v>51.476399999999941</c:v>
                </c:pt>
                <c:pt idx="157">
                  <c:v>0</c:v>
                </c:pt>
                <c:pt idx="158">
                  <c:v>68.001000000000033</c:v>
                </c:pt>
                <c:pt idx="159">
                  <c:v>-22.138200000000012</c:v>
                </c:pt>
                <c:pt idx="160">
                  <c:v>54.352799999999945</c:v>
                </c:pt>
                <c:pt idx="161">
                  <c:v>148.70400000000006</c:v>
                </c:pt>
                <c:pt idx="162">
                  <c:v>-1.217800000000004</c:v>
                </c:pt>
                <c:pt idx="163">
                  <c:v>-108.26620000000001</c:v>
                </c:pt>
                <c:pt idx="164">
                  <c:v>746.40779999999972</c:v>
                </c:pt>
                <c:pt idx="165">
                  <c:v>-77.333000000000013</c:v>
                </c:pt>
                <c:pt idx="166">
                  <c:v>-24.858000000000175</c:v>
                </c:pt>
                <c:pt idx="167">
                  <c:v>-6.0890000000000057</c:v>
                </c:pt>
                <c:pt idx="168">
                  <c:v>-5.5240000000000293</c:v>
                </c:pt>
                <c:pt idx="169">
                  <c:v>81.264599999999916</c:v>
                </c:pt>
                <c:pt idx="170">
                  <c:v>-6.0980000000000025</c:v>
                </c:pt>
                <c:pt idx="171">
                  <c:v>173.32919999999999</c:v>
                </c:pt>
                <c:pt idx="172">
                  <c:v>21.259</c:v>
                </c:pt>
                <c:pt idx="173">
                  <c:v>48.795999999999978</c:v>
                </c:pt>
                <c:pt idx="174">
                  <c:v>-24.842999999999961</c:v>
                </c:pt>
                <c:pt idx="175">
                  <c:v>-36.441000000000031</c:v>
                </c:pt>
                <c:pt idx="176">
                  <c:v>-11.337199999999939</c:v>
                </c:pt>
                <c:pt idx="177">
                  <c:v>-12.147000000000009</c:v>
                </c:pt>
                <c:pt idx="178">
                  <c:v>18.327599999999997</c:v>
                </c:pt>
                <c:pt idx="179">
                  <c:v>36.3018</c:v>
                </c:pt>
                <c:pt idx="180">
                  <c:v>9.9651999999999994</c:v>
                </c:pt>
                <c:pt idx="181">
                  <c:v>6.0740000000000016</c:v>
                </c:pt>
                <c:pt idx="182">
                  <c:v>-35.513599999999997</c:v>
                </c:pt>
                <c:pt idx="183">
                  <c:v>-630.88200000000006</c:v>
                </c:pt>
                <c:pt idx="184">
                  <c:v>-2.1312000000000033</c:v>
                </c:pt>
                <c:pt idx="185">
                  <c:v>227.20500000000004</c:v>
                </c:pt>
                <c:pt idx="186">
                  <c:v>3.2392000000000074</c:v>
                </c:pt>
                <c:pt idx="187">
                  <c:v>71.77200000000002</c:v>
                </c:pt>
                <c:pt idx="188">
                  <c:v>35.490000000000009</c:v>
                </c:pt>
                <c:pt idx="189">
                  <c:v>240.29399999999995</c:v>
                </c:pt>
                <c:pt idx="190">
                  <c:v>-43.435200000000009</c:v>
                </c:pt>
                <c:pt idx="191">
                  <c:v>-31.843000000000018</c:v>
                </c:pt>
                <c:pt idx="192">
                  <c:v>-14.195999999999984</c:v>
                </c:pt>
                <c:pt idx="193">
                  <c:v>52.339199999999977</c:v>
                </c:pt>
                <c:pt idx="194">
                  <c:v>8.1881999999999877</c:v>
                </c:pt>
                <c:pt idx="195">
                  <c:v>-42.746999999999957</c:v>
                </c:pt>
                <c:pt idx="196">
                  <c:v>13.677600000000002</c:v>
                </c:pt>
                <c:pt idx="197">
                  <c:v>-110.02320000000003</c:v>
                </c:pt>
                <c:pt idx="198">
                  <c:v>-23.782199999999996</c:v>
                </c:pt>
                <c:pt idx="199">
                  <c:v>70.196000000000026</c:v>
                </c:pt>
                <c:pt idx="200">
                  <c:v>-163.57670000000005</c:v>
                </c:pt>
                <c:pt idx="201">
                  <c:v>770.35199999999986</c:v>
                </c:pt>
                <c:pt idx="202">
                  <c:v>125.24499999999995</c:v>
                </c:pt>
                <c:pt idx="203">
                  <c:v>-19.105800000000016</c:v>
                </c:pt>
                <c:pt idx="204">
                  <c:v>47.848000000000013</c:v>
                </c:pt>
                <c:pt idx="205">
                  <c:v>307.14479999999992</c:v>
                </c:pt>
                <c:pt idx="206">
                  <c:v>-3.2391999999999896</c:v>
                </c:pt>
                <c:pt idx="207">
                  <c:v>-29.152799999999992</c:v>
                </c:pt>
                <c:pt idx="208">
                  <c:v>4.1971999999999987</c:v>
                </c:pt>
                <c:pt idx="209">
                  <c:v>-18.117599999999996</c:v>
                </c:pt>
                <c:pt idx="210">
                  <c:v>31.015599999999978</c:v>
                </c:pt>
                <c:pt idx="211">
                  <c:v>143.62880000000001</c:v>
                </c:pt>
                <c:pt idx="212">
                  <c:v>20.733199999999997</c:v>
                </c:pt>
                <c:pt idx="213">
                  <c:v>-13.740299999999994</c:v>
                </c:pt>
                <c:pt idx="214">
                  <c:v>-5.1396000000000583</c:v>
                </c:pt>
                <c:pt idx="215">
                  <c:v>56.274400000000014</c:v>
                </c:pt>
                <c:pt idx="216">
                  <c:v>20.155800000000013</c:v>
                </c:pt>
                <c:pt idx="217">
                  <c:v>99.431999999999931</c:v>
                </c:pt>
                <c:pt idx="218">
                  <c:v>22.529599999999995</c:v>
                </c:pt>
                <c:pt idx="219">
                  <c:v>-39.636999999999993</c:v>
                </c:pt>
                <c:pt idx="220">
                  <c:v>52.376399999999961</c:v>
                </c:pt>
                <c:pt idx="221">
                  <c:v>-8.5416000000000025</c:v>
                </c:pt>
                <c:pt idx="222">
                  <c:v>51.829200000000014</c:v>
                </c:pt>
                <c:pt idx="223">
                  <c:v>-84.823200000000071</c:v>
                </c:pt>
                <c:pt idx="224">
                  <c:v>64.756799999999998</c:v>
                </c:pt>
                <c:pt idx="225">
                  <c:v>-17.035200000000003</c:v>
                </c:pt>
                <c:pt idx="226">
                  <c:v>-18.117599999999996</c:v>
                </c:pt>
                <c:pt idx="227">
                  <c:v>-28.274400000000021</c:v>
                </c:pt>
                <c:pt idx="228">
                  <c:v>43.840799999999973</c:v>
                </c:pt>
                <c:pt idx="229">
                  <c:v>244.24959999999999</c:v>
                </c:pt>
                <c:pt idx="230">
                  <c:v>169.18200000000004</c:v>
                </c:pt>
                <c:pt idx="231">
                  <c:v>21.837600000000023</c:v>
                </c:pt>
                <c:pt idx="232">
                  <c:v>38.970000000000006</c:v>
                </c:pt>
                <c:pt idx="233">
                  <c:v>-172.11720000000003</c:v>
                </c:pt>
                <c:pt idx="234">
                  <c:v>75.686000000000007</c:v>
                </c:pt>
                <c:pt idx="235">
                  <c:v>72.640799999999999</c:v>
                </c:pt>
                <c:pt idx="236">
                  <c:v>0</c:v>
                </c:pt>
                <c:pt idx="237">
                  <c:v>23.576399999999978</c:v>
                </c:pt>
                <c:pt idx="238">
                  <c:v>-6.5490000000000492</c:v>
                </c:pt>
                <c:pt idx="239">
                  <c:v>-73.819200000000052</c:v>
                </c:pt>
                <c:pt idx="240">
                  <c:v>81.173400000000001</c:v>
                </c:pt>
                <c:pt idx="241">
                  <c:v>-12.84900000000016</c:v>
                </c:pt>
                <c:pt idx="242">
                  <c:v>7.119599999999906</c:v>
                </c:pt>
                <c:pt idx="243">
                  <c:v>580.53939999999989</c:v>
                </c:pt>
                <c:pt idx="244">
                  <c:v>70.197999999999922</c:v>
                </c:pt>
                <c:pt idx="245">
                  <c:v>2.4597999999999871</c:v>
                </c:pt>
                <c:pt idx="246">
                  <c:v>-97.552800000000076</c:v>
                </c:pt>
                <c:pt idx="247">
                  <c:v>-14.407800000000009</c:v>
                </c:pt>
                <c:pt idx="248">
                  <c:v>28.137200000000007</c:v>
                </c:pt>
                <c:pt idx="249">
                  <c:v>168.47040000000004</c:v>
                </c:pt>
                <c:pt idx="250">
                  <c:v>102.95279999999988</c:v>
                </c:pt>
                <c:pt idx="251">
                  <c:v>56.324000000000012</c:v>
                </c:pt>
                <c:pt idx="252">
                  <c:v>43.464599999999905</c:v>
                </c:pt>
                <c:pt idx="253">
                  <c:v>8.8783999999999921</c:v>
                </c:pt>
                <c:pt idx="254">
                  <c:v>-14.558399999999978</c:v>
                </c:pt>
                <c:pt idx="255">
                  <c:v>-14.576399999999996</c:v>
                </c:pt>
                <c:pt idx="256">
                  <c:v>7.0489999999999498</c:v>
                </c:pt>
                <c:pt idx="257">
                  <c:v>25.245000000000019</c:v>
                </c:pt>
                <c:pt idx="258">
                  <c:v>422.51</c:v>
                </c:pt>
                <c:pt idx="259">
                  <c:v>-34.070400000000006</c:v>
                </c:pt>
                <c:pt idx="260">
                  <c:v>161.96739999999997</c:v>
                </c:pt>
                <c:pt idx="261">
                  <c:v>54.666000000000011</c:v>
                </c:pt>
                <c:pt idx="262">
                  <c:v>-12.839199999999977</c:v>
                </c:pt>
                <c:pt idx="263">
                  <c:v>0</c:v>
                </c:pt>
                <c:pt idx="264">
                  <c:v>-21.068600000000174</c:v>
                </c:pt>
                <c:pt idx="265">
                  <c:v>375.73500000000001</c:v>
                </c:pt>
                <c:pt idx="266">
                  <c:v>609.71569999999997</c:v>
                </c:pt>
                <c:pt idx="267">
                  <c:v>8.0990999999999875</c:v>
                </c:pt>
                <c:pt idx="268">
                  <c:v>18.176400000000008</c:v>
                </c:pt>
                <c:pt idx="269">
                  <c:v>-97.176000000000073</c:v>
                </c:pt>
                <c:pt idx="270">
                  <c:v>-35.36460000000001</c:v>
                </c:pt>
                <c:pt idx="271">
                  <c:v>23.924000000000007</c:v>
                </c:pt>
                <c:pt idx="272">
                  <c:v>8.5371999999999968</c:v>
                </c:pt>
                <c:pt idx="273">
                  <c:v>4.2293999999999699</c:v>
                </c:pt>
                <c:pt idx="274">
                  <c:v>-137.52900000000002</c:v>
                </c:pt>
                <c:pt idx="275">
                  <c:v>-20.784600000000012</c:v>
                </c:pt>
                <c:pt idx="276">
                  <c:v>45.348800000000011</c:v>
                </c:pt>
                <c:pt idx="277">
                  <c:v>77.035199999999975</c:v>
                </c:pt>
                <c:pt idx="278">
                  <c:v>8.8783999999999956</c:v>
                </c:pt>
                <c:pt idx="279">
                  <c:v>-99.621900000000068</c:v>
                </c:pt>
                <c:pt idx="280">
                  <c:v>50.097999999999985</c:v>
                </c:pt>
                <c:pt idx="281">
                  <c:v>100.19599999999997</c:v>
                </c:pt>
                <c:pt idx="282">
                  <c:v>294.67100000000005</c:v>
                </c:pt>
                <c:pt idx="283">
                  <c:v>2.8195999999999799</c:v>
                </c:pt>
                <c:pt idx="284">
                  <c:v>0</c:v>
                </c:pt>
                <c:pt idx="285">
                  <c:v>8.0945999999999998</c:v>
                </c:pt>
                <c:pt idx="286">
                  <c:v>-8.0784000000000198</c:v>
                </c:pt>
                <c:pt idx="287">
                  <c:v>14.124599999999999</c:v>
                </c:pt>
                <c:pt idx="288">
                  <c:v>-6.0196000000000538</c:v>
                </c:pt>
                <c:pt idx="289">
                  <c:v>0</c:v>
                </c:pt>
                <c:pt idx="290">
                  <c:v>11.264799999999997</c:v>
                </c:pt>
                <c:pt idx="291">
                  <c:v>-31.914400000000015</c:v>
                </c:pt>
                <c:pt idx="292">
                  <c:v>209.27399999999992</c:v>
                </c:pt>
                <c:pt idx="293">
                  <c:v>20.155800000000013</c:v>
                </c:pt>
                <c:pt idx="294">
                  <c:v>225.26400000000001</c:v>
                </c:pt>
                <c:pt idx="295">
                  <c:v>21.294000000000008</c:v>
                </c:pt>
                <c:pt idx="296">
                  <c:v>141.1644</c:v>
                </c:pt>
                <c:pt idx="297">
                  <c:v>-90.376199999999997</c:v>
                </c:pt>
                <c:pt idx="298">
                  <c:v>35.759999999999962</c:v>
                </c:pt>
                <c:pt idx="299">
                  <c:v>149.14799999999991</c:v>
                </c:pt>
                <c:pt idx="300">
                  <c:v>-13.677599999999998</c:v>
                </c:pt>
                <c:pt idx="301">
                  <c:v>50.490000000000009</c:v>
                </c:pt>
                <c:pt idx="302">
                  <c:v>-11.069100000000006</c:v>
                </c:pt>
                <c:pt idx="303">
                  <c:v>27.057799999999986</c:v>
                </c:pt>
                <c:pt idx="304">
                  <c:v>-15.245000000000005</c:v>
                </c:pt>
                <c:pt idx="305">
                  <c:v>-2.5647999999999982</c:v>
                </c:pt>
                <c:pt idx="306">
                  <c:v>-54.595799999999997</c:v>
                </c:pt>
                <c:pt idx="307">
                  <c:v>-10.283999999999992</c:v>
                </c:pt>
                <c:pt idx="308">
                  <c:v>88.552800000000005</c:v>
                </c:pt>
                <c:pt idx="309">
                  <c:v>52.511399999999981</c:v>
                </c:pt>
                <c:pt idx="310">
                  <c:v>-19.105800000000016</c:v>
                </c:pt>
                <c:pt idx="311">
                  <c:v>-68.1096</c:v>
                </c:pt>
                <c:pt idx="312">
                  <c:v>73.19399999999996</c:v>
                </c:pt>
                <c:pt idx="313">
                  <c:v>13.764599999999994</c:v>
                </c:pt>
                <c:pt idx="314">
                  <c:v>20.959199999999996</c:v>
                </c:pt>
                <c:pt idx="315">
                  <c:v>11.69100000000001</c:v>
                </c:pt>
                <c:pt idx="316">
                  <c:v>24.156800000000004</c:v>
                </c:pt>
                <c:pt idx="317">
                  <c:v>-46.399800000000013</c:v>
                </c:pt>
                <c:pt idx="318">
                  <c:v>-1.0656000000000017</c:v>
                </c:pt>
                <c:pt idx="319">
                  <c:v>-13.810000000000116</c:v>
                </c:pt>
                <c:pt idx="320">
                  <c:v>-9.717599999999976</c:v>
                </c:pt>
                <c:pt idx="321">
                  <c:v>178.79999999999998</c:v>
                </c:pt>
                <c:pt idx="322">
                  <c:v>-7.0979999999999919</c:v>
                </c:pt>
                <c:pt idx="323">
                  <c:v>145.2816</c:v>
                </c:pt>
                <c:pt idx="324">
                  <c:v>134.53020000000001</c:v>
                </c:pt>
                <c:pt idx="325">
                  <c:v>394.21199999999999</c:v>
                </c:pt>
                <c:pt idx="326">
                  <c:v>700.98000000000013</c:v>
                </c:pt>
                <c:pt idx="327">
                  <c:v>-258.50160000000011</c:v>
                </c:pt>
                <c:pt idx="328">
                  <c:v>112.78800000000001</c:v>
                </c:pt>
                <c:pt idx="329">
                  <c:v>-17.035200000000003</c:v>
                </c:pt>
                <c:pt idx="330">
                  <c:v>33.215599999999995</c:v>
                </c:pt>
                <c:pt idx="331">
                  <c:v>-178.84680000000006</c:v>
                </c:pt>
                <c:pt idx="332">
                  <c:v>105.29699999999988</c:v>
                </c:pt>
                <c:pt idx="333">
                  <c:v>292.77599999999995</c:v>
                </c:pt>
                <c:pt idx="334">
                  <c:v>13.972799999999999</c:v>
                </c:pt>
                <c:pt idx="335">
                  <c:v>25.552800000000005</c:v>
                </c:pt>
                <c:pt idx="336">
                  <c:v>72.640799999999999</c:v>
                </c:pt>
                <c:pt idx="337">
                  <c:v>149.14799999999991</c:v>
                </c:pt>
                <c:pt idx="338">
                  <c:v>-28.597800000000007</c:v>
                </c:pt>
                <c:pt idx="339">
                  <c:v>15.537199999999999</c:v>
                </c:pt>
                <c:pt idx="340">
                  <c:v>5.4800999999999966</c:v>
                </c:pt>
                <c:pt idx="341">
                  <c:v>266.45219999999989</c:v>
                </c:pt>
                <c:pt idx="342">
                  <c:v>251.20200000000003</c:v>
                </c:pt>
                <c:pt idx="343">
                  <c:v>-32.664599999999993</c:v>
                </c:pt>
                <c:pt idx="344">
                  <c:v>-19.258800000000008</c:v>
                </c:pt>
                <c:pt idx="345">
                  <c:v>-7.8588000000000022</c:v>
                </c:pt>
                <c:pt idx="346">
                  <c:v>52.974299999999992</c:v>
                </c:pt>
                <c:pt idx="347">
                  <c:v>292.77599999999995</c:v>
                </c:pt>
                <c:pt idx="348">
                  <c:v>150.29399999999998</c:v>
                </c:pt>
                <c:pt idx="349">
                  <c:v>121.98999999999992</c:v>
                </c:pt>
                <c:pt idx="350">
                  <c:v>-9.1109999999999971</c:v>
                </c:pt>
                <c:pt idx="351">
                  <c:v>-21.717600000000004</c:v>
                </c:pt>
                <c:pt idx="352">
                  <c:v>0</c:v>
                </c:pt>
                <c:pt idx="353">
                  <c:v>10.647000000000004</c:v>
                </c:pt>
                <c:pt idx="354">
                  <c:v>-23.576400000000007</c:v>
                </c:pt>
                <c:pt idx="355">
                  <c:v>146.38799999999998</c:v>
                </c:pt>
                <c:pt idx="356">
                  <c:v>136.66500000000002</c:v>
                </c:pt>
                <c:pt idx="357">
                  <c:v>38.437200000000004</c:v>
                </c:pt>
                <c:pt idx="358">
                  <c:v>48.470400000000012</c:v>
                </c:pt>
                <c:pt idx="359">
                  <c:v>-42.411600000000035</c:v>
                </c:pt>
                <c:pt idx="360">
                  <c:v>-36.176400000000001</c:v>
                </c:pt>
                <c:pt idx="361">
                  <c:v>86.870400000000004</c:v>
                </c:pt>
                <c:pt idx="362">
                  <c:v>62.782199999999975</c:v>
                </c:pt>
                <c:pt idx="363">
                  <c:v>-8.0980000000000167</c:v>
                </c:pt>
                <c:pt idx="364">
                  <c:v>-28.95679999999993</c:v>
                </c:pt>
                <c:pt idx="365">
                  <c:v>141.1644</c:v>
                </c:pt>
                <c:pt idx="366">
                  <c:v>43.784199999999984</c:v>
                </c:pt>
                <c:pt idx="367">
                  <c:v>-5.4882000000000062</c:v>
                </c:pt>
                <c:pt idx="368">
                  <c:v>-57.631200000000035</c:v>
                </c:pt>
                <c:pt idx="369">
                  <c:v>-9.1335000000000122</c:v>
                </c:pt>
                <c:pt idx="370">
                  <c:v>23.027999999999992</c:v>
                </c:pt>
                <c:pt idx="371">
                  <c:v>-5.4801000000000215</c:v>
                </c:pt>
                <c:pt idx="372">
                  <c:v>13.764599999999994</c:v>
                </c:pt>
                <c:pt idx="373">
                  <c:v>72.534400000000005</c:v>
                </c:pt>
                <c:pt idx="374">
                  <c:v>75.654799999999994</c:v>
                </c:pt>
                <c:pt idx="375">
                  <c:v>-51.983999999999924</c:v>
                </c:pt>
                <c:pt idx="376">
                  <c:v>-15.466600000000003</c:v>
                </c:pt>
                <c:pt idx="377">
                  <c:v>-23.782199999999996</c:v>
                </c:pt>
                <c:pt idx="378">
                  <c:v>-12.956799999999994</c:v>
                </c:pt>
                <c:pt idx="379">
                  <c:v>523.70519999999988</c:v>
                </c:pt>
                <c:pt idx="380">
                  <c:v>-46.736200000000011</c:v>
                </c:pt>
                <c:pt idx="381">
                  <c:v>148.70400000000006</c:v>
                </c:pt>
                <c:pt idx="382">
                  <c:v>-14.870399999999961</c:v>
                </c:pt>
                <c:pt idx="383">
                  <c:v>140.39599999999993</c:v>
                </c:pt>
                <c:pt idx="384">
                  <c:v>14.62239999999999</c:v>
                </c:pt>
                <c:pt idx="385">
                  <c:v>-22.138200000000012</c:v>
                </c:pt>
                <c:pt idx="386">
                  <c:v>177.42059999999998</c:v>
                </c:pt>
                <c:pt idx="387">
                  <c:v>150.38400000000001</c:v>
                </c:pt>
                <c:pt idx="388">
                  <c:v>-6.9282000000000039</c:v>
                </c:pt>
                <c:pt idx="389">
                  <c:v>481.46999999999991</c:v>
                </c:pt>
                <c:pt idx="390">
                  <c:v>-65.035200000000046</c:v>
                </c:pt>
                <c:pt idx="391">
                  <c:v>-13.588200000000001</c:v>
                </c:pt>
                <c:pt idx="392">
                  <c:v>35.759999999999962</c:v>
                </c:pt>
                <c:pt idx="393">
                  <c:v>32.633200000000016</c:v>
                </c:pt>
                <c:pt idx="394">
                  <c:v>60.5488</c:v>
                </c:pt>
                <c:pt idx="395">
                  <c:v>0</c:v>
                </c:pt>
                <c:pt idx="396">
                  <c:v>-4.858799999999988</c:v>
                </c:pt>
                <c:pt idx="397">
                  <c:v>189.40460000000002</c:v>
                </c:pt>
                <c:pt idx="398">
                  <c:v>-3.5996000000000521</c:v>
                </c:pt>
                <c:pt idx="399">
                  <c:v>-18.221999999999994</c:v>
                </c:pt>
                <c:pt idx="400">
                  <c:v>356.22500000000002</c:v>
                </c:pt>
                <c:pt idx="401">
                  <c:v>-25.376400000000018</c:v>
                </c:pt>
                <c:pt idx="402">
                  <c:v>-42.89670000000001</c:v>
                </c:pt>
                <c:pt idx="403">
                  <c:v>10.098000000000006</c:v>
                </c:pt>
                <c:pt idx="404">
                  <c:v>210.59399999999977</c:v>
                </c:pt>
                <c:pt idx="405">
                  <c:v>42.117600000000039</c:v>
                </c:pt>
                <c:pt idx="406">
                  <c:v>16.797200000000004</c:v>
                </c:pt>
                <c:pt idx="407">
                  <c:v>27.088199999999965</c:v>
                </c:pt>
                <c:pt idx="408">
                  <c:v>10.647000000000006</c:v>
                </c:pt>
                <c:pt idx="409">
                  <c:v>-109.58220000000011</c:v>
                </c:pt>
                <c:pt idx="410">
                  <c:v>-34.917600000000022</c:v>
                </c:pt>
                <c:pt idx="411">
                  <c:v>119.19999999999999</c:v>
                </c:pt>
                <c:pt idx="412">
                  <c:v>-18.454800000000013</c:v>
                </c:pt>
                <c:pt idx="413">
                  <c:v>7.4591999999999992</c:v>
                </c:pt>
                <c:pt idx="414">
                  <c:v>26.874400000000023</c:v>
                </c:pt>
                <c:pt idx="415">
                  <c:v>423.00849999999997</c:v>
                </c:pt>
                <c:pt idx="416">
                  <c:v>38.379999999999981</c:v>
                </c:pt>
                <c:pt idx="417">
                  <c:v>306.48939999999988</c:v>
                </c:pt>
                <c:pt idx="418">
                  <c:v>16.440299999999986</c:v>
                </c:pt>
                <c:pt idx="419">
                  <c:v>-72.039000000000044</c:v>
                </c:pt>
                <c:pt idx="420">
                  <c:v>10.2592</c:v>
                </c:pt>
                <c:pt idx="421">
                  <c:v>101.38319999999999</c:v>
                </c:pt>
                <c:pt idx="422">
                  <c:v>-56.343000000000018</c:v>
                </c:pt>
                <c:pt idx="423">
                  <c:v>225.26400000000001</c:v>
                </c:pt>
                <c:pt idx="424">
                  <c:v>23.027999999999992</c:v>
                </c:pt>
                <c:pt idx="425">
                  <c:v>81.173400000000001</c:v>
                </c:pt>
                <c:pt idx="426">
                  <c:v>45.294000000000011</c:v>
                </c:pt>
                <c:pt idx="427">
                  <c:v>-30.933200000000006</c:v>
                </c:pt>
                <c:pt idx="428">
                  <c:v>42.588000000000022</c:v>
                </c:pt>
                <c:pt idx="429">
                  <c:v>-93.989999999999952</c:v>
                </c:pt>
                <c:pt idx="430">
                  <c:v>32.633199999999988</c:v>
                </c:pt>
                <c:pt idx="431">
                  <c:v>-36.176400000000001</c:v>
                </c:pt>
                <c:pt idx="432">
                  <c:v>9.1637999999999984</c:v>
                </c:pt>
                <c:pt idx="433">
                  <c:v>-7.0979999999999919</c:v>
                </c:pt>
                <c:pt idx="434">
                  <c:v>181.17599999999993</c:v>
                </c:pt>
                <c:pt idx="435">
                  <c:v>-92.799600000000027</c:v>
                </c:pt>
                <c:pt idx="436">
                  <c:v>-5.8346000000000231</c:v>
                </c:pt>
                <c:pt idx="437">
                  <c:v>47.0548</c:v>
                </c:pt>
                <c:pt idx="438">
                  <c:v>2.3093999999999895</c:v>
                </c:pt>
                <c:pt idx="439">
                  <c:v>394.26800000000003</c:v>
                </c:pt>
                <c:pt idx="440">
                  <c:v>60.391999999999967</c:v>
                </c:pt>
                <c:pt idx="441">
                  <c:v>-12.058799999999991</c:v>
                </c:pt>
                <c:pt idx="442">
                  <c:v>-12.058799999999991</c:v>
                </c:pt>
                <c:pt idx="443">
                  <c:v>29.152800000000013</c:v>
                </c:pt>
                <c:pt idx="444">
                  <c:v>29.880199999999981</c:v>
                </c:pt>
                <c:pt idx="445">
                  <c:v>68.333200000000005</c:v>
                </c:pt>
                <c:pt idx="446">
                  <c:v>8.0980000000000203</c:v>
                </c:pt>
                <c:pt idx="447">
                  <c:v>74.573999999999955</c:v>
                </c:pt>
                <c:pt idx="448">
                  <c:v>48.313600000000008</c:v>
                </c:pt>
                <c:pt idx="449">
                  <c:v>45.294000000000011</c:v>
                </c:pt>
                <c:pt idx="450">
                  <c:v>22.940999999999995</c:v>
                </c:pt>
                <c:pt idx="451">
                  <c:v>9.9651999999999994</c:v>
                </c:pt>
                <c:pt idx="452">
                  <c:v>-18.117599999999996</c:v>
                </c:pt>
                <c:pt idx="453">
                  <c:v>-77.333000000000013</c:v>
                </c:pt>
                <c:pt idx="454">
                  <c:v>0</c:v>
                </c:pt>
                <c:pt idx="455">
                  <c:v>-24.294000000000018</c:v>
                </c:pt>
                <c:pt idx="456">
                  <c:v>-96.11460000000011</c:v>
                </c:pt>
                <c:pt idx="457">
                  <c:v>-24.39200000000001</c:v>
                </c:pt>
                <c:pt idx="458">
                  <c:v>108.35279999999986</c:v>
                </c:pt>
                <c:pt idx="459">
                  <c:v>-24.842999999999961</c:v>
                </c:pt>
                <c:pt idx="460">
                  <c:v>18.11760000000001</c:v>
                </c:pt>
                <c:pt idx="461">
                  <c:v>-182.63700000000017</c:v>
                </c:pt>
                <c:pt idx="462">
                  <c:v>-39.952800000000025</c:v>
                </c:pt>
                <c:pt idx="463">
                  <c:v>-140.19599999999997</c:v>
                </c:pt>
                <c:pt idx="464">
                  <c:v>256.78399999999976</c:v>
                </c:pt>
                <c:pt idx="465">
                  <c:v>-12.196000000000005</c:v>
                </c:pt>
                <c:pt idx="466">
                  <c:v>80.78400000000002</c:v>
                </c:pt>
                <c:pt idx="467">
                  <c:v>13.852799999999981</c:v>
                </c:pt>
                <c:pt idx="468">
                  <c:v>87.350400000000036</c:v>
                </c:pt>
                <c:pt idx="469">
                  <c:v>-2.693600000000032</c:v>
                </c:pt>
                <c:pt idx="470">
                  <c:v>6.0740000000000016</c:v>
                </c:pt>
                <c:pt idx="471">
                  <c:v>9.1763999999999974</c:v>
                </c:pt>
                <c:pt idx="472">
                  <c:v>31.94100000000001</c:v>
                </c:pt>
                <c:pt idx="473">
                  <c:v>9.9651999999999994</c:v>
                </c:pt>
                <c:pt idx="474">
                  <c:v>40.586699999999979</c:v>
                </c:pt>
                <c:pt idx="475">
                  <c:v>427.43679999999995</c:v>
                </c:pt>
                <c:pt idx="476">
                  <c:v>14.558400000000006</c:v>
                </c:pt>
                <c:pt idx="477">
                  <c:v>10.858800000000002</c:v>
                </c:pt>
                <c:pt idx="478">
                  <c:v>-7.7094000000001017</c:v>
                </c:pt>
                <c:pt idx="479">
                  <c:v>-5.8346000000000231</c:v>
                </c:pt>
                <c:pt idx="480">
                  <c:v>12.990000000000002</c:v>
                </c:pt>
                <c:pt idx="481">
                  <c:v>-34.64100000000002</c:v>
                </c:pt>
                <c:pt idx="482">
                  <c:v>76.011600000000016</c:v>
                </c:pt>
                <c:pt idx="483">
                  <c:v>-5.758800000000015</c:v>
                </c:pt>
                <c:pt idx="484">
                  <c:v>-35.36460000000001</c:v>
                </c:pt>
                <c:pt idx="485">
                  <c:v>22.529599999999995</c:v>
                </c:pt>
                <c:pt idx="486">
                  <c:v>100.19599999999997</c:v>
                </c:pt>
                <c:pt idx="487">
                  <c:v>-12.078400000000101</c:v>
                </c:pt>
                <c:pt idx="488">
                  <c:v>284.98</c:v>
                </c:pt>
                <c:pt idx="489">
                  <c:v>15.185000000000002</c:v>
                </c:pt>
                <c:pt idx="490">
                  <c:v>28.078400000000016</c:v>
                </c:pt>
                <c:pt idx="491">
                  <c:v>-2.0364000000000004</c:v>
                </c:pt>
                <c:pt idx="492">
                  <c:v>0</c:v>
                </c:pt>
                <c:pt idx="493">
                  <c:v>22.529599999999995</c:v>
                </c:pt>
                <c:pt idx="494">
                  <c:v>73.19399999999996</c:v>
                </c:pt>
                <c:pt idx="495">
                  <c:v>212.18759999999997</c:v>
                </c:pt>
                <c:pt idx="496">
                  <c:v>4.5881999999999987</c:v>
                </c:pt>
                <c:pt idx="497">
                  <c:v>18.11760000000001</c:v>
                </c:pt>
                <c:pt idx="498">
                  <c:v>99.431999999999931</c:v>
                </c:pt>
                <c:pt idx="499">
                  <c:v>143.03999999999996</c:v>
                </c:pt>
                <c:pt idx="500">
                  <c:v>24.857999999999983</c:v>
                </c:pt>
                <c:pt idx="501">
                  <c:v>50.097999999999985</c:v>
                </c:pt>
                <c:pt idx="502">
                  <c:v>4.2623999999999977</c:v>
                </c:pt>
                <c:pt idx="503">
                  <c:v>23.027999999999992</c:v>
                </c:pt>
                <c:pt idx="504">
                  <c:v>2.5980000000000008</c:v>
                </c:pt>
                <c:pt idx="505">
                  <c:v>78.767099999999971</c:v>
                </c:pt>
                <c:pt idx="506">
                  <c:v>-219.16440000000023</c:v>
                </c:pt>
                <c:pt idx="507">
                  <c:v>-54.595799999999997</c:v>
                </c:pt>
                <c:pt idx="508">
                  <c:v>-2.0567999999999991</c:v>
                </c:pt>
                <c:pt idx="509">
                  <c:v>32.391999999999939</c:v>
                </c:pt>
                <c:pt idx="510">
                  <c:v>-29.917800000000021</c:v>
                </c:pt>
                <c:pt idx="511">
                  <c:v>-14.080999999999989</c:v>
                </c:pt>
                <c:pt idx="512">
                  <c:v>65.206400000000002</c:v>
                </c:pt>
                <c:pt idx="513">
                  <c:v>60.356000000000023</c:v>
                </c:pt>
                <c:pt idx="514">
                  <c:v>-14.478399999999993</c:v>
                </c:pt>
                <c:pt idx="515">
                  <c:v>-18.106799999999993</c:v>
                </c:pt>
                <c:pt idx="516">
                  <c:v>27.440999999999995</c:v>
                </c:pt>
                <c:pt idx="517">
                  <c:v>35.098999999999961</c:v>
                </c:pt>
                <c:pt idx="518">
                  <c:v>188.2192</c:v>
                </c:pt>
                <c:pt idx="519">
                  <c:v>-23.03520000000006</c:v>
                </c:pt>
                <c:pt idx="520">
                  <c:v>-6.0980000000000025</c:v>
                </c:pt>
                <c:pt idx="521">
                  <c:v>13.764599999999994</c:v>
                </c:pt>
                <c:pt idx="522">
                  <c:v>90.97199999999998</c:v>
                </c:pt>
                <c:pt idx="523">
                  <c:v>-24.23520000000001</c:v>
                </c:pt>
                <c:pt idx="524">
                  <c:v>9.5031999999999925</c:v>
                </c:pt>
                <c:pt idx="525">
                  <c:v>42.746999999999986</c:v>
                </c:pt>
                <c:pt idx="526">
                  <c:v>59.035200000000003</c:v>
                </c:pt>
                <c:pt idx="527">
                  <c:v>-8.7232000000000198</c:v>
                </c:pt>
                <c:pt idx="528">
                  <c:v>-53.270399999999995</c:v>
                </c:pt>
                <c:pt idx="529">
                  <c:v>-18.088200000000001</c:v>
                </c:pt>
                <c:pt idx="530">
                  <c:v>11.919999999999987</c:v>
                </c:pt>
                <c:pt idx="531">
                  <c:v>-2.6997000000000355</c:v>
                </c:pt>
                <c:pt idx="532">
                  <c:v>20.196000000000012</c:v>
                </c:pt>
                <c:pt idx="533">
                  <c:v>-25.913599999999988</c:v>
                </c:pt>
                <c:pt idx="534">
                  <c:v>81.58299999999997</c:v>
                </c:pt>
                <c:pt idx="535">
                  <c:v>-46.137000000000029</c:v>
                </c:pt>
                <c:pt idx="536">
                  <c:v>-9.1470000000000056</c:v>
                </c:pt>
                <c:pt idx="537">
                  <c:v>412.5394</c:v>
                </c:pt>
                <c:pt idx="538">
                  <c:v>70.980000000000018</c:v>
                </c:pt>
                <c:pt idx="539">
                  <c:v>-73.175999999999988</c:v>
                </c:pt>
                <c:pt idx="540">
                  <c:v>51.294299999999964</c:v>
                </c:pt>
                <c:pt idx="541">
                  <c:v>244.24959999999999</c:v>
                </c:pt>
                <c:pt idx="542">
                  <c:v>84.23520000000002</c:v>
                </c:pt>
                <c:pt idx="543">
                  <c:v>76.112499999999983</c:v>
                </c:pt>
                <c:pt idx="544">
                  <c:v>105.02279999999996</c:v>
                </c:pt>
                <c:pt idx="545">
                  <c:v>70.964399999999983</c:v>
                </c:pt>
                <c:pt idx="546">
                  <c:v>213.73500000000001</c:v>
                </c:pt>
                <c:pt idx="547">
                  <c:v>74.573999999999955</c:v>
                </c:pt>
                <c:pt idx="548">
                  <c:v>97.652399999999943</c:v>
                </c:pt>
                <c:pt idx="549">
                  <c:v>47.848000000000013</c:v>
                </c:pt>
                <c:pt idx="550">
                  <c:v>0</c:v>
                </c:pt>
                <c:pt idx="551">
                  <c:v>63.934499999999971</c:v>
                </c:pt>
                <c:pt idx="552">
                  <c:v>-44.276400000000024</c:v>
                </c:pt>
                <c:pt idx="553">
                  <c:v>50.097999999999985</c:v>
                </c:pt>
                <c:pt idx="554">
                  <c:v>27.176400000000015</c:v>
                </c:pt>
                <c:pt idx="555">
                  <c:v>39.4268</c:v>
                </c:pt>
                <c:pt idx="556">
                  <c:v>25.874999999999972</c:v>
                </c:pt>
                <c:pt idx="557">
                  <c:v>-2.6981999999999999</c:v>
                </c:pt>
                <c:pt idx="558">
                  <c:v>673.88160000000016</c:v>
                </c:pt>
                <c:pt idx="559">
                  <c:v>-0.89990000000001302</c:v>
                </c:pt>
                <c:pt idx="560">
                  <c:v>321.83999999999992</c:v>
                </c:pt>
                <c:pt idx="561">
                  <c:v>155.24999999999994</c:v>
                </c:pt>
                <c:pt idx="562">
                  <c:v>-2.0567999999999991</c:v>
                </c:pt>
                <c:pt idx="563">
                  <c:v>-21.807999999999993</c:v>
                </c:pt>
                <c:pt idx="564">
                  <c:v>23.839999999999975</c:v>
                </c:pt>
                <c:pt idx="565">
                  <c:v>-67.941000000000003</c:v>
                </c:pt>
                <c:pt idx="566">
                  <c:v>-9.0980000000000025</c:v>
                </c:pt>
                <c:pt idx="567">
                  <c:v>173.74080000000001</c:v>
                </c:pt>
                <c:pt idx="568">
                  <c:v>0</c:v>
                </c:pt>
                <c:pt idx="569">
                  <c:v>226.96439999999998</c:v>
                </c:pt>
                <c:pt idx="570">
                  <c:v>-29.277599999999893</c:v>
                </c:pt>
                <c:pt idx="571">
                  <c:v>-87.341800000000035</c:v>
                </c:pt>
                <c:pt idx="572">
                  <c:v>-350.4899999999999</c:v>
                </c:pt>
                <c:pt idx="573">
                  <c:v>163.78740000000002</c:v>
                </c:pt>
                <c:pt idx="574">
                  <c:v>72.534400000000005</c:v>
                </c:pt>
                <c:pt idx="575">
                  <c:v>-146.10960000000014</c:v>
                </c:pt>
                <c:pt idx="576">
                  <c:v>0</c:v>
                </c:pt>
                <c:pt idx="577">
                  <c:v>-70.104300000000023</c:v>
                </c:pt>
                <c:pt idx="578">
                  <c:v>-13.317599999999999</c:v>
                </c:pt>
                <c:pt idx="579">
                  <c:v>-8.0783999999999949</c:v>
                </c:pt>
                <c:pt idx="580">
                  <c:v>-88.783999999999978</c:v>
                </c:pt>
                <c:pt idx="581">
                  <c:v>18.266999999999967</c:v>
                </c:pt>
                <c:pt idx="582">
                  <c:v>139.57019999999989</c:v>
                </c:pt>
                <c:pt idx="583">
                  <c:v>-48.470400000000019</c:v>
                </c:pt>
                <c:pt idx="584">
                  <c:v>10.679399999999873</c:v>
                </c:pt>
                <c:pt idx="585">
                  <c:v>4.968599999999995</c:v>
                </c:pt>
                <c:pt idx="586">
                  <c:v>40.800600000000003</c:v>
                </c:pt>
                <c:pt idx="587">
                  <c:v>-4.1135999999999981</c:v>
                </c:pt>
                <c:pt idx="588">
                  <c:v>89.222400000000022</c:v>
                </c:pt>
                <c:pt idx="589">
                  <c:v>51.749999999999986</c:v>
                </c:pt>
                <c:pt idx="590">
                  <c:v>19.518400000000007</c:v>
                </c:pt>
                <c:pt idx="591">
                  <c:v>224.2673999999999</c:v>
                </c:pt>
                <c:pt idx="592">
                  <c:v>121.76009999999994</c:v>
                </c:pt>
                <c:pt idx="593">
                  <c:v>12.177999999999983</c:v>
                </c:pt>
                <c:pt idx="594">
                  <c:v>-29.252400000000009</c:v>
                </c:pt>
                <c:pt idx="595">
                  <c:v>-18.185999999999993</c:v>
                </c:pt>
                <c:pt idx="596">
                  <c:v>213.73500000000001</c:v>
                </c:pt>
                <c:pt idx="597">
                  <c:v>316.88249999999999</c:v>
                </c:pt>
                <c:pt idx="598">
                  <c:v>131.27849999999995</c:v>
                </c:pt>
                <c:pt idx="599">
                  <c:v>75.489999999999924</c:v>
                </c:pt>
                <c:pt idx="600">
                  <c:v>93.223199999999977</c:v>
                </c:pt>
                <c:pt idx="601">
                  <c:v>28.137200000000007</c:v>
                </c:pt>
                <c:pt idx="602">
                  <c:v>-56.995999999999981</c:v>
                </c:pt>
                <c:pt idx="603">
                  <c:v>262.38999999999987</c:v>
                </c:pt>
                <c:pt idx="604">
                  <c:v>77.743800000000022</c:v>
                </c:pt>
                <c:pt idx="605">
                  <c:v>90.587999999999965</c:v>
                </c:pt>
                <c:pt idx="606">
                  <c:v>0</c:v>
                </c:pt>
                <c:pt idx="607">
                  <c:v>17.745000000000019</c:v>
                </c:pt>
                <c:pt idx="608">
                  <c:v>79.905599999999993</c:v>
                </c:pt>
                <c:pt idx="609">
                  <c:v>34.89279999999998</c:v>
                </c:pt>
                <c:pt idx="610">
                  <c:v>40.800600000000003</c:v>
                </c:pt>
                <c:pt idx="611">
                  <c:v>179.74880000000002</c:v>
                </c:pt>
                <c:pt idx="612">
                  <c:v>102.49980000000001</c:v>
                </c:pt>
                <c:pt idx="613">
                  <c:v>-50.098000000000013</c:v>
                </c:pt>
                <c:pt idx="614">
                  <c:v>43.223399999999984</c:v>
                </c:pt>
                <c:pt idx="615">
                  <c:v>87.568399999999968</c:v>
                </c:pt>
              </c:numCache>
            </c:numRef>
          </c:xVal>
          <c:yVal>
            <c:numRef>
              <c:f>Regression!$B$25:$B$640</c:f>
              <c:numCache>
                <c:formatCode>General</c:formatCode>
                <c:ptCount val="616"/>
                <c:pt idx="0">
                  <c:v>950.61258946241719</c:v>
                </c:pt>
                <c:pt idx="1">
                  <c:v>89.531674415219811</c:v>
                </c:pt>
                <c:pt idx="2">
                  <c:v>300.90547366870328</c:v>
                </c:pt>
                <c:pt idx="3">
                  <c:v>600.0015368193267</c:v>
                </c:pt>
                <c:pt idx="4">
                  <c:v>659.49796241174295</c:v>
                </c:pt>
                <c:pt idx="5">
                  <c:v>580.82123121299389</c:v>
                </c:pt>
                <c:pt idx="6">
                  <c:v>573.00773545894231</c:v>
                </c:pt>
                <c:pt idx="7">
                  <c:v>465.68484068296908</c:v>
                </c:pt>
                <c:pt idx="8">
                  <c:v>400.82618421574745</c:v>
                </c:pt>
                <c:pt idx="9">
                  <c:v>458.64225753367373</c:v>
                </c:pt>
                <c:pt idx="10">
                  <c:v>360.36774190263191</c:v>
                </c:pt>
                <c:pt idx="11">
                  <c:v>272.27211910091171</c:v>
                </c:pt>
                <c:pt idx="12">
                  <c:v>409.40489968147358</c:v>
                </c:pt>
                <c:pt idx="13">
                  <c:v>525.75909492313485</c:v>
                </c:pt>
                <c:pt idx="14">
                  <c:v>596.26320369595533</c:v>
                </c:pt>
                <c:pt idx="15">
                  <c:v>294.55884669859398</c:v>
                </c:pt>
                <c:pt idx="16">
                  <c:v>773.86628678355214</c:v>
                </c:pt>
                <c:pt idx="17">
                  <c:v>524.45542240752263</c:v>
                </c:pt>
                <c:pt idx="18">
                  <c:v>458.4733683722626</c:v>
                </c:pt>
                <c:pt idx="19">
                  <c:v>628.31798700559375</c:v>
                </c:pt>
                <c:pt idx="20">
                  <c:v>558.26409119395089</c:v>
                </c:pt>
                <c:pt idx="21">
                  <c:v>481.54951047721516</c:v>
                </c:pt>
                <c:pt idx="22">
                  <c:v>427.33703847973663</c:v>
                </c:pt>
                <c:pt idx="23">
                  <c:v>1047.9354431333727</c:v>
                </c:pt>
                <c:pt idx="24">
                  <c:v>414.22108722823316</c:v>
                </c:pt>
                <c:pt idx="25">
                  <c:v>419.08851081272434</c:v>
                </c:pt>
                <c:pt idx="26">
                  <c:v>361.71079026205626</c:v>
                </c:pt>
                <c:pt idx="27">
                  <c:v>663.35442306655091</c:v>
                </c:pt>
                <c:pt idx="28">
                  <c:v>469.59917908410318</c:v>
                </c:pt>
                <c:pt idx="29">
                  <c:v>621.36222047578792</c:v>
                </c:pt>
                <c:pt idx="30">
                  <c:v>487.16175423983987</c:v>
                </c:pt>
                <c:pt idx="31">
                  <c:v>829.37389195702121</c:v>
                </c:pt>
                <c:pt idx="32">
                  <c:v>265.34481703651244</c:v>
                </c:pt>
                <c:pt idx="33">
                  <c:v>1427.4066172519927</c:v>
                </c:pt>
                <c:pt idx="34">
                  <c:v>429.75556922376541</c:v>
                </c:pt>
                <c:pt idx="35">
                  <c:v>762.78032632328052</c:v>
                </c:pt>
                <c:pt idx="36">
                  <c:v>360.68939036172412</c:v>
                </c:pt>
                <c:pt idx="37">
                  <c:v>445.12258528115666</c:v>
                </c:pt>
                <c:pt idx="38">
                  <c:v>393.82629776456179</c:v>
                </c:pt>
                <c:pt idx="39">
                  <c:v>225.62123233863798</c:v>
                </c:pt>
                <c:pt idx="40">
                  <c:v>533.35483751682762</c:v>
                </c:pt>
                <c:pt idx="41">
                  <c:v>394.48240369217888</c:v>
                </c:pt>
                <c:pt idx="42">
                  <c:v>380.45369191664417</c:v>
                </c:pt>
                <c:pt idx="43">
                  <c:v>399.27724288988321</c:v>
                </c:pt>
                <c:pt idx="44">
                  <c:v>570.84823135011186</c:v>
                </c:pt>
                <c:pt idx="45">
                  <c:v>490.1818340194568</c:v>
                </c:pt>
                <c:pt idx="46">
                  <c:v>381.73364404441776</c:v>
                </c:pt>
                <c:pt idx="47">
                  <c:v>393.18157762310676</c:v>
                </c:pt>
                <c:pt idx="48">
                  <c:v>532.2831503942773</c:v>
                </c:pt>
                <c:pt idx="49">
                  <c:v>362.15720796117967</c:v>
                </c:pt>
                <c:pt idx="50">
                  <c:v>445.97746805886158</c:v>
                </c:pt>
                <c:pt idx="51">
                  <c:v>470.31292555416809</c:v>
                </c:pt>
                <c:pt idx="52">
                  <c:v>513.00772603271162</c:v>
                </c:pt>
                <c:pt idx="53">
                  <c:v>423.35177611896489</c:v>
                </c:pt>
                <c:pt idx="54">
                  <c:v>465.86392961115087</c:v>
                </c:pt>
                <c:pt idx="55">
                  <c:v>505.8932701082652</c:v>
                </c:pt>
                <c:pt idx="56">
                  <c:v>446.59230051163945</c:v>
                </c:pt>
                <c:pt idx="57">
                  <c:v>491.18662964830202</c:v>
                </c:pt>
                <c:pt idx="58">
                  <c:v>849.13819351194138</c:v>
                </c:pt>
                <c:pt idx="59">
                  <c:v>279.42405323814319</c:v>
                </c:pt>
                <c:pt idx="60">
                  <c:v>105.99718163341885</c:v>
                </c:pt>
                <c:pt idx="61">
                  <c:v>423.35177611896489</c:v>
                </c:pt>
                <c:pt idx="62">
                  <c:v>1742.4185862345928</c:v>
                </c:pt>
                <c:pt idx="63">
                  <c:v>776.99358271619985</c:v>
                </c:pt>
                <c:pt idx="64">
                  <c:v>432.86246562287181</c:v>
                </c:pt>
                <c:pt idx="65">
                  <c:v>393.64720883637989</c:v>
                </c:pt>
                <c:pt idx="66">
                  <c:v>134.6004113086554</c:v>
                </c:pt>
                <c:pt idx="67">
                  <c:v>573.00773545894242</c:v>
                </c:pt>
                <c:pt idx="68">
                  <c:v>397.89197224010644</c:v>
                </c:pt>
                <c:pt idx="69">
                  <c:v>371.88256697502652</c:v>
                </c:pt>
                <c:pt idx="70">
                  <c:v>316.20227737809205</c:v>
                </c:pt>
                <c:pt idx="71">
                  <c:v>158.41520629090348</c:v>
                </c:pt>
                <c:pt idx="72">
                  <c:v>339.1062094673361</c:v>
                </c:pt>
                <c:pt idx="73">
                  <c:v>1064.6725487923245</c:v>
                </c:pt>
                <c:pt idx="74">
                  <c:v>501.97228999853633</c:v>
                </c:pt>
                <c:pt idx="75">
                  <c:v>461.34543293176637</c:v>
                </c:pt>
                <c:pt idx="76">
                  <c:v>553.99442138299389</c:v>
                </c:pt>
                <c:pt idx="77">
                  <c:v>429.75556922376541</c:v>
                </c:pt>
                <c:pt idx="78">
                  <c:v>442.08068274472811</c:v>
                </c:pt>
                <c:pt idx="79">
                  <c:v>146.93453857699672</c:v>
                </c:pt>
                <c:pt idx="80">
                  <c:v>461.62912877031658</c:v>
                </c:pt>
                <c:pt idx="81">
                  <c:v>409.40489968147358</c:v>
                </c:pt>
                <c:pt idx="82">
                  <c:v>455.75358870268292</c:v>
                </c:pt>
                <c:pt idx="83">
                  <c:v>475.85661739593911</c:v>
                </c:pt>
                <c:pt idx="84">
                  <c:v>508.54426065311281</c:v>
                </c:pt>
                <c:pt idx="85">
                  <c:v>1327.0361681515271</c:v>
                </c:pt>
                <c:pt idx="86">
                  <c:v>429.75556922376541</c:v>
                </c:pt>
                <c:pt idx="87">
                  <c:v>513.00772603271162</c:v>
                </c:pt>
                <c:pt idx="88">
                  <c:v>343.85550552039069</c:v>
                </c:pt>
                <c:pt idx="89">
                  <c:v>472.87069497480974</c:v>
                </c:pt>
                <c:pt idx="90">
                  <c:v>537.81379602273705</c:v>
                </c:pt>
                <c:pt idx="91">
                  <c:v>168.77627169882595</c:v>
                </c:pt>
                <c:pt idx="92">
                  <c:v>380.45369191664417</c:v>
                </c:pt>
                <c:pt idx="93">
                  <c:v>360.9491286085572</c:v>
                </c:pt>
                <c:pt idx="94">
                  <c:v>208.03541120281938</c:v>
                </c:pt>
                <c:pt idx="95">
                  <c:v>460.13142348218423</c:v>
                </c:pt>
                <c:pt idx="96">
                  <c:v>345.51593266909617</c:v>
                </c:pt>
                <c:pt idx="97">
                  <c:v>429.75556922376541</c:v>
                </c:pt>
                <c:pt idx="98">
                  <c:v>403.85575215049994</c:v>
                </c:pt>
                <c:pt idx="99">
                  <c:v>339.1161720302282</c:v>
                </c:pt>
                <c:pt idx="100">
                  <c:v>640.21471032219051</c:v>
                </c:pt>
                <c:pt idx="101">
                  <c:v>395.03176787452207</c:v>
                </c:pt>
                <c:pt idx="102">
                  <c:v>537.19469390014808</c:v>
                </c:pt>
                <c:pt idx="103">
                  <c:v>491.13207275627309</c:v>
                </c:pt>
                <c:pt idx="104">
                  <c:v>441.23433930664504</c:v>
                </c:pt>
                <c:pt idx="105">
                  <c:v>1172.8261315504064</c:v>
                </c:pt>
                <c:pt idx="106">
                  <c:v>429.75556922376541</c:v>
                </c:pt>
                <c:pt idx="107">
                  <c:v>703.85129240796482</c:v>
                </c:pt>
                <c:pt idx="108">
                  <c:v>400.94004207737299</c:v>
                </c:pt>
                <c:pt idx="109">
                  <c:v>256.46675027626202</c:v>
                </c:pt>
                <c:pt idx="110">
                  <c:v>516.27236301094513</c:v>
                </c:pt>
                <c:pt idx="111">
                  <c:v>362.68759583325186</c:v>
                </c:pt>
                <c:pt idx="112">
                  <c:v>429.75556922376541</c:v>
                </c:pt>
                <c:pt idx="113">
                  <c:v>251.39722898738586</c:v>
                </c:pt>
                <c:pt idx="114">
                  <c:v>426.86690039277454</c:v>
                </c:pt>
                <c:pt idx="115">
                  <c:v>387.66374100408046</c:v>
                </c:pt>
                <c:pt idx="116">
                  <c:v>369.32266271947924</c:v>
                </c:pt>
                <c:pt idx="117">
                  <c:v>290.97991458149835</c:v>
                </c:pt>
                <c:pt idx="118">
                  <c:v>366.57584180776348</c:v>
                </c:pt>
                <c:pt idx="119">
                  <c:v>521.95766556811282</c:v>
                </c:pt>
                <c:pt idx="120">
                  <c:v>206.80764392829101</c:v>
                </c:pt>
                <c:pt idx="121">
                  <c:v>1340.4547915518515</c:v>
                </c:pt>
                <c:pt idx="122">
                  <c:v>461.98730662668021</c:v>
                </c:pt>
                <c:pt idx="123">
                  <c:v>409.40489968147358</c:v>
                </c:pt>
                <c:pt idx="124">
                  <c:v>287.82320536793071</c:v>
                </c:pt>
                <c:pt idx="125">
                  <c:v>429.75556922376541</c:v>
                </c:pt>
                <c:pt idx="126">
                  <c:v>408.02721955580495</c:v>
                </c:pt>
                <c:pt idx="127">
                  <c:v>408.02721955580495</c:v>
                </c:pt>
                <c:pt idx="128">
                  <c:v>484.37887833860941</c:v>
                </c:pt>
                <c:pt idx="129">
                  <c:v>208.03541120281938</c:v>
                </c:pt>
                <c:pt idx="130">
                  <c:v>542.80788647828638</c:v>
                </c:pt>
                <c:pt idx="131">
                  <c:v>673.96360373126515</c:v>
                </c:pt>
                <c:pt idx="132">
                  <c:v>547.68384940239935</c:v>
                </c:pt>
                <c:pt idx="133">
                  <c:v>402.43537532672144</c:v>
                </c:pt>
                <c:pt idx="134">
                  <c:v>444.92143639228487</c:v>
                </c:pt>
                <c:pt idx="135">
                  <c:v>465.68484068296908</c:v>
                </c:pt>
                <c:pt idx="136">
                  <c:v>471.18559862275208</c:v>
                </c:pt>
                <c:pt idx="137">
                  <c:v>435.23355559122331</c:v>
                </c:pt>
                <c:pt idx="138">
                  <c:v>1316.3738538180532</c:v>
                </c:pt>
                <c:pt idx="139">
                  <c:v>369.32930442807395</c:v>
                </c:pt>
                <c:pt idx="140">
                  <c:v>423.65990395698896</c:v>
                </c:pt>
                <c:pt idx="141">
                  <c:v>464.60129336649953</c:v>
                </c:pt>
                <c:pt idx="142">
                  <c:v>789.04828381580205</c:v>
                </c:pt>
                <c:pt idx="143">
                  <c:v>630.19759053792836</c:v>
                </c:pt>
                <c:pt idx="144">
                  <c:v>641.39456241328503</c:v>
                </c:pt>
                <c:pt idx="145">
                  <c:v>613.88507982128863</c:v>
                </c:pt>
                <c:pt idx="146">
                  <c:v>636.7970768423977</c:v>
                </c:pt>
                <c:pt idx="147">
                  <c:v>1174.6668336466864</c:v>
                </c:pt>
                <c:pt idx="148">
                  <c:v>1818.7076231935034</c:v>
                </c:pt>
                <c:pt idx="149">
                  <c:v>408.18662056208063</c:v>
                </c:pt>
                <c:pt idx="150">
                  <c:v>558.79637669705039</c:v>
                </c:pt>
                <c:pt idx="151">
                  <c:v>279.42405323814319</c:v>
                </c:pt>
                <c:pt idx="152">
                  <c:v>383.88460881362664</c:v>
                </c:pt>
                <c:pt idx="153">
                  <c:v>436.49026173891502</c:v>
                </c:pt>
                <c:pt idx="154">
                  <c:v>697.29307957833487</c:v>
                </c:pt>
                <c:pt idx="155">
                  <c:v>287.82320536793071</c:v>
                </c:pt>
                <c:pt idx="156">
                  <c:v>551.85958647751522</c:v>
                </c:pt>
                <c:pt idx="157">
                  <c:v>429.75556922376541</c:v>
                </c:pt>
                <c:pt idx="158">
                  <c:v>591.05657856537164</c:v>
                </c:pt>
                <c:pt idx="159">
                  <c:v>377.24290021880449</c:v>
                </c:pt>
                <c:pt idx="160">
                  <c:v>558.68251883542462</c:v>
                </c:pt>
                <c:pt idx="161">
                  <c:v>782.4872245396316</c:v>
                </c:pt>
                <c:pt idx="162">
                  <c:v>426.86690039277454</c:v>
                </c:pt>
                <c:pt idx="163">
                  <c:v>172.94394384207686</c:v>
                </c:pt>
                <c:pt idx="164">
                  <c:v>2200.2638194031397</c:v>
                </c:pt>
                <c:pt idx="165">
                  <c:v>246.31869395113074</c:v>
                </c:pt>
                <c:pt idx="166">
                  <c:v>370.79142913444798</c:v>
                </c:pt>
                <c:pt idx="167">
                  <c:v>415.31222506881119</c:v>
                </c:pt>
                <c:pt idx="168">
                  <c:v>416.65242698169487</c:v>
                </c:pt>
                <c:pt idx="169">
                  <c:v>622.51835217904363</c:v>
                </c:pt>
                <c:pt idx="170">
                  <c:v>415.2908767197564</c:v>
                </c:pt>
                <c:pt idx="171">
                  <c:v>840.89915400006453</c:v>
                </c:pt>
                <c:pt idx="172">
                  <c:v>480.18274172995217</c:v>
                </c:pt>
                <c:pt idx="173">
                  <c:v>545.50157372124352</c:v>
                </c:pt>
                <c:pt idx="174">
                  <c:v>370.82700971620648</c:v>
                </c:pt>
                <c:pt idx="175">
                  <c:v>343.31610390093965</c:v>
                </c:pt>
                <c:pt idx="176">
                  <c:v>402.8632911233309</c:v>
                </c:pt>
                <c:pt idx="177">
                  <c:v>400.94241411615684</c:v>
                </c:pt>
                <c:pt idx="178">
                  <c:v>473.22934723893019</c:v>
                </c:pt>
                <c:pt idx="179">
                  <c:v>515.8648467478771</c:v>
                </c:pt>
                <c:pt idx="180">
                  <c:v>453.39341011273723</c:v>
                </c:pt>
                <c:pt idx="181">
                  <c:v>444.16333279696164</c:v>
                </c:pt>
                <c:pt idx="182">
                  <c:v>345.51593266909617</c:v>
                </c:pt>
                <c:pt idx="183">
                  <c:v>-1066.7210028185748</c:v>
                </c:pt>
                <c:pt idx="184">
                  <c:v>424.70028016759221</c:v>
                </c:pt>
                <c:pt idx="185">
                  <c:v>968.69464111182049</c:v>
                </c:pt>
                <c:pt idx="186">
                  <c:v>437.43907725246106</c:v>
                </c:pt>
                <c:pt idx="187">
                  <c:v>600.0015368193267</c:v>
                </c:pt>
                <c:pt idx="188">
                  <c:v>513.93922566313552</c:v>
                </c:pt>
                <c:pt idx="189">
                  <c:v>999.74225675382968</c:v>
                </c:pt>
                <c:pt idx="190">
                  <c:v>326.72559023883088</c:v>
                </c:pt>
                <c:pt idx="191">
                  <c:v>354.2227382291511</c:v>
                </c:pt>
                <c:pt idx="192">
                  <c:v>396.08210664801743</c:v>
                </c:pt>
                <c:pt idx="193">
                  <c:v>553.90618154023412</c:v>
                </c:pt>
                <c:pt idx="194">
                  <c:v>449.17829719380904</c:v>
                </c:pt>
                <c:pt idx="195">
                  <c:v>328.35802732988691</c:v>
                </c:pt>
                <c:pt idx="196">
                  <c:v>462.1993668939578</c:v>
                </c:pt>
                <c:pt idx="197">
                  <c:v>168.77627169882595</c:v>
                </c:pt>
                <c:pt idx="198">
                  <c:v>373.34326845813041</c:v>
                </c:pt>
                <c:pt idx="199">
                  <c:v>596.26320369595533</c:v>
                </c:pt>
                <c:pt idx="200">
                  <c:v>41.745292687109838</c:v>
                </c:pt>
                <c:pt idx="201">
                  <c:v>2257.0603904517616</c:v>
                </c:pt>
                <c:pt idx="202">
                  <c:v>726.8415667089414</c:v>
                </c:pt>
                <c:pt idx="203">
                  <c:v>384.4358706269968</c:v>
                </c:pt>
                <c:pt idx="204">
                  <c:v>543.25288095413953</c:v>
                </c:pt>
                <c:pt idx="205">
                  <c:v>1158.314947086234</c:v>
                </c:pt>
                <c:pt idx="206">
                  <c:v>422.07206119506981</c:v>
                </c:pt>
                <c:pt idx="207">
                  <c:v>360.60399696550485</c:v>
                </c:pt>
                <c:pt idx="208">
                  <c:v>439.71149040740374</c:v>
                </c:pt>
                <c:pt idx="209">
                  <c:v>386.77991935321228</c:v>
                </c:pt>
                <c:pt idx="210">
                  <c:v>503.32577532860967</c:v>
                </c:pt>
                <c:pt idx="211">
                  <c:v>770.44865330375956</c:v>
                </c:pt>
                <c:pt idx="212">
                  <c:v>478.9355237373959</c:v>
                </c:pt>
                <c:pt idx="213">
                  <c:v>397.16304472182469</c:v>
                </c:pt>
                <c:pt idx="214">
                  <c:v>417.56423869021256</c:v>
                </c:pt>
                <c:pt idx="215">
                  <c:v>563.24062856249986</c:v>
                </c:pt>
                <c:pt idx="216">
                  <c:v>477.56590854359229</c:v>
                </c:pt>
                <c:pt idx="217">
                  <c:v>665.61212958103329</c:v>
                </c:pt>
                <c:pt idx="218">
                  <c:v>483.19665420873105</c:v>
                </c:pt>
                <c:pt idx="219">
                  <c:v>335.73506794770708</c:v>
                </c:pt>
                <c:pt idx="220">
                  <c:v>553.99442138299389</c:v>
                </c:pt>
                <c:pt idx="221">
                  <c:v>409.49456274750383</c:v>
                </c:pt>
                <c:pt idx="222">
                  <c:v>552.69644176046302</c:v>
                </c:pt>
                <c:pt idx="223">
                  <c:v>228.55164905222472</c:v>
                </c:pt>
                <c:pt idx="224">
                  <c:v>583.36121034275664</c:v>
                </c:pt>
                <c:pt idx="225">
                  <c:v>389.34741413286775</c:v>
                </c:pt>
                <c:pt idx="226">
                  <c:v>386.77991935321228</c:v>
                </c:pt>
                <c:pt idx="227">
                  <c:v>362.68759583325186</c:v>
                </c:pt>
                <c:pt idx="228">
                  <c:v>533.74764713943546</c:v>
                </c:pt>
                <c:pt idx="229">
                  <c:v>1009.1250933672862</c:v>
                </c:pt>
                <c:pt idx="230">
                  <c:v>831.06183475561966</c:v>
                </c:pt>
                <c:pt idx="231">
                  <c:v>481.55520337029651</c:v>
                </c:pt>
                <c:pt idx="232">
                  <c:v>522.19392063098576</c:v>
                </c:pt>
                <c:pt idx="233">
                  <c:v>21.486895453510556</c:v>
                </c:pt>
                <c:pt idx="234">
                  <c:v>609.28569661937433</c:v>
                </c:pt>
                <c:pt idx="235">
                  <c:v>602.06236411474856</c:v>
                </c:pt>
                <c:pt idx="236">
                  <c:v>429.75556922376541</c:v>
                </c:pt>
                <c:pt idx="237">
                  <c:v>485.6797044076809</c:v>
                </c:pt>
                <c:pt idx="238">
                  <c:v>414.22108722823316</c:v>
                </c:pt>
                <c:pt idx="239">
                  <c:v>254.65356382987559</c:v>
                </c:pt>
                <c:pt idx="240">
                  <c:v>622.30202224195534</c:v>
                </c:pt>
                <c:pt idx="241">
                  <c:v>399.27724288988321</c:v>
                </c:pt>
                <c:pt idx="242">
                  <c:v>446.64353654937065</c:v>
                </c:pt>
                <c:pt idx="243">
                  <c:v>1806.8175415855014</c:v>
                </c:pt>
                <c:pt idx="244">
                  <c:v>596.26794777352279</c:v>
                </c:pt>
                <c:pt idx="245">
                  <c:v>435.59031022431657</c:v>
                </c:pt>
                <c:pt idx="246">
                  <c:v>198.35654414913637</c:v>
                </c:pt>
                <c:pt idx="247">
                  <c:v>395.57970883359474</c:v>
                </c:pt>
                <c:pt idx="248">
                  <c:v>496.49809889313264</c:v>
                </c:pt>
                <c:pt idx="249">
                  <c:v>829.37389195702121</c:v>
                </c:pt>
                <c:pt idx="250">
                  <c:v>673.96360373126515</c:v>
                </c:pt>
                <c:pt idx="251">
                  <c:v>563.35828168617957</c:v>
                </c:pt>
                <c:pt idx="252">
                  <c:v>532.85528614894531</c:v>
                </c:pt>
                <c:pt idx="253">
                  <c:v>450.81547836243271</c:v>
                </c:pt>
                <c:pt idx="254">
                  <c:v>395.22247979274476</c:v>
                </c:pt>
                <c:pt idx="255">
                  <c:v>395.17978309463513</c:v>
                </c:pt>
                <c:pt idx="256">
                  <c:v>446.47607061122989</c:v>
                </c:pt>
                <c:pt idx="257">
                  <c:v>489.63768832243824</c:v>
                </c:pt>
                <c:pt idx="258">
                  <c:v>1431.9656757945809</c:v>
                </c:pt>
                <c:pt idx="259">
                  <c:v>348.93925904197016</c:v>
                </c:pt>
                <c:pt idx="260">
                  <c:v>813.94852374554671</c:v>
                </c:pt>
                <c:pt idx="261">
                  <c:v>559.4254413825314</c:v>
                </c:pt>
                <c:pt idx="262">
                  <c:v>399.30048886996553</c:v>
                </c:pt>
                <c:pt idx="263">
                  <c:v>429.75556922376541</c:v>
                </c:pt>
                <c:pt idx="264">
                  <c:v>379.78003290202616</c:v>
                </c:pt>
                <c:pt idx="265">
                  <c:v>1321.0135616792938</c:v>
                </c:pt>
                <c:pt idx="266">
                  <c:v>1876.024856755183</c:v>
                </c:pt>
                <c:pt idx="267">
                  <c:v>448.96694853816666</c:v>
                </c:pt>
                <c:pt idx="268">
                  <c:v>472.87069497480979</c:v>
                </c:pt>
                <c:pt idx="269">
                  <c:v>199.25032836289671</c:v>
                </c:pt>
                <c:pt idx="270">
                  <c:v>345.86936644789205</c:v>
                </c:pt>
                <c:pt idx="271">
                  <c:v>486.50422508895247</c:v>
                </c:pt>
                <c:pt idx="272">
                  <c:v>450.00613872937794</c:v>
                </c:pt>
                <c:pt idx="273">
                  <c:v>439.78787005624412</c:v>
                </c:pt>
                <c:pt idx="274">
                  <c:v>103.53144731759113</c:v>
                </c:pt>
                <c:pt idx="275">
                  <c:v>380.45369191664417</c:v>
                </c:pt>
                <c:pt idx="276">
                  <c:v>537.32468162550413</c:v>
                </c:pt>
                <c:pt idx="277">
                  <c:v>612.48605134656498</c:v>
                </c:pt>
                <c:pt idx="278">
                  <c:v>450.81547836243271</c:v>
                </c:pt>
                <c:pt idx="279">
                  <c:v>193.44855870144124</c:v>
                </c:pt>
                <c:pt idx="280">
                  <c:v>548.5899682178358</c:v>
                </c:pt>
                <c:pt idx="281">
                  <c:v>667.4243672119062</c:v>
                </c:pt>
                <c:pt idx="282">
                  <c:v>1128.7266097040588</c:v>
                </c:pt>
                <c:pt idx="283">
                  <c:v>436.44376977875123</c:v>
                </c:pt>
                <c:pt idx="284">
                  <c:v>429.75556922376541</c:v>
                </c:pt>
                <c:pt idx="285">
                  <c:v>448.9562743636393</c:v>
                </c:pt>
                <c:pt idx="286">
                  <c:v>410.59329111219006</c:v>
                </c:pt>
                <c:pt idx="287">
                  <c:v>463.25966823034548</c:v>
                </c:pt>
                <c:pt idx="288">
                  <c:v>415.47684456041134</c:v>
                </c:pt>
                <c:pt idx="289">
                  <c:v>429.75556922376541</c:v>
                </c:pt>
                <c:pt idx="290">
                  <c:v>456.47611171624823</c:v>
                </c:pt>
                <c:pt idx="291">
                  <c:v>354.05337465998315</c:v>
                </c:pt>
                <c:pt idx="292">
                  <c:v>926.16161367833627</c:v>
                </c:pt>
                <c:pt idx="293">
                  <c:v>477.56590854359229</c:v>
                </c:pt>
                <c:pt idx="294">
                  <c:v>964.09051383233839</c:v>
                </c:pt>
                <c:pt idx="295">
                  <c:v>480.26576308738743</c:v>
                </c:pt>
                <c:pt idx="296">
                  <c:v>764.60300092480259</c:v>
                </c:pt>
                <c:pt idx="297">
                  <c:v>215.37971768542235</c:v>
                </c:pt>
                <c:pt idx="298">
                  <c:v>514.57967613477888</c:v>
                </c:pt>
                <c:pt idx="299">
                  <c:v>783.54040975966723</c:v>
                </c:pt>
                <c:pt idx="300">
                  <c:v>397.31177155357301</c:v>
                </c:pt>
                <c:pt idx="301">
                  <c:v>549.51980742111095</c:v>
                </c:pt>
                <c:pt idx="302">
                  <c:v>403.49923472128495</c:v>
                </c:pt>
                <c:pt idx="303">
                  <c:v>493.9377202298287</c:v>
                </c:pt>
                <c:pt idx="304">
                  <c:v>393.59383796374294</c:v>
                </c:pt>
                <c:pt idx="305">
                  <c:v>423.67176415090836</c:v>
                </c:pt>
                <c:pt idx="306">
                  <c:v>300.25221418762681</c:v>
                </c:pt>
                <c:pt idx="307">
                  <c:v>405.36152237049743</c:v>
                </c:pt>
                <c:pt idx="308">
                  <c:v>639.80624524360894</c:v>
                </c:pt>
                <c:pt idx="309">
                  <c:v>554.31464661881569</c:v>
                </c:pt>
                <c:pt idx="310">
                  <c:v>384.4358706269968</c:v>
                </c:pt>
                <c:pt idx="311">
                  <c:v>268.1969564702315</c:v>
                </c:pt>
                <c:pt idx="312">
                  <c:v>603.37457596998252</c:v>
                </c:pt>
                <c:pt idx="313">
                  <c:v>462.40573426815405</c:v>
                </c:pt>
                <c:pt idx="314">
                  <c:v>479.47160450254944</c:v>
                </c:pt>
                <c:pt idx="315">
                  <c:v>457.48707464593156</c:v>
                </c:pt>
                <c:pt idx="316">
                  <c:v>487.05643571783628</c:v>
                </c:pt>
                <c:pt idx="317">
                  <c:v>319.69344406018456</c:v>
                </c:pt>
                <c:pt idx="318">
                  <c:v>427.22792469567884</c:v>
                </c:pt>
                <c:pt idx="319">
                  <c:v>396.99771361858905</c:v>
                </c:pt>
                <c:pt idx="320">
                  <c:v>406.70504513767861</c:v>
                </c:pt>
                <c:pt idx="321">
                  <c:v>853.87610377883334</c:v>
                </c:pt>
                <c:pt idx="322">
                  <c:v>412.91883793589142</c:v>
                </c:pt>
                <c:pt idx="323">
                  <c:v>774.36915900573172</c:v>
                </c:pt>
                <c:pt idx="324">
                  <c:v>748.86642122488524</c:v>
                </c:pt>
                <c:pt idx="325">
                  <c:v>1364.8417222887679</c:v>
                </c:pt>
                <c:pt idx="326">
                  <c:v>2092.507315937477</c:v>
                </c:pt>
                <c:pt idx="327">
                  <c:v>-183.42025166740018</c:v>
                </c:pt>
                <c:pt idx="328">
                  <c:v>697.29307957833487</c:v>
                </c:pt>
                <c:pt idx="329">
                  <c:v>389.34741413286775</c:v>
                </c:pt>
                <c:pt idx="330">
                  <c:v>508.54426065311281</c:v>
                </c:pt>
                <c:pt idx="331">
                  <c:v>5.5240232536123699</c:v>
                </c:pt>
                <c:pt idx="332">
                  <c:v>679.5241370484016</c:v>
                </c:pt>
                <c:pt idx="333">
                  <c:v>1124.2315962086345</c:v>
                </c:pt>
                <c:pt idx="334">
                  <c:v>462.89959274295472</c:v>
                </c:pt>
                <c:pt idx="335">
                  <c:v>490.36780186011185</c:v>
                </c:pt>
                <c:pt idx="336">
                  <c:v>602.06236411474856</c:v>
                </c:pt>
                <c:pt idx="337">
                  <c:v>783.54040975966723</c:v>
                </c:pt>
                <c:pt idx="338">
                  <c:v>361.92047849054995</c:v>
                </c:pt>
                <c:pt idx="339">
                  <c:v>466.61041021643319</c:v>
                </c:pt>
                <c:pt idx="340">
                  <c:v>442.75457896322416</c:v>
                </c:pt>
                <c:pt idx="341">
                  <c:v>1061.7905216699278</c:v>
                </c:pt>
                <c:pt idx="342">
                  <c:v>1025.6164558082296</c:v>
                </c:pt>
                <c:pt idx="343">
                  <c:v>352.27387116432766</c:v>
                </c:pt>
                <c:pt idx="344">
                  <c:v>384.07294869306548</c:v>
                </c:pt>
                <c:pt idx="345">
                  <c:v>411.11419082912687</c:v>
                </c:pt>
                <c:pt idx="346">
                  <c:v>555.41266337186687</c:v>
                </c:pt>
                <c:pt idx="347">
                  <c:v>1124.2315962086345</c:v>
                </c:pt>
                <c:pt idx="348">
                  <c:v>786.25876620597671</c:v>
                </c:pt>
                <c:pt idx="349">
                  <c:v>719.12058046746074</c:v>
                </c:pt>
                <c:pt idx="350">
                  <c:v>408.14392386397111</c:v>
                </c:pt>
                <c:pt idx="351">
                  <c:v>378.24057973129811</c:v>
                </c:pt>
                <c:pt idx="352">
                  <c:v>429.75556922376541</c:v>
                </c:pt>
                <c:pt idx="353">
                  <c:v>455.01066615557642</c:v>
                </c:pt>
                <c:pt idx="354">
                  <c:v>373.8314340398498</c:v>
                </c:pt>
                <c:pt idx="355">
                  <c:v>776.99358271619985</c:v>
                </c:pt>
                <c:pt idx="356">
                  <c:v>753.93024962068034</c:v>
                </c:pt>
                <c:pt idx="357">
                  <c:v>520.9300983669425</c:v>
                </c:pt>
                <c:pt idx="358">
                  <c:v>544.72923789321715</c:v>
                </c:pt>
                <c:pt idx="359">
                  <c:v>329.15360913799509</c:v>
                </c:pt>
                <c:pt idx="360">
                  <c:v>343.94374536315041</c:v>
                </c:pt>
                <c:pt idx="361">
                  <c:v>635.81552719363447</c:v>
                </c:pt>
                <c:pt idx="362">
                  <c:v>578.67738256013672</c:v>
                </c:pt>
                <c:pt idx="363">
                  <c:v>410.54679915202632</c:v>
                </c:pt>
                <c:pt idx="364">
                  <c:v>361.06891656714254</c:v>
                </c:pt>
                <c:pt idx="365">
                  <c:v>764.60300092480259</c:v>
                </c:pt>
                <c:pt idx="366">
                  <c:v>533.61338974426872</c:v>
                </c:pt>
                <c:pt idx="367">
                  <c:v>416.73734597015732</c:v>
                </c:pt>
                <c:pt idx="368">
                  <c:v>293.05212766308279</c:v>
                </c:pt>
                <c:pt idx="369">
                  <c:v>408.09055299133411</c:v>
                </c:pt>
                <c:pt idx="370">
                  <c:v>484.37887833860941</c:v>
                </c:pt>
                <c:pt idx="371">
                  <c:v>416.75655948430659</c:v>
                </c:pt>
                <c:pt idx="372">
                  <c:v>462.40573426815405</c:v>
                </c:pt>
                <c:pt idx="373">
                  <c:v>601.80997918814535</c:v>
                </c:pt>
                <c:pt idx="374">
                  <c:v>609.21168900931775</c:v>
                </c:pt>
                <c:pt idx="375">
                  <c:v>306.44750508332567</c:v>
                </c:pt>
                <c:pt idx="376">
                  <c:v>393.0681941692385</c:v>
                </c:pt>
                <c:pt idx="377">
                  <c:v>373.34326845813041</c:v>
                </c:pt>
                <c:pt idx="378">
                  <c:v>399.02153710898295</c:v>
                </c:pt>
                <c:pt idx="379">
                  <c:v>1672.0046149355594</c:v>
                </c:pt>
                <c:pt idx="380">
                  <c:v>318.89549021329242</c:v>
                </c:pt>
                <c:pt idx="381">
                  <c:v>782.4872245396316</c:v>
                </c:pt>
                <c:pt idx="382">
                  <c:v>394.48240369217888</c:v>
                </c:pt>
                <c:pt idx="383">
                  <c:v>762.78032632328052</c:v>
                </c:pt>
                <c:pt idx="384">
                  <c:v>464.44046913695342</c:v>
                </c:pt>
                <c:pt idx="385">
                  <c:v>377.24290021880449</c:v>
                </c:pt>
                <c:pt idx="386">
                  <c:v>850.60411348036996</c:v>
                </c:pt>
                <c:pt idx="387">
                  <c:v>786.47224969652461</c:v>
                </c:pt>
                <c:pt idx="388">
                  <c:v>413.3216101213917</c:v>
                </c:pt>
                <c:pt idx="389">
                  <c:v>1571.821082491263</c:v>
                </c:pt>
                <c:pt idx="390">
                  <c:v>275.48955250734605</c:v>
                </c:pt>
                <c:pt idx="391">
                  <c:v>397.52383182085055</c:v>
                </c:pt>
                <c:pt idx="392">
                  <c:v>514.57967613477888</c:v>
                </c:pt>
                <c:pt idx="393">
                  <c:v>507.16278526538986</c:v>
                </c:pt>
                <c:pt idx="394">
                  <c:v>573.37967114025253</c:v>
                </c:pt>
                <c:pt idx="395">
                  <c:v>429.75556922376541</c:v>
                </c:pt>
                <c:pt idx="396">
                  <c:v>418.23030718072198</c:v>
                </c:pt>
                <c:pt idx="397">
                  <c:v>879.03062626620863</c:v>
                </c:pt>
                <c:pt idx="398">
                  <c:v>421.21717841736472</c:v>
                </c:pt>
                <c:pt idx="399">
                  <c:v>386.53227850417676</c:v>
                </c:pt>
                <c:pt idx="400">
                  <c:v>1274.735085006087</c:v>
                </c:pt>
                <c:pt idx="401">
                  <c:v>369.56176422889274</c:v>
                </c:pt>
                <c:pt idx="402">
                  <c:v>328.00293312394217</c:v>
                </c:pt>
                <c:pt idx="403">
                  <c:v>453.7084168632345</c:v>
                </c:pt>
                <c:pt idx="404">
                  <c:v>929.29270487303779</c:v>
                </c:pt>
                <c:pt idx="405">
                  <c:v>529.66014990707947</c:v>
                </c:pt>
                <c:pt idx="406">
                  <c:v>469.59917908410318</c:v>
                </c:pt>
                <c:pt idx="407">
                  <c:v>494.00983020885815</c:v>
                </c:pt>
                <c:pt idx="408">
                  <c:v>455.01066615557642</c:v>
                </c:pt>
                <c:pt idx="409">
                  <c:v>169.82234080251027</c:v>
                </c:pt>
                <c:pt idx="410">
                  <c:v>346.92966778427967</c:v>
                </c:pt>
                <c:pt idx="411">
                  <c:v>712.5025922604774</c:v>
                </c:pt>
                <c:pt idx="412">
                  <c:v>385.98006787529295</c:v>
                </c:pt>
                <c:pt idx="413">
                  <c:v>447.44908092037144</c:v>
                </c:pt>
                <c:pt idx="414">
                  <c:v>493.50268831686793</c:v>
                </c:pt>
                <c:pt idx="415">
                  <c:v>1433.1481371283376</c:v>
                </c:pt>
                <c:pt idx="416">
                  <c:v>520.79441774850534</c:v>
                </c:pt>
                <c:pt idx="417">
                  <c:v>1156.760312867289</c:v>
                </c:pt>
                <c:pt idx="418">
                  <c:v>468.75259844214168</c:v>
                </c:pt>
                <c:pt idx="419">
                  <c:v>258.87626727291217</c:v>
                </c:pt>
                <c:pt idx="420">
                  <c:v>454.09078951519353</c:v>
                </c:pt>
                <c:pt idx="421">
                  <c:v>670.24045165611085</c:v>
                </c:pt>
                <c:pt idx="422">
                  <c:v>296.10778802445776</c:v>
                </c:pt>
                <c:pt idx="423">
                  <c:v>964.09051383233839</c:v>
                </c:pt>
                <c:pt idx="424">
                  <c:v>484.37887833860941</c:v>
                </c:pt>
                <c:pt idx="425">
                  <c:v>622.30202224195534</c:v>
                </c:pt>
                <c:pt idx="426">
                  <c:v>537.19469390014831</c:v>
                </c:pt>
                <c:pt idx="427">
                  <c:v>356.38081911471153</c:v>
                </c:pt>
                <c:pt idx="428">
                  <c:v>530.77595695100945</c:v>
                </c:pt>
                <c:pt idx="429">
                  <c:v>206.80764392829101</c:v>
                </c:pt>
                <c:pt idx="430">
                  <c:v>507.1627852653898</c:v>
                </c:pt>
                <c:pt idx="431">
                  <c:v>343.94374536315041</c:v>
                </c:pt>
                <c:pt idx="432">
                  <c:v>451.49245823134777</c:v>
                </c:pt>
                <c:pt idx="433">
                  <c:v>412.91883793589142</c:v>
                </c:pt>
                <c:pt idx="434">
                  <c:v>859.51206792929656</c:v>
                </c:pt>
                <c:pt idx="435">
                  <c:v>209.63131889660377</c:v>
                </c:pt>
                <c:pt idx="436">
                  <c:v>415.91567173542643</c:v>
                </c:pt>
                <c:pt idx="437">
                  <c:v>541.37137979077784</c:v>
                </c:pt>
                <c:pt idx="438">
                  <c:v>435.23355559122331</c:v>
                </c:pt>
                <c:pt idx="439">
                  <c:v>1364.9745564606646</c:v>
                </c:pt>
                <c:pt idx="440">
                  <c:v>573.00773545894242</c:v>
                </c:pt>
                <c:pt idx="441">
                  <c:v>401.15162793689376</c:v>
                </c:pt>
                <c:pt idx="442">
                  <c:v>401.15162793689376</c:v>
                </c:pt>
                <c:pt idx="443">
                  <c:v>498.90714148202596</c:v>
                </c:pt>
                <c:pt idx="444">
                  <c:v>500.63256249340935</c:v>
                </c:pt>
                <c:pt idx="445">
                  <c:v>591.84456984937151</c:v>
                </c:pt>
                <c:pt idx="446">
                  <c:v>448.96433929550449</c:v>
                </c:pt>
                <c:pt idx="447">
                  <c:v>606.64798949171632</c:v>
                </c:pt>
                <c:pt idx="448">
                  <c:v>544.35730221190715</c:v>
                </c:pt>
                <c:pt idx="449">
                  <c:v>537.19469390014831</c:v>
                </c:pt>
                <c:pt idx="450">
                  <c:v>484.17251096441311</c:v>
                </c:pt>
                <c:pt idx="451">
                  <c:v>453.39341011273723</c:v>
                </c:pt>
                <c:pt idx="452">
                  <c:v>386.77991935321228</c:v>
                </c:pt>
                <c:pt idx="453">
                  <c:v>246.31869395113074</c:v>
                </c:pt>
                <c:pt idx="454">
                  <c:v>429.75556922376541</c:v>
                </c:pt>
                <c:pt idx="455">
                  <c:v>372.12925900854822</c:v>
                </c:pt>
                <c:pt idx="456">
                  <c:v>201.76801032809098</c:v>
                </c:pt>
                <c:pt idx="457">
                  <c:v>371.89679920772949</c:v>
                </c:pt>
                <c:pt idx="458">
                  <c:v>686.77261316413637</c:v>
                </c:pt>
                <c:pt idx="459">
                  <c:v>370.82700971620648</c:v>
                </c:pt>
                <c:pt idx="460">
                  <c:v>472.73121909431859</c:v>
                </c:pt>
                <c:pt idx="461">
                  <c:v>-3.4664781449931752</c:v>
                </c:pt>
                <c:pt idx="462">
                  <c:v>334.98597809976241</c:v>
                </c:pt>
                <c:pt idx="463">
                  <c:v>97.205219881023197</c:v>
                </c:pt>
                <c:pt idx="464">
                  <c:v>1038.8571762997635</c:v>
                </c:pt>
                <c:pt idx="465">
                  <c:v>400.82618421574745</c:v>
                </c:pt>
                <c:pt idx="466">
                  <c:v>621.37835033951831</c:v>
                </c:pt>
                <c:pt idx="467">
                  <c:v>462.61494808889091</c:v>
                </c:pt>
                <c:pt idx="468">
                  <c:v>636.95410580988971</c:v>
                </c:pt>
                <c:pt idx="469">
                  <c:v>423.36624555554647</c:v>
                </c:pt>
                <c:pt idx="470">
                  <c:v>444.16333279696164</c:v>
                </c:pt>
                <c:pt idx="471">
                  <c:v>451.52234592002452</c:v>
                </c:pt>
                <c:pt idx="472">
                  <c:v>505.52086001919849</c:v>
                </c:pt>
                <c:pt idx="473">
                  <c:v>453.39341011273723</c:v>
                </c:pt>
                <c:pt idx="474">
                  <c:v>526.02879573286032</c:v>
                </c:pt>
                <c:pt idx="475">
                  <c:v>1443.6522364749269</c:v>
                </c:pt>
                <c:pt idx="476">
                  <c:v>464.2886586547861</c:v>
                </c:pt>
                <c:pt idx="477">
                  <c:v>455.51306396999905</c:v>
                </c:pt>
                <c:pt idx="478">
                  <c:v>411.46857342343606</c:v>
                </c:pt>
                <c:pt idx="479">
                  <c:v>415.91567173542643</c:v>
                </c:pt>
                <c:pt idx="480">
                  <c:v>460.56835302617219</c:v>
                </c:pt>
                <c:pt idx="481">
                  <c:v>347.58577371189676</c:v>
                </c:pt>
                <c:pt idx="482">
                  <c:v>610.05803244740082</c:v>
                </c:pt>
                <c:pt idx="483">
                  <c:v>416.09547227524342</c:v>
                </c:pt>
                <c:pt idx="484">
                  <c:v>345.86936644789205</c:v>
                </c:pt>
                <c:pt idx="485">
                  <c:v>483.19665420873105</c:v>
                </c:pt>
                <c:pt idx="486">
                  <c:v>667.4243672119062</c:v>
                </c:pt>
                <c:pt idx="487">
                  <c:v>401.10513597672974</c:v>
                </c:pt>
                <c:pt idx="488">
                  <c:v>1105.7391818496226</c:v>
                </c:pt>
                <c:pt idx="489">
                  <c:v>465.77497815675594</c:v>
                </c:pt>
                <c:pt idx="490">
                  <c:v>496.35862301264137</c:v>
                </c:pt>
                <c:pt idx="491">
                  <c:v>424.92514944430263</c:v>
                </c:pt>
                <c:pt idx="492">
                  <c:v>429.75556922376541</c:v>
                </c:pt>
                <c:pt idx="493">
                  <c:v>483.19665420873105</c:v>
                </c:pt>
                <c:pt idx="494">
                  <c:v>603.37457596998252</c:v>
                </c:pt>
                <c:pt idx="495">
                  <c:v>933.07278587900555</c:v>
                </c:pt>
                <c:pt idx="496">
                  <c:v>440.63895757189493</c:v>
                </c:pt>
                <c:pt idx="497">
                  <c:v>472.73121909431859</c:v>
                </c:pt>
                <c:pt idx="498">
                  <c:v>665.61212958103329</c:v>
                </c:pt>
                <c:pt idx="499">
                  <c:v>769.05199686781975</c:v>
                </c:pt>
                <c:pt idx="500">
                  <c:v>488.71970931308238</c:v>
                </c:pt>
                <c:pt idx="501">
                  <c:v>548.5899682178358</c:v>
                </c:pt>
                <c:pt idx="502">
                  <c:v>439.86614733611174</c:v>
                </c:pt>
                <c:pt idx="503">
                  <c:v>484.37887833860941</c:v>
                </c:pt>
                <c:pt idx="504">
                  <c:v>435.91812598424679</c:v>
                </c:pt>
                <c:pt idx="505">
                  <c:v>616.59418531634083</c:v>
                </c:pt>
                <c:pt idx="506">
                  <c:v>-90.110887618744869</c:v>
                </c:pt>
                <c:pt idx="507">
                  <c:v>300.25221418762681</c:v>
                </c:pt>
                <c:pt idx="508">
                  <c:v>424.87675985311182</c:v>
                </c:pt>
                <c:pt idx="509">
                  <c:v>506.59064951072145</c:v>
                </c:pt>
                <c:pt idx="510">
                  <c:v>358.78938729584809</c:v>
                </c:pt>
                <c:pt idx="511">
                  <c:v>396.35489110816189</c:v>
                </c:pt>
                <c:pt idx="512">
                  <c:v>584.42767897998237</c:v>
                </c:pt>
                <c:pt idx="513">
                  <c:v>572.92234206272337</c:v>
                </c:pt>
                <c:pt idx="514">
                  <c:v>395.41224289545391</c:v>
                </c:pt>
                <c:pt idx="515">
                  <c:v>386.80553737207805</c:v>
                </c:pt>
                <c:pt idx="516">
                  <c:v>494.84668549180577</c:v>
                </c:pt>
                <c:pt idx="517">
                  <c:v>513.0117584986441</c:v>
                </c:pt>
                <c:pt idx="518">
                  <c:v>876.2188114918149</c:v>
                </c:pt>
                <c:pt idx="519">
                  <c:v>375.11518142967742</c:v>
                </c:pt>
                <c:pt idx="520">
                  <c:v>415.2908767197564</c:v>
                </c:pt>
                <c:pt idx="521">
                  <c:v>462.40573426815405</c:v>
                </c:pt>
                <c:pt idx="522">
                  <c:v>645.54468146953513</c:v>
                </c:pt>
                <c:pt idx="523">
                  <c:v>372.26873488903954</c:v>
                </c:pt>
                <c:pt idx="524">
                  <c:v>452.29752819459156</c:v>
                </c:pt>
                <c:pt idx="525">
                  <c:v>531.1531111176439</c:v>
                </c:pt>
                <c:pt idx="526">
                  <c:v>569.78935323699443</c:v>
                </c:pt>
                <c:pt idx="527">
                  <c:v>409.06380050435388</c:v>
                </c:pt>
                <c:pt idx="528">
                  <c:v>303.39611439176156</c:v>
                </c:pt>
                <c:pt idx="529">
                  <c:v>386.84965729345788</c:v>
                </c:pt>
                <c:pt idx="530">
                  <c:v>458.03027152743658</c:v>
                </c:pt>
                <c:pt idx="531">
                  <c:v>423.35177611896489</c:v>
                </c:pt>
                <c:pt idx="532">
                  <c:v>477.66126450270366</c:v>
                </c:pt>
                <c:pt idx="533">
                  <c:v>368.2875049942005</c:v>
                </c:pt>
                <c:pt idx="534">
                  <c:v>623.27360932782631</c:v>
                </c:pt>
                <c:pt idx="535">
                  <c:v>320.31681585258428</c:v>
                </c:pt>
                <c:pt idx="536">
                  <c:v>408.05853046775195</c:v>
                </c:pt>
                <c:pt idx="537">
                  <c:v>1408.3150258961759</c:v>
                </c:pt>
                <c:pt idx="538">
                  <c:v>598.12288210250551</c:v>
                </c:pt>
                <c:pt idx="539">
                  <c:v>256.17925917565776</c:v>
                </c:pt>
                <c:pt idx="540">
                  <c:v>551.42763821497351</c:v>
                </c:pt>
                <c:pt idx="541">
                  <c:v>1009.1250933672862</c:v>
                </c:pt>
                <c:pt idx="542">
                  <c:v>629.56473059039331</c:v>
                </c:pt>
                <c:pt idx="543">
                  <c:v>610.29737116069271</c:v>
                </c:pt>
                <c:pt idx="544">
                  <c:v>678.87372401386597</c:v>
                </c:pt>
                <c:pt idx="545">
                  <c:v>598.08587829747717</c:v>
                </c:pt>
                <c:pt idx="546">
                  <c:v>936.74327869315835</c:v>
                </c:pt>
                <c:pt idx="547">
                  <c:v>606.64798949171632</c:v>
                </c:pt>
                <c:pt idx="548">
                  <c:v>661.3908493612671</c:v>
                </c:pt>
                <c:pt idx="549">
                  <c:v>543.25288095413953</c:v>
                </c:pt>
                <c:pt idx="550">
                  <c:v>429.75556922376541</c:v>
                </c:pt>
                <c:pt idx="551">
                  <c:v>581.41068285078427</c:v>
                </c:pt>
                <c:pt idx="552">
                  <c:v>324.73023121384358</c:v>
                </c:pt>
                <c:pt idx="553">
                  <c:v>548.5899682178358</c:v>
                </c:pt>
                <c:pt idx="554">
                  <c:v>494.21904402959512</c:v>
                </c:pt>
                <c:pt idx="555">
                  <c:v>523.27746794745531</c:v>
                </c:pt>
                <c:pt idx="556">
                  <c:v>491.13207275627309</c:v>
                </c:pt>
                <c:pt idx="557">
                  <c:v>423.35533417714078</c:v>
                </c:pt>
                <c:pt idx="558">
                  <c:v>2028.2288601567889</c:v>
                </c:pt>
                <c:pt idx="559">
                  <c:v>427.62097152216523</c:v>
                </c:pt>
                <c:pt idx="560">
                  <c:v>1193.1725314228877</c:v>
                </c:pt>
                <c:pt idx="561">
                  <c:v>798.01459041881174</c:v>
                </c:pt>
                <c:pt idx="562">
                  <c:v>424.87675985311182</c:v>
                </c:pt>
                <c:pt idx="563">
                  <c:v>378.02614742523679</c:v>
                </c:pt>
                <c:pt idx="564">
                  <c:v>486.30497383110776</c:v>
                </c:pt>
                <c:pt idx="565">
                  <c:v>268.59688220919111</c:v>
                </c:pt>
                <c:pt idx="566">
                  <c:v>408.17476036816134</c:v>
                </c:pt>
                <c:pt idx="567">
                  <c:v>841.87548516350353</c:v>
                </c:pt>
                <c:pt idx="568">
                  <c:v>429.75556922376541</c:v>
                </c:pt>
                <c:pt idx="569">
                  <c:v>968.12392858042244</c:v>
                </c:pt>
                <c:pt idx="570">
                  <c:v>360.30796652527874</c:v>
                </c:pt>
                <c:pt idx="571">
                  <c:v>222.57743217118232</c:v>
                </c:pt>
                <c:pt idx="572">
                  <c:v>-401.62030413309003</c:v>
                </c:pt>
                <c:pt idx="573">
                  <c:v>818.26563433218121</c:v>
                </c:pt>
                <c:pt idx="574">
                  <c:v>601.80997918814535</c:v>
                </c:pt>
                <c:pt idx="575">
                  <c:v>83.177931328758575</c:v>
                </c:pt>
                <c:pt idx="576">
                  <c:v>429.75556922376541</c:v>
                </c:pt>
                <c:pt idx="577">
                  <c:v>263.46545070805587</c:v>
                </c:pt>
                <c:pt idx="578">
                  <c:v>398.16570551576444</c:v>
                </c:pt>
                <c:pt idx="579">
                  <c:v>410.59329111219012</c:v>
                </c:pt>
                <c:pt idx="580">
                  <c:v>219.15647783709232</c:v>
                </c:pt>
                <c:pt idx="581">
                  <c:v>473.08560168862789</c:v>
                </c:pt>
                <c:pt idx="582">
                  <c:v>760.82149669556463</c:v>
                </c:pt>
                <c:pt idx="583">
                  <c:v>314.78190055431367</c:v>
                </c:pt>
                <c:pt idx="584">
                  <c:v>455.08752021217333</c:v>
                </c:pt>
                <c:pt idx="585">
                  <c:v>441.54128112527718</c:v>
                </c:pt>
                <c:pt idx="586">
                  <c:v>526.53617482872914</c:v>
                </c:pt>
                <c:pt idx="587">
                  <c:v>419.99795048245824</c:v>
                </c:pt>
                <c:pt idx="588">
                  <c:v>641.39456241328503</c:v>
                </c:pt>
                <c:pt idx="589">
                  <c:v>552.50857628878089</c:v>
                </c:pt>
                <c:pt idx="590">
                  <c:v>476.05397102275668</c:v>
                </c:pt>
                <c:pt idx="591">
                  <c:v>961.7265399803382</c:v>
                </c:pt>
                <c:pt idx="592">
                  <c:v>718.57524875105014</c:v>
                </c:pt>
                <c:pt idx="593">
                  <c:v>458.64225753367373</c:v>
                </c:pt>
                <c:pt idx="594">
                  <c:v>360.36774190263191</c:v>
                </c:pt>
                <c:pt idx="595">
                  <c:v>386.61767190039592</c:v>
                </c:pt>
                <c:pt idx="596">
                  <c:v>936.74327869315835</c:v>
                </c:pt>
                <c:pt idx="597">
                  <c:v>1181.413149151877</c:v>
                </c:pt>
                <c:pt idx="598">
                  <c:v>741.15326271139111</c:v>
                </c:pt>
                <c:pt idx="599">
                  <c:v>608.82077701773665</c:v>
                </c:pt>
                <c:pt idx="600">
                  <c:v>650.88461517977214</c:v>
                </c:pt>
                <c:pt idx="601">
                  <c:v>496.49809889313264</c:v>
                </c:pt>
                <c:pt idx="602">
                  <c:v>294.55884669859398</c:v>
                </c:pt>
                <c:pt idx="603">
                  <c:v>1052.1548257221111</c:v>
                </c:pt>
                <c:pt idx="604">
                  <c:v>614.16687802881188</c:v>
                </c:pt>
                <c:pt idx="605">
                  <c:v>644.63381857653098</c:v>
                </c:pt>
                <c:pt idx="606">
                  <c:v>429.75556922376541</c:v>
                </c:pt>
                <c:pt idx="607">
                  <c:v>471.84739744345046</c:v>
                </c:pt>
                <c:pt idx="608">
                  <c:v>619.29475147177118</c:v>
                </c:pt>
                <c:pt idx="609">
                  <c:v>512.52264410141117</c:v>
                </c:pt>
                <c:pt idx="610">
                  <c:v>526.53617482872914</c:v>
                </c:pt>
                <c:pt idx="611">
                  <c:v>856.12669417696452</c:v>
                </c:pt>
                <c:pt idx="612">
                  <c:v>672.88907016217456</c:v>
                </c:pt>
                <c:pt idx="613">
                  <c:v>310.92117022969489</c:v>
                </c:pt>
                <c:pt idx="614">
                  <c:v>532.2831503942773</c:v>
                </c:pt>
                <c:pt idx="615">
                  <c:v>637.47121026477214</c:v>
                </c:pt>
              </c:numCache>
            </c:numRef>
          </c:yVal>
          <c:smooth val="0"/>
          <c:extLst>
            <c:ext xmlns:c16="http://schemas.microsoft.com/office/drawing/2014/chart" uri="{C3380CC4-5D6E-409C-BE32-E72D297353CC}">
              <c16:uniqueId val="{00000005-2702-4DF5-9FBC-EAB952329CD2}"/>
            </c:ext>
          </c:extLst>
        </c:ser>
        <c:dLbls>
          <c:showLegendKey val="0"/>
          <c:showVal val="0"/>
          <c:showCatName val="0"/>
          <c:showSerName val="0"/>
          <c:showPercent val="0"/>
          <c:showBubbleSize val="0"/>
        </c:dLbls>
        <c:axId val="88845696"/>
        <c:axId val="88826496"/>
      </c:scatterChart>
      <c:valAx>
        <c:axId val="88845696"/>
        <c:scaling>
          <c:orientation val="minMax"/>
        </c:scaling>
        <c:delete val="0"/>
        <c:axPos val="b"/>
        <c:title>
          <c:tx>
            <c:rich>
              <a:bodyPr/>
              <a:lstStyle/>
              <a:p>
                <a:pPr>
                  <a:defRPr/>
                </a:pPr>
                <a:r>
                  <a:rPr lang="en-IN"/>
                  <a:t>539.2464</a:t>
                </a:r>
              </a:p>
            </c:rich>
          </c:tx>
          <c:overlay val="0"/>
        </c:title>
        <c:numFmt formatCode="General" sourceLinked="1"/>
        <c:majorTickMark val="out"/>
        <c:minorTickMark val="none"/>
        <c:tickLblPos val="nextTo"/>
        <c:crossAx val="88826496"/>
        <c:crosses val="autoZero"/>
        <c:crossBetween val="midCat"/>
      </c:valAx>
      <c:valAx>
        <c:axId val="88826496"/>
        <c:scaling>
          <c:orientation val="minMax"/>
        </c:scaling>
        <c:delete val="0"/>
        <c:axPos val="l"/>
        <c:title>
          <c:tx>
            <c:rich>
              <a:bodyPr/>
              <a:lstStyle/>
              <a:p>
                <a:pPr>
                  <a:defRPr/>
                </a:pPr>
                <a:r>
                  <a:rPr lang="en-IN"/>
                  <a:t>1925.88</a:t>
                </a:r>
              </a:p>
            </c:rich>
          </c:tx>
          <c:overlay val="0"/>
        </c:title>
        <c:numFmt formatCode="General" sourceLinked="1"/>
        <c:majorTickMark val="out"/>
        <c:minorTickMark val="none"/>
        <c:tickLblPos val="nextTo"/>
        <c:crossAx val="8884569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[18.xlsx]KPI!PivotTable6</c:name>
    <c:fmtId val="5"/>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98479726379085E-2"/>
          <c:y val="0.37627102574839416"/>
          <c:w val="0.90103344601966018"/>
          <c:h val="0.4481358289023552"/>
        </c:manualLayout>
      </c:layout>
      <c:lineChart>
        <c:grouping val="standard"/>
        <c:varyColors val="0"/>
        <c:ser>
          <c:idx val="0"/>
          <c:order val="0"/>
          <c:tx>
            <c:strRef>
              <c:f>KPI!$B$3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113-412E-B640-465CEE76246F}"/>
            </c:ext>
          </c:extLst>
        </c:ser>
        <c:dLbls>
          <c:showLegendKey val="0"/>
          <c:showVal val="0"/>
          <c:showCatName val="0"/>
          <c:showSerName val="0"/>
          <c:showPercent val="0"/>
          <c:showBubbleSize val="0"/>
        </c:dLbls>
        <c:marker val="1"/>
        <c:smooth val="0"/>
        <c:axId val="967637199"/>
        <c:axId val="967639119"/>
      </c:lineChart>
      <c:catAx>
        <c:axId val="967637199"/>
        <c:scaling>
          <c:orientation val="minMax"/>
        </c:scaling>
        <c:delete val="1"/>
        <c:axPos val="b"/>
        <c:numFmt formatCode="General" sourceLinked="1"/>
        <c:majorTickMark val="none"/>
        <c:minorTickMark val="none"/>
        <c:tickLblPos val="nextTo"/>
        <c:crossAx val="967639119"/>
        <c:crosses val="autoZero"/>
        <c:auto val="1"/>
        <c:lblAlgn val="ctr"/>
        <c:lblOffset val="100"/>
        <c:noMultiLvlLbl val="0"/>
      </c:catAx>
      <c:valAx>
        <c:axId val="967639119"/>
        <c:scaling>
          <c:orientation val="minMax"/>
        </c:scaling>
        <c:delete val="1"/>
        <c:axPos val="l"/>
        <c:numFmt formatCode="General" sourceLinked="1"/>
        <c:majorTickMark val="none"/>
        <c:minorTickMark val="none"/>
        <c:tickLblPos val="nextTo"/>
        <c:crossAx val="96763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[18.xlsx]KPI!PivotTable7</c:name>
    <c:fmtId val="7"/>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8363203906671"/>
          <c:y val="0.2124918048547989"/>
          <c:w val="0.84982935153583616"/>
          <c:h val="0.70957095709570961"/>
        </c:manualLayout>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0D2-48F1-A8E6-B9A4F9B36CD6}"/>
            </c:ext>
          </c:extLst>
        </c:ser>
        <c:dLbls>
          <c:showLegendKey val="0"/>
          <c:showVal val="0"/>
          <c:showCatName val="0"/>
          <c:showSerName val="0"/>
          <c:showPercent val="0"/>
          <c:showBubbleSize val="0"/>
        </c:dLbls>
        <c:marker val="1"/>
        <c:smooth val="0"/>
        <c:axId val="965293327"/>
        <c:axId val="965284207"/>
      </c:lineChart>
      <c:catAx>
        <c:axId val="965293327"/>
        <c:scaling>
          <c:orientation val="minMax"/>
        </c:scaling>
        <c:delete val="1"/>
        <c:axPos val="b"/>
        <c:numFmt formatCode="General" sourceLinked="1"/>
        <c:majorTickMark val="none"/>
        <c:minorTickMark val="none"/>
        <c:tickLblPos val="nextTo"/>
        <c:crossAx val="965284207"/>
        <c:crosses val="autoZero"/>
        <c:auto val="1"/>
        <c:lblAlgn val="ctr"/>
        <c:lblOffset val="100"/>
        <c:noMultiLvlLbl val="0"/>
      </c:catAx>
      <c:valAx>
        <c:axId val="965284207"/>
        <c:scaling>
          <c:orientation val="minMax"/>
        </c:scaling>
        <c:delete val="1"/>
        <c:axPos val="l"/>
        <c:numFmt formatCode="General" sourceLinked="1"/>
        <c:majorTickMark val="none"/>
        <c:minorTickMark val="none"/>
        <c:tickLblPos val="nextTo"/>
        <c:crossAx val="965293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[18.xlsx]KPI!PivotTable8</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7003722187122E-2"/>
          <c:y val="0.26613574230357784"/>
          <c:w val="0.91772986244044319"/>
          <c:h val="0.73098375792774695"/>
        </c:manualLayout>
      </c:layout>
      <c:lineChart>
        <c:grouping val="standard"/>
        <c:varyColors val="0"/>
        <c:ser>
          <c:idx val="0"/>
          <c:order val="0"/>
          <c:tx>
            <c:strRef>
              <c:f>KPI!$I$3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85C-4A46-BF3B-FA5DFFE60009}"/>
            </c:ext>
          </c:extLst>
        </c:ser>
        <c:dLbls>
          <c:showLegendKey val="0"/>
          <c:showVal val="0"/>
          <c:showCatName val="0"/>
          <c:showSerName val="0"/>
          <c:showPercent val="0"/>
          <c:showBubbleSize val="0"/>
        </c:dLbls>
        <c:marker val="1"/>
        <c:smooth val="0"/>
        <c:axId val="967643439"/>
        <c:axId val="967647279"/>
      </c:lineChart>
      <c:catAx>
        <c:axId val="967643439"/>
        <c:scaling>
          <c:orientation val="minMax"/>
        </c:scaling>
        <c:delete val="1"/>
        <c:axPos val="b"/>
        <c:numFmt formatCode="General" sourceLinked="1"/>
        <c:majorTickMark val="none"/>
        <c:minorTickMark val="none"/>
        <c:tickLblPos val="nextTo"/>
        <c:crossAx val="967647279"/>
        <c:crosses val="autoZero"/>
        <c:auto val="1"/>
        <c:lblAlgn val="ctr"/>
        <c:lblOffset val="100"/>
        <c:noMultiLvlLbl val="0"/>
      </c:catAx>
      <c:valAx>
        <c:axId val="967647279"/>
        <c:scaling>
          <c:orientation val="minMax"/>
        </c:scaling>
        <c:delete val="1"/>
        <c:axPos val="l"/>
        <c:numFmt formatCode="General" sourceLinked="1"/>
        <c:majorTickMark val="none"/>
        <c:minorTickMark val="none"/>
        <c:tickLblPos val="nextTo"/>
        <c:crossAx val="9676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[18.xlsx]KPI!PivotTable9</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784386617100371E-2"/>
          <c:y val="0.16193434548020744"/>
          <c:w val="0.91821561338289959"/>
          <c:h val="0.72595726149503359"/>
        </c:manualLayout>
      </c:layout>
      <c:lineChart>
        <c:grouping val="standard"/>
        <c:varyColors val="0"/>
        <c:ser>
          <c:idx val="0"/>
          <c:order val="0"/>
          <c:tx>
            <c:strRef>
              <c:f>KPI!$N$3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252-4AF3-89D8-2CAD9BF52A24}"/>
            </c:ext>
          </c:extLst>
        </c:ser>
        <c:dLbls>
          <c:showLegendKey val="0"/>
          <c:showVal val="0"/>
          <c:showCatName val="0"/>
          <c:showSerName val="0"/>
          <c:showPercent val="0"/>
          <c:showBubbleSize val="0"/>
        </c:dLbls>
        <c:marker val="1"/>
        <c:smooth val="0"/>
        <c:axId val="967632399"/>
        <c:axId val="967633359"/>
      </c:lineChart>
      <c:catAx>
        <c:axId val="967632399"/>
        <c:scaling>
          <c:orientation val="minMax"/>
        </c:scaling>
        <c:delete val="1"/>
        <c:axPos val="b"/>
        <c:numFmt formatCode="General" sourceLinked="1"/>
        <c:majorTickMark val="none"/>
        <c:minorTickMark val="none"/>
        <c:tickLblPos val="nextTo"/>
        <c:crossAx val="967633359"/>
        <c:crosses val="autoZero"/>
        <c:auto val="1"/>
        <c:lblAlgn val="ctr"/>
        <c:lblOffset val="100"/>
        <c:noMultiLvlLbl val="0"/>
      </c:catAx>
      <c:valAx>
        <c:axId val="967633359"/>
        <c:scaling>
          <c:orientation val="minMax"/>
        </c:scaling>
        <c:delete val="1"/>
        <c:axPos val="l"/>
        <c:numFmt formatCode="General" sourceLinked="1"/>
        <c:majorTickMark val="none"/>
        <c:minorTickMark val="none"/>
        <c:tickLblPos val="nextTo"/>
        <c:crossAx val="96763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[18.xlsx]KPI!PivotTable10</c:name>
    <c:fmtId val="11"/>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14341369593835E-2"/>
          <c:y val="0.50425931273462321"/>
          <c:w val="0.86777131726081236"/>
          <c:h val="0.49574068726537684"/>
        </c:manualLayout>
      </c:layout>
      <c:lineChart>
        <c:grouping val="standard"/>
        <c:varyColors val="0"/>
        <c:ser>
          <c:idx val="0"/>
          <c:order val="0"/>
          <c:tx>
            <c:strRef>
              <c:f>KPI!$R$3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D3-43F4-96AB-22825C6A2B42}"/>
            </c:ext>
          </c:extLst>
        </c:ser>
        <c:dLbls>
          <c:showLegendKey val="0"/>
          <c:showVal val="0"/>
          <c:showCatName val="0"/>
          <c:showSerName val="0"/>
          <c:showPercent val="0"/>
          <c:showBubbleSize val="0"/>
        </c:dLbls>
        <c:marker val="1"/>
        <c:smooth val="0"/>
        <c:axId val="1054218991"/>
        <c:axId val="1054220911"/>
      </c:lineChart>
      <c:catAx>
        <c:axId val="1054218991"/>
        <c:scaling>
          <c:orientation val="minMax"/>
        </c:scaling>
        <c:delete val="1"/>
        <c:axPos val="b"/>
        <c:numFmt formatCode="General" sourceLinked="1"/>
        <c:majorTickMark val="none"/>
        <c:minorTickMark val="none"/>
        <c:tickLblPos val="nextTo"/>
        <c:crossAx val="1054220911"/>
        <c:crosses val="autoZero"/>
        <c:auto val="1"/>
        <c:lblAlgn val="ctr"/>
        <c:lblOffset val="100"/>
        <c:noMultiLvlLbl val="0"/>
      </c:catAx>
      <c:valAx>
        <c:axId val="1054220911"/>
        <c:scaling>
          <c:orientation val="minMax"/>
        </c:scaling>
        <c:delete val="1"/>
        <c:axPos val="l"/>
        <c:numFmt formatCode="General" sourceLinked="1"/>
        <c:majorTickMark val="none"/>
        <c:minorTickMark val="none"/>
        <c:tickLblPos val="nextTo"/>
        <c:crossAx val="105421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[18.xlsx]Combo Chart!PivotTable1</c:name>
    <c:fmtId val="1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08114610673666"/>
          <c:y val="5.0925925925925923E-2"/>
          <c:w val="0.6486657917760279"/>
          <c:h val="0.81808654126567515"/>
        </c:manualLayout>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3-CF22-4AFA-9180-DDD7D3662490}"/>
            </c:ext>
          </c:extLst>
        </c:ser>
        <c:dLbls>
          <c:showLegendKey val="0"/>
          <c:showVal val="0"/>
          <c:showCatName val="0"/>
          <c:showSerName val="0"/>
          <c:showPercent val="0"/>
          <c:showBubbleSize val="0"/>
        </c:dLbls>
        <c:axId val="1857366751"/>
        <c:axId val="1857361951"/>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5-CF22-4AFA-9180-DDD7D3662490}"/>
            </c:ext>
          </c:extLst>
        </c:ser>
        <c:dLbls>
          <c:showLegendKey val="0"/>
          <c:showVal val="0"/>
          <c:showCatName val="0"/>
          <c:showSerName val="0"/>
          <c:showPercent val="0"/>
          <c:showBubbleSize val="0"/>
        </c:dLbls>
        <c:gapWidth val="219"/>
        <c:overlap val="-27"/>
        <c:axId val="1857365791"/>
        <c:axId val="1857363871"/>
      </c:barChart>
      <c:catAx>
        <c:axId val="18573657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3871"/>
        <c:crosses val="autoZero"/>
        <c:auto val="1"/>
        <c:lblAlgn val="ctr"/>
        <c:lblOffset val="100"/>
        <c:noMultiLvlLbl val="0"/>
      </c:catAx>
      <c:valAx>
        <c:axId val="1857363871"/>
        <c:scaling>
          <c:orientation val="minMax"/>
        </c:scaling>
        <c:delete val="0"/>
        <c:axPos val="l"/>
        <c:title>
          <c:tx>
            <c:rich>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US" sz="1050"/>
                  <a:t>SALES</a:t>
                </a:r>
              </a:p>
            </c:rich>
          </c:tx>
          <c:overlay val="0"/>
          <c:spPr>
            <a:noFill/>
            <a:ln>
              <a:noFill/>
            </a:ln>
            <a:effectLst/>
          </c:spPr>
          <c:txPr>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5791"/>
        <c:crosses val="autoZero"/>
        <c:crossBetween val="between"/>
      </c:valAx>
      <c:valAx>
        <c:axId val="1857361951"/>
        <c:scaling>
          <c:orientation val="minMax"/>
        </c:scaling>
        <c:delete val="0"/>
        <c:axPos val="r"/>
        <c:title>
          <c:tx>
            <c:rich>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US" sz="1050"/>
                  <a:t>PROFIT</a:t>
                </a:r>
              </a:p>
            </c:rich>
          </c:tx>
          <c:layout>
            <c:manualLayout>
              <c:xMode val="edge"/>
              <c:yMode val="edge"/>
              <c:x val="0.9532029746281715"/>
              <c:y val="0.37912438028579759"/>
            </c:manualLayout>
          </c:layout>
          <c:overlay val="0"/>
          <c:spPr>
            <a:noFill/>
            <a:ln>
              <a:noFill/>
            </a:ln>
            <a:effectLst/>
          </c:spPr>
          <c:txPr>
            <a:bodyPr rot="-540000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66751"/>
        <c:crosses val="max"/>
        <c:crossBetween val="between"/>
      </c:valAx>
      <c:catAx>
        <c:axId val="1857366751"/>
        <c:scaling>
          <c:orientation val="minMax"/>
        </c:scaling>
        <c:delete val="1"/>
        <c:axPos val="b"/>
        <c:numFmt formatCode="General" sourceLinked="1"/>
        <c:majorTickMark val="none"/>
        <c:minorTickMark val="none"/>
        <c:tickLblPos val="nextTo"/>
        <c:crossAx val="1857361951"/>
        <c:crosses val="autoZero"/>
        <c:auto val="1"/>
        <c:lblAlgn val="ctr"/>
        <c:lblOffset val="100"/>
        <c:noMultiLvlLbl val="0"/>
      </c:catAx>
      <c:spPr>
        <a:noFill/>
        <a:ln>
          <a:noFill/>
        </a:ln>
        <a:effectLst/>
      </c:spPr>
    </c:plotArea>
    <c:legend>
      <c:legendPos val="r"/>
      <c:layout>
        <c:manualLayout>
          <c:xMode val="edge"/>
          <c:yMode val="edge"/>
          <c:x val="0.15593919510061244"/>
          <c:y val="4.2244823563721223E-2"/>
          <c:w val="0.1773941382327209"/>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[18.xlsx]PIE CHART!PivotTable3</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393669887798511E-2"/>
          <c:y val="0.23148148148148148"/>
          <c:w val="0.81956583005654671"/>
          <c:h val="0.75690871974336538"/>
        </c:manualLayout>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4FE-4DE5-AC40-8593A868B6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4FE-4DE5-AC40-8593A868B6D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4FE-4DE5-AC40-8593A868B6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E-E4FE-4DE5-AC40-8593A868B6DF}"/>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layout>
        <c:manualLayout>
          <c:xMode val="edge"/>
          <c:yMode val="edge"/>
          <c:x val="3.0032232369888352E-2"/>
          <c:y val="4.9478346456692912E-2"/>
          <c:w val="0.86971033496245087"/>
          <c:h val="3.99321959755030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[18.xlsx]TOP 5!PivotTable5</c:name>
    <c:fmtId val="5"/>
  </c:pivotSource>
  <c:chart>
    <c:autoTitleDeleted val="1"/>
    <c:pivotFmts>
      <c:pivotFmt>
        <c:idx val="0"/>
        <c:spPr>
          <a:noFill/>
          <a:ln w="9525" cap="flat" cmpd="sng" algn="ctr">
            <a:solidFill>
              <a:schemeClr val="accent4"/>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1">
                <a:satMod val="175000"/>
                <a:alpha val="25000"/>
              </a:schemeClr>
            </a:glow>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4"/>
            </a:solidFill>
            <a:miter lim="800000"/>
          </a:ln>
          <a:effectLst>
            <a:glow rad="63500">
              <a:schemeClr val="accent1">
                <a:satMod val="175000"/>
                <a:alpha val="25000"/>
              </a:schemeClr>
            </a:glow>
          </a:effectLst>
        </c:spPr>
      </c:pivotFmt>
      <c:pivotFmt>
        <c:idx val="4"/>
        <c:spPr>
          <a:noFill/>
          <a:ln w="9525" cap="flat" cmpd="sng" algn="ctr">
            <a:solidFill>
              <a:schemeClr val="accent4"/>
            </a:solidFill>
            <a:miter lim="800000"/>
          </a:ln>
          <a:effectLst>
            <a:glow rad="63500">
              <a:schemeClr val="accent1">
                <a:satMod val="175000"/>
                <a:alpha val="25000"/>
              </a:schemeClr>
            </a:glow>
          </a:effectLst>
        </c:spPr>
      </c:pivotFmt>
      <c:pivotFmt>
        <c:idx val="5"/>
        <c:spPr>
          <a:noFill/>
          <a:ln w="9525" cap="flat" cmpd="sng" algn="ctr">
            <a:solidFill>
              <a:schemeClr val="accent4"/>
            </a:solidFill>
            <a:miter lim="800000"/>
          </a:ln>
          <a:effectLst>
            <a:glow rad="63500">
              <a:schemeClr val="accent1">
                <a:satMod val="175000"/>
                <a:alpha val="25000"/>
              </a:schemeClr>
            </a:glow>
          </a:effectLst>
        </c:spPr>
      </c:pivotFmt>
      <c:pivotFmt>
        <c:idx val="6"/>
        <c:spPr>
          <a:noFill/>
          <a:ln w="9525" cap="flat" cmpd="sng" algn="ctr">
            <a:solidFill>
              <a:schemeClr val="accent4"/>
            </a:solidFill>
            <a:miter lim="800000"/>
          </a:ln>
          <a:effectLst>
            <a:glow rad="63500">
              <a:schemeClr val="accent1">
                <a:satMod val="175000"/>
                <a:alpha val="25000"/>
              </a:schemeClr>
            </a:glow>
          </a:effectLst>
        </c:spPr>
      </c:pivotFmt>
      <c:pivotFmt>
        <c:idx val="7"/>
        <c:spPr>
          <a:noFill/>
          <a:ln w="9525" cap="flat" cmpd="sng" algn="ctr">
            <a:solidFill>
              <a:schemeClr val="accent4"/>
            </a:solidFill>
            <a:miter lim="800000"/>
          </a:ln>
          <a:effectLst>
            <a:glow rad="63500">
              <a:schemeClr val="accent1">
                <a:satMod val="175000"/>
                <a:alpha val="25000"/>
              </a:schemeClr>
            </a:glow>
          </a:effectLst>
        </c:spPr>
      </c:pivotFmt>
    </c:pivotFmts>
    <c:plotArea>
      <c:layout/>
      <c:barChart>
        <c:barDir val="bar"/>
        <c:grouping val="clustered"/>
        <c:varyColors val="0"/>
        <c:ser>
          <c:idx val="0"/>
          <c:order val="0"/>
          <c:tx>
            <c:strRef>
              <c:f>'TOP 5'!$B$3</c:f>
              <c:strCache>
                <c:ptCount val="1"/>
                <c:pt idx="0">
                  <c:v>Total</c:v>
                </c:pt>
              </c:strCache>
            </c:strRef>
          </c:tx>
          <c:spPr>
            <a:noFill/>
            <a:ln w="9525" cap="flat" cmpd="sng" algn="ctr">
              <a:solidFill>
                <a:schemeClr val="accent4"/>
              </a:solidFill>
              <a:miter lim="800000"/>
            </a:ln>
            <a:effectLst>
              <a:glow rad="63500">
                <a:schemeClr val="accent1">
                  <a:satMod val="175000"/>
                  <a:alpha val="25000"/>
                </a:schemeClr>
              </a:glow>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11D-4FB2-A9CC-DBD6B37827A5}"/>
            </c:ext>
          </c:extLst>
        </c:ser>
        <c:dLbls>
          <c:dLblPos val="outEnd"/>
          <c:showLegendKey val="0"/>
          <c:showVal val="1"/>
          <c:showCatName val="0"/>
          <c:showSerName val="0"/>
          <c:showPercent val="0"/>
          <c:showBubbleSize val="0"/>
        </c:dLbls>
        <c:gapWidth val="85"/>
        <c:overlap val="-50"/>
        <c:axId val="1051658911"/>
        <c:axId val="1051664671"/>
      </c:barChart>
      <c:catAx>
        <c:axId val="1051658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1664671"/>
        <c:crosses val="autoZero"/>
        <c:auto val="1"/>
        <c:lblAlgn val="ctr"/>
        <c:lblOffset val="100"/>
        <c:noMultiLvlLbl val="0"/>
      </c:catAx>
      <c:valAx>
        <c:axId val="1051664671"/>
        <c:scaling>
          <c:orientation val="minMax"/>
        </c:scaling>
        <c:delete val="1"/>
        <c:axPos val="b"/>
        <c:numFmt formatCode="General" sourceLinked="1"/>
        <c:majorTickMark val="none"/>
        <c:minorTickMark val="none"/>
        <c:tickLblPos val="nextTo"/>
        <c:crossAx val="1051658911"/>
        <c:crosses val="autoZero"/>
        <c:crossBetween val="between"/>
      </c:valAx>
      <c:spPr>
        <a:noFill/>
        <a:ln w="6350" cmpd="sng">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[18.xlsx]TOP 5!PivotTable5</c:name>
    <c:fmtId val="0"/>
  </c:pivotSource>
  <c:chart>
    <c:autoTitleDeleted val="1"/>
    <c:pivotFmts>
      <c:pivotFmt>
        <c:idx val="0"/>
        <c:spPr>
          <a:noFill/>
          <a:ln w="9525" cap="flat" cmpd="sng" algn="ctr">
            <a:solidFill>
              <a:schemeClr val="accent4"/>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noFill/>
            <a:ln w="9525" cap="flat" cmpd="sng" algn="ctr">
              <a:solidFill>
                <a:schemeClr val="accent4"/>
              </a:solidFill>
              <a:miter lim="800000"/>
            </a:ln>
            <a:effectLst>
              <a:glow rad="63500">
                <a:schemeClr val="accent1">
                  <a:satMod val="175000"/>
                  <a:alpha val="25000"/>
                </a:schemeClr>
              </a:glow>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446-4CC3-BF6A-7645EB3E6648}"/>
            </c:ext>
          </c:extLst>
        </c:ser>
        <c:dLbls>
          <c:showLegendKey val="0"/>
          <c:showVal val="0"/>
          <c:showCatName val="0"/>
          <c:showSerName val="0"/>
          <c:showPercent val="0"/>
          <c:showBubbleSize val="0"/>
        </c:dLbls>
        <c:gapWidth val="182"/>
        <c:overlap val="-50"/>
        <c:axId val="1051658911"/>
        <c:axId val="1051664671"/>
      </c:barChart>
      <c:catAx>
        <c:axId val="1051658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1664671"/>
        <c:crosses val="autoZero"/>
        <c:auto val="1"/>
        <c:lblAlgn val="ctr"/>
        <c:lblOffset val="100"/>
        <c:noMultiLvlLbl val="0"/>
      </c:catAx>
      <c:valAx>
        <c:axId val="105166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51658911"/>
        <c:crosses val="autoZero"/>
        <c:crossBetween val="between"/>
      </c:valAx>
      <c:spPr>
        <a:noFill/>
        <a:ln w="6350" cmpd="sng">
          <a:solidFill>
            <a:schemeClr val="accent4">
              <a:lumMod val="7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[18.xlsx]KPI!PivotTable6</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800-4F6A-9C76-58A563F22E4F}"/>
            </c:ext>
          </c:extLst>
        </c:ser>
        <c:dLbls>
          <c:showLegendKey val="0"/>
          <c:showVal val="0"/>
          <c:showCatName val="0"/>
          <c:showSerName val="0"/>
          <c:showPercent val="0"/>
          <c:showBubbleSize val="0"/>
        </c:dLbls>
        <c:marker val="1"/>
        <c:smooth val="0"/>
        <c:axId val="967637199"/>
        <c:axId val="967639119"/>
      </c:lineChart>
      <c:catAx>
        <c:axId val="967637199"/>
        <c:scaling>
          <c:orientation val="minMax"/>
        </c:scaling>
        <c:delete val="1"/>
        <c:axPos val="b"/>
        <c:numFmt formatCode="General" sourceLinked="1"/>
        <c:majorTickMark val="none"/>
        <c:minorTickMark val="none"/>
        <c:tickLblPos val="nextTo"/>
        <c:crossAx val="967639119"/>
        <c:crosses val="autoZero"/>
        <c:auto val="1"/>
        <c:lblAlgn val="ctr"/>
        <c:lblOffset val="100"/>
        <c:noMultiLvlLbl val="0"/>
      </c:catAx>
      <c:valAx>
        <c:axId val="967639119"/>
        <c:scaling>
          <c:orientation val="minMax"/>
        </c:scaling>
        <c:delete val="1"/>
        <c:axPos val="l"/>
        <c:numFmt formatCode="General" sourceLinked="1"/>
        <c:majorTickMark val="none"/>
        <c:minorTickMark val="none"/>
        <c:tickLblPos val="nextTo"/>
        <c:crossAx val="96763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[18.xlsx]KPI!PivotTable7</c:name>
    <c:fmtId val="2"/>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129692832764506E-2"/>
          <c:y val="0.29042904290429045"/>
          <c:w val="0.84982935153583616"/>
          <c:h val="0.70957095709570961"/>
        </c:manualLayout>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D43-4759-83D3-579342D7467F}"/>
            </c:ext>
          </c:extLst>
        </c:ser>
        <c:dLbls>
          <c:showLegendKey val="0"/>
          <c:showVal val="0"/>
          <c:showCatName val="0"/>
          <c:showSerName val="0"/>
          <c:showPercent val="0"/>
          <c:showBubbleSize val="0"/>
        </c:dLbls>
        <c:marker val="1"/>
        <c:smooth val="0"/>
        <c:axId val="965293327"/>
        <c:axId val="965284207"/>
      </c:lineChart>
      <c:catAx>
        <c:axId val="965293327"/>
        <c:scaling>
          <c:orientation val="minMax"/>
        </c:scaling>
        <c:delete val="1"/>
        <c:axPos val="b"/>
        <c:numFmt formatCode="General" sourceLinked="1"/>
        <c:majorTickMark val="none"/>
        <c:minorTickMark val="none"/>
        <c:tickLblPos val="nextTo"/>
        <c:crossAx val="965284207"/>
        <c:crosses val="autoZero"/>
        <c:auto val="1"/>
        <c:lblAlgn val="ctr"/>
        <c:lblOffset val="100"/>
        <c:noMultiLvlLbl val="0"/>
      </c:catAx>
      <c:valAx>
        <c:axId val="965284207"/>
        <c:scaling>
          <c:orientation val="minMax"/>
        </c:scaling>
        <c:delete val="1"/>
        <c:axPos val="l"/>
        <c:numFmt formatCode="General" sourceLinked="1"/>
        <c:majorTickMark val="none"/>
        <c:minorTickMark val="none"/>
        <c:tickLblPos val="nextTo"/>
        <c:crossAx val="965293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[18.xlsx]KPI!PivotTable8</c:name>
    <c:fmtId val="4"/>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9E8-41C2-BDD8-9667296AE666}"/>
            </c:ext>
          </c:extLst>
        </c:ser>
        <c:dLbls>
          <c:showLegendKey val="0"/>
          <c:showVal val="0"/>
          <c:showCatName val="0"/>
          <c:showSerName val="0"/>
          <c:showPercent val="0"/>
          <c:showBubbleSize val="0"/>
        </c:dLbls>
        <c:marker val="1"/>
        <c:smooth val="0"/>
        <c:axId val="967643439"/>
        <c:axId val="967647279"/>
      </c:lineChart>
      <c:catAx>
        <c:axId val="967643439"/>
        <c:scaling>
          <c:orientation val="minMax"/>
        </c:scaling>
        <c:delete val="1"/>
        <c:axPos val="b"/>
        <c:numFmt formatCode="General" sourceLinked="1"/>
        <c:majorTickMark val="none"/>
        <c:minorTickMark val="none"/>
        <c:tickLblPos val="nextTo"/>
        <c:crossAx val="967647279"/>
        <c:crosses val="autoZero"/>
        <c:auto val="1"/>
        <c:lblAlgn val="ctr"/>
        <c:lblOffset val="100"/>
        <c:noMultiLvlLbl val="0"/>
      </c:catAx>
      <c:valAx>
        <c:axId val="967647279"/>
        <c:scaling>
          <c:orientation val="minMax"/>
        </c:scaling>
        <c:delete val="1"/>
        <c:axPos val="l"/>
        <c:numFmt formatCode="General" sourceLinked="1"/>
        <c:majorTickMark val="none"/>
        <c:minorTickMark val="none"/>
        <c:tickLblPos val="nextTo"/>
        <c:crossAx val="9676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[18.xlsx]KPI!PivotTable9</c:name>
    <c:fmtId val="4"/>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3B2-45B1-8C4F-1DE0F7132450}"/>
            </c:ext>
          </c:extLst>
        </c:ser>
        <c:dLbls>
          <c:showLegendKey val="0"/>
          <c:showVal val="0"/>
          <c:showCatName val="0"/>
          <c:showSerName val="0"/>
          <c:showPercent val="0"/>
          <c:showBubbleSize val="0"/>
        </c:dLbls>
        <c:marker val="1"/>
        <c:smooth val="0"/>
        <c:axId val="967632399"/>
        <c:axId val="967633359"/>
      </c:lineChart>
      <c:catAx>
        <c:axId val="967632399"/>
        <c:scaling>
          <c:orientation val="minMax"/>
        </c:scaling>
        <c:delete val="1"/>
        <c:axPos val="b"/>
        <c:numFmt formatCode="General" sourceLinked="1"/>
        <c:majorTickMark val="none"/>
        <c:minorTickMark val="none"/>
        <c:tickLblPos val="nextTo"/>
        <c:crossAx val="967633359"/>
        <c:crosses val="autoZero"/>
        <c:auto val="1"/>
        <c:lblAlgn val="ctr"/>
        <c:lblOffset val="100"/>
        <c:noMultiLvlLbl val="0"/>
      </c:catAx>
      <c:valAx>
        <c:axId val="967633359"/>
        <c:scaling>
          <c:orientation val="minMax"/>
        </c:scaling>
        <c:delete val="1"/>
        <c:axPos val="l"/>
        <c:numFmt formatCode="General" sourceLinked="1"/>
        <c:majorTickMark val="none"/>
        <c:minorTickMark val="none"/>
        <c:tickLblPos val="nextTo"/>
        <c:crossAx val="96763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[18.xlsx]KPI!PivotTable10</c:name>
    <c:fmtId val="6"/>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E65-4310-B477-54CB0C7450FD}"/>
            </c:ext>
          </c:extLst>
        </c:ser>
        <c:dLbls>
          <c:showLegendKey val="0"/>
          <c:showVal val="0"/>
          <c:showCatName val="0"/>
          <c:showSerName val="0"/>
          <c:showPercent val="0"/>
          <c:showBubbleSize val="0"/>
        </c:dLbls>
        <c:marker val="1"/>
        <c:smooth val="0"/>
        <c:axId val="1054218991"/>
        <c:axId val="1054220911"/>
      </c:lineChart>
      <c:catAx>
        <c:axId val="1054218991"/>
        <c:scaling>
          <c:orientation val="minMax"/>
        </c:scaling>
        <c:delete val="1"/>
        <c:axPos val="b"/>
        <c:numFmt formatCode="General" sourceLinked="1"/>
        <c:majorTickMark val="none"/>
        <c:minorTickMark val="none"/>
        <c:tickLblPos val="nextTo"/>
        <c:crossAx val="1054220911"/>
        <c:crosses val="autoZero"/>
        <c:auto val="1"/>
        <c:lblAlgn val="ctr"/>
        <c:lblOffset val="100"/>
        <c:noMultiLvlLbl val="0"/>
      </c:catAx>
      <c:valAx>
        <c:axId val="1054220911"/>
        <c:scaling>
          <c:orientation val="minMax"/>
        </c:scaling>
        <c:delete val="1"/>
        <c:axPos val="l"/>
        <c:numFmt formatCode="General" sourceLinked="1"/>
        <c:majorTickMark val="none"/>
        <c:minorTickMark val="none"/>
        <c:tickLblPos val="nextTo"/>
        <c:crossAx val="105421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3540652-44F4-4771-8F89-31A01C7DB048}">
          <cx:tx>
            <cx:txData>
              <cx:f>_xlchart.v1.1</cx:f>
              <cx:v>Profit</cx:v>
            </cx:txData>
          </cx:tx>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1710F544-88D6-4D6E-8F8E-A6162B80B4CD}">
          <cx:tx>
            <cx:txData>
              <cx:f>_xlchart.v5.5</cx:f>
              <cx:v>SALES</cx:v>
            </cx:txData>
          </cx:tx>
          <cx:dataId val="0"/>
          <cx:layoutPr>
            <cx:geography cultureLanguage="en-US" cultureRegion="IN" attribution="Powered by Bing">
              <cx:geoCache provider="{E9337A44-BEBE-4D9F-B70C-5C5E7DAFC167}">
                <cx:binary>1H1rU9zG1u5fcfnzEem71LvevFWRhgGMwY6xncRfVGMguqt1v/3684gZbJAnhtTm1Klh7wrlmenR
6n563Z61uvmf6+E/1+ntpno1ZGle/+d6+PV12DTFf375pb4Ob7NNfZRF15Wpzd/N0bXJfjF//x1d
3/5yU236KA9+YYSKX67DTdXcDq//93/wbcGteWuuN01k8t/b22r8cFu3aVP/5L29b73a3GRRvorq
poquG/rr68+3VWby5vWr27yJmvHjWNz++vrRh16/+mX5VT889lUKyZr2BmOFOCK2ZPgff/0qNXmw
e92y2ZFSTGnlcH33I+8fernJMPAZktzJsbm5qW7rGjO5+/1g4COx8frH16+uTZs382oFWLhfX3/K
o+b25tVVs2lu69evotp42w94Zpb909XdZH95vN7/+z+LFzD9xSsPIFmu1VNv/YDIBeDY5Jv7xXkB
ROwjwrmk2hbk7mcBDCX6SAlJmeLi/qlbSJ4hyn5Ivg1cQHJxmJD8lm6+brIXhISzI1spwRTReyFx
1JEjABojbKsr+jEwzxBoPzDfBi6A+e3tQejKz9X5oQl79Ml/acK4PpKES5tI9diEaX1EqMM5FztN
wvvbh271ZWFe/lme/eAshj+awmHYrnvH8sr8/cozaZt9jV5Sa5wjTYTt0NlOPXItsHBUMa24s1WX
hR37t2Lth2f/tywUaeUdhCI9khphwB9RfW3yOsrvN/QLuB1xpODpJYeR2/48Bs3RRzZnWkrNv9nA
h8r0LJH2I/Vg6KOJYp5nBwnPb1U0mZeMCbg4Ypoz5lCxxcZ+DA6lFNGakFpJdYcOvd8YW0v3DIH2
Q/Nt4AKY374cJDBnN5vQ3C/Ni+gMTBixmaBbWJwlLFAqKIxNBLt/6haQJwXZD8du2AKMs9VBgvFb
lWzyeoPA/qHnfTS3fxsJiCN4FIdwKvfiodmR4JpKKZ2tDVvkNM+RaD8w30c+kv/X1799OEhsvE0a
/W2q/EXjAfuISaGUprsoGkbqYVhAKRIbajOb3qvT/c7Y6szzZNqPz8OxC4S83w4SoXdh9JKWjBwJ
6AUX2v7m3R9i4yADIppLh+0s3SLDeUqa/ahsRy3weHd6kHicw4i118l4v2f/e+/C7SPJEHMJtXAr
jjxijg2nItTWzC3i5+eIsh+Q7yMXoJz/dZCgIKkx1ebmBRWFI6nRjpTw6FtFWRoxIo8kkh6uQNs8
jI+fI8p+UL6PXIDivTtQUPL89rqJrtvmfon+e2UR9EjakkowZ3txAZ1pcwcBNFv4fM88S5p/gubB
4CU6Hw8SndVtuuk31e3LQQN+hhDHVozvojL4joe+xZZHMHFKcLqjAxYIPUei/fB8H7nAZnV8kNhc
3vavLm6H6PolDZo4EoxyBF3bzJH8QDerI0pQBCDOIql8njT7kXk4doHN5cWBYtNtbjYvqjVcKiEk
3/ExiyCAUoXcUnLHdrbJzA/oPCXPPyGzHbdE5fNBorKG/49eEhbmHEmQYJTxhRVDhCwcmwvm7OfH
niHJfkC+DVwgsj6MGsAjqUFdntyaKnjRtBKFSgHPLjTd6/kdfiSE4Kim7ZL+RWD2DIH2A/Nt4KMp
Yoa/HaSqnKVplJvoBekYQY4oqDGBaHkvHQNKmQpHIav8Hhg8DJmfI9F+aL6PXGBzdphKc2mqJnzl
bSoDjF7SySBZ4eAnvzmZBa9sAyEHPkapXXCwqKA9X679OC3HL9C69A5Tk/Kb6EVbAhBBgzTTtr4v
zSx9jwIhQB2i9C75WRACZ08LtB+fbwMXwJxdHiQwb00b1S8MDTnSDhyPUt+JsYfJjaagpKmD0s0O
uwU0zxJpPzgPhi7geXugHsj0L2jbBENnk1DSvq/+LxIbzdE2AOAo2d8dcPaENPtB2Y5a4HF2mHic
v3R5xkGILGymwV3e/dDHRIB2jriDjg00c2zjBXijh/HA0/Lsx+R+3AKV86uDNGJz6vyXqZL7tXkB
7owdaa6ZmBuY7n4WmgKCRuEdqe6rz8so4BkS7Ufm+1wW2FweJt98sYnyF2TOhDziKJiBA/iuEA+d
i9JHjAIV2Lm9hYAnxdmPym7YApKLw+TMPkdIN1+6jon8H3yY3t+gaTtHCibOEfclggWf+RyJ9gPz
feQCm8+H6WA+3g4vWv6nIJK5Ixy6nwlAPyCaAWf3s2vTBKX20L88Kc5+VHbDFpB8/PMwvctdprna
JKZ5yVjMBgejOCjkXTP5IoEBXoBu7nD6HkU/RGabJz4t1X6AHo9e4HS5OkicLjbVmG7ym/sd/N9H
AXNlc643ywU2tkLpH/aO652TQXTwEJvnSLIfl+8jF5hcHCYmf4wGpzWC++X57yFBCgO/jlMY/9DP
RAlaBCRFkYDsssv7Z287Zp4h0H5kvg1cAPPHYYZl72/zvB7TbvOicQDoTUejnWlHKxOySGds+8jh
jjNnO9/oz4eK81yp9kP0ePQCp/eHGQ9cbOp6cx229W3T1Pdb+UXUCG1lqADYu9LMEig0zxIcIUAt
7f6hW/15tjz7IVoMX2B0caAYRddhFGxetvPcATYaJwW+6cnDLAftTgAO7OfMgc4/i/Tz4hkS/QNA
30YusTk7zKAgQjtK/bKRm0IKqinaZndmbqE7WhxRjZInQreF7jxHln+C5ds0lrgcJu/8x6YOERg0
5iW1BiE1pTj25EAx5p9F6YYygtgAlVEittkQgHvofZ4n036AHo5dIPTHYVq1j4gQcEr19gXJGy5x
KBCJJnqbtgAtGjhwaJALjo7o+0OFCwV6lkj78XkwdAHPx8NUoA8hDvy+OqtfNuNBz6BiDs407QDS
C4Rs9BRSdNfMB2vufhaZz3Ol2g/S49ELnD4cqgOq6wj/L4ro3tr89+HbfPqWoYHwW5eAflw2QBsB
jj0xdOTu6Osf4oNnCbUfpYt5OvczWoB0cXWgUUJdm7Z6SYRQuFE2DtXsXA2BKXsYwc3nbmwbLdH3
mrYHoack+md4tiOX2Bxmb/Tl7ddqUyebl9OeuTEaR2q4be9aOJbY6CPUr2dGdBfgLdjq50i0H5vv
IxfYXB5mJeFTswlfDhf0dHDkpGiL3vVsLHC5O9Jpo3GAqYW2PCXHfjS2oxZIfPp4kBbsyrT/b9qh
OE6sg+dk9wUEOPyHdsyZGR/0EQKbbUCwQOb5cu3HaDl+gdaVd5BozUXe001WIAd6yWMFgh8pBzVp
nErbX7WeT4RAvdA0tX1/EV8/W6z9WC2GL6C6PD1YqN7cVvXt+HKGbu4CxekB3Cywq8otDJ2NM9KI
7XCH0lantLh/9paEmxf6aZn+GaT7sUuE3hwkQlsT8XQl7F/fAiU4GgmgMFsQlmQC6nOMExBBaoHO
c+XZj8/j0QuErg6zCvQuSXHJwIteP4QuXQeX2KidoVsWGjSqQDihQ8g9ekiQHlI9z5FoPz7fRy6w
eXd+kNrzrroNXpSEQ8CA7mj0sO9O4i5S0y0Jh3iBL9i3pwX5B0B2E1jC8eEg4fjjtm5efW9q2e7Z
FyAM0IAjGJhRVK3vfhbWDGGcQkIEp7TzSAte59li7cdoMXwB1R+f//9A9c9X4H27HnC1aTbHd/cK
PrgF7+fv3q0ALjtcDN2Zny2U1w8v9bu3TGc3v75mAs7k222F81c8MluL+7W2u+PbuNtN3fz62lLq
SNuco80XR65RpyAIyXtsq19fo+QH+u6uT4tL3DvhgN3L5+6WX1+D2OM4pA1CYncguJ4TCgxBCwQY
WQQiFCmzxlUU325zfG/SEabj22rs/v0qb7P3Jsqb+tfXHNuo2H5slnJ+IvRfY6sxG70tOKKE9683
H1AJwKfp/0lpXOW0T+StQ/2m1cesEIWVeqTooumzlG2RbIRVyXqdl2M9ilXDBhkOnmV88jXIK5Fb
nmFDYr/RoRzbVaKtvDztdZbWF6nMCmt0TTLI4qtMmngwK6xVGnMvsG1Bb+3BjO2HNBzsdOM4svCv
ecZLdRmoqCy4m9GohiiikFX2LqSk6fNVkMoqKVzTyyx7S+2xhMhBltHxnGU8j/+26s5gzANI9ywS
VPHRGiEwZEKjTjFX0rFc2BEP18imWdSGKnRu/d7kcXnaZCIVp6no6so+neqgiXpvigrcVpISP2L+
+uePpwg+Hz8fvNR8xwLHCVe0guv5/QcYTTF3akVUdBPThCeR1xgueehqzawyXldDH1TNqgqbQISu
JaypyN/3go8186iYVM/fNCrM68Q1puQVvQTXXOK9nwuJLfxQRhuVaY5zUnqO0FADtRcyDmFksbDi
1o2yqo6wVTDZgV2uU0c0nLh51Sj1JZHEb85+/twFNvNzhUa/NhgKhhrf8rlFOxrbWNy5CUbsOeV2
pEjrP0Phszxw+zhqo3e5j3tUGzcMDXgM9+ePh+9cTNtGKx+O9mmBe0egQ4+hCWQXWWQI+Y1lp3bJ
PdkTJTdQJKs5M1Nkp5eRRQ294Ek5tldJTcgUukhCUyzKzyUBBfZYEslQSMOtQTPPjJtSFwA0KiLx
mOT+ta+nXFYnpiwyfzy2/KzW48noVANQ+fkjf5w8CG+FkA/nRmZKgjyefGiHfhqPpLoRqoeWr0eq
JpqsZdW3tTiOHF+oL1WLVS/dWiEN/mLI2FX6uIsMKfonNgJdWDJcrYib/KAlUFRceIUm/cfSBHqK
pS4a6ytSfDuzTocmnBUiG0yIO1vbPhaT8KKsHlnhDppxSCUjErZXWaHi0cstWuVXOguzKl+V0lTs
Q9ZFef3152s229MH9tZGmIU7UQjuRsVNENCWhS1pe9+pSDkNX4eqqbAJSJsQLBYZei4td6h4Z10V
LClnpWl6M/+KiqD9t4uFk9k4d8JxGssRXMC0PV4sp2R1M9bKfM1TacGGx7BeU+92I2lGec59Cbtf
By1ux8pimcOiVkVWUXnqWLHVJW4ZwtrOln8MMSqPprQ7F0NSmOwJs0KXewwsFmh7huybzZdnztfM
PLR9A+/zQucT/1r7TFnZcdzURdq+L6cmKnKvL8cSwll21uE9M5aZGVdOMo3WVV8U/lmtqzQOvGya
yHiehWXe+G6uifIbr5XESj+oTAdT5uEk9QCTyKx4pPkbMukU35pEfl+WT6gpRVD9aAOgUQ4dWVoR
1MVx79p8H+jDCWFn5mWXd8UXWxoZS68g4B1K1/dbrSuPTrYF0+6PW+uZtgLvtXfmpKC+g7eGvuGq
XLc9f1qhxdKK475eBCNSU5wdnw3JYlskQ1JnfmiKL0UFLSqPeZ044oLRkI/nvG5HLIf2u3T6nIXD
ONpuG1Z9GXow+L36EJSTb51WmYinz5XV1urSidQcIAyiy1J9krRyhsfUXGMLjZ0tuw9FFSfT5ylV
SZ+4JE1npxVh9QGQyXWIF/mIiww/O9kwADsu4xG/6okEjbMqZM3rtbLbGbtkCCIEGOXd47UTWGPv
OmaI8RUGwQMkj6x8jg2aQmbJZqhVXhZr3VW0uxLcTM3bqkr8yk3TrGKZZwV+NpwGAs71r9zJffG5
Ix3FJrOdAHFGV+YGIcrPbcPShGP1beTHuA5W2ApU1GJrcH/MA6qL9MtEs7oK3IERu6jd3sQmPeNt
2cNQ/PyJS2vE5oNnjMJv42oN/cMT64rUYZ/x/i8+tfNm7Fsxmz9W2wmct+pKqb74MZ+wCXvWNnVw
YcOwYJ/+XIz5fptHSsFxdTGz4bhAsTGBKPmxUky8a0tLq+xzJvKs4W5jWmndmjIsYY3CpM7pceXb
Jnrf1U4Ai1OE0gTHgdOwzri4hqpPO7dhQXme+o66GniVOqNb91R1HxrHIpFXymkw59hEJHRjIvyo
cIWv6KzsIcE+NF2I6OLMj5Nm1vwOx13eoexhF6PLk4oP3cnPZ7y0a7jx1yFz2YTdXcOEnODxjBPl
h3lf1vanrs0JglhZVQxBbDfN+1YgyBKnIe0HbNsh0Ry/guYusrVUMW9p3sY986/8Qc1bmpXRlFWn
UcH4bCLLqSZ0XaZdUUcnkxwTaJ3fZ3NMTUcng3batIQa/XxKbGHZHERADtwmrBoQRHViYapLnmeT
iXP2yWlCDt1qimAWoLF4O6vunR6jOj5CNj8cZhWHrZxNSlWUcDRWSBHG00HOL5kyQQUy1bEtTqM+
ndehHHujLv1ywKeikM9THINM1evEsiu+Lpyq47U3wl9guk9MbRFlYmoaNwQzClUhErcFLKbWDAm1
09aMn3jQzZaqqUpsrSmdInPdECdhuTs2ppw+2yyf/WNmGQpABpWlwXg8ZYo2wVpzq+0/IUqtsBy9
HXPsPt5NsCZ5ZGlsMdGnxWzdWpjN04gVPcxag4gED4wan+BfyLEoliILBJaiaezQajyZtjFUItQs
xr+26zObwrmA+y2xfb+NUR6migsddRAuILqymXSQdpIfQl3aT0KNqrQ+dpltYB224S0LnaFLPGSW
YZA/ZRYW7mh+pEDlhBG4JXS4LBMvEhuEkMVgf6xbih3SjGjJjU7g+7E+Ii6Ekcd+b5mhdlXKRyx4
2vk5QhYYPaxSXw1p895WtePHa78RDowBFLL7UKGeBg+QWVD8ZsjhqHawBWWfYymH1MmhK9CiGY4g
GWYgrDii+KXHWHcfiMkMJJFJAt+UqGbOU3++2kLzxzYRk5+dAIwExV2TP2ZUCAdrKyDD+DEMR5X6
btMmvPD8nvjxpWKTqMbjMqxU4biaMR2HblWVUfmGpC0fpFsg2rHOqyCzxIWfhTb3yt4MwTWJUnLa
+61Qq8TOTXoj4nSqPmRGZfhDEhNN+3eio2SYVk6ca1l4JeLHul33vXS6y6oM/cG4KiMZfctJRfUq
zytNvXho2sp3zeCUU+yGeVeJwQuGpIMydFPVj6k7WDIW8Voz2oorlTajCDwy0LZvTwrdh9RH/OYH
zVkT2ojMPHtK+2lCWoutWJwNyei3blkXsVp32g74SmbWMH3slWHR51akgb/iomHUG5GfmtFVQVPr
lY5Yn3iBTINTNF83q9KQfjr3dU7ICe1pyNaBVTshOS4Sk4lPo+yCxPqkDRmGj0Mz8ObCqpvc+gCP
Ybc3slKq+jTZXZAbtzCGhvXvepjS5MSPwG6sJyOczLg6MZyFnl1Ndel8pVns5DchK0w3rLBVxvJW
t03fEy9J+5rGp42fl9JZIQ+QqTrxMytRl5raVpKcdKpgdRrehk7OG6zyQLlTiYuJmw5beqJVXYS/
47LsRpHjPBdFYZ+12o/C9G0uh6QMjuMuaPrubS/9IIrWlhEmUh9kU1XmTMUiDJw19oriiVt0E4Fb
T2sn6rUbWEKVzSr0qykez/qgtsLopI8yeBsv0b2Age2KqJV/GqtVsj7D5ugt3+s5whZ62RaIurTb
jNwZ1LuU2TZ+NdsXrShK8R6u8RR43GRqUX6d2lKz7k2sqiJgp3SwLNv2xlgmrX0y5DHNUleKbvaL
RFoRphNwCaeyGfwR94R7sQy1DN6NfdEX9vvYt+I+XdsJt1hxlrSjdrp3KuYy0m6p9cxJ2FUjw+Sz
Hfi+NZ0LkdZYKWssYbIvYLXLUJ5b3K/s9C2Nyoim7+O4jx3/uI9hCIJjE6GUWHkwWbNIY2elhB2T
IByjckWKJK6cVd4QS+Z/soDleF4Wp1p/agOnLL0KeTBWljltBA/iURXOXwL5EbK4ZannmF6ENWbv
FSHNuVrHYT+vGE+bBL9MHTbWVZ7Zs8kXXRM4tqf7xmADTDnijZNGVxk+V2ynGjZywvKVsY0f+JLa
x9PSkCLJzGk0w0MLETL5B02HeZ1zoWNwSVZrVYDCyhMnFLdliYSmXFdRhEjL6x062qUXOaFsLSAo
2rL93MR5G+VYLyuczEnYToIOF05szyJHQLqYrhR2Fp7A8Vb51beGeYOpypqRl6OF11KdzUvTdRQf
hYt1yh4ydLhhHnPczaeqOC+/gnAL8ZocCqOuEil8zT3RaxBAbmGHFGux2z3+VGt8pR1b8+T8Zrxb
jBa7pvJ2Ma6Wk5z/xWuZXHASVdbVbqmt7cfvF3n7OTAFLLmwWZFBAJpbYfc1iVQRVSdRzkdMumQT
/n6PGzAeROQKCXhgtCu3QJmpa7DVkHm3VXCWUz360qVJ2I3qnc5ag1XqWJbiI6wAx1Z5oDn8TrsJ
GeegN8gkw4upHZDyq96uoCmgQbBr2zmFLEKO5hUmVz09HVtnzs7JFtrt9lB+kmJ9lIgw4lja6Tz5
QY0h9mlAq/kxoQgVXhxNSezw02RFom3eYKZ8Xt7tRprasYWUmOT8LTSqaoxDGzjH7qqbcBZ9u6DW
1E/4h0m5EfaxRWSexGcTyiJDcRIQMFrkuI9aA53WcTAzH3UPfKPOZuVXqoIc26eWiFgx+apDsPuu
Bpc9fyHr5l+iCxz8SnMyq0M2yVn+vFVB2H9q0yANonUeOPjesOQ04KdJPdq0OefbvRLFtW7sk92S
67irIM4Q8QRfAg9g8PC4iBL4+Y6WkyKfELnFTrcqSqvJI4/UgY+HyzjEHdWrJi3AbaYgDEDZAKaw
PbNNMKtzC/+K15KxVbGzThAsDuMbrut0MKeNMCTLvFSLNOtcvw5AG1JNW3w+bMoavxA0yvQyK1v8
d8x6kGiS9BRUUQkuP73sksYHKdBXMZ5Ow8B0n1XuD8gC/HGa936P3m+QxAMvGSyMU4Vp6xynGVxs
djxYua/rM6nhqoa/iBpi2JsgNSZJTnd0ctykYRWv2zBFvns9ihoXNJwWcYjlOOF3OlMaJ8WC1X6f
+NNnHjqmbz6VvA97ddpspz7ooMYS8WKYEswoCfpaHquJUFi5phLz8tGhmHcN+Kp5i2/5U6dOeqwA
bdk83yaKGH5V2OD4fBmBCrXcKJ3AK6NZKsm1C8piVNkFL2iFT6iRzjlsJ9sa+2pLskxUppW/bvOy
8tlZ4JcTvmPaUm8+0nKwhqUUCfhSnyZIfbMMuVPuNSmICXmeJWrWp0b0EUj4IHEamEqu/BE+rx5h
aeI1Mtt58dqIz1QBa50EXHyc5gGG46wsZvlXj/DMt970fl1V0aXm8UxSmhbu7sJOfK6a3wVorNE/
HvzYGsO16guZ1itQF+h7cG2QQOqLCDhFSg5nqAH+ZIkJs1J5NruNTPrzdqtYRbH5tisZNwZMNI9I
xLs3/SQz3/49mdreuqoQTINVmIpSqy+wt9hfVl9MWIFYkHkOfpFbMP5IL2eWKo0QryKy1pnpiy9K
j2FJv4ohVemlUmUx+mvBTN1Yf/cRjQf/GB6Np9KtU/Dfluek1K4+g5Hsk+YjCco4CDxfjjwcPvQ2
YpvyRndRV7K/at8BNXFSJW2Xac9iU518nkTLhHFbeIcByT6lBjGlbUvd0ha7PIs18zq8aNmda/eo
TA2r3Uy2WJZFDILYw22V4zytO3OTpt1s//QYzNYE0f+svFGdzZ/I79h7P2bza5ISC58Yg3H+oM/B
TmTHyNzn2kaU+gVUOUC06F9OzUiL4xiKOmulzuZ3dlsWMSUskUZ7C97a8uGzObUCrxrGitsuZRVx
3rehHfTG7UkO9lyMk6/ZWV/ms5YH1jTTgTXqRPglEJY1Z+VEsL8FQf3hErzlLHkSodL4ZfcgWWm4
tBJbxbraZmx5FE924sZ50Yrfk63BSrZEY4kuXOwGKy1nErKuVCXEKguy0vhuWKrWumojWWDOTY8q
XvcmYsEcxoViwDPsLp3Fau8UzjIJ/Ijry3ZW8oLNZcZV3g/znrT9iSWRK8M6z7LjME6hjevtgoAH
no1egmYGfK+oqRWfh4yntvME8bVI6MHlwD5gBzMYN0V/oJXDBjUE8NXsKjRGQWo7CAZoQ29gZktL
zBqUdiBeQreLyln2J7K7x7nd/HhcmYJemfmaTjx/wbNW7WCsvrZBVW1NYwwOGFIgD4Am/fxRCwId
2kRwkxGeBcoK/1VzWv+geNg7Sen4CCXv9whJBmO8svCFeIfzjvPu1iqcQW2jGAgbUQlAtjOOP5fl
MYWAziDsHwf3XzsK5XDsc/ZYFr/jDPRtHFzh78rBjEWSzvF4XePO0uPJIHR+ap1/fCC6K0Ac4HgT
A7k4n8p8OPkkrAhNM+J/KIccjiJI4PHP7DGBmdtp9s8nSGfa7nt5Z54huFsibYozO7i0a0lkDmks
grxJkWRtLUYfTjNpPyo+SrkeRO1067jwp+r3tudjvMrafLbnvIJpsOpJwB89IdHjnQ6JkErNt7tx
W0scwl+WxUZNrN4eefkh3SpVj7gOOj60iQ+7HjldBAhC0Y7QTM3hHBBaWOEsSFzwsp28rkRmv5YZ
N5K4A0zL6MHUl/g49MOnl9HIGS+9flvPKrZm9ueTWMII4PCn6wiuGAIlS3FN9wJGFZYNG6zuMqyT
2TJNd4FQUcu8/X20nFbgRs3nU10SBRAcp8KfBbvryZ3vlXz8PHtANILL8trLndsbgrCMXWJgWY1b
1Th6/O+eB8p/PsMFxUCDnPjBHPDeBxPdRfHl1i0hSJ7RsJMUepHX5ewwfv7A2b482KbYECg/zcdd
0I8iwGgu+Mx+nIaommRyaudWlUjPzjKbf1EVFOYpFfzxUYDOQQUPBw2RZC5NXeazbGwDFZxuQ5FO
gh3BPmJlhl8/n9WitoZvR4eGRjF+PkKPPzO1LKDkpAn9eCj0NYlBU+/UiqlkDhUrns3pZO90eeaR
TFTMdu0qRaXDTRGK1l7D88H+FPcERvAJubYtIg8WHBwmlkCjcYfgiL+DbrzHO4oQ1IvsKKxPqomR
sD5mcpi7JFocGGvN3/WUo9DumToA56vdzJ+QxbqNDBqanSOKQGtQ4JmkACP1lglwIuR95ssgMKcj
YhZpLv0hSugwej5DKeyvuiwzpGdVzEReHmdpO7HGI4aoOls5lQQF+JYP1HD1Xm/rjIlCksTf+XlG
y+EiCcJOo5Wn7VREwdXEaCE5RQJkR9kqteICW2QXONkWhoVusg13kDk4cGLqzrxuU6DkbjX7MGNw
KUhZ5/Ck75iFQNswB/lLzlosN0I/1dqXvE7nINPaxlwFirbAjRQOnSI3qZuMTm5eVzqPVqqw07h1
76mYEu48dHcB1l1kh4pfj/WdSmcOLuyy4+UZcp5EsePCMXhkliDb6d4QVFGiwEuHDOfrTlBnSOP0
E0c4rvmlGhstirNYEWsmKequAv87bvND3Y81L1dh0magg8EM2ah+uHHYOMb3rNYEPcncEjdvSPZe
l7qw++OghNEpP8pRd5P5iDrIXGlDbEqYujRNjeLGx6gACx6ssM/R5rAOq5LS2MsoguG/R6TEtfNG
qqFnX6gcxsa5FFnvF7/nWscJO47z2iLI0HGb5NB4aDFDjf84NyOwXfUDm6rRJRYYk85DyEil441i
9Pu3ia6benJRJu8jZPnaqVCvjUJSnwiSNv1XRbJkDFe+QCKQu5mdZ9WfORghq3WdbSlwZyNL1OkD
9dbJ4E/idR6mirWI7u/iPxDyc/w65s3sDLdbI72LUnM7TZBKVhqdOoXbVURlFBY2MDbEYEnC3D6x
Ov0RzsU4V0WurXSdRTKQbhgE/ZUcIxmvxqj3TyLR8dOI8Oksq4buFAyL+WBXinmDluGlHTUpAZfd
VR99bOpTEUhTu9C+8GtcFemfAYnMKm8JyV0/rMQaSTioLpbLc6cgX0wCdcz7Qr1VfVSsbBGGQJdY
1Tq2B3Ecm6h9N8VpQ46RLTTHzkh4ih2rsuuwaK8YFcV5JazgPOvq5ljWoMbRIBOcdqbVq1D3zu92
EZboNyiim6gu/VUaFoE7ijxfSV+Xb5yJZevRz1Gdzgsp8NXOmHsizu11j688c5Anfq0G056gH8O/
KXWSniQDTSd31LFchzExV4VAzcBNQR3VrsVN8KkfJmeTWrkExdBmH3uHRceENeQNzoKHkWssi78V
oA/XVVPjWHps+7+D1IzQR9VwfUNRgkKeRQv6oWNxGK2LMbeOaZ01H+pOgAiBKVjV49C+4XU1Jq7M
esfzbe2Hzp9Rx/R4hs6I9rpmIqbHpi0apF9RFo5uh/OZt04j7Wxl+Vb1JtNok1gJ2sS/Dx1PkL9l
5lzWDS093wnNhsR18XbAxerntaLzDvXlXNsNuv7NgDD7gthJdwZW3noTJTxkKwfW74b2Pc/daXJo
iHS+sP7qi7K/LS1r8FhEp01dx4ah06FAW+M01di5YVqkLjq5qnZVTH0yvFFtUAYuoUV0OVIbhhip
nvd/2TuzJrlxLEv/lbF5RxkJLiDNxtpsuLh7uHvsiyL0AouQlFxBgiABAvz1czyVXaVUZmVZdb/0
w1jmg6RY6E4ngXvP+c6lWYM+OGLcQS+Pyk5qR6Wmp6gXNoMC/RKt7ounOb8Jfdw+ZtZLAcnTa7LK
CsOKyI1BGbJluJF1qN6ctKgVPdju1ZzpDmxGl7OmimRGdBC+wzEfs4D2w36EgJFRTyz31h+6+7l2
S5d3y1I9T7WbXpWVgmaT1TbnvpJt1uL1wQlOoAXixrP1loc2We9SOtd9PmymfW+F3DKYT+IFw9in
TErj36cwN64kVUmulcePYTOE73MS23MLH8LADgk1DsqXjGsyoVPW1TlOyNhkvd+l74qg2CoS1I1t
FrXzdBevcbfDQh/Hedps7LD4Y30HfgjMyVqrZzoOcm+09fetNPG7Cvjziv79eZvEluwnGbqsnUT1
zeGE7OuFaV2iPHWPi0ojnqlwgpPcVUvm1cZcxWkn9xPqYz+r2Jw+p8OSfgRWBk+t4uOH2cz2TeMC
Lwwb6XUI4GHvYacoJjstj6h7SRatgzkTNXefN28c9kHvcxBjkLlvaueF2MssViSvbRLoVFEXH/Bc
LJ7LeWj3XaTVM5izAK/f0KPvDcGujYP5DXrhdJcOtTr4rk8fhVDbqZrbqbQMSy7ac9HcDKG3HJUO
17th5upJJUn4JegMFgc6OXMTOoGbB1rbrR8s+mQVW6+a1QYj9KRk2PNYhAXadpCfkGPSq40ofuZY
3u43mtTPCSSdt2lLlids+NUBNxu73nyygK2Km12f8ugM590P8kWkfZFsbghwvatht1VkvOtgDdxV
dpRTDmLF26m1nd7kosMKTf+2nVUa6hMAqg6qhRifqmBLBdZsYcuAdcnBhxeZG7mFt4mpAjgGinwl
nIKNO7so3Jo0d8KiBi+YhtSenLsoMGwpPcyc7ZesTyU/r0RWd1B/+hsSuuGlX9Q7fqaCAN34L7NA
BdNq1t7YtAUWGkm/OaajpJ814XrN+3r1roEg6eeGGjPta9oHYZ7WPjuFfFTJLvXEkB5FncgC/nK4
ZQY+fJGkm2BZuy2pyUTAh5uRgEM4OTIxnOvYWxd1nlIDA8q3yl+vhnASt4ENyT0b0kbmsVX1WNap
VA9t1RhRwop29Uk03dgURA0RSE3OfbJnZp63B5cMStf7S+nhFelk8SSxDmdtXKvu2EErUH3uM1Qu
eSQ0N9dQcdo5D7RfPa1sG10+en18BkbI/WL1USKeFggEy0vUoCtVWEeUXKIYhVM1AHc6mCVmx4ha
b2iftsBxajJnJy/VR4rFzrtKQjgV+6l3gypqM0f6MSVV14IMqvpUZYrwqu9yEqb2sQlA82S0Dvv7
0flk268xut3cYxP1zmva2iGnCv7CNeuxnBYA97ZihOJ2bOnS5HgAY3dciLNze9s7EqdbgNM/eFYU
0I9Ed6HHJI3E7bKEbbIULm7jnkL4n0fcDwls11z7jooy9HVfn7sarnEmBsjP+bbYacgC4WBIMd12
h6EJo7Gs1mi97hrIt0VrG3sIqtBPijjxagaprlX+VVcpCZtUR8xldIUrHy90uSFRalkuWh7OGQu7
ABIhtMQXXxL11aQoTQIlHd2PI/eDsjI11TRHCVeTMQczAERuzVgdPzgSjgyFmU5c0+dYSRd8w+iR
Bo9ZwiI0JXFZy15mUTX5Ni07wXxWl5LaMYqufWJi/QyTWfBDOyXhe2XM522rq+eqlp+rVEZthjZB
PK5gTkqecLX3sHl4WCRiBVuObafe0f5GBY3emVqluZzkJjMGfFRmQkTiUQ19XCgVu0wnTYj11Szi
y1LxbcfGHvZiZfk1nM/Ey307r1OxYbMJ79K5Dh4ZwCZVNAYaFK4HXDAZOL31qz/K7l5Ow5yUM2PV
eR6H8VFP81KV2laGX0HNrlhGhE2vxNhOBR2mftdNPHocOs8v06UeTx2PyDXtbHiiEmbqWM0w1VO0
RQWlHIP2NNP7zVLaZx7DJlx4qZnmUvrxeAOucV2upFp5ls6rZ/Opq9o8jGcjs9QXHGwrQE19Ncd4
c6WD+P64cTzFh8OPn/YtfL9C4aZcs8116ga7PDb/Ju76omlRX+Al8AfsOs1OszTO9SDrl7ap/M9Q
BO0OMFG6H71U7Jhk7R1pPZUbEdev3iCe+xaEWoXGbccob9/GlS5jFgXj+BZ4XB01DbjNuLJtkjcQ
bY9cUrzpyoPy3liTowkPblu0JUez+s2Xrg7Y545X/mvnB+vZwFEuIjmNVwGk7BeYArS7rGlWZkHr
Tdcx5wHqViyOl4sw/BJ2lybdDeKya1s6f4wmIU3Zxw0MWojcY3w1REMz5rNq7AIPbBshYrK19fOg
xzqSxaRpo+tezvSjruuly2iP15C1PauTvMPvzSHL4ZqonYyuRKwpK9DCm16h1uqqo5Dj8kmia6vz
TgaB9xkb76qylCSrOZCli4tFtuTQTBF9vvAMO38znc4aR+RtFNn2Q5tEYntA57kbNQelNfIoOMNS
VCfpALtkqkJJc7azlh8dXWyTz5A/TdaY3n5ZFod7BTcl+jQtoa5+NXDTTAan0JRDa4IjxPMKKFdj
NxTzwFm/YUSZ4TvB6uUUOvRvGUE5shQ9n0hUkkmARfY2E70sc9+/MWls3s3BXPQembwbvTL/Ea5f
koJWQg2Xxcta9/sVRdURq9+wlnaq6xalXIrSE3QJGW+CevVJrvmFEHTCi2SppEHyAaQMLqI8rEXd
hp3ZVSaGxSO6vO1QpKny0saanLupoaipg4Fvr8Osh+6Wjv46F+gqeIclLY3HTebK11Xv9sSj7RDe
xjrgSdb5UxO898BZyZAbktiW72Dkdda77uoxHtMc3bYNZaa3Wsw6Z9hwI1fU8NWSPtOgzENXDMZx
0Z1cwiHp5LO2qS/vegPVKsgs8PNU75SWU/NaVV04VsWKWwX2DlJCwaAyY6cxXnYVarXhSteaiF/m
abYmKmtwWWIoowke4CP3KDyhvQTAtQyFciHx2rtWyw6fQ0iAcekWhDW8CQP8Hm//myAp83Ae53Zw
RSprG71GKqL143cRmciLEbL06UWypT638oSA3wUpAMdw8WdwH27saxVyz8Z78N4b7rfJn9PmTcu1
JnU2JBDgCDpb3q4xtggsx8uLriEoJOcFBaW98drUc2Guq1lP3X6D64ZPC1teO7YfQaIHI4qoX7Qb
ToHG29uyZgT9MeeAcQLBH4Mlkk1cxgBom+DoaT25EXxUs6DGQe9QTTspkxbrMVnGogMddU0BmaF0
lylWTJc2KKKScN8sTDgnoQ4bKLxNDtRL92tYVoMNm76UK0igFNrBMCbnDaVfUnLSxxzunOGp1Jkf
TmlYMrcF4R5+pHiRie6fCaifJaMjhpdnoca9U4KCEV+9oUOVBSq/Vl05xnNaF0aBn7HZRieYolus
3a/0/zFtKnMHEdccoE8359HjQd7RWF+3vnOilIEARGZSGNSS9I9tald2NaGEY1kwSBdmdli7Ya8W
D3SlTeQ6IDRkuq9y83iHpTUUPIuxj+piCTb3MDdktSgQSF+iAkWHyFsZRXsVh4souEjsB9m4dTLz
q3XyH5Ku6aJixeDBLwrzIlU2twatwbARg25EtX5dopxQ80HXUWe+VsReFBdU1HTIt66udsiPGU52
QvsJoCE6pUPOvXAcy9B588GfR/bWmz6EYMk4rcYcgmIToUNlbr4RSezpgnqRXl6BZADnyJQE/ZeD
NZkMCiSfgneCuHVTofMWWTihDr+2MAJttgYdK1kX90dSzSMQex0h9AHmTwogJdTpuUiGKIVVRpZ6
jzwFPhhmK5IFYP4Ok+ynNtcQzD42gBS4Nnh6r4k34n1uchf70t45fNhFmPIkLVswH98IoCqIh62s
zgTL8PwZzeVa37NWqEvVFdDmgAomPqqQRc0HlsjA7QMTtg/jGvBr4JvV10r5OPPJullgdFxDGdm2
xmay8dbnxEb6blV9jbeAeB1cayZGrKZMIETRRemDD/mQFWk7rlc+RIumWMHsfFqDEPnGqJvDwxC2
LbBJFT1OvBp3Cx2811jNfpYy8JG16jckB+bNZchluRtkPWlTUD0bhM36AeB+2pjUXFWxAjU3Dxsw
1YqvFi837S/IBrrhXA7M0R2cK/i/eGR8MxeVCQyWXoIcRpMtkgF7DKp5QlEwuPk60FKfK+qbpPCi
SrIdAA35tFq2gIZeBrxLUArsc6jqpMoECvDbiVwq3hkT6YcMNbVrsrjjKTCZbmrqAht6CyIMcsnd
JqAAZFssZVx2BuBfEXiiKbfJ4meqCJgfcBYhCxPIX9a5HkrKZ5uvS+TeGFYLc7LLoGTRTyZ5mCO1
aBwuiiY0BA1UIEHH66Dn9JTUfceAL3EnMuXz9ERITT9c33RHS+R8B4awzcGm0XekdfQA/4OlLm+i
uVU5W8PGFXp17Zz1Kll4qesm6bH+qqA/tT510W6J1+iF8FraGyhXXQAxYBQu66Xw35oUJEYmAIjc
jCBfvJKtkUNTkFKkLSbuRaIUfls/dZFVa459E1Ud6vOiDtSUXM5bfLsGK2TogI78JulF8DqB/qgy
o/u3YBbjq1rGMcOcTWiPID0BcFUGl3yv3iqyehVqK0tygsrjWmnEjmboLp+HSpMr1eKmLlTTsdtF
L+NxiSZkUBTrztAF2IFwL3mBYtwwXAZV/CHpFpQ29OYHoxy96jBvleatSdZLteYJID0DJB42z8lh
DuohLraUoHASTWr3Q0RN/4AUb1MoiFuFwqUe5lMQ6RLli38a3FiDWVz915o7+5ryxc/krD1EOqOu
FEnPfwHu7BVhFC7PCcr9vR9y/2MEGf/q4UeijFicOEQRXpEFSq4t4IO9NAvuukS/A5xe7qT2HM+S
ZfR83AfbXVqRDhWNH4o99gM1oM2YgyJhgGbw0+d1oupTC7GjSCwalQlZ5y2ztT++kKQPH9s6CEUe
QtW/knLwYdGBAO2C4IvTUP9V2UnoQeoDG1QnTAFvHumqV3S0o5APKpzHMLpd2nrCKj9jUjaYKTUh
lw14wbpWTPAaYISOt6ED4uP2K0WGhBbB6NmlvvJ0LdrtCoC5W555Y9foSzSEY3dox0QsYc5D5S2k
SEwUrgqLVwfKBl4buI029ZvYKwAE+hvKxsRzTa66WHn2SjsLFTOLqY12YTisyed4GBYsKpPsettj
HYtqLypQ54GfKIiLqwqgTQj2C5g0ynjQXg4Zbdw0wOvDCIhqLcdv3kQcmwsYrQAIy1murqvhpDZV
B4pJVvwCt+ManGCDVG21edO9CZIFLUwT2FiplzFZuWkLGMQJ+j5EmRrb3rTtOOuxmFeMn/BLTwZ6
nj50txnfZfgtsnH5OoYoybJN1lgZDhzxzTbNoVhf3kkYV17a7+vKGjZ90qTaaJQ1POnwNTD6LLYn
ssxomE+tm3kf59ZLE2Z2f23P/d5dhmvI4NMjO4vpPzDp4Mn83ptrIodoUtWwr90oL9km8R38EF3a
4wMnI2ypf2FU/t6TvxwRMW6YlZfsMCzfy4iBH7EEiHPJ4iEv8U18P6L5TtUE0aBgzc+sDjUgOONZ
gshH08IU/P6Wf5uf8FuY4/scgC+jRLKmqpef/vofeDToZXjR/H8uP/X37/p1WMI//vY0Cvz/l9+C
0dZqnMdflp+/63e/F0f/7dVdZij87i9/GOfwTwY2PHybdb/8ky/+bprD78ZZ/DjNwfcuj47+Owrw
h3EO/7d//3j/x1icy4iE7z/y2ySHJMRwtQQBoBgYgo97BSTC90kOJMGDw4B94CHVCYVABT//76Mc
MGUXc28ihumFl0clgar53/8Llu1lmkOAmUUI9qdwO2I0/1hf/51pDj977fgtF/7ER4ju4jT/fCW3
vqThHITkkBIStlnTuu2g03B++uGc/MskUHRJWCcMFUmKo3lIvf90w2w+LB2I5uQAYMV/QnICpYL2
kluxIoX7L26VC9rxg3F+ORbSqAj5I4ILeCC6pGR+wJfwWYDSNQE/OH9Mb71YmWsY/zBZNs/eyVg0
/wqNCPzfrweXt4exK3ichYecF0awXCYZ/XhI283RBFCRHxqnOOTsaVzOMH4qyOqQsiNs6mv64oGm
oTtPo1xDK4YY/D6GVjPsp6jSeWRMuGbaDtj42kYd0tGSBmac8j4GgBeQiOd0j5oy3a+bavYidjQH
tTscUUyI+75DWLYnann2l3g4IqIqd4jxNzfcLc1NWCGQXQTVUO/dhK2+qWYEgZZZ3FNwoN9gpG4v
dReqFyara0+7plxZP+QaIv1ho0F3jUdCxUlet4G+p7MWv2zBNt5uwdo+U69ps8Hj/S6a6gFFmDC5
Hof14I0cydptovvEeCBgEMUr/RqqUb8E84n5y3iDVgFoLLbdd6+vyKGPLzKgIuthcthvstCmPMay
T8cvc4LRHfEmLCylrdaZN62oVVUS7ryZqremI+naFbZWbEaz4VbQwm9pRCM3n+tBtjs2MPREK8d1
nns1JgmgcBbDh1ZMvrVIWXxq044+pNhZ6nz15vRrmyA2lAEvZrAHqRs7EAaN3SmToCID0FV/dHWf
RDkcrf7W6yEZ5XDhxzNDNOnkoAy8JG5DKJQ3CsLixeBrN1hyIaStW4C+D7VtvJzb1j3UoGjL2ffU
GyJyZjdab9klJiZRZpGv+qqEqPf1UH9xqpVFBUTxVKUJfG9/i2pRzjg59cD766kX2yeMOiD3AaL1
Z28DDpvN1u+gihqPFF3Tci8jI7jPuImuOIJzAFuGuQxc0529ttJfqzlePjrftX25VVs8lGRp0iNO
wYxUT/xlWvp8hZR2M/QeZA/Wf/UCu6LCDU+cLDbruuo5nVG3TVz2eyITVArQYlGwrgPg+9DLETOK
MyaXU0tUCLVmqYCFeUn7DgKN45vZ54DroIAU5OBoxdMDX3t6juv5LrLr6mcJHreASxt3j0U9ivkY
IRAG33yzgpFdpMhyjVDl9rFgREyOTzb6kPA/b1HAAzvbluVhQgQoB0/wAMS4KXW0vRKtghu61bSk
bptvCNu2ck3j9XEYUp1Xfmp2ToT3wyo+sYCP9NBAAzZhtkCXd1+GuAFswI1GORNrwCF95hJJ22xD
A190leiArFPtutz1U7ydk7V39qpPPcwdyWvYI17GCQqYl25eEUsA4KTntcKJGKdCOzO3TyHCA9XS
ZwCjE7M+MbfUZerPrILxC80jJxx4WRZNXpylSzIM+9WAuXm1JERMC8wihUKarLNXND1xyW5u52YK
EQpZwOx361Y9mC66BLpkY6qbeIJxlI1ATNa7CgprEmQynub6lHJiYMoC14/eqITvBq5t4KQukZZM
6UsLKDzaQWGM2FdmIS7C7kfi6Ng5DKFQj50AI4SCP527NxLJ7jE1otkrb8AyPAoWHYy39C+MO3Kh
pCl32arj4AjYafSydTOrziJSp/toCaCeUj6dfWujAxXEY2jKHbo7saX+E63Hqs3m6fLPjMf80Tm9
fonpAOVx8Ae5g9cSXI09SJVMh5DpOt2HV3L2hiOK8LRchN6GXEwcig7E4vE0hSFcIWaYv/PjeSx6
1UAflOmSD7OX2AwEBfotztPPcOhEPi1keNxmRC2zaCAaTa9Zxb0NQvktRCV5xgtpql0HIB06ciq2
ApmTvi4VIspXcNfT2z5q4vdeoMVGcssg8DwzcU/WjsGZR55lyJHjxtcisohf4Hr2L4G32Lu+a2ME
LzcxPlaiBsdwGZLtY/HoYo37ti9+3cf/rSrwv1Pg/a5u/Gfl5P/AKhDOFcqMf14FIo80qvev44+V
4/ef+a0MhMv4N8C9GMkfBZfRWQlKhN/KQN9L/4Y5JSCtUT2kSDL9owzElGsA53h2WQx6CKXjZQrC
f5aBmBCGyVIpwGgEEBh+yb9VBv5MIWMsDwo0PG4DKCTqmZ/xTk/U0kO2kZwgkUxtusMwscTpV2XS
cFDH1hMMVEeXJknd7tmM0UHROUh7AUZNYM4RW7JodKGsjhexrguuBwJ5HuYfhL/Ka6G34e6Z97pr
F8v3XdJETXOOqtVApNrwr1wfkKzBsZ6h0a7TVmWVFtrWZ98IyC2gERJGsjohaw7rEr7lEcxkAHok
WPvGQYfhxnujg7rMAIkXGKiPmGiAGrFMwmpl90ltdZ3eNs1SrtAbeZ+JBERhHukBUE+vFUYooG7A
corg7zgl8ntF+v/vmj8davjDRDuE0P/ytvn5GUe/jsH7/kP/2T5hxj6ucoZL/ZK7iGL69/smxcMV
kQ1If+0uQCTHyDH8NgkvTP4GrdujYHuRZQ5+xXp/u29wS12eJx/gQab+pR1h0b9z3/i/78sjirEV
6DQwjOTyRBpgy5dm5IdmY7LELlM/QwOTIZSZ3FQCMIDCkK89r70hFhgl48R4bjufrM+NHcIrK10t
ofLDZn9njRmoXzgPZKkF5hRvDsQeZsW1p4piThGIsgE6F1xvNe9/WKD+pCX7qU2iSHmElylkDP1Y
FNGfX3ky67VHWludgsqzD36NqTvR2qZnIC7ezUoc7pK/PiAGOPy+M8MhkZ/xWYgcDebH/AHsJphh
Ji+k6ymO0/O4MNJCP8LcKSTH4DAhxDOR6eArT76l6wR4JdehwTSPNNawSKMK8t0VZw36os0wnJUh
5nrb0yW2d8nQAHwfB23vIO35Tz31l20f8mE8tbMP9xIP090MkrNcxdmkgIQhCwzzcletkOxPJDb2
oQf6W1AU1u8LBoLMoMXgXGcpzGWA0Yy3okAo3gdeGmMAQB7jE5lyscxaY6sm7trFDX1SwKoQbECC
DQAa6hxYh6kqt0X6NypBGCBnVeMqJFjTtSrRq9k7D8SLKqa6ok++Txr4cmzGe0NudHojtbOoxVa8
DEuRvS6DiMo3atZuyzHFYKpvbS3wilIXBVeQiGv7rKaoBvs8wWZ8AmXpzyeKHC292boVVXLMXCxf
kcEd6uOiZlx/1dxviMvBiX6AikqfSNBT+wkAtSWfA3rxfZvZ4vVgVokdr9CyIXtqQFRtOY8JDt1L
g69K3eHV0fYCytttQoMAx7St77jxQVLB5BV1EcIuamAmD9F7u1b8Rbs4fTGYF1Zl6eorgYBmfF/H
yL7m3jzhJDUuxKcA02zBdD7QdPKADh7xL5xHLP0RgKEGA5r6aUU/sEzbo9tGfKyGRtQ/VZjHVR9B
pVFUzTg56dR0+Pygyp5SqJo+KuKFsHxDkXZdV+t2TwDuALn8B8kzIce/lJAtcBP2KdCCDEH8lcH+
oH2J2Q5V0aPnhyP6p2TPFunxvWqX6PpXuoegirxZjezvgqCr3ilMiQOm8IQgMuBXvg9VZz4hT4WB
EP6GSxbGt70zq1kuTfeKMy563rkjtXFky2hk6QsClvNyT5uNxEVkGC4bA+W/yTFxIVa3KAyjYDdH
FRn6XGgkmcH1hoh2B0WLK5J+WS+kXNYEMlx/ca3T8g1/FO0v0q72oRGe/wQ8qm8ufEz0PlMg93k9
oshGkh0fT9+RKc4IX/HZoo3oRbmxUb7hzODmYsj1b3vMdVuR0PNgz7zOPLIPeJ4kbgSyMayOmFOD
sQNd7wHLRfclIZvP6lCZdgTfyam9C4NouriAzp6DQePUs1HjKDG06i3zcbelpbUtzgskJ1ivOlLj
aag7qp5g5hHyQjTbpvNCFVF3zqZ4Jb0LsPwiBOTS5yYELfkAZRrTdgRRoIKBD1xtJsQCscEwgQO6
QMWGcgxyGyMzK5wI6Ql14H3SW+jrHHePnKAL579eyJ0l+OBGAs+miM3lpkBCGb8FjC3WUGj79KnR
BFQklN06fsWoGE1vW55ioUgqvxu/MBhEN3WctBXqJIFjwtpo7YHxSrWf4fyuFTguXS1fQVEs3SeF
FcKvc8u3SN2OYhjiBIQU4WnJoKOoknY+fhPCUe1xnhg+86VX/k27bIH9lGg+dd8iBusfcVAHFqUU
nqH0VmD/2aaM6raKr/hAEwDAyDl63lVNg00hzspQhpGm8j7Db5mzpqmSmwHPN3yNjOb5uPmPGHJi
19wXo352CNWW3TLXBS6MC19Y1VcB+NAi4BwckGjMmvmB76KiZiI6ELgB63kMW/g+nypI2fMulFE8
tBmUao4KTY7waRLvZY4kzQPhfSbIPmXL0HcIyQ9L1tSrBSHa0eqjnzn7ZqsAU/tAnt4iWHfWK+Sn
suuVvY9HVn0GGDqUApsUAMI5eEgmPnz2wb3s6OBVHGNkBOz3hSmYTGjemcRoxYxuXX+NsYr9M21n
lqXevOy2i+5BjLX5AN+8NGKVt5h0J85RaHSpIaLdY1mXn9tU148m7O9W5tl2r0AW7DCF0AL/BRmM
0ZbNI8SX/nkV4VwBnh+Gc4oNrOi7aTv2JO0QEg+bzGDUEExMxrDsmWB8wqYjXwdMzK2LdpuHXdJ4
46c6BiDoY+tJsyRGfZtfZt3dyNgG2YUeLSrO5l8w7VIVQMHCA93aageZhd5E1czA/mLegsusQzlQ
zIqa0wSLcp/0kOTyFiMZrlhtMQEn8u9bPso95pjqAnM/5GvbKYkxSBiycDU47pvSCaZvpiXkj+Bh
4j2SihjzCcQTU5HIluyci+MbgokFJyzY7uANA6bGkAtyjKElpZsV3AwKPnzSrj1gFG38hJz39tXz
+vaUgj87KQwR+q27RdOJWc5/UhL9oZi75NvwH0YnIXiFZuanYm4UQdKCsj7aRaoDJqNiqvEaYBMK
CUa0tJ4ZMQioV4e/rot+kuBRFSFzjimsGMbqY7rez7N6Q0S3gDpF6XHqsYo2YYOFQS4UNcZfH+cn
kfrX48RI1UGtvmj9P4/GMhDW9JxWAPExKA1rqqewZg+YLxBhbkD1L4q9PzsYw7ODcTp9dL0/95M+
7mFISHF6TDCKphzHOrya6xhzNxtMrvvr9/XHQhbDZBOcN1gLSHr+PB5zqlImifXiY4ABDjeDRukd
gZfIZ7jFp5mNyXcN5J9eJX9yPB99CAyb9PIMveSnqKefYLji0IvouNmav3zfgobaw44RIXm5FnPj
cHr/+j1errwfPA18dhffBE+Loxdb4w/FukN2ZknVEh5VPKC6YgSkL8oSjh14sBR7YAhvIciJMPiz
R1psH3/9Av54keKhNBHOM/C8y+Tkn970OISTZxG8OmoNd2JdSXBlfahk/4WjMDwWPIaZgumtP92A
gD1WyGRzfKwWpBxcAzeEJZgQ8+8fBQ0l4vx4vAFuvJ+OEi8BnSIgoscU5GQRY+RyTq38L1wmURoG
8NTQ7aDd/OmMdQhUIp01RkcKCnjf/D/2zmS5cSTpuk+ENgRmbAnOEql5yg1MOWGegcDw9N8JZlV3
pqr/yr/2bVa9aKuSSIoAwv36vcfbmItCzlArNjP+iDN0K7n8pqX76/OLZzpPEz4W82le9tfnV5lI
YE25Yx1hrTuvYvCi46JDZV8NeeVvSkJmxsrpFi6Rv/+D/vVmR7eCBSr4tAhYHz+qb4yJvtS2ccwG
7u6w4jnZO/iNltTxfpOz/i8fkYsDaQ03PTjijw9LNx9bXqowjhfRFYNHdbV0ff2WW1wwmergJnXV
/PPPRxgZarfiCdsfIQRSh9QUo9Edc0TyfVlY5iHXvXhHo/PbO/2SOP71VvdRJwjeW2p39F/vtNhr
PZ3nyXFpO99bATOzx5Xt6vk9xDVcSGkekzicKZOnkbpupNbqzrKRE35urbNoLir7PY+M7iuwOZOq
cynz+NbLHMYyf/9n+euDUOGzCSnzRFKUe/XM+En7KBN7xDcdcoXjrjWDBETqWzrhj13J1OJSS33K
+r9/SfHX55CPDYK6kgE4SIyPuf4oRy8B68wl7mnUuhOzuHrVT1P/1WsFR2Zch+p6h7x4boa8eZPS
XgQ+Vn+6bzqjyXdNNCxwakll7gCv5PE/PhwwoSLmetwMfHfGh7uerGS8SI+7ntAZRbdup59EpJlH
eDZlshoBKfzmS/jLvecweeZuQMrhErU+vmCTdKron5ejtELidYzyVHaj5DKdarrxv//z/7cXQzdC
uoUCznHw4dORKmV61fjzcYqm6TYtM/9ah5UJbQ+GfvKbF/vLV80n88inCd1UJ55t/Hp5FZkm6i7U
56MTglGkfO25srgR6RL//lN9wNAi4jk8LlXxYPPhsGh8uJBzM04m8uEjFUTLuFGnhxsCzev67CnU
qqW7qlOJEmJFzHFioukTHYlrtqsmV8dg1Uz3MTNo0p4jzVLQiaV+W9y23euMbN58VC9zS35StedN
RnNM+mm+7cvKr35nffjr98MMgVAi3ADbxD+i7tif7sikZACp0l1HY5nJcJcDAOMREGOkz/+46mJc
wTVgESxH0sNt9utL9RHJX8nI/diCYj14kGRJ9VSNv9HIGF1Z5fRb/VCdXj89GC2ONTWdwAINEEb/
y7dULoUpmta2jk4zWd8UlhWfb+g/XwQRKECoOs2S20/VNBm/uckgqH58cW4vLF9YPzDKUAl9MJVY
edgn1pikRyFQkpa1nnpO1u1mZxlMIxin0PvsiCyz1rLqRHf2o4o70GyjZG/0cxmuDINhvz4UqIhL
pvSapnVVY8FC2wVXNNdRC5g43Q38/luMoFrJbxoTG1+OCsyJzDOrO2KwkJjV5ZVrHAa7uW9FfcTP
iXPYcLrp1ibKOQQEMdD9MoSjcJU0MnLXXjTCIARfn7VrXWTFHe679Nw6vbbDl+/c/kjcVW6ZKUIk
VskfsTtkab0MOtcefBh/bX3dZ1iJgo8JvNFLBGC93MZNPQgcDbgxm8Tu0b51OVbv5pKWFfeMgBuL
q0Tk4itW5gxRHG6DGfhTrcTQOcriWzlDT9+4WrOAG62QKHd+SwJ870CtI/nTLPzbpXH/KD4lcYhp
6+eqrmlq7rWY3QTzd9Ry1qtkImpp3GeG1Nkh8rTpnjRfEeMWZpZ3nUWN7O9I0vCFGFim2w0szzq7
rxad86IdSItvBVyEe2AL3nXkAGm7d2vRfZ06nU8xmqm9fDOdcrBOMBeUFDXmfM2TnvCDfHT7nQAw
oiSMOov4nZFa15K/pkTRGNDmkqxn+4VTYxddo4OgXPUK4LHzitkxN5iX+I2DE2OSXcidH5pJcZam
CngdsbOFU8sH9oWEE+dmZ9yUo7T7e4XS7PAdZAiv9KsVqwFmd6wDDR7jQcoWbsl66CUEzrqsxzVm
US6YJeIKKktJI2G4Y+JeWzIkhQpsW/GDJyGTc9XmaFpePXTLbiJGYKyMxEdljAZ9ah8Fm0PyHRM9
LrAy9hzjrCUtZ8OlDkCz5+pbIgepIXYqdDMAECwGCBFCvAa1rZq++/0S3nqLnG5/SHDAqXkzEN7E
o5Ua9nsSxnG46fBG1Psft5Vj8GzR1T0zumbqvZd2gvSGL1s8iknEyR61F23e6C0e461jcxWRh6Qz
i9kvxOaGTmnmZtoNn+ekGuV2StDhf4xmBGFI8l6qkIgsajuvcq13DN5KiW2R58FZ0v5MQkeBvxx/
Lsme9jZGu3KvbZz3C+hNbK7bysv07opVEdym7DRi0pDPFn9YK5QWcW7fiJK7rmx4I0JHO9nWudHd
l4topk8DZBBNIvTAir73Kn8aTvaUi0cnJUtFlD5M5m+exiRjkwLssO7Ax6ECxzO1scn9R2aB85gx
QIytHLmCa8VimpNxB/em+0JhnvXRCre92kaQJ5KUE6sklgJtXsvt9Ji3HWr9nCNKblHQFg9JIrXC
Y6HrE1IbCnnvIZAtg0zHHyf+/+akv5mT2rbP7PJv3AXvLIJiSpIAifrPdPXHT/3pLxAW+0g9GFRq
lY/NUvl/z0kpzBmUUqxR2aC4CIuz7c85KaYEASeI2SUDfVD1nLl/+gtYM2byC2lcPdW+/jObqfhw
fio+Fih8PN0uPaJlWKpy+akyQXwm9z8gRZajyTqfkbTFqjLB/QaZO8o7DG/zMZ1kmW10Pevf+sqS
T5nVTbAL/bJ5+emv9190vo9T2wuti6VYLj5uXRXO6t3+9G6w/9SZHw/ybDSlOEfZwqN7cCtCo5Ps
oe/K0RreXG6NZNUWHicPQD+eBsCBXQszp1t+9ftev+F3oH8aeS6egKB5gnLADr8J2MTT70rUD8Xw
5R3T9qo+m17P+1jmWwnxV+CZ/dmcoDitHRjiT9KiRdr27lzZKAuTSNeJi9tpcR3iN3Omm7uC2oDT
TFb913jqOhEkWm2vwR1UJO6KWClJrZ2B5a04M7IBegEhum6NsOc/d3FzBW+ciVPSac4JAUMWvymr
3F+LKj6UauVcvgjkNASqD3U3josIJEPenVmy4z9Xkcfj0MoMLo1aTXLHqfUf6lDkr3//9X+oknVX
qI0pLlLFRa8w1dv66du39Smy6i4qz6W3iDM05eHMfB0+dRg///0rfShZL6+EDYGOlTCDqlt/faW6
hMbZwG84e7VuvYPT56gMe282Vlkdb3Q61CUw9dmrAmAvY/G7i0bV4D9VzLw8FwrzTkt5yHk6fHh5
xO6EyAA2YLfJ7PciHez3DB9TvrOXotsQMqtWs85XvxuZolJCZZX7jZQqdHZ/tq4nh5xpgMsXgkQK
xenJbGsDf6Y3z99qTdZrXQNtEdhgXtq9bVIJ/0ZW+mirVu+f2IMhQM4ZyFqWAlX+9EXpzmCXth1q
JzGExXtCOCtaCS3rS2tlzmy+OdLbZJ8BOsPzWRrAtwRHksAQ0v3e4+Wsgpnyg5hPKr8lrel+lXYd
uyxQ/veT+L88SxB8P/6V8X9g4lerUlXz5X5oDZyWwUsL4uiUWjAyfW/d+zGVEuQ1f9vjDgXW2uh3
spjtgY1ysUs4utzhW653ucU4K8ub4r6mMplWnODRy5gW1WHuCO/UdlM/wWLx1iE0V3zVacropzeJ
34VpV57HWusI65HriiLhpytSpXT8hoyLPcyO/N5Io9sIBgul9+A2Z4xdjz2+SZMppcEfMpmZMbXW
sFDuj156nce29xbqEAKYRYrrhYiNjx06JinFRZccNK8lgDfO3rIWo62h7k1f6q7pHwZQsqQTi97F
CdEM1DiG8djEYmTLgasJ7BpxFn72Wf5ATL5stE9DAauprjtiaEB7DqLx868UIg73vVlkD4kfTi7j
Lis6tmE7BDN/BxJjhn8Dk2LakIuiNqfSk5scrCZQmBFQPoN/ysSiM1uS9/5NHAIjWoP87fccNcYY
APx2yI+5+etU6PGV0fr1g03qeTf4qWZsO6dY3j2najcdM7plKzMv2moEt97BN4zfwezVdgAUTx9W
ZWTIaDv1acXNMTKsiuTgbdsqjNeY24t9yX8KINVqsQVLKE2rtEtTjeztiDO1sqdlZfV5GJgYRgtC
wdkmskBp3o2msNZJ10JkS7mS+q3Zj363m0x3unaYa+fh3TA2fVGsIH4AVPkah7FhLG/dqE0qoOq3
PMqrL8ZcpL3ZroZ+GGr93Gc93DoC0M2yA9HXh7DOEkbMqZFXD5caOp1NesaB7yBEONL9ia8Lfs66
DEPOQ/z5Y7Nh11akB23ei/Amxm4MvSqjt6BMnHK/v3Y6JHV2J4aV6MZg4CzcOlqchjeSW8eJAhx1
+PWFmXXFtsyT1l8R7MIpuJkgYOCh9TF5reaQlgagoWp9Yp+td8wlXab+XUhVsLXLCHOHt9g8MUsj
YzJYxC2Sg+zmqLslcY0xpIoS77s2YIfQ13pl9ADevME721BmwmNpur1rp0E5dc0y7ztUixYgSsQA
ehN2Ek3Qb7sy2c65UzCP7LqiDmyDkGngTvac71oWO2gBX6vxotWF0hRNB0sJ/9O1GxAcGsQtJrcv
2BL84mC2fp9vMqDB98uAc3mbEtcWGDvijkiBGxtxvwtbWZcPHMbmkfSckW2HmnewqfqcYTIGnIXQ
WzrX46nwYLRtNG6VFvqfGI4tm2FzRrlmNKxdJuH1H6ahkr2fyzcSFb4Do6OHX8KKm7g5CD2x9sTV
MicAkNeYa0bO4XoZwozk5djWPjswxtQKTMDFC2HXFB8omQ6YdnUIpcqNmbDRoLOo4RAnghY8862Y
lVr8d4QkcNhz+URmE0xjAlgAJob2qSUTOkNb5z4yzphaEkxJnrQ083HOR2M4O7U/g88jO3liSs2R
xPg54wd8JSVvWUgiyjdoG3SMDUsapm032ktyxU6k/kdXyMwSdcMTXLzA2emYNp2zIKUQgqelzk2W
QQXEDzcJCznecuIDyNFRKh862xk/121sQt/AhbTx2DAKB8gL+T12XiEnlK0UZ/gmpnXX9TYtZQ/F
4g/TV09HPW2kUaTJvgUTA64JB5Vxk2h4ckq9URdnmjbdzs07hMRptmgcSatQO+Jg4o1VcL3EFSeY
/4ykxtVd8JRs17gccVf1nR8at2kLue3e8Eofq6CVjsOpn3pVfCozmJ1pzrSpxoKXrqoFxwrTP5xu
+kVTKtRbH3k+8b4IL58tu+RTDA309lWcVfSsfia5deo8ypK7kn0lgHkGqoKIf8cz1ejL+KYR1kye
1qxjna8bj/9wKrQYhSnRhwYUDexoczPLht6a/0+fzSfiAQKIQ9XJfVk8g+Zg7itZ/rFi5UfGdQHh
6H0slVdnatHBzH6iOY4oc9OrqoZd++BxWuy6Uke196PmjemBg7hhxYlxrLzIH65YMUguem7dBoAO
cOJdbfBnDdCp5i9Zntm309CBDmhYF5q9jE4RdXuQPMV3VhqoZ0jS0AfTB3jmJoF42G3Jgfkvmh4W
W1wbEakhi8fc3I7xfQJZ8wruSWqvbaM1YK3nzNxWkJj85zbVMAPmRsltsmih6R+sshLNt4IH8nz0
BJfUBgmOayS1gXhsGfHJDYfM2FyJdjCcgH68l5y0ptQpvRvsPT6oSm2mTD8uPnLeV9CJc8ciY+FK
yGwGv2oqhALujRBxDzVfCx5oQsGsDpKyP020/Q+pJPfkud3eKgjO7pdRgTRhHiHY1HlWVafSmaxr
rQcKsYmbspBXEbtv4sCzafUfqUS6rzqMVGiabtLJVRZ3IyiCUXoNp8DcPORRI5JXUS2mh0WKCmx+
qnt4XfwyIHObmM1D0VEL6/Ezbm9Nsm+kc7JDAlH4buq0cNm1cJqSTbIM3KGJ0afm7YSRzD4XDKWQ
jWupOydLxFAuZ6qbbjPCrgL7iqtTUWvcgmdH1+UbMZlTu5Y58Yfdwtoo3qo1ITDNIaCLIKxBL71c
ZKA0brnWOOn8Z671orst/ZI1s4NR+2xcKGI8MtPwFs2trTERzUV+b0OLGtGQot4C55d78r4JOxxr
c8QVvakTk2+TxgFHWmL2SJduW8fmrTGBSzuw38rnc02TFp2yVkNbK5hbEA0qi6E/5TlBvFXLDott
F3tZDFoVV9XcWNz3mGBw81hh7J4uVen/lJTfKCmoqXR7/67f/5rWRU6vyvefZZQfP/KnjKKyGIgl
7JLCuELUnWL+z5gGCgsTYOcHqh3rB/OoP2QU0yWty0/9EEp+jWmwkx0sMUML2i9WAnr/xG3OErYP
vYbv0V8wd6GvE7y9j6btogHQMGWY5QTLwydcmDDJirxcMZKsdJ6l0mMRadq4/TLsMhYDFfoLAF2C
9hkHQvdoFFaPmU8lzI1N3sKxHdPAlaw19R4SBwCJ0wdDWiaCM2KcIIpZLNMtoPj48z7VcH3AhWHt
QCEPYH2KTgL/ALjR16cyn1MmFjIhduh7dXlto8wfCb9K/ZAmznyarTB8TM0GsVlzXrWukruxkq7a
58bONTutr9MCjkCRTqSXbDszHmMnIfSUxMTLqArUEcq6Rn8zmg03at4uhGudHIF+gcr0rtcGCif7
7OWJBc08kyiwSI61Uj1xfBzu+a6cZL6bJHs+17SsyYEzonHPvt/LNOhmneCiptEQo8n3u77N5LDS
1ErfuLCyfR224zZdWnfBelPyizGNhxOx/1DeGHZYvvXjLO5HdqbLXdWn7EHrOhJ9ESQ/EpDRvKy6
rGjXqd3IV8yh83O4VK4TtFFTTwwQ2SsBRcjmg0KAGoxXdmQ3bGATOW2iw9xRZHLjRHUjVp1or0fW
yCmiMIBoiljEkiQb7YNDXuzZT3lAGZe+Ibn0EPGln5CqtWCnJl1GQ79hXDoPUzUhzqUfkWnvssRE
dSn2pWNh7kf3QivIVkB6mD3bPOI1kD36HEO1PKNqfoCj0wfNl54IKBr9kVCtkhsm+vvCnoZtZnM3
blUIdkNpP6Ojo0FSZhc0XdVUP4iyja/Yb5e/Vqo5C3UpxqDWop6ljBwka6N1b9inQ0OnWjtkFJaI
wYSg49Mv3V8U5c12xnXKCdT6N5NqExvVMA6qdYwvXWSlGkpWPcLAteOB0CqF+IGFEsahV02og2b/
ibuBzpS1cf7nsJD0q3TfMttFfWM8hnkyHMa2cLdw6Ohy/TLsHkDXfNFVCyxVM8x6bvpi7oDkULk0
sMF86Zwj1UQXTm4dM9VYq/D3TuKBC1d2twiBbZuWqbv04x2dOZDm9tx4+vI574twTUE9Pw9JXezD
S1evaTodfq2afanafiYn5bmx2TO36i+6gCGTMLCVWCDisHpyoqZfjZpfHqCIRi9kVNAXyHbl95kS
HXBjAsvti11fQZEn3WARs7Qy/c6OGxrui3aB58tgITKZh/DqAv8a7L6+4WD16Zb1/Bsn6nwgl14F
k9p1IKfZX5Vh/yWl26DxGMfABv24V6vsYAMa79M4v7BMyQ5ItPjT2peG22brxkTPzGkmmrgenNuR
eoH6dcUupYEozP9OxbJP+vm3p6KN9Pd3p2L2Xnbv3a/HovqZP45Fz/8XTkdHV8YyxyBZhbHgj2PR
t/7lCJaTOyh0l7kDIu6fx6LzL8YRqLsWGiidPlGrf08XTAYP+C2w6gKF4Dj7R+ciXtlfz0VWB/MP
6z5cIfBt47/5VSlki6nBZT1YBzv3wE3bLP5oy17uFtYGHylfKYq1KgVvO47zV7vqGNZlFkhEbDzj
fVUNrLLpau0dwQEYIYGzMxMBU03cKECd2inXUWe55ziX3f2cyuSx6GyA6VhND0XkiE9VHbIiLXXT
I8OGTT+DtCG/ne4nNDMkuxQle9UN9fKFbY8aRqkIyHw4ZcYDm0GyI+SlkpGome8GswOO1penyjaS
AEUGWE9aMDWVHS1dUiCNFJpjrg0tco9seIMwHubTTVV7OZW+R3irI0YBh3Uy7iZt8IHYZ/pJzIl+
mlliJVeyMput4XKyiMqIXlXzfqaevxUTMLyQzBCUtmotCFatygYIJqiF2vyO2Kr0vRkcg8B/FbRF
27MIQlgk0+m8TcsGVNbypNzZuV5/HTmjt2bLjtAmobPHhZI9NVZKR8f4ON3VxZTufQTO9WiNIFbd
WQQ9jpuXyktCWFbxeNdXyfLFn8f5FX6geRdBr99DA27PjplOd5hz2aUHOm0L3HW4gpnYfC7MYVqD
sXS3tczlziVXsRaYlJgnlPlelhd52xq+ar65Slp7Dky/vjLKCLFSmzYDK24Z3FaY3u3wVGR1gdqp
HcCOZWuoT6AVZNvsmkba3yPobxD6+gSLozXuWAwZHowiLm7F4i6cblqaHWPQQ9oG28NwVVtz+hzN
if/mNg6LthOnBsAKYqAm5/roh1ZyWnRHP5HShyYJjyB5Ye9wd50Oev5gVVa9A4hl+KuRPbR7xsBu
usrwE90ts5ucoshatrPr0kMBXHDvaeEEB1mPCzLpTKlWD+i3fsu1UkW9EwbpYuVfBlbVnEPHyfew
9s0rp8cXWNQOqEnPTV4bdoiey6i278B2LfsJ0eFMS2deGaOt9pJV0Q0bCLvHdDH9gBUY+aHQhkNd
hgqLW9oeE7XaeCt94ZwaJugHlqHW+zTNQQcWYGK3oxXbN3k9XhnxaHE54qfU9B4oW9S/x4OnzwCk
M7Ex6tB9b8zxm91MxSGaa+DZc2Efqia0ti5y4nomw/JsWtmXeTTrKNAiy3hzvfKxkuby3HX1DHCw
1O8qAhEl5C/259mAtznA0V3OsRS2CEZSVO80sOmtG2UNbCnT9L/Akop3peSHoiXJn9D2CbyZWA3x
ehZXpGPoS02T8nEAcOyxhPHBNbsexCbQlVWfice+Kg+cYM6xgnNWsqspgMlQlCx9S7M7PLT0mmG+
d+axx9i2lAcQY+CwSNCBMPNNJp9+cnBRbLYAV5s1WWvgveWU3tedbn1bAJgGJg6PYInZkZDWdvbK
kpLpyS1r7a42iirgC3VZ5kccat04wFG1dkJJdZqrpoXcF/g+9pS02IUdOHPgZTgi8ztJgPqVQBdo
TyxQd6nO5stSeDTV+ajLM5bz9ovZw28EHLImnObuYL4ihOVi0Ci+TO+VKWSDfK8vOS5HJpIsw5uj
m6Wrsh0JWcS/ebaZfMjJUSgvttVF4bwZyqWjhaiGwVv7vnyKlhkGUZ75MAGpjXnMdQnpu6FYriqY
hCeMVOwOFdpramStt4oiqqEk9+FAOA18kbZ0gpwEEZAOHYMusD7qSjJNaVZ9zlnEeBVWsX9ng7w8
dJ09FSuw9P1d0mvZ2nVL3Pt19+6k7rTDtund6owE+qAGZ3zG0KkHXlgs+YoNms4GwL//7HNqnBf2
ery0npVcF4v85C+9s+dEXAJwg/LcRVbCpTSm113qsBNy1vzrYrDa2z4Nm1Oqjw3UwSSHLF3U2I/I
/ggfZO3CAHRjd435goXL2DvMzjdt6FXbeEqNb4sbDSfSIvW7ZTbqcGGlwGtc5MlTz+ArXwEl8bdm
6kc7MLpgUecIvUiE8S3GMh7i9M8rGTXTgz7wpy9je1nPc19vusnwrghZACCf8iq+MV3cHWZGQe5r
ls1CBx3j4hyZw67EAHLI/KV+ygd2qIg63bBpe7nNEPs3tZTQdeZeX0B7aszp7AibU1PJs5CRcfRF
lH2CzZetR9ysKyk4bhNu8asuNOo940A2hWdN679ljpOsi3LUX8koh3ueTPEh7I31bDj27TKk2pfa
cvVj3XtwT9nQcCOSMj/YlsZSS7Yc3uXz6D1Foxdi4mr0h1gmoGOlG2rBDB1+a9IwnNu5+VzC4vyi
LwOP/6HtF+JVkxUxcxnFGrGL2FenXdmlbkBiLdsENwIUUtaIrwSLXxKeaIl+p7oHzv40jR4Hm0Jk
lQ4A74PS9Pu7JmryfRVzS6+m2s0y0DAt8Fim9M13Hzr8QeYxI+9p1K4T4PPA+4tbybhj39vDGwRh
KEiVAnl6wzh8znrnDQ7/ux4O3918efOq6b4UMCFZmVvzek1xaGGDbtomeTSaqD4y7HQfZZ0Zz1k6
ll+YCkwvbcgPypII87uT4B/MjjVasD4QaOxwxO3oqFnmcKLUAhoJRzfTbRTTqrdAAyfx9QS+Aprm
NHi3Td/MzmvnhN8H9rl59GwjXxxUFAP2FLpnEFb6jq2/NQYoaIKE5xqteqt5gFJ7+XItpjDbNtkc
FUfcTC1EwNQA1m9mV4Kh5RFjpPtmM/r7pBOETG/DKc6v3NgW7SPJ0Djc5STyEAigx0MHXkW9nX6F
89BpT3YTTjawKUlysNLYk3Bo3MRcl5o+71q/KrfS6V6A6IyrdorytU7vD9HHegGdN+6dpGaTeNEP
Z/5L5S10KSeJEietdT0QQSJYqWG3yNhO8QwjWttTizyVS5xvYsdwj5wg2kNMTJIFM7kIolLMZ3rZ
5tzybR6Xnm4tTsZ3tTD22PqOtuosbdiJcppB7apyy1yMgeXeZnuVJIcs3LJ3kM3pVdjvPbVuImu8
ZNfhzA7m0LorFswahCajw2JF/YE9MeGxLYzk2OusUhE58TVX1Nfgm9h4ELnNp8EkggXldt7hC00g
wXb4dSHBb9okrzZjaNUTvIKMgwwxVSXkvf2AtAKlyyh2th7q360BcGVQZzWLBlB6TPEVHIfjvXT6
ULrdl8FSVoOnsIG93Qeo7glmtP81cf8/TRwri3Xanv93F3dKWDjGP3Wd/NzI/fFzf3ZykDEwe+HS
NNmNqHJs/+nkIGMoxRPSxn9auJ9aNv1fADMIveHFYDWmiw/iT7DiHzaJH7jI/x61xPn1a8vGUYLr
jR4Q573pI56qlu4nc0cCUMbO6i47FGm1nKjAlq1mdAwuloLyzu5jfd83yEgrUA5kGkQzZ6pgNEqC
wtX8tIQDAHsC6qgowI7YVO2LGc9rpgLkbWJxpsP0f1vqDNw1BTvn5FWYuPMAHrg2NiZ8iJPPXvQ9
71JNvhk+ZNyqpfzmph7zrCZBu2JO6AOCQIe9VyzUgJ3Z084bR7yqLu+3NuOZvSuYI5HR8Io55VRe
8zZtAjpjWb+bfrls0YYz9oThVp3JsoqVE1taWe/zH3gsES6DdvQu3KxZIwD4leU2kbMdfVcznnUZ
RsmmGCLGZoxlNPst1pmbcueNrLO4qnoTXzidWVOPt43hwu9yI2+MzrB7Y29bZbOI7pncO8QPsqKx
VklU6Eh48Kb1tRYDTjkIS/2XkWDE+zq17J7eUUoRttAUWYwl71DGwgtxTIweJ2IgMkdEFGWFE+ou
KI0y+lyoSk+qmq+6lH/dpRQUUeO9LsPUa5tS1Yq4od3dAKuq5/8pY3j7xU4beXa9lDIzUxVnrmrP
hdNmPap6tM3vkA9oTtqCHrajxWXNQX0pYqWqZ9ti3DZYbm4bVeuiTVH29gOrJbTZD++kM09PmaqP
dVUpAzSMAxMqQ9BDW/+mqYqagMe0avyJKZevsTyvFMmhVzV4io62GjHQYqhrSwZZZX9kKLQnCZHf
x6qOlzTpnOO04UFJma8J6n0Wkhwmf350mSCzjcL3u892JcL7Iovd9aR6hkx1DzqK/RVxrm7TwVwI
oHXkT5XqNxpNxDv2I/lfnEs7gvclvZWqR4ku7QrcGP3soziygSwV2rG8tDaz6nJa1e+MTbM8s97r
MdVowRwE4ygwaJAS5p7PjuqZLEjl2zAPrUME1xhkPb1VS5MVhp33vqi+y68rWjBOrP6dbRGbdMHt
LFSnltGyyUvvpro4Uy5msXKikJZQdXmwIZxTWLnibTJwXAi3pB00WJfCnsH8gPbrg3Kha4T8G92Y
qpPM2MhwNaruEqjCsi9Ux1mr3nOQdfralHH6xjeKYK961KFa8v1QlvU5Ux1sfWlmQ9XXYutabgH7
yetCdb3AE2iAQ9ULzymDkRUr6XismFNy8ubWvPPptdk+xC2xz6c21Fa1l7DD0InMm8Ebumup+m8c
/rTiCJg6G2pkcurjrHkcsmF8SFT3DsADNuJER1+p3r6VTn/V25WvbSaWRx31iwwglCJAnDY81CyL
3/WLHhEZ8bEJKQ3BVmoCeZf5hYoehcHXDqXSHHrEB6gY7HgcYuB3Pt5LgURhIFXMts6uTsSLGu/L
VwiTONiVsqErjaO0a9QOiPS4VNjwZ8T6xEIdVJH6oo80I8u5LGjRTmmNd2llN+dYKSoQSs07EqPz
66D0FoReeccfJLxhR9fwwpRdBFIpNNwn/bpSqs140W8uUk6hVJ1a6Tt87dwt2oiDxs3qr6bm9LvF
K5CEphCrwMTsedUoxci9iEcY4ZwgxaXGTNc2vtPtqLpHKU6z0p58RCjAjfIUh8UtDHD/bCilihlb
vltYJrCdLkIW8Gv9RK+jn/w+889aVRh38yRZzCG6GbhQhcTlI43lF5FMKL1sGCJrvVg+Ilo49tOB
/afRsa6YWxFUB6U9mOVpQDVnlMejRmlymoMf3mgs8eAgPhgBYO4w6Bpn/gKWBUlvvMh7g1L6OqX5
wdHfTNj5j5wl5GCbyviUKo0wV2phYyXJo2jT7j7CiXQ2VDutDSSWViAim6eO+u882e5ykkqJrJUm
yfE53udJhVDJ3eNel0q9nC9CJvkVe1+W9njUokLSzQt5ln1rHg3cCaAgmuZ5tG0sKPYcrmeLFIKZ
TDHNylC/Of5Qffb60v0O/BO8pKN8lXBOvrKlMN2ALvFXYV9vx8oDZjp19hr6XB9olUJZ+lqnHTxB
Q7HSu1y+s2pN5HjvQB4FzqIRH4it5jlkKLhhGALa0C7UXMJJs++lRTQGMm/z4kXs8NlQIhafzSjy
dmXDNqhBhN6V9EqNHmxpD7Hv7f0hYxPTbHC+rXJMc+fe0v2b1Cu6E6BSVCOvq45NBfkz7IlApFZm
nzGNQR+S5fCCWZ5QS+3LLqDKnrxVZ47DXR11rB7R/Pmbbg45tTb76cuVz9/4Kh977TGObeetSSoe
PZlWWauq09JSPbRr2qElDDe97lU3blaa50QPSx5LEpakl89ilYa2t3P7iq6ctEpi/h97Z9IUOZKt
7b/y2d2rTPOw+DYhKSYCyCCBBDYyIBPNkmuW/NffR1Fd92ZR3VnWd92bNstqQBGSy/2c97yDr3vk
GsLeYEJSO+5rjnJ5q5KBgzlCfa3ElfXVjbGF1VRCeldjOrbBRf9CsplKmHpFl291mEIY2o4pqz8u
pNh6WaNfD26fATHVBBUkFb4XsW48OG4/4ppK1mnT1NZOsbMK7xq0RMjUdJxEiInAllzgEqV2Z7zL
zfc+gc+30XqBFeU0el81hrDbqumwKEbqcs8ANzFBm4X5JY+aNYprnL1zEVfODtZtDTHUOBEMNvHY
S1O9blTtujdtmIa97oZIkZofyQDVA5vMydtHfePssfsSfld09MbR0n0RshBfMAlt9hk8xv2Mlbkv
LTh20yQ9uSN40vlGLaDfw6PNiBGzDOfDBWx8LmvX2ka5eLKawgmVzDsbettlfD+1xxh3crs93CCA
+wyP/uMkWgUTXL2DyGfabcSh3cj3VLQl0gLSBo86wLFVc7wtUD5ZmmZHlAGEIjqgfKulHNYDJrfZ
dnJbh3Q24g8zf2YTvoF91wRd00L8astb7JpM4UdSNXecdzSZ5pDDB1WWrUJmyF6vC/cWYjoULtVJ
nynQ7A4rFHxEmyXaDyKL/DjJPX3jaC2uvQTsaD4rG88YhvqJ35pzBhFPrSlfoTyGuZJPd3bbgujg
w3yw1QWrm7yZeE/QsLI4PLzpW5mEJnz6Xa6yreAtQTFN/ttMqoeuTl9HbJcf1LwuHsi0dbfAJtL0
rahpbkXee1cSDKYMYys6qI4Yyg0+jiR75TUnGEy+6JAOYysZChvZMes9Ul5SRqckacVevS8bPe5+
GGXmdB4WPQitXfLCyCqKCPMOEBC1R6tIGmQfnXFtmu1y4zWtFhB/Fvs96NQxqSYZxhT+T9J2rzLT
vo/tdGIQTMJlaml8S/NY5o72kjqmvmkXWt0mshEeOiXGB3LUD4sC0XKcEiNoBoUIN0O+tsnyljrK
2RXEBnnJaAcFnmmbrsGMue6raacaCi22VQAqCP0qLbQSYCd+4LFAMlxc0h47MiKNguJGKdJbAmCM
684yn7WOhDuUI8Mmzgl0I+iyBTgsuDHlBNe1XDDANAwEL45ZHQmGN7YVk3So+XDG0vE2WUygbBLz
cnrzmqhxu2q3azaMLxUCCKMcV2SyGftNTdqF4+K6LNPMeF4UHagyJW2r9Nwd4ZvO7Wwnuc+4Cike
y+9V6ZwQa7foHps6ey8IUDlaeqder3BhMMaT6RPqyDHXJekB3MPdMviWPqJry1/MgZls3cc3FRZr
W498+VtL5ctlbgGRi8mx3Yi2923hdL83+P/SX+UTn57GEJ9TTBVdJoY2lJq1cfypMUwiE9YtqYEH
GCG0dbCbQTWkyy5tDbn91VSr5l1QS1Uc2Woe/NQy/xM6P/2t+Ekycbm4zexote2AF7PaV/58cZlW
rb1IkR60uW7fZdZWJ5EWya2be/ndry+1ziQ/XcrQGPtDQAJP/qtYu0kzch1LLgWXsQp5Rxbswpa4
/vHr62hrJ/35QiZDWJp+/DLtz0nyeb0sZps78WEQ0bLFX8JkejFDAKrS/kvT5qj4Ry9RUx56+Sqc
eKVyyzi5JRJnba4jKIPhrz/SXx8xrhGYFqw6HHpa51PvP6i9m/R0GQhbK3mNtxoxTdlqc2iSn6EF
apy07/Mw8py1NvpdsPEfatzfkAB0lG4onX6BH72yT75W3/8EHv3+S/8AjxxSKdDh4P4A2w2rl59o
AI73G1N+ywDVUdE5/Qwheb+xVWHkAHWA15o3639ZAM5vuA4bGr6u0JVUiMP/FqT0eZmjcHRVXJI8
FYwKKOvPr26lDllbJrncO7FmSYzZzeoUz/HyUGrEXMaxZfk/3Z5/slf85QUmosNAH2nhVIRS8vN7
hVIKn3NpL3vMCNszU9LRv/iK/Poqnyh/3FUVRSH8iZXWoLEz/flr9Vanjqh55/3SNyneEXNz5hAe
fU4+EarKhD08Q4XAbDLlrpuc+eHXl4ej+Jf7qrEjguUyaObTfLbcGTj50nFx+n1d2DDx5ymRW9I4
1f2IVoqJAB4QczYjsl4ipyT4KTIi2AACn1a/A2L6SrlG4VFH7nLdUTqKTawRSO+SiQ55LOdnCTSm
JzMKZaWzE7zLRh91i+UjlEPM3y/5HSrvnI7WlfvEtJgsOHZzLG2reYrSZtlFY8nWIWINGhbZ1sCC
QPFyrzZIyGFdiZt2Yi6rEzH1pTeG6DjZnXjFyJRjHx7i8pHg2bIdq2J8LIZq2XVkDZ9IVC58pNYu
Y+IVc0witX5J0kU8a7HKL04AAKeuYRdlw43uvNEp+4DODc48twrOZKyxFxM4D4lzpxNP221Up9ND
B3zrHmkEMdUzYzarkSue6XHOYdlTbISTtueaPEu8opyp9yHm0bcwu7zGvTHdR2o54aGYtjgt6c25
K/voKAcmlnajFYeml3wcox8f8eseH9Fy2F95OnooO+ielU5hMzDeeV8Qvfsx3bifTtXykPRR/Tyo
kifTiErd25PHOzSx8RroFJgjKOm+IRf+YxrE8qCi7HhY1Lb7ZtekbEdoKQ9N3Gv3aBm7b1k/Vae5
rhl0lsRZrf0KE12znEh5sQdJ/VgUDBsFznpTNephzSzwTtiJh3A9XmEBDl3o0B6FFAY7fpzp5KTS
uzGqNIfmnYTP5cFVeqJT0qE41C4Pd3EgXM8DtkhBR8YnvZoNK0EQzLXpiR8LHHo/ALoov4snOOC2
mzQ3Jt4pfoE4/0fO+AfGRJ9vy2INZBi1GoPLZnyMiBq5JgKRP7WivKJEWavNfGMPyepNlK8vu9JY
t4xPRt+EzBbaZuZt0P7BF8hzluIFTNbylIDuVDdvY5MnEY1YOplkSgbo8EyEKmLgvuaxeHUKz0JA
E2VZ0IMlV0GdRCQCq1HzbnmqvK4Ayx70CU9hsjPpLNom3yp51cNotLV7XAOxN4gLudUU7i3iVnWf
DeutXpdoAff1x0JfsZX5wpHeSJ6EadfLztRY/5BdcRSJKbMKQhompRuOSUpLE7sf6uCpiPYUsoYJ
gCj1Q9JZL6q+NE864YmPsc7a3OiAxTtdxWjPNIsXvHHHH73piBuRWSxKPCEhCPKgbGIgt0yGxC1D
dfPW6yfrdsAr8r5KO/E8wGB+UbBswEwWaL3Vo/rFKK3lKjMU6+vs4mxDCIsLe6DCUiRG7QA5GCgI
3Rv4+uXLISIpDh0N+x3hmlWPE1gmryd36b6JTsnvlrrXGALH3B8NIdtxLrLStyc13fc1lCgMVWec
A+e0fRcFuSSs2nxgFpi4zROeL94pUxfITrZuIKW09djVv1EUgoc/jwTe9O9pO5jPqVaVOcm+hqzM
fdpLpQoNVZ2Ga+K0McqaGKCbd0a+4FlvzssDJd/qWD/g6KURIBiA4Npb1qEFkg05nPkl3IntOFQ3
Q01vSHa5dzSha/Vqp5yJar9TrOHGLEW5dRPHOst2LZKd2WDcGH+NrOimJAIzoPuL9zFOu4dSzx9o
WLRwKCIcSk36IbckxG8cvueJDumpionAM5NDIm38tbVBnOpynNBZjvCYIyxoyZtsMNPuiG5ssNXF
gew4y9wLNKQ56D6sOAB2JnJImsu14omRKBYZHe3MPSq5aLBdbnCXEV7UHLCyKmB4zAQJqojMCLQf
601ZFB+xkL27AQ5gXtCZi08Cwd1SOWkIV9a7ypJYXBOwPm3thBe2yUrtKl0iOFyeyxx04UHCg1AP
aqWMezJ1GFb2hotkimA0Ybi8lpWW7RJ6Wp8IAPVqslJvP8TaV9RJHuQBpztplWcUoc69f+/ENNm+
1Xjo2krJM9zECHj2ukgdEkpJYqyj9jR0eoEoUR0O8eRp2O16ds4RZjcIU7p3o56GXQziUmw4wF3y
0jnmEn3uw6wi5MawbA0UJu8IXB6SGZ0WfhyeO7+4Fkw+PLPnqwrmNc7Aef5MBmbt+PZsLzuSQjG5
cWxgfc9yE1j8pkGFaDRnqjO6+RUvOQj2VxV3+QgOQZMLwjrhydfXZtGJq0lGMqzRjx8wP+wCI0l4
qzqkxHmzqWpW4NJr1lHY7fwgJyNj9kW2k9tVgMCBMSr1UWtt+UpGlHVAcyrvyTysYyjg3n4Gpz2U
Q7R8SXNDBiOTuiMUF9O39QItsZ1jbjLFedihWz87nZlTHCwazXM7lRtVuNtGGcsQP2W5mSxjIQ3T
yJ4cO0YFpC7T1owWmHJkKW+bpKg3Q0z+laZwlqfqdEhTYzYwMRqDWIm9xwKH5V2RsuJto04OLi55
IX7Q5jXmW1jq5pNyV5Loe6OhCT0uCAxggVleYoaN3ZY/MKW/SSLpnLy5R7xlTuTjbgqCpYLSTPJr
AY/7IJISWnqa2O1VISPjecgcAoMda4Kpp09Fd5VgbOT6mZapPwQEziIwHeRYTAPU8SCbxgMpUFp8
nwrreSqGNMUfKs1OZh9376WRQQ0EXRjlGjuFJO0ZtFzupyTv0g2Dgg7R94w6Fl7E+FZnGtOtYlrr
AtGc8cQrArsZqzp0idy5UuYCu2SCLDOH5VcmTH7G9oQFZm2iUEdetcE4MN3PaCE7P0tr63bRo3Qv
SdB604WrdH4rFhgbCtK1S4mUZQbnUKHJPfMyLIt1YAO3EjjxAasJH8spnNrUfB3QCnbhj6pAeiEw
DLwTubO+AzllghOpIgpiCwaYk6TE6CTCupVpqtwptcA8bUyNZDuQkOwG6AUt0FQUrQFAo3ibxSBF
mFg8JI28q80yUBX+XnyRUY6FubZ03wWkXDfQrYTvp5XMvjA3XvSQMtT+OudovDZrwUgy7cjEGCCy
OABKVCf0JXJvqh1SrnpiM25XW72SPj0KEqvjcPfKWrmrUCY+proR38YllUZl2eImlpdP4TVPDEIo
S8HT1k1ZlstHn1GTpJ5DeeI1jfaFbbD6bgi7HgMltkdO7ZGtMl5lkmXLx1nWqV6iKcNjkjLAZQSu
AHpcuuWYALgrdcz4/sM4BXHMWV5TbD3ja0FI7LKWvySxPzv9XBx0qH4bIyYWganM8uEuIt3NMoKj
l2ETraVTB+vSWhVrWAIVh1z3mvOvm4jP9i+0DRoscUenX3KwbbxAFD9hOq3u5XUM224fK3pzjDw2
Q8phSHdN1rTnYq1oJPhgMPJgXroFt+WKgTEyiN76u4YGydUnOITPsn4S+OgaH+czxDPUBjGuWdPv
zZTKn6nFYN06dq+HcT9Fx4XQ7E3icWexuJthhtawdjvL2Mu+fgGVZ2FCtTpCr12uqkk0T8Ngmrdj
qs8PExX39m9uHM3xn7EbPiyRgrphQ5aHfv8JjyK2J4dlZHR7JQV9HbvK/row1UMBkwHQDKw6jiIW
mDay4vMeP1uVc+qYV3P9mgnqZsekCPr1h7q0nH8ClGjbHB1XWz6UY/6l8QX3Zo2QIrgvS6PBwM0z
oqBzh+YkJ4UZJDliBFoUMkSczcETkan7lAmaVydZX1NzzO+yyWyORmETNhlZ9XcgNlJ6mFiHHkkO
+0hp62bT9Chsfv3JrX+yEB1DdwEvaKoNGyedP3fTFjwMATkQD6+GMw0SNfTFpvSWbb3M7E5pNQVe
wqRh1Jdxn7oGJhCa/upm4hu6atimFuWSYk0xJhNlfT22uvk8ClFdpxLimqqWxgsj92S+FrGoxqs2
SdxDhDFgoDJW26aM8JG4xdk+9lLrVtUgerZkENzNRemdKCDltmK8eYXueSJSeJiCet1hdHNQ7sa4
tb8qlrN8lG6sWhu9Mk2S1CHYUrTY1L1TXRyGgQ0M+Q81O80yfUmc80MS5Ua1aeOSnfhSqwO6Neeq
aNY9xVvL9pyC3ist/AjVFITVyEWozxHjdgBMqOgNNagG5EDs3fgYSyWGRm3pxUtrAMge+0I646mJ
iCn4NpELwJEEsSK08PNT/UEQgqDsDSMbjBZDhR6L2oAvBHm7jkwEbY0BDdKxZREfckqaIJLrf4go
6KNA7YAzfWIDNXTHJNXpV55qdt+dwpgFpzE1fasmzG8jonZGYq69OpzZhBMmiJTyDjZtjJ8o8mmn
1T3dN1usa3bf8EjFCIHYZ7+zFChDpSfk9cVP2E1M8bZkQ75t0z7dwUXgfSLiAhFWT0ORVPbw2KfF
i9PSP8pZE8+E+hmkYi/pSFPJvfNy3BCPEmW+z6Gj3LWZblwA3nNujGQCwQWp0F33BcN+t36dmea+
mvjQUu/jwo+ZN8/TYD6yRqe4J/w4GA9PNP12UXXfqpJeZp4140CUdP3Sr71dlWB1npT9SPq4LCAu
LMU0ECMSQ+3oiPPJKseAqZE659Joh0dVG0g7rPT61eqwpVZNOiyh0T0HWL1xAvTwkL/pGYBS0xTi
pncwnoL1zW7SR5UbkO9MZxSZZu/4tSV5R1biH3lzGv8nrN/mHdYkd2WlSnd0hxsrNeUepkpzbEQD
KodVtLeZvfUIXXOwt9bC/KAo9eZpWhz3pE3ALJ1IvFOsifaYwvI/2TE3ruUA3UHEtfzarcZHmMq0
99OS4jwIAkTEs7gpc/AhiMIgBFMlP1zeUhmmrhSwiaHVzo4g0Lun3Vat+FarTFT2U2L7GMsgSVPW
wnn91DMEAbIm05qFURfrMyBj7KCtr+q87u9qnk+BACx5gbc8bOe2zOwNXG49ZNIPMrI2ryk2kFWQ
zGZzViEDTT7SI5btehaLKsZrDKxnucoNl6VK0QuuY9jcqhWUqAtnucIwcblGye+eLstQn4FgWN6N
up8HkobMGMTD6JbmfEF8KoPlU5I24dvQuKBa0AUXcJn2hUlBVeD+dhoi28LREHhAiRVug9nQ2QI4
cutXIE+m7rLNBYAQpKeP1pXLteR1g1wLOzfaTJhBElUCeqXCzLhrhAl3ngLYo0+hJBtqpprNMALO
VT2POJ7U4jBLvhFUeB0QR/IK1mT83Os4ygD/wSn2xaDUoZexBCuAuyms4M/78Vxat3puW18peFQk
U/bYfeszPO/Zw/LmSRomQJnVT807Xh562Kn98lApvOaR3hYHZQVXDISUOctYj44XpEbB9RymCaQs
v5JonMlzBexp0D/CAeTyF/zmckjOOZ7Q1ZpUgLv+DxUuG+Wyo/D4ipJiqenUfPv70kyBLgWGpwfM
H6I7FZuSk6gh8jRYsp/cvmueao0yHUY/mNqwwolTaSTMC+m0/Fjt2dyhOn6vC69+mWOKnVZtvNPk
sM/WE5T8TWI17btaGTyQPB+08KIQgPYLVJHxTq/ruWnXbbiL6u6q6AoQSS91qHnzll/nEF2uUuYv
98mKelOXrKcADdqL5rIkTDl034cmql8TLYpvHSjaW6btrJ+cXCJaHcBIm68TrejXpbx1cbQiMrTK
7whsBkUiYj6wHU2/v5wNGlSCI2bzCbQIVlO2gqijYpm3TqxYHBWT55JfTBkChVO/n0iC9r3SBD+r
qYRN2mE/sTNYPzbqt3TgQXoAxIelUKuTJKrqZOm8OJjZYl5BefjcdRPxxq2sKc7xdQl1Mx4fl4ky
WeTgc2pdEGNVYgIfsY891Z2LL6xdREfwC9u/QIIjdG8siwn6IBN5CrKZ8rNjNxFIUxj6x+ixt009
U5z0NDslL/YODx9QUIb4lb+QA/JS6AoA9QRmbKQRrUJP4WzYKNN1wOWVQ8PiuWyzs8PdADlartra
jL/R1TMNhtKy9hPdDArVGvBVAW0ehEPVDpcfyGLsRm4mHKcdU+qO3EWDU8seBT2ewVrDt+RunsDL
9GJmflgh0IDnUAAirlslRtd62OZGfitdPedRwuQcY2bgBlxH2i4gE97JFnS6QrVz7cAyujcaZ/jh
ECi96/noaP9yXtzUowkRhJK8dWVLydF0sjhkFS8ZwQbJre5UL+Nocdcu/sW6m/CqjJAQQECYyyJ8
aZ6oSjJzM8wLBBKYbR51y2ClxMupbLJTQzlR1xEV5AKJZhx44IubS3J8gdQv/7y8mDhaccQo2gBl
dOJMFRwqh0r285dZh19RJlm6q+FJhEZKVRk7FpvMaLGyTeFInEqtVF4LW9KRoUzazl3+MZiytsOk
o4G9AMVOJ15Mnc50aoFvF0RWYyB0PBQAEvjG08Epsmk/uOazbOMkkOskpgdQCQfL4WJ5PbjHPurr
3yfh/xlV/s2okqaMuvxfTyr9uqp+vPfp+9D/PKz8/df+mFVqv2Faemn1YJjrl5bzH5Jlx2AiiYsm
MQsuM2jaqv/hu5s6UazMuTA4+EOX/Idk2VR/g25sWy7mWmxt/6YhKnEOnzo7lw7UA14zXc2x1L8k
BeAthqq6Tsd9XcVaoCcpEhJZeb7V90+Lnb+5tPcwMGQf4oXp+eT8QqiclxyboVxARXTv3dHNj0rR
59fzUJxGSlvITTYKzNbgZVMgw2Q4+IHnovxHarc1Sc4KEAYZJKk2UKk9JnSePXjEqOlnQYRqgHVG
Bd3dzUOtcWYGdVzzckBmJCj7KlKqIMu7p7Hw0DqlNfOiWvchSb7ZilCDAgfzTQ77xsfZoz2IsX0i
8YztwRqNTSYtJSwj51GZ1LvM0N7Glsvblngqasxv455E8NqBpGXrZy2hcaXBIf1PgJOqbfNka+tw
Zc1jnxS+XkU1gvy0UoNRcQ5t6x5ihjgYuXFrRozl4r40NhLSoZ4r88a2uZW123aB2vBHi5FbgLvz
A1+B26C6hxJdRYAfGy4GsLP8UZjIGiPK1yHR632G9fm2LtAK2Q1E0TE3z5M79OH6m5lJS5t68E6l
TnERL9wCURh9aPWaPMc1HPalwKiw45L4ullXltnw8SeDerHhAwH/0BxKSEYdznuRsyoh6+pjqRrM
rIxWh5C1oJa7jG28In6nmdK4D949Y+M+NKoCSh1Ri3QA1Ka4jbkrtR6FNtkb95Eb5Ry8CH+FQukn
sDbfw2Iz6Bq56GQ5EDmV+8sioYhGUms2XSAc1gG2audydCHFqt795FIYEio3+qVqnceUDxVnuXkw
lJac4Gzo6FLL+ejA/AtHsa6inp/FEecm7eh8m3ode45J5tuRjbkgllbk0eCuRwLbDev5A392hHYw
CECF0zcDBJ60Nf4FnXJGIogT/tS7HQB3ze+U3KVOoy3THZo2tek8v+3ap8vzLilZNyMK0PVgpl5J
WDKOh3KiZny5GWy3OKpa/MFLzqpGtoQ7GavTdVgq0LdTP2bW/FAk/BN3/DdoCzz/mdMOCV16w05/
gMRwv+DnF05Exm0cB7hoomm4pqcTPrjeE/WP8G2HJ+wOLCaXt/FyMyrBS8EMlHMoL9+AFJkEYl12
xPTbIkySRVvkHdgTuum7soMmqWPMs7lUSkYvxFaW+nqk12pwAQbJneEzxEl35XYMN3ET0E5GE6XY
rzEBzh1eSlTRp3TKKmRlNauMVCWGi/DCqHrUwFDZCNwR0RryuyKEsfyhFmN6HhP4s+vrZWTAn5dW
cTYBbQccajb1gPBdLXncZuLl0NjUajcj1wtHbX0Nc0xsL89WKfn6SkTfNkbrFsISqAQwt4Gpl39Z
5ZcBXy1ab4dCNicprmDwYiRFMCks58sCWFc4r/iZ7rHaGQvbmDfyfpswQyHJ8uj6AbPzvmUZzbne
h2OmRa8itZS9lfBVJYZ1fjVoyh7K/OhnVvqGRpFHoOUfzDcMVOC8PcRzpH5p9N4KBkRHtaXWxDty
vrFmC5VP9qYQ1rpRHEbaUa7nIVrAFHdLVdlf8Ooak5vTgjni1rFZZFVJaaZ0HlevVtwtK/HcYHPA
/BBvMHPnJQUdEXA93ALm72Zn2L7Tq0aAbycotN61B4gJwOAVyUkzIZx7tbaMUCliNkWokCGgOqod
J/d20aCfUSa5O6lRXDLf0kPakZE5FV+bETNBI4PGWwQBe0/SNf8DZPL73qR7K2VhfWmx3hyRzSv3
/O3ki4XIJmgt86wvGdP1SHHps+r12JlYTM0sth3SSB+2qBokDYXabJvzzeDkHyiKuTULb8DlXhO+
nAd5yZ9kpOFtzQrDIXPuoR9DuIPFjZbYKZToC0G72O/UDVT7qPloHP5zOWQhLz0dYsp+YkKxpC1p
311VsUK6vNivG+exRP0F/ZWIg2m4cTBb2hgTOVdLOlNRK7RCWmBjdBTq+VQz2Z8VewhkIV+gda6S
FyoCO/RcraMhkm32pmf1HKBhZvieqvo9oFUBlDmJ7Bpf0eGYTiqP0FBxEN1E8FaGMFPxuklqmHNJ
bNoR9iAao/Nt2834SC15r4b44LRdiDJcaL7dNMpRRMOr0tf1d8jv7yYpjYy6jDn/cBsD+hC7hJRQ
1L152vdVW2/xHpw9sWkZ3foia3nnM3NUgpijKNA1N7r2ploqWwKFpu4Gt2zXOeAV2ZX7fpG98rTE
tFbJEI/FCSKF0W/atgBFo/dq0htrtPUljPUqYnoxUD4kjn3/Uyn25XcY+P9VQ/mlTvHT+v//9Rle
p64hbA5sGHQVv/LPYVmFp+jSRFoCFLMguJXJR5pzuBiVez+0cNYtwuN9M2Wl//q6KxL+Myh9ua4J
nxDlOLws9RNPCsdqffF6Mey16bLZ8Q4aaf69AiaEVZR//Ppqn3mil6s5zDR0kxhAYvH+jCOTQ6LQ
5FUDOj4WyFoJeDmeH7RZ6u/f6z9NwN80AbjcmdzVf90FXL+mFVTY/w1E+Mdv/KMBsO3fQPiJhTd0
y6Zo9yjA/2gAtN+gCcKIZT4AA3X1JfojEMH5DdKao7sOlkXun8iKJpZFlkOp7qg8cdymnX+HrPjX
9UMwJEzF1aKfaITPhkUL7FgDQwi5r6OQbCZruXaz25/uxj95Ef96CdBxy3JR7PKRrUuU2k8zt2ga
CiXWOTDHyNjk0gULp+SxuaX/c8//D1dZP8VPV2kjb56tdSgNGtApL/X8o/87nuXffZFPMzAnrXFZ
HbnEIM+Oel5Scp7efv0tNPVCK//T/oHXkwu7FYalY2ra5zCCjkilLB7xo7GUqn3Hnk+dQhgF1K4r
H86K8uKOuokyAduLowHsDZJgzKGdzeQ+zOO0Q1PSPuqJNIhZkOhR2t4561Y5EnI8ztPJa+10C12E
8qufx62G58pXjpxVs8vBd4/6BAN4ptVXoJ6O79bipXQFdHs4GUWtjXvYrXjtNwgDFdSWQY7n+nUh
xIJhxoBtYUoGtt0O2SFRC+dKdaX9rJQOuEliLQmFsmJf0cEsPuVLF6IkHq/6uBzmTb7SBCTyRuwN
SvmQ9vwzEYmO5X/zbuulc4zSEhmR0oxB58hyZ+rdCVFJ/zBXC41QNGg78raLsDba7GCWKojToJlb
nOg40mehXbtqzgjVoAud4WDeGQ7iATN3+5MjsyWsAalQnC6ddh1FBu8D1iV+XA/JOcrG6d3ry+U8
AgN2tA+zQxeQcb1U/pgqO3rCMq7NghKmyIM9wT4OJqn9aNsVr7Y6s/9QYFmR6ZEV/aOnp26yne3e
PONRwh9abzBUqOt6YSq1KXtKSXux7KAUUX8q7IiTMzVjzMEhIgmfz4f4zWLsMRSZcpPF5o++U0zs
8PvheybnB1PqP7zKs1DAWrHPxC59IuIpO6jMcHKEWo22qyYMfJCHEaY1MeXMGpXEeRiAM2Qh2T8O
Kn+vnPkc2ezkx9Kzusd0VZ1j9Olcle6QXIsSS2vDajWYUVNyJrgZIRgwcYCZSLudGHzuajzhYR8h
//W9aMHgeibFy5cQYY4WR+ReajYX0CUVQZP1u6l0c/gb2fg1r+XwtRcRP9x6HQuDTCf0XgtFP+nz
R6b6JjnICJBGTOJuXY/bCXeCKV3ZCj3Q2TtvMJ7MskOm2yV5RqsVytykGsEFbaTdYRwRn5c4Vb8S
EJ/PUEKYgOpkgu2SOFZ3mtlGb5EDwZxVokQ3+uTVkc+0zBk2Jm4rdIOReYseHQ8Ymmx/lrF5XETb
nBrF0e40xgcH2xP2l0gxlB0wvYHctIxPk2k9RmUjz72T4E0/W6NKsnxj64emRfo4DHMx+3maRG89
IMrGE1PdbwxlUHY1zL8PM8uxlI+j3u8IKb9qsUd4S0CdQmbgTC+Zf6ih0vUIJmtvvR+RmtuBJufv
Bc7I+IqOM6hOLFRmAdpCLe7ppwLXrnt1zmUYLXTWXMzSdi7ziZ2FH9qTq0fjSxVZyVktGfhALMBn
yhzItcAxARylpAR61/KuPzblUN4Mxjy9tgbS1WqIvdtZk8Y9lvwo3rvORZLcaNbVJW/QGBlMxaJ1
v5BgVb0uiTWd2wVL8TlL+psZVetJm4GDu8azrnJhVDutsUYfN1T7q8DfJejlIvcNklf6DBigmLvh
2Qaqq0f9uZUqyIxUo9zZIO20Aibn9XaMJgxDUpsgOIhayVcMqLLvFoOhvTayCeVK2e1YGlaAKZS1
FYvodn09xSVuWMgVOVXMcFDNBl2mLdeau0nuJVnH+KqOeGTy0iRoPj0n8kGi5ZFPG9/rmFQfF8bZ
V1amL35hQRD3YZSr2cYqM+9A2Wpt8cu0oQXH3sHqvHrb23MNlhMrO0yzUpw8bYM14dIDb6kSaBOX
tj0o5DLwNRoGZRFmYiFRX6vLrFp4/hjhWQd4JWcwK3f+UsHNfZuavmcbG3PILaa7SyCP+j27wEua
etDuRsfZ9zq5JI4KMAeZ1LqiB63wxE0Ll44gE69dXmtvvVNBzim8NPpAelY8Lt083Xqamh8vP65X
zMrKxGwPy8x4H6jbmW4ngjluO5ilIfhgvYSsYcCfpWfOr8Vli4qQSyIbw07DhlrmD4uOyYVR9Opb
DoPkm7N2a6OV8KNmayghqvflmild5uuMdO/WaMfnzEzqxzEtMRD1hmpnWRKrfckgLgPZZ+Cker46
D/nRrodXeoT+4CL1yjfxgKs6qBRDIgZbbJ7teOORqZGsTlRK2OJHeG3n83itKX3sbRatnvc1Wt3/
Zu9MluNGsiz6K229RxoAx7joTYyI4CyO0gZGSRTm2TF+fR9QWdVkMIphqt7WItMqKy3lAcDhcH/v
3nPn+Dm63rUuoOqqyNn2caMBzSWySbYrFC4TR6eSH6wOSErcCJuYho3/SRLsQA2h4dFhVCagu3Ty
rd3PuqypbBkWdC4tmImzAnx26pZ2pdyVkdX3iBh49I6YtPPCFvWuJST0p8vRYp+ksXWb1ZZ55muF
S/GF0iG4pW5++xVny2603olSSR56N3IBwFWIAipLWZtGjXhZynwbJJzQ6/lj17gc05WY/mmPOpqG
JIWOwm0o0FIquxb1aDxrWZWu85IJbvlGsp+Y0UtbNeQa123+EvMNR9+lglZIrOmBiRRcW6ECpC9u
3VsSB+iyGY27jWrIHpT+rCfJhlQusOb65ymSlnHZZLm71aEgXqOCn24mRe1eOs6H95ld+stJwppY
zYWs388pkYP/a1T5sYMh+o1qlNol8XtUEfxkvBZIm/dxqs8amSH6mreNc+MW3bBR1NZ8BEBsPFL2
NR5jsxwv+VJZm7AKldWI3m+F0zj0bB95Kli2+ksRZqjyauDrSiKGy9e7Lk20fzT0HJrE6kbNc3AB
iBzOzLrQCB/FZ523E912JuJmMAFi21WYr3M3lrtslGJd0htfDrVq8BLbEJha8j2ufEcLdvAaMLe/
zuXJoXAL9AyaBCeUs8mJhkvE5mTLpOCqNUN2FYDqPLmiEJDtoIxYTy64kq30EVMgHOBjqNKtfuin
ik5Wg4tAm6uUSINBA6tjErIEatqXUIm+1wn8CxaFcUcvMr+yER0SzWG2AQTicnxQMeuai3zq4/XU
js0GzoJ7jkEuXrSJHV8JgDCbVujgBtrMPIv7abgmgUBZ+3U5XEEK59Nt05Lf2hiJqa4T1pRQQMDU
snAQCqz5NnU76JATcUJGU170EtXAMrfz4g48c75pWXDYA4F1OkMjIa+qgCJm3VI1ChB3XYw9yZGY
bvuN0DUFQXuSK3eNqqKbcDLEAKYh5lI7y4Ya0D9cSLOkSN5EEOacjhJcVXb5Vmp5+qC2TKesRCcu
3Ej7rgZox42MWjSCW/X76DogsYaI0oFiUCQN6foT60HaOGSN6QZjo723emNcO3Ksd2RrdViNx66s
FplrdcNCdgUrXd6I6Ua1Bt55RWA4Wvr8w52hYF1ZEDDanbdSiUGWJcY1zQlyUIup8r1Gi41tBJRr
Fzu+BWEl2s5XdGWHA+Zc1wxRnkZ6s2yj7FYfEkJEHWABUxkqW5AgskaNMOrfyIZwEAPn1a3oBB7P
JFLOAr+7bsvRxtNbhcs+Vl6civwkzcifwBJgcI5H/5zLQGGroo5E/dTUG8ep+zWNCH3r+xGgT/Yl
ZwbhyO0yrVR7zQ4x3JeTmS1lOF6jUS+ot1rZDztXfjSTeTXojdjoAyJr9m3VDssAdvMpuusL8iVq
RwkASlRbbkS3hCEFFsPPapy/zhOKx3pJagN4dOT//grEULBIRC1XqiNhl5ilQXG05HrzEvnFgqQL
gxU7vxhK/6LMw2CZdEBTLCBj0aIQXbudpjj8FrSEVSSDhs57bAfwBc5U3JaGpU+0SijtI9UIz8LY
Kq9z8ChPBOHSnEJr/rVRyvZH2dnWra3hjF+lDpKxtiMEW4/cZGukYespYWIOdCYq49pw6ukazVd9
izWBenXW2uNyQLmzsiY4FINd+0sfqd42dad401UJR3I1jfZBrI0t2vzqu4v86ExzFVSgSWq6hI0W
gejLjdMOSXLW5N/Z3sO+sXLnQiNkiagk3SxuOlIDlYVetP21T9TpTo6hu40Jad1Ip+VVzDJYiQmo
JkIuap7iavDN70ZoVLTRw2m8MjQZ3+SUYTcQ9uqvVs3+CqVVqF+OpPt8TVLCzFBs5I+IulV/UeWt
eFDnL6SlZeVCDZ0QNXfenoWRY+D5buRjLoWJwKPq96kZdGe9MiY/MJXQnA81Hm5BPtR1Z5fZz6yx
1WVnaSSKN3Gh84qU9l5LdOO8liFgKDQ3ROt2ID2WUUNVdMS5cy9yO1snvgkOJuq68LJQxpeks50n
nWThtepODi5MGjNmk8bLGA7Mgj3exKcwzMJ20SoDohIiOc7AxcZeDMcX+LwNyibla7sfOVXgiRJ4
AjS04A3YiibK7igSPw0QbxdweaFZuCrKYRd7TaKVj7WIBUBTukoLbK1VuzLZGSOTtrK7AujquZxS
nd6hz1ZqHWSjH4ilkZROi1yxoVnjcVyylJdRpm1JLwZWFi2kB6lU+YJzp7PlFNOjp4z8+1Qo8pyP
YnrNVjF+RqBX3McVgqWyLWGllooJHSTyqyjZdoXpgw+kn8dhSuY3htB6IpaLaPiW1JY+I4D7eN/p
7Qv0yh7qBRB5elD5mWBn+yMvVQvyn92sLCW5nIoO/0MjlHQrE0wIPY/qHC9Xj+amKuWloTvBZcxm
iJZuGjdrxFrVRR3QD2yQJX7h/f8pc5C4Ld80DHg2YhHhy2nvFk17ndBaXxlBGj5g7RR8uGwNGFHm
3zSlKL4LBcFE3PTfjHG4nVq9gcprhejY817bxpgat7JUxJJXLb3F3YqTMQyr+osJ9gr6jtVg3mnV
zdSRsmAy4z3FKYxtGFr2OfKvkcWlbu1dmLmcTWM9+A4HEgcgK+HCFEqwcYLBvuOow/ckcLNvfmar
qzJwH43B6M/UUtO3/Cngb4dK3hqRgWDUqa8IwRy/B5Pfke3WOxH3bYwvXHfqt12NxhEdrLOtAoys
1Fe4KcK3H+laGndRV9SbuI14YWsX3gbxOZjCLDC6ioksKCSxybUfWJCTq6GcrH1V0V6UvbTWJYnQ
z4VL7FJa945HPT++tAaYv4s5kmyh1+xuwetU6Gr7nPDfJmCHq9xgEpFwyMbsxo8U69rGHrWyYoKV
QVqKX1qQ5+gJe5TDbRTs/Txsr3JzCM9TMzFvDToZebAcJ19pv8awdHysItuM5ZbWrChRrgzqDc49
y0v7soV6kRTbsRPprWTFpduZo8B2O3Vbp+1d0E64JSjy78VsL5B9/S10c9uLg5AvFhvBPQup4mXC
7c7Zytn73sgCoLdVwv6XHnYrIaWDQCm/iypGtuVIdOOLAFrbd7i8sXqmla1/RkhXvKJagoOZht9d
qyvDuFRc3XQvSXUOdLQgVTUsRF2U5qbKh4mjWVi7l/lYp3d5hkcOk6C7DaMmWJWUsO4svXnB+9Iu
1ImtSk0THSZX/8M2OTWYcCzRrZockqpuJMooien9uxoKf81TdD3e8/6bT0BEHrKAvbHhF4HHrjBd
Ue740ehRu4KP5i/VmO8rCQdeO1jPNkcQIgPPzVq9YQ+FixW+01JpHe2H4ab9mTG38axKUEhJcmKz
fc3rMHL9Ci1hXpuqot80g/urGgzlAXZKc6+TixCuzKao4PzVwyyt1+yFkpvFlnS+dq1HVb6y5OwJ
o01z+Xkh9EMXxdFddKaWayBwcQhmfV/OtQbwUR1YK683qN91CsW4qCyYk9WW8/ipANgPld3X0VwN
Nb5FSerQsk+y3sA+ya69scACqDb8LcqIvEqDMj3RHjo2FNBLlEX4s0yWvvcXpjZISRDScmGhE9wN
scEnI+60C5Woj9+yrX8JMDmItTWIM3A1/dWyj/Xhg8FEI1KO+GyGwo3cnicIdDwaxGw5mbyLCpHr
tuiYXJ8/uGPXR9CaJqjDmfoHo4gZ+ZquFFHjjQl3EU0kX2nA1AvOpMaJ6zskEszXxwsNt8M2CJU+
5B4kLP5TWSq1l42hQMzsKzGLmxPjHKKimVL+uC5HjQpiOoUXLVr8E+PTuHnf6ZvHx75juDMeBq7F
+0dJg5NsugT7CTgoCvA5F4jy8v7z+/mhjckg2G7wlKlzr+gQUTKQHDpKV689KSndknXJLiKwhX+Z
6shoplFHm9K6ZPHVbJI/H/rY/BG6Zer0FTW0rge9Rdc0Bi3QRT0XScZ1KUzy2uO5EGwralrh5GIH
NuLaX38+7LFXXxi0T+GE2DAhZyvSm06OaJCjAUquPbuK072WdfcETk9eYDFrXZv5+/lwxyasYI1R
DUg/s8Xp/XBBDTIMcTbDEbN4V+nVlsP/sK58W91+PpI237D3rR2eJY4UgxM4C82H1vA0/f0s8Xr1
P5rXuTn67U8yemHwIRm4oKSsbi1nUp/xe1JM6inFf/4jjk1aJBmWjbIQzd+Hl8YWkqaxWnvCDowb
QKRU84mtPTHKsZvKI5zbVyqNz0N2kjEQ5GNkLD2vq0AX+7QiXECDmoGo6M8vyMBFBaaJqrw7N1Hf
TpdkmMl3GMC9vq8wcvfFN8spvv3/xjj4GkUmtls+1DBIdXkxWfXWcLJT1sRjk4P5p/FwmB6oQt9f
h+vGTl/rsvZK9q4XQavqe73IaZR1ffQUKqwwVd6pVwF22VWJkWhHVuipFe3jq4deAWUpjBXVpXRx
sKIZZtkKpXArL9AwOMhCWrNUqTpPlbjaJaWbr/70vjIe8lg4Oaau2YfvXsWxCheoqLwsH9igWOON
HWr2ia3Ex7ko6KHDmKa0q3/0fLroiqaadGs4CEG7bMoiWsKyO7djehmfX86RkbiI2YtoaSb6sINp
4jawmkdS1D2WNhSASnMmRvuurOOHz8c58pg0Gy6BxrNi5TLmhfvNCmmVWSLcmvDjKVLXdfqsOOky
TuBQVH9Dqv7lFuIw6I89BPrCN0MdbFeoUVl+Nucst5haVkZuBLPFh1Dwwe3aNa7u6X402Y+Z9D/g
RqD8XCGT9b9aHFnXqAChC9D93eoNZbSsFhTAM2NK9iZOxr0UgwKqAKgMQXMU9Ktc4KKnW8S5SpJu
SoDd3u7S4bIvWirY+KpB4VBxXPRE8p2KTz+kC71+wenrqbwAGuacg9cvTScFTHbLPW1C+egi6SUq
wvkyEgDxnMG22bezbb1O/a/1QISmDTGSnrW1m+GEkUlnVqvKZKm395nPwUgSWZ0X5Kn3zsXkU1jK
iqTCPoNYsIqETcpeLHQcSkW3qDt4/UqsEF1Lzo5HbxvjgnTQzg5JvKKEZ58nBlqGOHH95cB6vXKJ
0iB+Y1gZfH1c7paucG4ErvOdbO/8xEfryFzTIbah4OCbxZb/YK4RRFex+xi5L7HSnHeaK3Y89cEL
4hod5uCL3vt8cn/c8ADnws1LuhWMLohT7yd3VaAg7DG1eq4jSR6O8D1XQS3PLVGSVe0E8jyk9Hpn
RG5w9vnIR15fdnMqEWJocT6eOepg7JSwtWCpohh76qxe+1bR77kzNSt++XyoIxeJwIPViFoHfx1u
HemLct4c29zLOuSnECtp4tEJQp0Y5/XOapLIWTY02MdFr1O0/3zwI9fJvkpY9MINbrJ+MNXtJGgp
O+W5h2uLuMk+vwsGAOKEfP8ddPcvl4+PIxnzIqXZKIxskGwHCyI1oCYotBhiueM8jiNuLd0ZiMMk
OeqPpynbDQRTCKM4fZBU9X7WlA3haYBLUnQF2JUni8KriK/63rQ2FJ5+/ukNNFTcS+xvDKha5uFn
C+58mRvYlj1kNcJTyjEv6CHS02lSkZzCUH58ARmMrQ1bA5h2+iGyAC+fFlptxpUpxl0olEfIrz/j
QdwFvXViDzK/y+/3pwzFsdTi0ljzD6MQ8AZGY64gxMCbvhbUSt3CTJHJdqRM592eMuWp3ejxEV22
ou4sgHMOPy9GaTvFPGKldXvylp6LERNYDfqlxSu3CFv9/M8fHRtv8brrYMSDGWlCILOkbyee0rZ7
HBEeYNqryFJPDPNxlw1LE1+PIRBocjMPNlKdow5RxB/tdYqu3Cl2buzKgS/i5xfzcRVhFE1ls0EO
r/VB/ElQzEDMu5Z4NTnzQLydZRqTyZNbN2AlaKg701KMxYlVUv/4pWRUFg7bNCF+wWB8/6oRPyVd
jn2J55oEyvbQB/nWldjlBpcu/avoHPR5qi/AVicAgSZExHmj2ls5VMEupY+8wWN9N41m9QWyNtz5
Eu7P67YAUrl5hizOunf13vIC2Zgnfv3RB4OzghmnQYI8fDBIEsKZDJ56VKfzdTy68V4ZqHN+/mCO
rXsmuko8i64+Yyjf36IMX7OVY7rxcDami6LoPBXyn2PLU7uWIy8sOA72tqxD0AcOHoWJnB5PA/h9
DL0CIYsf7gZLHTafX82xFQjkI2U4h0M59+791Uyxqg9BqySIhwD9dDafqcHEfQKr53sXG3++i+bM
iEyUT4YBIePwhOpIDAEIrhLOjv7P+d7VkXWT1f7j51d17OWZRdo2klwOBofTGPsloVUFL08amQ4A
cMBPmm/+pNlSbOrAdH70aRnvqBY2Jz5Vx9Y8FLE4/vj4fjz0UDpVQwF8xAsC/UrmyvMUB5syfijj
6Zbl+sRoxyY8xx58ggYnyw9FMrBISEhBiHuQQJItsEr7ptfjU0AT7dgc4SbiZzQ0cCyHB3631YcW
AlLiERGmPkShWmwUFMcLPxZdSm/O7u9jDWtOW8juqhrz5NJMbbENHTSd0wjT3gzicqVV4ODS3kGP
0eJXP1GU0I7eeZsTNm+mgO588LrUfqOafZbxtRkM2gSyetakWyxRlTW7yHYe24HqhF2GNDFyET0k
fdfs4C9+I4GF8MRS7ss+w7BNyZpIGgWufch1fD4rj9xHetpsQW0bVyb7w/fvWmrzG6KB7TboiJ/l
pMmNWiKm9PHvFePz52MduR3aq8bYnAu17Lrfj6VrI2nyjmRr72s/VQoOq8xUn5sxzT3bzeM1pXJ5
Yodx5KXTNDp27Gj4Yn0o63d1Og51UHB5sfkURoGy1FHt0Meop4UA53hf1X21Qo3ReX9+rZpGFZOK
FBvEw5XSUFzkhsQ0eJzVLiurr6lKpzdU4wP4X8HD6JBx9/mIx54kWzbKALrG6dc4eJK8K71sDOyT
ihpUy1EjiyfPhbzpKzfzMtIBT4x35JvDBbKHgoVDvfb1DX1TFMj8GlxPwa0d5iTy1ACdolZFhcnO
tP+doXCbAAZhwwg69v3EKW2DOIKcI5qGR/TaTKtpUdvSOotaTTuxfB2bowB/mZ4Gy8qH8neHJC6f
qAx4TdYSuFe8mGZ1l0JeAPBf3WAnln98OGIBw3ShmzCOKa4cPDZtoNemN1PuTSBfgYP1X+q2Bhdn
WScGOrIwU1IHVS2oPGPjmJ/nm+dVTiS3EKGYe2lgPgYDeV5Tdff5FDQFf8bBhv7dGPMcfTPGHAIc
G0COPAT92oLgl3LfmI35RW+Jf/fTHs5FoPYLs6/LFSzL4L7oaxuxEL3a1iFyq59zVes8otMLa2Wt
CE1bg9BLvUjIej8ZRniju8GwzMfO/+qXODGzBnEWp9txiQzW34UmLJxJHYZrU6vR6sa0779MbobY
KtdAXBSg9bdqV/kkCyMdvYpTld1hEUWLPInqq3Cww61WN+MuNZFodiLMLjql7jyIp3dRkTRL7vCM
zKVuugCAWHqIE4Ev9wD5yC4yEQsnPVxjgRMxitvN57f32NzkK44Jn84hfYqD9dOqGoy6FnMTmfBz
NchnTOZXhlA2IivW/hwu+/l4x95w9txs9ijf0xA6GM8McWMLMik9WYVzzemy15NdL/MTm9ePbTWD
WimNLfYmlOkOOdtkBoWiHtwcynNyQ8hfjWbQ+VEl9zShIWcry9bUvwUEEnx+deL4uFRpuaMcrg83
ZG6ZVVnZm9REinF6CgcVl1BtKDcYXdR0jWaGM05FIPFaJl21SnNEgkqbs5BXerczUfmboPt3Qm2V
jSaNfOkjDGXClVv6nXSw3fi7qYF27TFoLgE/BitXaha1F3taBZp/qydGs3QmsyInJIYFKqcyWMf8
HjAi5QueD+2azIlpWw5zwpSp8f9nEzSjRsZrW7H1hwpU7IlHceyJW/BxAB/MzHptvmVv3t9Ibcws
T7rcU+XzSDt0MfbqNtFkd2JmHVuL3oxzuDHCLZ+lkJFyzyE4fQkmq11mYbj+/AEf+yBaUCvpK9Bv
s5yDr4Za6WBgjTr3aDo5yxEUHIfxxyIJ0dQ34wnT2dHBqFdyZnFxtx0eIqyaxSjHDYz+zso4iU7b
ziD0KEB9JGR04vYdWwgsyv58LbDsfdj8puMorBgVlVfH9Y3e2MC8/PGxSOsXGaFZCK0Td1I7Ni/m
njcHWCQE9mGfZmogQ5P5nXvxkIa4vHRt70x1DwDXNFaFUELPKCu5HEpXfCEdKvTGAFNDgJP2wgmc
ZAN0dryH68MbBY2IFJrPn/TRn8eCSBmJ+u0H620/+HCuQ7Y5fVW+CDd4CPXuNhXoSP6NcXBKz3gV
iMiHpeKmI+W3RI/ncRItqebI53xUgBW29YkP6bFtK8UpRBukhABxO3gPRe/i4EB76Uk8IyFpNpDd
burC3MeOdpUW1R3ogBOFimMT+M2QhxvWmIBBNHpq5ik9ZIW2eIFVirjd2tdFd+LMIY7NX06kNMnY
PnIWPjgXyd4xymmwM5YZffwmw/JXH7nWklh1Z0n5llT7EixFxoq8jqrZa6BoszKzRvRHqtmjQVHl
0a/Iu2p1HAu42vAZhbK+DSa3WJFgly4zv3E2g907D47JqklCaYNgSmnIB0zm0mah/1J7HTsLFMih
VL/FRXuJFAf4KVu+yOn6RTaKaN1mo35bIrrmY6+bJ2bTsbvgzk5dShzM28MGLIEATZPjT/CmctpN
coJvohqPZmmeUTN9lNHYnxjw2COenVkIZWyKrYe3vYwJmK7YDHkRXG90cS14l4nT70rAhvfBi6BJ
//yFedVOHGwIUczoXCCvC8fMgycdKGNKlzTNPCub3GXYt9atEUJJycVonoVFmj6UeuaQYIdy8tUu
4IQyfcha6D8SSd9W6XuU65//qCP3nc3GbIF2MQZ+OPK61uhkUhepl7iBsQ7r0brIQ7aNY1wQ5FDD
dUYX+f3zMT/wVx3HQJVA1WdetSEg6e+/rMFgTpCGeKObyUfKCpV4gyBVbBqfABHXtmCPWCbKSTNd
u0EdLkd6MjgvDG31+Q8RR9bK2ReOHEPjmEOwyvsfoiKNsDIZZfiWY0FrZPY1RCKdbtBW5+YZd8be
gR40z7BYES+eUkTWlIw+alSH3XUvenUzjr76FBpsvHUCPp/YFufbsGdK4ZgCFTi4UETa8GVEjM2S
3a0NKw7XaIUN8H+59IBiEhcZtvbKCc5gZYvbROTDFa8tJjRQDtNj6LTuPlXtryrRiycO5seunw4Y
HnR77tAfFo4ot8VpIwXXnybDbYgszSOpM3qMNCXcfH6vjw2F8BqtAW50PhsHGxCaTlWVzZ8ltxDh
qqyc2c0HkmEPEiV4/Hys1+d2+KbN1V/B6ZXP4OHxP1esFGBqxOEABByMUBrGmL0mQ9v6JVS33E61
M61Q/Ws56P2lrivBDVBad2mItNwSf1L/3kr+B99wAt/A1KKB8U+SwOpZPv+Narh8zl7+579XL+kz
ztSXtwCH3//NPwBuJmFTFE9Zpm3N+k1p+we/wfzL5s1FyzWr46z3YVNsA4G7UbdgcSfL/P/Cppy/
DIrpJp0T82+0wx/kl9NfZ4F4O9FIu7JmYoA6l33oxxws6UkM0kqb0OyMxGQ/oZnIy5VVih6v0pSR
+GnXmdyU1XidFjqmtDSEiUXjgvBLtdygjM5Rr2MvJMKozfA/5okFcFHtXwZpKTOcKV4iNMJMH8jr
3FEUViiyVRRgoaKNCOoM3GY7CjUAIM1KvuAmgpEFqXUbv0bwkBtymcam7CFRoVe0sSMbSz/O6j1N
yASiE2wmxU7DBexOJIWuVZ8NFRQjKxNz5J4Zb3t+HCHDtVXuMAn5u0Kp5ZecT8W+bqJv0AGUpyjN
MP5VubUwCHLbtq4erCl3E1LsNOXVNMB4IQb4pnOCnyYb00Xuc6X4V25AtbAZdpNwNSLoX8TA27Zq
kPwqyV8mWNaVxSpX+faZJdRsvSKMtpoYPez0G0sM6iKy5YUk6mnR6jCiNOfO79oLzUcMHg75LeZ6
TBMwfBZpkncL3ennv2XnxEydG0755LO4LynxDnvwV9/go+0sgI9kSoqbZEy+YSSOcZYWt0OsTLhs
oFsRARQS8lq2m1aFXhpRmGEKkkzqr30b/m/iW/NPIHgKxdrSrQaxtSdbxaKnKBsExsVt0LjpQwGL
70Eb8Fa/gtuqgA8f3SUCnBGZLkI1+9VM5TWSW4DThrKXxlg9F4ZW35UuR88w8oFyzi3iHorXddqb
nu9MuIVNWV2NXVg/QVW4s5qo2BYDZFutGYNzC0s2iTqu5mFCdRAtOffpVCrVgkP6fWD4wd7IiBaG
MNVk1JT89oeiVnW+xHUgbiDBisssqkJt1evhAFsurKZ1Gua3QtGGNZGVCNX1QnxpUuluGsfPV0KE
ELt5cxbxTPMOU8xkXTZU7hYlPi6toNQ0+E5YE2O6qwvpdFZxqWtDezbHA7SbvlbMe9voozMjs9Rv
Bhe+akbJLjiK9Whlci+LjeaQjb4QkA3O+rEy5a6IwZOaZgzdGZ38pGB1hSv6a8R5cpHqtQCznEMa
S2d56wJeE5kbsXb7unz9Z6E/sdDP6v1PF/qokXX0Q/5X8eu/wFe32feIfsn/UXt+//f/WPSB9hBM
QcPMQb5KA5e9xD8WffsvtqqYhehh/F73/0ntEc5fMCdclmFq8Kx0Fjv+BrNa+D//zb8iEBCZA9Jb
ims6/+pPVv15V/h+0UdegCcLiSbxoJSQ3+8aR5yhGqH1KrbFYpkFv9JAuQJuuwPTMidWeGTK7RuV
jBm/fdISVjbRnNi4viY+HP4EQdNZILqlfP0ab/GmNlXQGS0dIgCIbx/Vy9a5jXDNL6a2KRd6pUIz
RiROjibGSyz7W2oY+brXvxpAIacQEp8SXKiTsogKZyPdZFHa2mUVUpU2zG4BB22ldGCl1fLHzPiO
CsxhOY7Z5FsMxHH+n6MBBQTOeTMV2yhrFo2yHk3XMwpqo5C9rXPYhDnOGlVCOVPqRhA/lbRs9HN6
Pej4mA3sM51FRsIdJ4WzoO3tBTldN4bkAhzgB5GjXPAqQ12TokG6d24o7Q1SvnKNfgq/nStvLPer
huShCeznqeEX8DLPWddLw7KXWeVifQzXbZGuuiHDsJx8GRT/Lq76ep002bqT5Te+VOo2StvroLHP
YJt+n1CoyjhZ0qFKt4QROIseEM5C5PmPbDCo/cUOGSlq/wMh5iqw2uY8b3oTymq5LK2GwSAqJIIY
GA7t/1lWchnJ8cSyQrtyPhz+6w3kJiVI/ee7peTv/+bvtcRR/+KPmIU6tMvYEjrsR/9eSxz7L5YX
y3Tx6WgsD28IYAI2GIAvMqX4ASoxMZxW/l5LdOMvSqgsTo6KjJ8Kvfkna8lhbYsJiQWekj/qeWtm
cr9fSoJ+UCenLFpP19tAAgB1CcEkids9N1oBkMM2KfUnVkuSAFnVp2h5B2cyBG0z5ZjeCYU1OvKH
dqgKM7/bTQMAoFbv1vaYWYS26+mKRJTsz06av4fCdsXuFqvHB10JLtxO0zJTbtnJ4J/XtX4hGuIU
UN5VJxbHY1fFraSaRHUBrdFc+XmzNk4wQUpWKLl9DQAZxFRB4ZKAHQa7PdEimEuPb5bh16sSXNOr
ck8gJn0/1Jz2jRWcGwibxYVfpd/k1BB+DaSKk/AQw5diY1v5PnncqlH8XhT+pb5zPjF/HHxWujOL
NfdQ3ykHsiGR5cotUi9roVEHXOeaUZ3oDH28m1iQMLLxSSXV8INmrwkc0dAibLe1a1g1czNv5MIE
RtWt45I+9ImLOqhHcUeRkPJu6ZzamCaHZQKz6nQRapKwvNGSqAPqF4wLvxwCmNiyZWeWH5eLNwvG
9e8b9hZV+fE2Uv3DSwbxG0XphyMc3ti4B1TUbtk+kgHik6RSqoTIfD7KPOnePyxG4UtN/VoFhvpa
iXozKQFfsWuoknYriNEF96ScQ4m8GmmDLwc1+8Nq6utdfDvawSuAcCCoAjNttxRvNbBUuNa6TC7K
OCF/3nXBgSbJ988v8FCZ+DrmXMFGLEvb0jpcysYwsZy+57VDMWtcoaZPHwK15VgF3M1ri4DzZvXF
7kZnWaXk91hSdfalKbw2qIstLrpu3VKMWdS9Xf4YBqHsRuRwC8BS1e2EFJuMEsArCci0z3/3KwHx
4MkgAgCOSCkBZfbhjHMayMmF5DWK+pbOo6H08KvAGXZrRSFtC3x1tSwdciYEd29N2ILxTZ2A9bSa
U17aciLbBNv5lUZM1Il3wTwyNal8kE/GG27y1/zv30ya2E2tZDJTuR1kuNZ9WurUHYdl5Vjo/6qg
uR8i8qvU3nLTVZFO+R5Fan1ORCvEkGzgtNjRxqWzGi8QfZH+ppGyR4APRFw9GNl16fWlbk3Kjj59
sapgK6962ywBSNfuQ9tHyoPsHH/pCvBZtaHYGyq50aITtcNeZ9jLpG4AsadsmnwTYltKEdtI7tve
gUhrjKAhxESGEpWKVa/Iq8Il2aKKbDgfBiDigSr7uRqO6qNSV902zhOFI+P4KxnFF+nIBLdhkHhY
OeQVf3K++fypf1xmHPTcAqHJ3HD40LwiQthsTXZ326gJL5WkpY/nqDstGu7wu5Po0JJM8W+MaLJY
m1S95/Xm/bPEw9057pRIYGf+TmtgpWjBDzeHpSFyY5m41tPn431ct+mJstqgusIHjKD8/XhN4HY5
z0Zu4zHlUNAZ/S4oehiO+ElWnw/1cZrSu6KxQUvUnc9lB9M0aKmV9JAVtq7TmWeFUmm7om9P6Z6O
jkIvmW2KoGNx2G/MVF/JJMSBrWLVxAJVtqt4bRU4159fzGFzgnWMq0HC5bBb1JBUHjwouDwzHZHC
2oD9d0USVryxhgz6QoPRwPAbezsIJj4ix2BfO4+1HmyRWkenliXx4YNB1h/CFtgeJsqeQ0tUhRVn
Qh7RbI0htWHNu+nG72O5MXqJPUWQrbvT8sFd12rxkha9/QXhRE/ErNpdQHoQezMp/BNTWD/6m9BG
UutERPDBURIYioLKWTTbPGjznVqba1dte+wJsrr0G1ASod0SIm3yKqeVMl61ZTQurQhtI/CSAqh5
+pJqQ3cJ5XQ1Tf23Nlb0ZRXJ8nbMW8LbZWR6ZhD2+3xMLxVVntpcHL8AZIg4jSgNUxl+/1L4Wu1m
o9NzU8PxS1Db5abtjeA+ZBVblpUdr/xGU5eZbUm+WHW2H8Pp2Ynsu6a23F1b+njAiIddI7B1b4rJ
Lu4cY3qBxpbvhQMCvi+DkZgGBL4ilinxcdUpv+2hi/l1dnJg+ecVHMxO0BL84GKk7KvEgD8mN9+T
jpnPB/6VjGoW+ZZCMGCNnSgoUjYliqzPXxBxdBbQjKf07SChPnzdnZG1ZDTbZqYYSaKtUsf8zrbq
2jZoK6euSqRVNzwizAx/NBCj2i5YQg+idCpCfJlBs9HVpljVaAoWfaQBorL1tlyGDLil5BwvjTjQ
XsYcNWPt27c24QKmGhfAbtzH0omxAXf/y96ZdcepZNv6F3EGffOaZKNMKdVblvzCsGwLgp4IuuDX
3w9VnXO3ZV971H0+Lx67dm0nCQlBrLXmnJ9nXpGXuU6um6+QKh58zYFS1xridorU35KHf926hT7V
IHMDNLfmL0oz5ghBkYDSOOCI/1wnB9Jny62xEA9D+L/zl33ib5Ztnz0wlSfSVfaKHyoKVRY+8e+W
OrRp/UbeSMJbm060Oy/RX460ftLP+x5OC4EO4zFaIuZHM06XpEMbJB53kkwfC8tJP+ewi4HIaaoJ
TxcldFbfCE+QK//DofN6E/uEZ6P+d1an08fxXJ+Kzk5yE51joF+SPrydg+7edJO3MuhfKXn9v7yg
3veev5wrOmt6iRTcjH5+fu4j3MBYgrhlKcPreyCU17ZOnK2umcc44/LDTEiDEuW8TXXL5sYlJXJU
qVyh6X95en57M3mr/4AYElxzH17LYugJ1STo+DCFDclpbcDYJCN6yxBws70sf/vzw/qbl6a/ZgCs
TuUVHbh+nX/sIP0oL9aAZ35kLVGytATxLkOY/aVG/O31XX273ElcXqIcfj5Mriychi4qJ2pkkv/G
OduOdR6R1hwax0kRHJeO7rA1NDGWUwKcmG5AuZtH43JB2v+XbfOvRXnor84OinI3gCfx4cee9OAt
mUJF64yAGLI0SPdKElU4ajKlK8uIW9IuD1nQgzouBvMvj9VHedj7zb06WrAzo+YghuXna0EkDxMa
RsgHbbnZaxswy9iADO9vFNKZCvt0g5q5GfgAstghzmxGvyu9rZm3hb2puiBD+Wvo6TxmKFE2dt8P
Vuylnvr+5zvjNwsNTiwf8QO5JgTgf7gzMiMUqAD97kAYldzDQkOaQOzvjr28+Msl+c2hEIm55OSi
LQ1/Sb0QuaXaTgbdoV+S6s3Fln+31GuyrOGb/x+nxR4UBzmh9yjJP65qLZCdvg1dgopsIe9QivpA
fYPkMpc9XcT/aTT+pm/wmxKCI61SFg+/yC9mNntJUoRSHEkwgN0mTH4fqrSDRGiqZWPOFS3yJtN/
WT5+eympr8k4IHcP79TPNxch2XUfZV530PaKYvIInxN5ZW+laf/N+hp9FLCvdzI7DZNYj2g1Nnzc
cYeFi613sbhFXNiUe1/rXgK5d6dlixK4BhUplb312ZOXceeMk7GnchzmHWo2p7qrQo+HSzj0GI8J
vpYnmzC/DMJsEQ4ABSESbvqky742k2ecC4IdFLCmEn6LAlvKmJhTcuLAJ5FtG43eZO0nxwSL7Bnk
J5KEGBCg7ErkqxCGrUd/sBdrW7qzZ+9zq5r9nRORX/8McFRUP/ycZgkAeiqY7HLOJKRqKQqZfVKE
6iNvr+muER5mVe7OMFvrVC3zTH74UIzqGg3wEJ7dftDJna+gfO7538a0ryapSDAf3Kiot8iE3fRM
frcXbAfPafL94HXlA8lZfnKStYFZQxYgX3UqbYlzSTxVCknwZh7cJj8GKdTkOBwasL+6EDolB1XX
8iofKSfBo5FHXh6UmqJiO4+eJtByRHR0iYIvMek7QKTftpW3bq4EMuWvATIqvQmSfo6XEAjLA6hE
Izg0vSKwbEqC8aEWruyJa+yi4N5sQEnvBj2mw5FN7LzvwjkSIHtSv924bbosMcZDEiAgtTW7Mlnb
f8SVMTXqlBd+yrOujCFXN06s3Gxk4tu2Hhnnwx193j3Znu3npLXL59IIzfu+9omZrfL5AiIzJucu
uhlKva87tZ+zoL4nj3czulm6KxbInbYLZLeIimqfDuPJGfUU2636mhfkinqDDRc+n5195Tjfkf1P
OyZOAHRcGRx8NZm7iMzxgxstDUAxNLYQK9NL5bbza0DyJVnqBOjWwfh16XzvYnTmZTPOGlAx3gjT
3/mG3916USV3llmL28KZlngwhXUZVmV2diZ+D6oF4gNF8jQvjnfwDOtOCCiQzAUTbGtuAXCgGNhU
MFYveUtsFdkSd0U5H7veJVAXAy5/FDcF3aV5cuWpmGd7u5gEVcw98S95lowI5YvqckIuxRQ9vE1C
974ysnlnTUAMlkUuMYmbwzaxtX1Y2LreJ2nZfoE7ZV7VWQDKre/87Wz28s0nrzI2+rHdkjlaHtA1
eEdJ0OlmpX2i2hf2UUFeRkYynpjD74XXWvvC08+VOXTPtUguAs99EIN+9uaEUaIZ0agbkufKN1LJ
E1iFx3EI6v1oEAwL4++xiMKVtQoV20+bELgY7NkSScbGzaNlm1E33AtpjLeES4T3amDMODnqqifV
Emw3hgFt1D9UN7UXq2D8QqiquqircHxzFZl+WkwLHa5iFMTRY2rs6oVcPXaaMk12jYj6x6IJMzDT
3DyfK3Iu5m3QUUfwMmWRyJk2viApKa4JXxC0R6C4hYV1NIdU74yGoFXfWsJL/gGQOA8E7Afb0+oq
1FM6qRfoA4HqgLcm7lRsF2XLF8Ny9mZO6vbGsPnOh8Cwm29zsBTthVOQg72tQhnA5G6YbF8Zhg+u
qghCmW5KPXrGifasqWjSduJCSq7Upi9qaBzkJz9mdPVvbfJZHhOsCOI45b7ceZHorq3JDveAI6cF
vgLNOKIPzVffTNhP0t9td8FilpctL9lvvQpTHzZX2sT55Annap4VwtOxSN4imvtDzC6govhe0Y+L
DudPzJmqN1ASkAx1pawvNSqmLSWadxPVdvsiIpIkFKaBQ8+O5THUbv4yKj5HGyVJaL3dnZaGelrM
+O5tF2gtXbhV36PAB/fjwJ2QOVH3nBF89a1r3WJfzEb3HHS2uMhlAhTdmYEzC22qz17TwQgPmolQ
2MSr+u2wKB6Od+5uYQKmTX2Y1jkbruPQgRwLaCHvqEojuS+om7D6tc2apSTS8Wll0y+70EMptCHE
hQT1Bq5ABM+QVBXyiVF1TqwjJzJkswezyrCOB3Kw94rLaTwB1+IUg7aIssvUXviqfjE+jRhvp3Oa
gJkVYReSCwmPsOkBEJNnyqc6rTi8E+HH3gbJzE6kO/lYXG/yCdgsrTt7R+PMI1eKR3VHZs2yX0gT
xoQ1E+tD9F56gzIaEkzrZd4ND1HHQ8WvSxO+OxUVCI4AeuGrHFN55y7SelSC6y3yQh8WAqcPYcZF
NaSrLw1uzbvWk+2rt1aYce0v7bgtOqi5XFlx4YEcYdkbSA+X8HNbSJtXy6jAhMPXeB6JukZABAym
schsQ2iQcVk7kmBP6RoLOkS9+h5Nyrtxl85Ahd5E6c0sPEFmrl9V+vuSo9SE92FPDtHQzoRF44pg
F7vdQgtB4g6LlCjGOstrVqghAYXXmNZja2nvRnhN8qn1s/Ta9wbyxVK/2MJaWDJkAHhnN8Q9qO/e
AP4u7cPupPH1bVNjGC9lxcmTpDB/WlEKXwjKFmRr8Ldbk2z8ASnUAgPVYwdeIz/EO9aVR1kksM77
iCbO9h0LkFU9/wE4vXCTplPZb/OFce1m4TmnjVUrglVoWofBCNo9db04STSgeNmvd/lAQjAzF9t7
EFU2PiGPALg+NXzJ0jOL+7CX7Vcnz/wHI1o6co7rKbvRfgWuR7m1fMbZOd+GvhqezJW4Ltaf25ZJ
eOXBObzvVvQ46hK9j4LAtDdsMrIbV3HVwjzTt5As9Ju5EDFjzC5uH5r2yb0NRO7YmRlYRmfiE5ul
uGfLPn/CxKO+L9OI3myRtMR3BlH4b0FLmy/Gypc0G/otCg+tbxBU7BtEObOSL5URE06b3LsZJdeG
BB1C7KtxBGiPg3y+XYxOsvT6Lncaa1Z2UxZ5Y8UVrvhbAmJo4pIdx29tKqjRR99p4GpHqn9rUDpC
qzarPO6qqXszmtx6eufdj5OyfsBxHYaYR6+7Y7VY3ho7b2Xs2zXh/TL3hh92OOBySEbEkEbbcll8
3uTqYE6FhWGNLS8EkdK4h2XAahb444+5Dbu7PiH3dsAndd1D536Z86S7s/owvUn8FfQcAWWFV+cc
WcciudMhz3dtpP3nDiGgeScN8PIjBWXlHRvdcPFCJzhTEyd7Am4lixiGbPqmPTLzLnHCLwtRuNdJ
1aaHsVyTUHzM7R2vzStHugWByEEqbqE2tHvSbtQn2Y7JZsXo9WnDv1Jt226TsXVevSj19m5bLnHr
atCAzowqcXT8g5W2iCgJQd0WKLPaDSpvfW9Vcr5lEzJtagK/n+wydePSaB76yD2PwUrMM01BLSMJ
Nx+i/Lqj/wOYYzzlFWghggz8G3OqrOssqFg3nEUA/xTGmXCV9qbWXvLgJ3ZzjGYBvQBZ/bKxaoaN
4GdMPIL9adS63AqezbOZTvKqToMahChKIbb6bAGJHdnQQv1KpD6Bd0E93xfN6HwfS/fUCdNiSQv5
w1HdrvYtmJ+9ezmT4fqZ/baJLmduXqNpnTM1/T6js3wEbh8wLcvYkI55oz+H85Tem8De9yCpLvym
7LbRZIh0g6/mIpyWr/T/qpeiQrXJO4eLZBtuykJPhRMHWrsZMWCFOhaG6WzGxDBvigpbmxoGnALJ
QCIYwcJ3/ENAUz4xHgdwWyx1UXo/KA4yeElwO5jIU2lMoyMKEvcrcBD/yVc9nl4RPM25WR1ol8IW
hzVJJ25VSDZiys4ipHHTWPYRXoj1mpnJtB9Dwzz0ADS3oRhgXo08jBCP+s1U0CpMtfYv2VxA2XC9
A9HQzZ7HiQW4yalOUx8pZlRG0dtYDPbnuXWt66iKFlQLlfvYZnMez+xh9+Bz1lNT5RPugeCOjGi1
90Y1d/uAfeFG9jLdYZ5ufyyMmuy4TXtx3eXcBqIGWIqCuG5Z1lqdbdwqVzjioJcxQCAuDYHsEPhs
6N00/5rrGZQswrm+6EoYPa6BSjef7xYcir0wqj2P4l44CyBbpnpsyILhunI9IteLhm2GO+7BPwD3
aUkvuQ9NuWyLygkvlUahm5jZLvMIj4NU4N1Urdc0OG8ii6FFuRy1bsaz75H7xR7NKHjg/PrUpnN+
U+ZOBto6X/ACSVlTlhLDyGPEDG08R0mfP1e26x88iwY8rbWGN9aysmcGAUMlSpzuStPMXsHCoyg2
AMowOkzCvCe+8CRhvVwkYx+PoSrOJb8y9AAUcMptSoajUw8aWvVX9H01cJ78wpqN6DliZkqd81U2
9eoP9Za4a3Gr5AF2nc049tbzrEEANXbwai3+j0Q23Rd2rOUXwtYbFi1lfApKD3v0OKS7PhiqO+2z
Yym1tBh6R/0Sp3MCObYy54vRrkZxMpxmcrdjYKrgIijIdmDR8JsbY0qLdFProLmhfdOYGzvM04Yx
ACl+3KNe/qWq8vrO7kjp9AV95I3QLKB5NvXfS2Wbr7XKs+9AshYIxwYf2KECOHkE2j3gRwmnZ8mO
h99NUOTg3ix5Sxi+cyxbqEpLNLcvvC3pnS2lZQ80/fm/mkTYj+yPqUwLOEintJjV96po+u9qUDQR
lB6qt8Kt6SqopU++mCq3XotM8qbHijnfqm5OvtiFpAh3SVuPYigk6rvhtUYFhHqM0E4XXv1QdjML
g8rmqdkHKUSRvRtNdDSGOeP2yOyBDU5Tl81D5g+Fxx6zSb7gJ+fvRO1cym2QR4VHiqPJbYTlqy+2
o+Jb7nLcCghHUWkFFDEzB82FW6tLsXg9daNZjxZR66DS0j2bVz55McK5OboT7cdt5kbaOJALzBag
Z0KabCimoqs8W9kdvqzYtJaJz69kLLzqoMgNyZdRjhk6zUGssPHUq97sYeCoQ+doNN4k2Xz518X0
RgOxJeloFjhjZaJMC6xlbjbUE82BqN00djqcWfgL16aAA7bkwUM/Vh9KkdPuQVkgKDCLmfgbiy7Q
jd15s7XvvcW71LJvHrwJRQU/IfPWeAKMkPIce/RDsA8XEBBRMYyHCs9cdob7PL6NPr1RxP5em519
w8oeCz3ah3qo68+VFQV3RRB1UM7b0HyEMq00ElPXSm5cwqfR140m35FdOd9a1Ak/HtCeGnTORMpa
zG/Cs0vvP9Nb+jJcxdHo+e+X2lbfBdWLIKaBHbFWo/ohcpWXh2iQHQOMCEn6wSyEPcclXl/2u/yc
y0VN/+80CWWYG+5DdnTkphNoZPqSJgp5qCXxjZ3wJI86iSn8XYP3V1wNK9yjJlijiu1lXsobwv7N
uFu3kGVQQygs0QZ+ssiE2nVlY56YSRO9Ww2A2tNwBvVbiKdlyaZPkw3T673f+b/S9r9oUAmQWecd
/9Ma/sXEdBYKbagU/9Sz//sv/bcINfovM4I9i7wImSU93X8rUCMsTPguScD6h/bUNf/LJ0uG2Rxb
RJoT68H5/Hcdu48slT4GNn4a6Wui1H+iPUWYRbf4H2MxXH9MYcmTQ+/AQNz7OGyUVGAdEooMoJg5
d4S2p/7IQ0I9rTet744vZloF14bnNfeCjuT1gq9xw7puQoiK4HRbgNKxGhWL3knIRzdZiHx64xu4
mqJAHugjOqceAvuG10nbbb1wDp1Nw84i2yTFFOzhD2aXYzk1V2YagTdo7PKqzWRxi24yPFCYZ4ck
SAJAoaULSK8ywCAMhX9YRCaPBcrP86A0DSdSY43YGWhPk48b2pe6tP3PYgC6EweVzWYmIALbyQZk
RobdX4x1k9yThuDSPMfgfRxW5t3CKLkoCYwtHEi5cg4BzbtTSn3uz/simf2bKZnplFqIrcyYkgi5
kE7ci0LaxrepkR3lkohunLwOeSFV8kc620kXZ1Vr3dIYHA6948h7V7nTKS+wN2x0kesqdnL7R242
Jnj6nBKqJI+ZsVDqX9Ppp2HZLsa32qc9gCy/sa+NpauPWnTPYzR39/lk+4ciC8dPGTLQB/o+9NFK
Y5GvbhKkz9Ioioi8EJddhJ/mFK01Hb8hrI+lWQRiY5tCkhETFUFs25b82ul5GtiRTZ+RPdtc6bp8
LUHBXkSL6PcWATbfFnMor4Qpb4wl9U6F7NuTJCr9sk1KbMxeAJ5sDpkJQLll02fqgW53Y6fFMxtd
rAFcpYFPo3G9t5VTXmoLbqNsKp8TnSM6/1YyXFnCM4CRmtlh7pLysand7HPRi3UsVrfk9uqZxhxR
ahDpjMQzabnaa+4nK3ABztMdzrTkQakPjUnHT0PY3WfriwiIqaniSdXZtlwcK914sNbf8BMNMm5x
Y9EFKBUBI3lW3wrfm3Gz6eAKbSLDjgUClC3D6tzCB7uySeLRcVFN1PjsHwLaxk2bPiXBYtN8G1L3
taOjS0Bx6/mHoIT+1LRECWBsTwO2U3gHKHSt66Xyors00bzbSV2mVQewXY+8sz2YJzDiazqWaGwU
SJ/cMBioqkEf3DqbmZn2wHPyqK8/RU2ePBuVn9JGJD0/38Fmsb53k6mGTWZOw/24TMClR11YL31E
9z5O647e/FB3X3COYFNrJ+trIR2JQ0v3+l5NcHIuXKcgnkiGEZFdtlabqHJmKBJ9lokNSlbnyRnN
7JJOgvs6+B0iQ8vlpo1h15HtmNYhzkAzOMPe0uZxjogLol/bGLHOg6TiJVyO5bZNVbMPs7r6iuIn
+iSF+2qY0+qelM7ZGnz9w2ul7rgnrKbeJdjKnuncKguMTt4DGC1r+dIHJJpQSeUteeyM0ytjHCoY
c150ldlzv217eWcpjN+8a3mepQlmRxNrswvLdokrEtI2y7gGKrqt2LpZNOyWqaexRqP25LHtjRcn
w4MCQSM/NMPAsiYZXgKmIRWOqlTc26PhHWjfFvMWS0ri7txAmi828Ru7xWVFHW2z1XFUr5uEoG/L
Y6qdDnFkslJmG6e/l6HAS5MEVf65EHkHQM/qHSJ0l2Q4JulchzGzpvbLGNCFu3DpMVxA1WQs7Jla
0e2RxrfGC9i6wKgbb3WnuQ3SCGgmAdcRgyaX2sgIAY76k55+dGU2vWi3ts4Og4tq108AQlc6Heiz
tWS5yXSUFFt8hdXWMtR4GoI+MmPLbB/SQjE7KCLot2xh4qosuq1fBycXpCij/pqEvEzhtUnxiOYF
yyZygI7mQPWY1t5wUHJKNgIfxLhRUpByZRSaXk8/+rvOnJfvi4NLZzdafkeAylDtzAaXJ8YacOiz
aZXjcEnir0/cGMFqrfi8GCnxKzpw68J8DnXhMzlnqmf1/fMAIzG/SeYE5lqU+zdWPiX7xSrlvV+V
5j3CgfSWZXE+BGGxHMd0evLcur7v8HvcD5ZK7I0p6IxMdL+fHYy2A1OiejplOi2ewtq3WaRIYbiH
8Fjfmmy1b7GqdXuVVl7ci8K9jtJKxc242GzrGfpvLF558VxpcT3Y0cBwDa7G1mGecZ2DlX0e/ILA
JIUveLOyx3nUI2J+Cd3CQ2Xx9TFn2Bih6oSQN0qXBzeU/hGa1wSYyQixi45J9sNZ0NrRixoAsRpd
A4RMJ9dR07YPC/f4MeXEv7WiW46gVj20xB3U8qRbvhRkh5Ct2AGgTy3mcLkLkGxGfL/reqIgi95j
PRqEtVwyOIHEJUhirKb8tisHufE627lJmlK5LLJFcj8tuIPp6J4phhk1kBsX8KwNzW26BOKwXs9H
UFfWVZQvSLhQE0MIk8ZNUYyjs7PtCcx0tGTfk95l3jMbE17nbm45jtnrk14CfUeFNh0iHUXH0RrU
k0ya6na0vPGC5wnNG/Hx2EHbIKr4idIRN5zWaOJy+j0xXprujvlxxcgudyCwkodAW0CAoEWMfkMi
d3LGHzsfFS9GZiGEAtRR+M1kmPTNUo4NcgxE17MYyuyLOSXFUTVGe6gdVBRQ7lhquP0yXtIIm72Y
lPtgL8a8uCW+cvrSBgFjTNKuXuxGhDe2hmbaZ+uiSbCNLQ4LOdnLTkrbbh5qHT1TQDHGGjPyzC47
1aH+MOvQzjDQTtGLMJKCIitS3S3Dd0A/kIc6Y7P4fuHFOOA684qIZcF7LLJqkzFVn4k25sXPlceB
rh9kl26JCoZgjEc32LeIo+OsBqMe5+l0h9m7yS+ZP6rqYuiN7NkDPCO+2j6PeKztwvR2clqgx20K
f+4W/2xZMyaYA+p+YQ4nbllbFqdgpE9MKFuyvLD3nT8XhVF/y8fZforogD9aXQoztBOPXR3oXeV0
1RFnOtmfw0iF2cz3frm8sABCjc6+5r3/EgzT8Oo0ih2EK4mKVN7wgvo3v/CDsLztUBIBHTOu+HFA
BEv8xXXRd2/O4o31pm+7lTHcOcDexCDKC9no/s7xgOrEw+Bm3aaVUZo+hv4gdxWxg3fZwn4H/Mbk
Vca/1Bv/W0L9pYQiiSNERfr/LqGumkEo8bX+2cj3r7/13zUUHl5SkrC7knmJit6nLPrvMsolJCII
0dUj/Ho3DP9fU7DzXyYxZLiJQ/rrlFqoeP5dTNl8IMkgFEE2tDMTQfN/UkytjsB/1lJUbGgZVydf
QHoyOfgfJHAoUqahEZY8slgze89zw7o3ccqfQ2qffdPlIbapNjBflREkjwEzhKOu6uRkSMGkXNpj
HJQBD6np14fiPU4GiVy1CcPCeAzbSm0D+thi15h9FFtZPt9YtTH8yKVNykGWlk+u3fW7d751mrGa
MdvM5m1tB+N2pd/FVmqyevYVa33TVf7DUA/zX5KsVu3RP6pJrgDyPyzRXAauKTrAn7VJOTursRnb
9jhLa771E4jTqR6i2O779bz43v+4RX4jwPqghXo/XoTmx0Xshc/hY/Vqgx+d06Joj5Mh8ZOkJWDH
iVyGBPXmn4/0Qeq1Hgk9IdN5RJTMZH9xFA4oAhStyCNdKjjfOX3ZSHsEDDiJeBjt0j3oLE/u/3zQ
35weGdXvviRsmqitP1xOFF1TVavyOPiZXgPmCeYgsy/waDiubIr//GikRyNYJM2EdfOD7jiNwknU
Vc5I0Zy84lxLRtGzL60JhU70+OdjfRSxr9eTAHsOQjx/tEYv/XxqIFzKrCpMceyyuSTNImPEsCUe
iLwyEqfQ0GTzzSAH62pSxXixoApud0JB1Pzz9/j1CmPdJNbWJXGFPz9qBUtLYXkdnPzYsQHItrPS
IFUZ5j9GfkvH9M8H+/Ue8kyCZ3Cv0G1xaeL8fM4SA4fTSz8/ttay3DWhVNve4Alus7bIjvodiR3U
URH+5bi/O8m1X0Too090lvlhXSrSnMaxT++xhnbZbkZ+zckZSIqrxZD/Z8dy8aCS1hNZJosqjuuP
VjqXboo1ZpE4Ct7x227WAdkCpsRqpifn05+v54f19v1YNOa4lChYXXScP1/PvCIhRxrcQ4teJmvb
UEOdSuGMf8sI+6Am/tdxSD9GK/t+u9o/HwfsEeaPZhbHxMTmtJ2nnJNydW0zYHa8h0wIjJUz7Ww2
nLLNk51Zpdn5z+f64d5Zv4OF5WZ1INBCND/eOyMbbEHCCd8BVfq2tcYOfBFF0DlxdHVq0pAxge/o
v6zn75fwHwv6elhYQJy4A5QMj/iHW2ekG9gsSSCOGSFEn2XuVyea4/q6ZU99kE5bg7g1gMS/pwcH
cTKhIjxOfj1/t/yyk9/aMapORVInF6lpVKeEmhPHSm7c/fnq/O57eibvdnSqWPbNX0KYPCeZlsAw
LmCC+K+afB0Zj10Z8ROVPiSLGvlHsNG5EQQIvKbibI42BHanxok3FI17GfVRAuwodK4jw1fB3h+z
JoczHQXj4c/f9de7dg3ZW02dmGdQX39YBZj+9o2CRX2sIhO5QkHXvohrpfrdn4/z4annpwvXRvGa
2b2mZn58NwoDyVViKIERr1nuIrF2wOqi8S6p17yHPx/r43L+frAgwAvE9JX4lY9pmTpUnnJJzj92
jUSSFSbj1ixxg5U8KvvEbknamSd9aTEZfzGqOj3MDUEAf/sS78L6n29XjIHEWyJk5ocm2ODnJ7WU
rWHzZKBVHCapj0Fps5j20ey0R6wuy53h+Oarl6FywAryPu7JkB4JhMDhxq9M71Ih3T9FdBBuQWHb
w0ZBLJa4lftBxHZRLecyUwlKu86+X0oneRvnoXwikHs5L6VELhB10n8IOobZxDh6l6M0WXBVNdn3
Hl3rBz9rzYveguWd1a4etmYrVjrNRNogGVDDpsSNclNJ0obLRJuvC8O8s4JvtGyiuU7eGFB77akm
p3nZ1GObwEqzXNqAATqjjROsAd9GU7iYezvb/ZpFifUNMrDzaXKctsNu+y4QAA35Vo69O22rfnay
nUIsdE4dnmzXY2mx5CheB3IAtw0O2bcUOpAd1xXbxjWxLEwJ8o7SYW/i8D5MrslmqA6YtYbBYO/q
vAteQgJWwntiS7nfePpTxH1NxOHbVhp3Iem8BWqfIXhZ3MTbzmROnoP17yoPEmaqyfPfdWJS0yYQ
pfFIh0yfec+UT12np5v3y5v4U7+z68y8ax0g0idceGV2TKzUd042qr1zkUYVDYwlyxFBvq9Wg6Uv
ZU/zNQ6ZpH+pm4I7sjFnnH4lhA6AYy3XTnuhULE0zezRnYX7eZBmCSCBNvytU9gBDjuXz5logpz9
vk23qgvEq0QIW8OTkzo9REsEam61/j/kqeN8CutRguGxubYVvunXMq3svSUb92vudUZJFauYbSeo
ZO68yZj7GD/1fEsc+3wjtDtm28C1xJcSYNJxpoH1BDDCRTO93ocVPd1TOOQTkG9mLmK7zBYbGKsi
gaYeS+6loOqXczohr9oklF5606txuas8wzTjpWKfM2SKzmTOCahNldO8iRU32M4kk+NrBqL0oplD
7l6vcOdbmWQzDMKMisH3GuPRz0hI25ipq8+pUYLLDsnpXAzU6dKdb9B+dvueyPuLdFqaHZlzHtLQ
Rt6l9CKOZijrS4S0biyqEnWwrcyz5dTLaehMn26GlzymfYC0fyi+0vErzpqjoarzgptqCQ6FQDXQ
IVo+0KZzXkIkPZsWqaRJVU9TESGMacxLTGqzHVvoHPfR3BCoIuuyiLmqdCDEeCPSWp9yK9qDo3f2
ZKo2JwAdDBKMga49bZZNV3FaZYGXKSsK8lDI+djYykUZ6Lkv6H+dc1qJGzn3q/QCeTGpBgipItvZ
e5345CdgCbVq7UsSTGMTMUDc9vV0INzFjIsFO122mP42atGliyi7V5l+jVr7azsYapcbFcY0361X
6YF9NMzwmSE7GuWR0LdYz+SQJ0Nrf6kc97SQnkKPWVxnPuj0wvUfxzG5bGqGP31rL7sMdcMJYSsL
sLvukSpbX/vCcc79ohC3iVKdjBHZLCasqyLodIjiv8oDFTGE7uxU/ehMNMzaahgeMTNP6CelTn6y
GrchVcJIg6vBK/lCTUmCI2I+e/nkLa6zn6eS/mE/2tFlb1ndDRslN9tOZPZvGX2VqNl0+mmwzelB
N5hXN41qEU+346LPZMM7uwTo5d4telBrFTOqufTnYwa5g4Oyiz7L1LwPvWm6Dyatd84yDLv1/eNt
ZtCiOPnbrrpVfbDEAU9aeXQNUECIwRtmTZq9CO5j3oW1r2I8WP+HvTPpbhw5s+gvQh0EZmwJzqQo
iUqNGxwNmZjnAALAr+8LVVV32d2223uvXD6ZYookEPiG9+5LOIpKtQKCxxPBjXx3X6e0Pj3XH6lY
U7lFbGLteqSRddCC573tdPnk5jBlhEqGi0UeXBpEeeWla+kwUF00U8VJQyq3LdPMXmbE3dZx++hZ
MmA7mcjEZBKyA1S9LpHOKP/NTMeOiT5SA1yHnJOH0m/jo9lQt68MYAr7eSi4MFNqh3Tt5to9mh13
U0ztS1l5NrouObz2Vun9kqQHsOsrhfHDKGz3eVSMsnY67o9g6hVaj6qnHivHZl/Ps39Bde3cM+qb
ArOqauwBjbung/b3DAuRGtSib3/WENc3tUqnYyPNG7ewdMRPrcoJFBZn/EklJUzp4uPM/fs8bNB2
haxPaf7T2GJMgSJZSzSmDzL3j3yp/sNo9yzU4jBH+aAN1uc46929KzWmBk3Zrb2qMdZQ4Tahk5b1
akKeslOulm8dTw4bxbbkMZs6hsqyM1dFKNJDmDbGDZ9gsjbZoDVDKHaDbXNh++WNw/ggCAvfuIuw
2O1tTABnhn1sturZfgjtRiD7UtUuR4u0zVFkvveSt8RB0wRDpxIzIKCnTSA72t4uHkojR5klAAHD
bX8q9dG89LpX3epzSNnvm5Wzqju0ZJspA8mDMWvId8An3Vck1wxxqiY6jZrtVeswtPLDpPnTT0k7
fmbj09+jGIataNYwvQMtK3mmoy5Cp10N9oWOvd6hS3RpAER1zMUEERqE2Y1Ki/yuhjd563XjuDcb
tKkARL19Mc7tQXmltiLdEjMDCqebtC+9nRUNxUdWNq6zyWq/eSYiHmeXk2a/fLtIkM+4dXUg2YFZ
Upq3Ty4y9YKX3rTwCPLAt1HOBl04D+96baWYebSOFNkaMjEPV10itiyROKVzf0LhnQR6lW74xpNN
Vhifir3ZOsFFn7F7hepWRtF04/p99eESOXScIW2uPZ9nYBOb8w5Zdbi2vEzeCX3oPtI248xuoCLn
HAJtBiwLd1ST2Y9S70u3+wSBQQQ8qqcx/hVjNGUdw1qFG1uWtElS+9U4cXkz2rVxSZTdP2pROHxY
beK9Rr3PFrEsfS3HLTN7No+9qcjdAqFQQYaBY01Hw0h9bFnO8DxJkVz0rGjWmgejfZU2SHkSpMUB
VVR0mYzJJbOiYaphNOHBrvLR5LeS494qU/0GpmW+zkmixcRlTOz/877HDsrhFJOAljbjXoRKHkVb
1P1akobGcTbN0YOHTmAKcLf1B/bWPEYE0yGuy9zn9Olm7QcrY33rozXa1DwUdqa+BGbNSf9Z0xvR
YcT5utQKPgU2jm+hsVzKTJT0m9itjRIHfjvuyY0KnybgZ++aUWu/DKdX59Cboh92OaeBqHjZ0Rr9
R1EmoFR7u30LayuhnNT9oOmSRwpj4kFCRwfb1Fwd8ymKZrazM8crrBcuquJJt8HQ6J4GB2gkj8Yt
50B3va01o5RtSzkFVqYXuOJixp04G5AP45Lx6LERzMHPQlj8gaEmxstEn0xKJYjYyYn2iOaMbe+o
n9B4/B29vBU0reFvM+G5LOqdo9GxnxMkva4Ku996rEgDiCba2g25nPV0FKfJRno7i/e55oXjqvd2
BGJlK7wL+c6SyfjQOOxg0PhFN2k5/NJqFBzNXJQrZxiMY8JgFyJPPB6TloAeX2c8YIwL6Klu+x2q
XBQmUvgrenyeOhRCR6uvrE2HKh4joezOuhzTcybGXeZAXjQpuAIieZy1VOOtAkqwiq3R2dttEwd6
MXi0JvU6x8jNA6IK70bR6SuZp/XWk91P2WrVpl5SN4STVFiKfVb9qGhbkt5O7EOM1UyAOQ6U+x49
aeJY2yqMJ+oU/1IW3bHQmldVzCzFwqOsnMe6DW84chkYIQY5Oe38K22iJ6AzVxepX001HZRp/u7r
idrNGUNKlsYfKL67gEVRv/Y1YT9WedKy1DU+Rl9QWGkRh3xsHHKnlWsojNu0r/FluooEauezGHyA
NQVT7ZWt0RFEqu+foSR/jkNycFIsOY2bJyqY/Cl61gm5ZTfaetnRQiS/mqYJYmVi7sS8GZrkZRzG
jlVWfLabR90b+h+Nh8k57pIH+C3x3sVUGcAf6l80A6zRqAbkQfQw575vtX07psttPulH20zcFwdb
xi4pQOjif1LtIWkcxqMqXdoJ14/HXaUEJXTSZtYKTeN8liiw221cjFfbcPwvgIIs6LU6Z6CzyvzO
03fGgCPmJL1iCXds4mG8g1S7vJ7RZOn7xNBZMbgQoWSLK7miXZWxE2WqaaXYMNNcsDyOECpn1EN7
1+xd7SJ76SbrDtMESiKfoanTKVrOzE/AYBrhqxfh/OpChxuQf5UVA4R0GhFgFGhZDa+iLYq47Pt1
xfHCnGnZaUxVH75+p4OHWkOPsSSFpsk8ovYeaIGbcLrRLJsuOXEJHp8aR7+kmp0MG+lPtB3oCCgi
2LwGpVi6EzhLw890NtRt6kzirIts3uIryo5xpsJXdF4MuSOA4FfR2RKzU0snEs2D/lFVyrFvZDws
LS+A6CmI7bp7bsqB0iHHTr6rhdkeqO15ac0ptU1c0aCv7Smat7jg6a+UI9+cHMt00i4WfCuu72yc
lJkYykMJLDWYeeQfjIzg56Qzw6MZ2wwFOpp8r3eZESybmu9/b6gtsKeV0x5CB5gzfcKwA35YvHz/
Fd8rjKvu0PZX6H53rm3Pe3RK9XtXSHqwsTWYEnimulUzZY9Gs8muZy6dBz/jwwTzZQMwlc32e1Bc
5yNrlJF4jh7m1jovkhowWYIRWvP5FYtYZUdnluXOKezuuUokbwAJbrHiHJnvOwYvdzhbxQv6Ur51
RBP8zgSgHVq7xA4yLq4zLdb3c9aTI1tj88YHwvtCBxv+qG3avmaI6yqwpxQP/xJHsur7HFMgHkKV
YWNlKsLwksOgRyQe6q2/JkfcxsMRIhrm+tdn7exXUU3Yppaglk2ZKHrzyW/xj4P18yE78+yQmL6j
udrKDIzcOW+kfrGFAiiVzmzIZpvhVUh6/fd1pyXlvB0wxFH+k5GRt2Q2xLLDsjiM2vL7xXUIBZrp
2kqjzboHhMVnkvds2QT/l+9qvFTuwMfGkDKwBLY9oxTlrlpGcSjf5ht3CtXtdyBIVcEfdyyuAGnp
vLY/LC+Yp85DZJDz8M3lrPOKeb5bE6BSuvpLofMjWYke3y0Hb11Xkk9LOCMXLLS36WbghTbT3Pr2
ulEa+RHCtlJEAhnW9o7rPtYor4XLnHX9PXgSmhH+mgECnIaUq8mcedF01Kp3RomlueZxPjxKY1FX
CBUeB9SJ72Gsj3dTGHPraDG3sGX27CaVDI9hLar3zO3kwW9GDSFiN+T6QC54KK40B7zD0nAYf4VR
lFEBL6n2fpkYZ/qW9ln6y8db6Hl27Cs+pqGrjCsEAHz4yw1rdFn8VcxF/d54Cf/02CMjyvH1HiQj
VzTmHsKAeQFx4JS8lw0/52PFP3H4fvR2hwROJLQesv7Ek+cHYDW9XTe04VEnlnInZcjNPnIHhv3k
M7Eo/Z1sB7mJKme6MRmB39QFYXitsieb0NBZnPLIELeliQ3fJnSDvT6dj70uOQ53Otm0mM9a5a3t
5SpQNaM5u16YCpBOcF97kp5QkZJ8dLDTfkQgOt5ZRWpVwC6We7pq7XBd0Z0ChOd89C0+qQgp3g/k
W+EvN6x5w75crsF2AcaD1guPSWSgLvfMad5rLpYyIg5o+zwnHn56Dn1yQIMxvnRVMr4BjGML1VGQ
t4xSyUOLKSt4MtZpcxbdUF5wVPQ/El15X/UAPCepRv8IXSafVpHiyWQlZKVNtjtFK7/kChiQx7+m
DmoiRFhmG65dkHzDOq+Tavp9/PwfocO/EjpYnseC6B8LHQ7l1/+SOfz+M3/KHKzfXIb332wg02Le
9d8qB8/7jUselh/wsiVqwuCPyqpddOGW+M0l5RRd0SI++J2/86dk3EVizj6OH2M0b7B0/XdUDpb1
96soaJREXQBnh6vzzeL72yF7b3RxMsejtjjRxjWW2fzdTvE/Y3zSuThjZlYUYd0ENaLXBsV4AIGC
g9fmZiYdcgwEGNQN5p7hy+1FcTuHY/nm6ylGt8jP8IzxU8V6rEK5Lcq5fCvs0MQ1IYzbNuHJvUoH
1KFMQwlXz9IiKiihc2IEHe/BxVVxbcd+uNWH96JqiaTs4uxJDnr7WmXJoAXzkJfzLtPr8Z2ogmIE
7akxXNfMCJYEkYvmuDIl0MlN7TTZR6xl0MnNtsDbM2G73dCvJYdsbEa8+rnfM64eSW7AsTFba7ul
+dwwBXLNoDX9lLbQS81d4y82ZTi98dlM3cHboB5NED+WOZzyTMuqz7qr69dK6vMFJbuOTi3vTpHf
qU/c/+UrjQcDRJIzphMdZnM/1Wn0bsSGwWwBTVqBkA/Bax1AP6GkSDx1mXH63dnmVBHp6ZHlgYNf
uYCQk+zimcV4j0Bt3i6aTSr6A8I0fJpAaYOhRNFHn7tTVHB3oukYmKVm8Tl2dLjmWHh3ZIbXB2xv
8sGcVIcTtus2lprMfTjXgrEII4ujLRE4pxPNP2NZhKAsKJrjMOfxMizGqLpKmMCcPb0wyqDVpvzJ
pMt9ALrartJeQDIAuCJeEmhrL1QZ46FWNlZP+vKzmhFeyjJxQK5NVkDG3XyeI9E/59lUN8FC6jir
sG1O1BXDL7/1CReKJslIusut+HawynxTN8Qqw+f3G+TKwh1ucg2hCsj4ZdK84EgijI32LkoKWMMG
7dFbmuJpW5xJDWNhwj/vSlKhxJ6dVHJla28+G0yB7/3Z5l9jMdU+iNqA/NLE1kkY6UAf3FfxXjMl
E6epqteGHJq9QpJ+RaIDPQdD5qtWRu0RYaL/U7XKbbcO62MEoCajro1qGv+KiJXgmA7fr4YA2nTu
YispM1zvoVau/G7OPq26Iuu7j41sE+lzsfZtKTBOi/IH32P2yMAqvnPHtLvpxBQfXQpYfyMq1Zzj
sLTWmjNFxZrLFZih2egLioBSRmv4c1FF1k0z0KpSRhf1JS1deCYrVXCXv4ylSC1ckRE7WT6ekT1k
ffSHROd/qlJEkq24P0ypc+0qf9Tzc6nrY8nIs9PkvC8U3EgiwPTwOqnBnI44QdJ9o5w74aU49C2m
t6bJABRPI0NDNonDpmPd9hqG/kTJGKIgd3vL74KsNlCbFp390Pc2Y9IpEaxSCE1B1pjoF6suxrO0
nXhn4UxddWxfg4zEF8IZhow4SgzuLffLNexGuoFkGPLHMVRmcXZ6qad3btLNub8moa/XH6wZRQ7c
A9cpbeJKGm2v+vbJQlV9r2XeQudpTXVASn8cotK5QYDb7gqZGet8XKJL+2K6byrPOPRp3qwY3UYH
b+rye8XD+JqrdGT6kSbb0PTzjVvzRUKhZ8bZJSvRxJcCe0hfUCPrMjkPKWnoQFto4BuGr2Gz8RPj
1YEQTA6rdkxTAzcfxQPLxo6X0VQwNp31FIOih8XUVoHgY9mCj+1uE9169XsWWorZyQZ3q3aTzoIx
+XJaT73+XApZUwuGfMnTV9sNJ5YHeRBKnQ7QYGQj/Ezfsjd6ZJ8I/zGtnjx3cg+FV3/afGObMaER
mugJMOs/RWZ766g0vZNN+cIOcFwZ08mF9bEt9OphSMxiVYyuDJQO9wPD/kBtmw+4/rDo791YZGTB
lfmqH1i/rebYuWkS0R1bsztJsty2EwTanWEO1lp0U0a+jeHqa5eIoWMbkZvN26vn13jsuhvMH9bW
UWJlcBmdHL5tPEjs63Rmn1fMUNVOs0ttZxHBFsipmi+I5FNiASsk7F5i1/fNNPlXc26JL4oSmd9n
2qgADbRfbhXrxyyJxGku/Gajdcor4HeM0CmHssFn6XH5/XCB1axxh8JdZqq3mUHcADOJpgv4GzhR
g2gfZ6IuAs22uovhJ/d2qzXcElkctANYqqLNiLUgiu5hyMPw3gZHs7IWiZhd6RMC8+Hkh+SAZNDU
3/MxfI87vbk3alfdGaM/npK2M68OKJcHDJBFIE3n2LlFGYw9l06q6c92hzQW1hYS83TEHsDij1bE
/VTj0F09zccb0Y+IiKfZx0Pp5r+WHRUGMZqnuT8rSZIahKDOunDGaOdUJq7BfKNornbOKLLBFnoy
cXkFNvqAnT928aeV08Xhiui6wM36Kxdhjohdz+8wlC+ZlY67SZy5W2ONW1Cj1loaaXsoZtO8y/HK
rbV+qm9tJd7socVWILTsofAxBtjSNZ5lZaHSJ7JZcGXEeJKpCwiKtWAWTYmBRYegl52o2+SkDY5/
tDs17UsvGQ+O5BE5ZrNz0HKQbOvv4u8/dfK/qpMNfIz/rE7e/aza6G8jgsTvP/Nnnaz/tqSu4anU
sTAC20Dt8Weuh/2bg6zQoBp2vjMg+KM/CuUFu/9nYaz/BkTaopAF+y6Y9v47dTGqYerevxGfLNl0
vBi1KOI+2+Ef+ito0zeqEguSl+9NL3pVWTyyccfbDXj1hTTCh3bQ9iXMhBevEC+TgmbXu9O2A7cl
F+4WpBTjYKpiOnQLlatk7HGg78x3eLTqtbvQu5CktL+mkGSJKkZfXC2UL2ww9RuYXv2qfTPAFhqY
mTPvr72EB4lWjps+cq/kzHl3ak4IL5PFqVTMTuEwLRieptl0mmGsJwWBTIfu1wzF7dSR7lovlLIU
XFm7cMtslvjrylVuICbV/zASpqZL/bt4QtgZAz/j6WHvqFKeHavAWrgQ0tyFlSYXalq68NP0haQm
nA6A1UJXowXaWEn+xCmy6hf+GlNDwHEg2apepGy7B7VuF15bspDbsoXhZi40txoj0I77U9+0C+tN
LdQ3ZUGeygHByRQinLWw4ZKFEgco4t0YJsVuE4TJQpIjx4xwpIUux7iMIgDgnFrIcwUIOokFBnLV
bbgUg73GLqY24ZyNbiWurOfzF8a59TMiwG3hL1YJWVwztJ7nJPfanoLfzRAq9PlNW5uR2hjegHO7
bLKXHgrPPfBj62BS+3CGl4toIRrah8bUiD5HU36yMiwuK62w230knQYnd51c2ipXL6GPBR2lnv80
FmbGrrzqgWFVkMRiBDabTmVwY2Aw37uKWVyZm8AZcmOw99L06lc3SXH9Uz3lT6y87ROnL4MPIxcX
q/ymKIgc6CDDmPbsNgaTqsQUfHion1g59DCZOqMuyfoLQ4IKK708YhaC/NF4pdusEhZZ2kpUBQsx
aGmnyTPF1lBu+uZijAM9F0blBg5n+JQaYBFQSxebsUiqB4HD7mIyDjtZi6sehEj6Vtch4xlcwGAA
EkQS2yLVxo3UTaZY9oB9SrJpZj9gjRt8L4ttpmj3plQQixk0T6jcPeu90c38aaKc+Gh71zxoptkv
+zHJp4rvY01o63jHB6gFwP4SdFVgn3/A3yI4QfKSrtEvsqwymu6MiEvT7kMSV5lK8eabKZqubr7M
/wq0Q1cyeaB2kMOVBebE91B7OS8oCGVpNnmbsAMeimk9yqJ+jbn/aFGBlRIrwcgnHNEyr9wl27dm
l3aZGuBL2LOGnejN+qc9sgIN+6q+/f7NUhJPPNo8wcvnhuHeRzNmZ9ABthOwJ/LurXHBjWmy+JUv
8IvSLvsfXWqpgJkYq8VkeeNygf/AxZWP7ljwF/MwNQ72wCGyJvpkYnnd4Y1WVvr2faWlaE1ntkT+
wKx+YtafjMrfeJZf3araZy8H8AJuHNCqJ5bUxrMqFzakLCz3Hn+OdWBzMF7FSKhE20J6MaLetYhi
5UvFclMetWLhTBuhYumuCvkl3Ti5lHrl3OIAmU5NKIxrqKfeVVEubWKuyGzF1C588w3YY/hycKEi
AeKFBo9/0Z3KbJtHsfZQzSRJzA4kkSaCcFMRSLj5/rYKVVQPSTR1XtAhSJUIEgbStQlsO+MitM90
vIh7yGaOMeBGi8lVLXbWfOSqZy9NHJn36rXWFBhNlQRdOl/wEV+GZrpDsvNjaOCfDHb1ViZQwgoH
x6d3Y8geVlJ0Fw86+Z0y3hdp+8tW/gmdAOUHlBHMGdexM7fmEO+kMz9FuP7WGPG9M3ZtDrrQJqoM
G2M9VYFnlNVV8hxDh2SSVSMS4VwhSjxi/BQXZ+AMZ9kZrR23NgPhkiiRFNMlGf21GtN1F1ZHs3TD
OyE1jCMjXapXRRAwFYPHnVNl6cpjqr2Z6gxQFazePX1QHUgva2J2E+KrjEYUtcZPFh/VqcFSdmLF
zwbfKMTBNOzPVkjKJfse2T/t1dCbsD6i8JU930uneZ9TT0vNnqPY4vyVEMZLwlUKc1oDIwLNYyw7
ldpxqoeeNUJA6un8VQw2CAwaioXlvK3l+FCyJDz6braDrR8H7FP4ghNHbMemD1epmjJyssSjMwFC
wRPHpGYqUJsZ5l5xCK91r683Y5mFK93vj2BN661WVa+N3kNhLSv9PGW6e2y58CFCOvraZoysi6IJ
tKJZoSD8ZU71tU4892diwBWzVKO/uYDQ1iLLfkhCIt6nSTM33OtY0c3GY52KPBoPjDxafmhhBZ5n
zgNzyPdRiv98tQh4g5mi2g8fmqL7iieJiKT0pguAWkUwFhZGGZTS0KdVObdYkwejPFfCueSc+fdc
VmxUnVDcmUxENsroS8yZPaa4rMzqtdVpOEqFUf/sbOYC+EBxG1UZ++j6vSeLdk1gvL9OxfDC/IpM
2oqnvQ+fhXCN/pO4q1c0GDt9akLGBzVrbDMbKJHhYFUWtN7Wsh9DEmUCh9sQWk0ZvXgpz+GyM9cS
o85ZeUCGKBK8L6xSw9WFW4Nup1lqCEJ7obQ605FVhILyZoTeCB08fUzdHmF9ZxU/O+JU2WK3+dFv
C6zeyG1A3mpgnhxLbbOOn40Kk/0JGyI3TKt7Bqmg2+OGyspcaNt1613qoVZvpT7lb8oQ5sWR6Ads
KqwVbIJ5nXMXcZLLBCIfkpUmCGGY+itnTKPzAH5SHDsjFCMzxNmh/WLQ5kUNsgt4cE/SGbVbR7Re
kJlA6PgSwTeEbUSKfJb2Z9duLa6Ykplo1SA3WVmz4jE49tUFCQWWadjJm7Cxi03YNeGTT/4FC5Q5
STeI8koci37JEhdN/4FKIdsJvWo2yZiHQa5sNANxO/4qC8O4FUUkHxVj0X0du82z00hQt5yFa1A7
MAVcpnQavnYEFvMhK6jCIPNpR51tVlALo9lXsP+DupUp/MwphCUqPH6tHLS0lX+4HemHXcsKDOmS
ftOGSClzs2p3jQEyv1dZGFAz3IyQji1N20VGBFvIm1/TtmXQhUICKLBq2mAWmVglWMO3SMdkgD7c
2s0VW8YknnYtUlGEJExR7bwb7mZsb6tsqPBPO4N3OykIyk3aqb1nZtqrKf2LKOvup3ITChBnklu/
dqJtnzOZ0MwmQgSQJOu+pX3WCSpiQqZfeYJWt0iUwTD6/YR9StlPZj3uRjWi4DXnh8kx3QsTCkEI
rZfuSJ3YOWB7gly0m2qoop+YWHYm3IPV0FT5ZkjSfjPqIzqPQcCYSLvwoJrwnETNlWmGjaDESw/T
7IynMCURBFykFmdiAyrv6mecruLk9prDYjyt41wsoi6VRvcmHJY1tzC+ZTCpyhrY2GhaxCMhanQd
qYAeIRVyVT6NiCHhVp4RAiG5SqMis1GapsN69Jg9rtCZjylN9ND31bpwEtpfRO3x9BlnHhLGlWOG
lcHwrXiGT3Sv6f7AmN1fMFq9egBgMW/ENHeXKLUr0qlt6wZY00szm8lmrp1r4sNwSGdJBjMk2HXu
2+lt49b2R7csNlOjnD9EJ+SNKlxtm4jhZxtNAE5tY8AEOZjLrss6WiPdDzik7g54lnEGYtVcl/Xd
xghR706a+4YZLkSB26fvSkZTgH7QMnnes+fWGABHKevzrOnKYBiSMQhhNvGorHN87Ra7Zc//4Wty
XITLp9mk0GZR++UahD9bTdFeHCZIeWV9xrnRMZBK/CPKAKfcpOJ7AgyW6kMHwPblZnZ6VqrsqOM7
a286CcDk1H/Qh97XVw21jAZ/WGYHVn1et0TLT2cLovE9O7/5OWedf9PFxScNKDsKxBwMJpVcuFdl
WK2TMv5sioKnvtYUX+7gLGdWKOW2R1m1bQUbC8oXZ2NAc7zK0J8DaqCrmaQ2eJmZYbIgkvmoW36z
dqeZO60v1RNqrf7U1GZ5nvPBQyQ9yfx2EfqxCPXM+KNsOj1ahWkybgsR8yjQ/RaKJ61hRR2Q+96X
FwHcCYbIFlf4jd6zbN36dTYLglHjCs7KEJqWxpHvIpHsdVX+wMtSbewFlgx8o9p2HIwbT8yHZEEq
1wtcmc15dkmiXr2KBb3sfFOY7TJGipKmqlohN+ESiihK0m9ic7nAm4EiLSBnor2/uc5UzxLM8/g7
9NlcANCQt4ZfMRCFvbvgoVtgrPsRYnS2oKMhArm0j905a4GB1BF+BNwdw10Uy/pqLvjpbAFRz4gH
VvYCp24XTHW6AKv5xR5p/NiM+nG11VKw1vk34fo/U5//V5qriW37n0199u/qPfkbjpb4/Uf+GPqg
giDIGTiSC3SO4ajDrvWPoQ+8rN8ALmImxb9q81eIdvpj6GMYvxlLegHDGWIaHMNjdvPHEEiQGY1f
aImbJJuCP/m3POD24jD6nyGQhUXPsy06JMMh5sKyvL8bAumgoebUjoyHjrUez5y5wHkxCH7PYM6h
8tUWnOY4ybHGuZnxI44z7UpxMe2YkU51kCeeHeTdiIpFD3PFakYE6C1qioehfu10ndfhciTJQBuq
5C5tx3qRt9gQEGOg0b1lGJtvcLOhof3gjFbrbxQ0m8vsCoF53vuR261ige20nOFEoSpU1q3Gw/h2
RN2XU+5I9e5H9fTumvGUUFPxsQVxNND2tlmLhirXm6M9afVHb8Tpu4zUdAfLRSAcS6fXqZ1biEJR
5tIUz/Ln0EYM2OvcOkRkjN5HsXNPB4KaE2yI8bhMfbLfB6r/MBPVXOyYf/cVLEZNvlWW3vi1uQz+
OocrZstKtbBzHubW9A+22dub2hhbwEzVqFH/4pJnzWMU/l2F8vVcKoO3VjteZQdJptM9xum0Yc0O
xXbuh5s5tOOLQUrDl0gy7bls7O4aTwwm7CRNb2ioMXN4SydPS+3torglUawzq1vPax8lMJC9Xasz
+Q4o8mNjh+v/K22c5uMvN8n/YYRfIAZ/+6ZxMC8XMLmpmG7/V55S7TleFOp1+WBVRfgqlm8/qirx
IgxrvNNYNbByQhaHzweoGcglcmZYwm07niY3Yz/qH3UmluGLjdo0Kq3sqCpcTOHEfzWmYfw06kqc
Ig29XowV/mxGDYIyL3xiGGMQfcuoJCtx3jtZru8TEtB3MdbcXQaGeD2hYNjMesE1bUp9OOmz+VU6
bAgAF+xlH9p7sAELmZE4pmScMuTiytjoTBmAXb7mtZ8eLatSn7BnTNpoU32iRzUP7pS3+1ayjAlj
CtJ66LcyUeOVmzK7uAMknbwjky8zv2C+pOy2w9bBfJLyCPZ4JC+QgLFfJ0nXQHlHUaXPLXOKZBHk
lHCHx5JvaVk4pzdFvLBcvdxA+V3WP72cMgIXAL36yrb9Zg8TVGzLuOuwTdTJKZdSv0FOO955pRhu
bCoVdp5mnxebJp7T/URkiR/MVmRctUSOtx0GmTP2MIZeszfvlb3cm1qGaBLW9bMVd82HD2/1bLEH
DXQmZf/C5Pt3Z9ZigIfBQsq1KUyf79KH0/HXG8bA8xhGg6tdESmjyPL7cqcBJHqaRnRRrQu/gawy
rh1AaJ9kDqDrkItzjN1//JXW1XipHSPEHaI3z25joUqOc33XePXLSAjGuumd4hGdgs9UoLWJtRiQ
SuYLtKIKMYvoEiR/Z0fjhu7UuI76Ip11WRayedSmG5KxEhRhMM4Hi4qXA7XK6NFrKTa21IwNzBm4
6emImK/N8Ll+X7bIo5BuJgjC2sZGRVdX4a8q9wBFaUX3jDajey7h6F0YIrIuKwCvxWs6reSj1LMd
DlatCPrRXwSmSPOXBWDmbjIv9m49vflTKPUPz6tv6/b/nFfLxw/g0cOg6yDoYROx3Np/CehSjego
9FvY7G3taHTPrlhNbaM9pLPPOwCoQ5fddNqPdEqGeGWPtV/fjC0YuJ2nL8Y+k3uQoVDe4AjMhvo9
GxzgED4lEa4v0SKGw2vKJ83M99Akvbb952fP//UGAH4sAVIGz2XjO0ToL2+gnLOuFTFbhhwF6mZM
BWrROoq2jROiKu5KzpmwUZwXhsMRU8a2tnG8EiEdfvqTUE4Ipb41OZin6t0cIaA4akQIbEBN3za5
F/7I3QbFXFxGdKT//Hf/L/bOZDlyK83Sr1LW64IM08Vg1lUL+Ox0OkknGQxyA2OQDFzMF/Pw9P2B
KXUqaFnKzl7nIs0kpUI+ARf/cM53Pp/HX75820WWaDA3hav19b0zQY7r2R7EpewWVdzQNOFPrubQ
29fETHwz5nherEXjTQbSCHiKxycwgSUdPBX3R4Jz4tXATPKQCdTgpVtpD62TQ9YeEO6gKu+Km9lr
4hPtx3g75NCeWAoNzc+exwQ/EcS7Bs/8QZ9nD7VhBe2/I1Ok2Lm9C5MwAak/LgPPlkCEJ5MokL3m
wWNv8B/Dw3OdbdZY0VZlcnyGrjXv6qEPqb1lvZlhlnmr1jTHDyNqOK/M3NaWMEjT2MxYjLZWmf4w
mJ830iqqAFmyOmQ2Ey+YgyhFB54an7de6GvRex1qst/gbePtMT87zmiXL7RPjMrzxOpXjI3ku66a
eZvoEhVkNfQfdpYvJ8jy1YD8OxJfP1/bqIBj/IWcfGoJqpzMPH3QsSlGtGZO/B0G3ptVwqoGSDoe
0sHEjbsMBjWw6iegy81aMJA9J9Cti39yIVAk/vIE5Tb0LcgBS0ie+CwHv5QNnNV5B2ukutCVt4DL
oMSPwefZnA0jIxGCqhB9LhsKFF3RllJMvTpmO7MG4kzaRHlzkFrlrmWWZMDqGdGhvNLjdNVDDc+J
jii2bcXkKuBO0n9MAyZIjv/2h0mz/9HFrq2tWbHnLsYCj8yGgnLsui9ascldfeI6sAv26ZmVhdk2
M2CPglDPu71H57SeZuUeiAt5ZN5ukJglydpaaYDF/MrR7piETMS1IFB9JyCFIzJFU1yXAO9HYyYH
lbt2j5tiKTmX3xVVSfvUQGwWWspSZTTjeeNb05OhVLEmoMEKeD8SwlrCDeFHaL7dBGPsyoH18oao
MV+jTsCVDaJ4jx960hg5zNVuZmxUXpu4z4Frd6n8xnMg/oZXjpDJWQ2WB+YeBGLDioEtR1rh6ZHU
LRCRLU4DmNtKvqM5MC5ICpcCB8bcUfdGHlVN7qxr6JJI9WSHK25Ebc7HJdE5QJK96GeHmr8O20/H
vyS1DbFtY9tAQBFIRVHbAPawPw0bifVDAvSZVpHhqPRKa9ul/PEnjMtxqW1mZjE/8gzU56qtctKV
ONn1lVbMxikCJwajroQ3EA0swjR7ApUnDMv6bpQzcb2T3s13RFCF7FPcZLzU1Jb7VmOzGTTNPOO1
Sr0DqRXaJuvy1Ak8BrtRAMl+2Ng90mSvcWJJ3Bqd7VAvAuy4osqEeVSvW5+4XchSob4GkZ/9RNR3
oXXO4pWgbA0D0swLRodpfnbdXN6auTuseBgwxWgWb8bnifpvPcPDpD7+63+9vudxgbaxreO39s+4
Z4QiBoXTX+h+319l+Q/+xB+NrWGAMGNMTf9q6Q5t7N8bW8OlfbVofb9yooFKc27pOjpcIWzusP/b
1qIH9uFNQ4qxlvOMbvhfEjd8Ff0CVtMtnbdFg8vRaX0FfKRGWHXCDZ0zFHPsniEugSvYfQz3NI+I
HheFDIe5xRoVEFt2P8dKYAEz3Q9JQu697abo2o3SenAcAxqgq8VXwnKBJmamB6BAFY6HUH5u/HKt
sc1oL4RJRAiPomHAtFVUsDyLPs6s/AoTU7NjN5UkZ9eUPstASoQtgTXFIQ8nDr+kq1b5ZETrIs8Q
gXHeb8n1oy9O/O4uVT6E6ASA4yljEXJqOrPdTU5fHU2/Ht4RHL3YOaZzZIX6M1RqdweiQ73UoKpW
TO2dg2M1r1adcGsSDMb6zDVreTVDq9rrqrS3/FDauaD9HHEv9lsJBQayau1TY9crF3NM3m+BPiws
gXhIbjQpzad+Gk82a981nii1amKpXyaCxi9tVxXrvtWfMhH7j6MYJ1r00dop038aR8/Z9Pq0Cq0+
v6PfrfZIv8xzned0eqzZsTTG8Snvy+GA8jG+xtn66rcVy0PyMTeCDKSrKscBkZVa/wPkZXiYQmFh
WDGyD6gMFBCJZ3wshWvF0VOXe9+MPzpgzht/iMfvwvCgXkRxgngY4/4KWoL3YpodQc1ugt7ZK5/y
OH+qNF66qBRpmHLoyfnVxIZCu9yQlu6uhEJvFrgD1q0gY9tnBFbs5/fuPBI/TGqHOixX5GPVN86W
9BOyG9BWpHt29BUPYddtefe9i6mVyfJOp9WcCJUEYB04qRFd7NRIb6epmW/CQYLrnm3krpapsZzT
R8GrWCXiD9fe2bicJ9phK74fnCY7CaIXT5K1wLXpsyZ1ZDjcDnVVb4H0jG+tZ2eoh3WrXXWppn76
2PY6znzb2OVuMpxYPsT7URTNqQ09xCqjM0TvkrChVaZIoZEGopNg6pR7ZdDh4htuXf2MhEUPHDTL
KOYKUy9WldP7QeQ13TdrxLgfkMtgkmeWVkxBIRaszUj2216aYpVi6U0CuA7+VZ/nLKpbZaNoZVcB
+WIYT3HFm3IrR+GfmprHiIlvHvSpKX+WqFI2npf5exepzKkW2rsDBZ6nqEySQAtBfFq1NsCDnWmX
LZLMtm6i+09ILRAf1y7Ib+Q8uUdIR0bo/I/eMbKtyVb6LYX7SZGYQ2KAo+SAfmW8zYJ4+O6XtsW0
KHTJVfbCbdeW+HCLFDRQOWgA3j0UVEfPSaFA5xSdG/Dh860r7HIzo91eOQ455+1omYcGFOwl04XY
ednQfSMbrSR9sSBtNQl5GLp+hI5PWYC5c3x40F75SE7JXoE+Cckwj0AizOp+2hhzn7A4CKdNPHjz
Y4+6P+jpybZS6GRr+FCiiPIKr6VX1LcOdGLM9PUDkyDn4lvdvi6s+QaQA1qLEWJ0x22NZsocD5Cu
WFsNTnmb5Ka2MdBgj4GnvOk+bTJ1nTc9AyFw3S/EGuEwdVhLd+i/0QPHMjwU4NXusZ5C52YZZo1K
v2ajwnK4HO4iu6pPU6KSFYenfm6gUq8QsEgk0LHFoVD568ga9MNcGe+oyJyzskHGExZrHvKmcwLk
svlqLJTJ5DCMdrUZynUYKzhEakJ3alrtPevD6SPXFdxYzZ32U8KqyJ2qnBGggT6CilLipRbpzkWV
u45DDnLdnNurWHbjY5Hp9rZSRURJ2DvXSL7Bn2PbPPiRHNYhAVfPVqnL/USm6UobMx8ZVztpKAGE
88xDcN4DmNM+sMJrwThIC72v3f1MQq08YzAtL03FUBTiC4DWSn+N5jxC6plla7Ps+53XN8AmFMX6
M21Fe0Ifi/q87I7Sd4qVVdfqisir9nYu2G8Nozff6gbM/obIgaXNCueNHTlotm12pOxesPmmHgRk
V9of0aJZGNzxDcoszRpnJhyCdECNS3zQSWps+EslhidF6MGnn/DiwPZAeFM6z/i0uTcsRxGN6UFY
jNPxupCdxoEVkXglYvsFQyLhRm4Vn42wKHazXhqvA04AFETzI4uxcGUOk7kXvaPQRcO9v49jY1wr
cAWgxLLLrBsHxqL0BbVlgHbQgfVi4xP+2o37u0Gl0ZM2CnK3uxwvglPI2wTwRxFoVTR80yOngoBT
uccI6DAwrDT095ybBEq1+qlxNesyz91th845qDJyJTu+sJXg2mMqYcJ0Y5XOLUHbAnT45MyRPPh4
/FN0UWyB69JDP0AAA5GyHmhnp9tGXpttGkDfK90LT4TApLvSaSCeI/pB7EAE2aBy+8ANJbddTj8U
tbAKzTEjHNULc+rtmuN7CIdXGetqp6HlvZr7xn0z3Cz7UTdKO4umvmusXNwTgfuoT4ioUz+sWOlZ
7qFutXmHmxdMlHD7xyaX3VE4+WsyJ+1BJuSFV2lc7npWrPsO+qQTjFrUHGM2lEgWI/vSREV5O9NP
rbHpiD5Ikjvi1sxnwvGGEyR1BjWIlvonI461fTb34pSrODmasdiWVlJRf5Md5tjfwFyDrCBTdoOL
MwQ/02cPvhepXdd61Y3y8HGMjSJctAo/PORvoAOk3KHcYJvITn3flNl8ksRUXCmRRoRC4BVwm75c
q5lsM9sR808AOA8yh95spol7n4a8hdZIUSHC5wicxLom3qIgfcB4CRsWYnmJXYax3ikbmL+Nznia
QsN+zCrsPRUZjhtbq/sd9mR/G49p+FJ307iDl1W/sH9jOet3eAiwgB3cIem2mdO8DKRkILTLjW3E
EjZd9qFZJ1+1TqDHm8AGuV4yH31cHS5Y0KuxvXJLWB6EZ+fgdbIyWklPJ7NLd7PHxdJ9T1GVXhWV
x6NeGDREOKPAxJdla+x8N1LnLLK3uWOpncc48XqwyEEqRmCtMrFzyGVmdMJXy7FjJh0mhyRGg0Ks
6i1SDSBDNo760evq9ZQkAl3p8NIYnLUkgQq1Y3E93yj0jatU1AbosbrYCm8YXzsPCz1MBsxeYdo4
IkizCJeRg7JvLcp5fCtSqV4cPKA6Ze5rHvnhmjfyM+/yapuwgS9XU6Fhs290D4p3qsHhqVNnBd8k
TwLDTotrNZooDUE8bYY+ZxhBMh2s9NokT2oeeKRBUgiEvwgT0+SGuhf8iZ5tB9OZt3qoeIIOoXGc
OQdQ8FBtSlYJ+9DS9J+e64mgnbI+6FoEe6XTknESMzOi9Kg3TZbeCZJsLbQTE6KGsFlErSZJRvzU
LyXwAeAb0G/colNwcaaG+WzTNSvUeA3W5gx1VUWCy/dK6rW/NXDQYxfX71wYlibYyCghyLY13kbl
ZrDuRw4EcLroGlNzGxYzwdz33hh2SUjYoSfLN7h9PbrevMj8/MEdgXPZR9g8GIjb0fPLh2Hq+dYI
/sIEzoStoFIOkhp6L1a+DM8X7tpErAnQTd31JKNirbUhIIUeLfOHIpj1fQBsGlAjiO/8mfJFIyd2
O5k91rcpHOvA6L1xrTdefOx6r7quFP922Tjls8WdZ6VTveUVSTP3Wc13iB92MaZfrI1qLJij6cY1
vl7v4JDaxx3MjvLsds7DTIRrUKHnfLczBQlqdmd1FQp/2KBxqy91XllB4uQ1ukmV3+mDlGuyMnH1
lnLo9nYGhIzTYFpT9ZkY7ylhzKFZZk5xunfqzN6Q+2Ze6UVD8pzOJiwWukUCBnho4Uw5Ex2N1wP0
VT6OcW8/NUSMMfuKFdKrBuN5UGH2hkE/JBcGNazJsHM/DyK8iRKPr1XP/PEeeWi07hPSH1ZtN+vX
k4rMVdI2zbq2shEVsYCvjolIMUXnKYy8G9UeoXQMz4JGFflxzJPkIfKy9rml9KRnavrzVAC+ycXc
bL3lyw5zmcA7aJfoFjOXZy3sB9JlipHhZKf0w5Q01X0Y5nq7jkv+1Q7J6IHhdHFpI7IwosqovgHp
ZytG2ifoLBJbGK6dbJOZF+JEXdtb5rK1LXy0Dl2vX5EkoO5Jvm0KgE2qcK8JerPvClm9unONbFHN
I6wWwAnzyht0HvvxHBEppJO3dpNmU/aU6Ag0PQIoduxgDFh94BF2tELtI9KE4b3XGNcpEhCvmjxS
a95RsU1qZBH4yAqYJk4rUKtVZIe2FTPfNe6u4cdM1UfFrwkgVuU43VbkWMh14WfxpY58KrFqZmRM
QipQRU8zNqY7+wc04vFBznNyEhKGSg6/+0wWIA3s6HAx6dqPzCvnRwkFDaeN4fDhkDuWG12k01PK
UQGloR8gBybufKPhhoI9o8Jda/bZBdust8YHBcBnRkRoVHp0DM0UkRmVL3sYImSKJDSIzjQWUWux
FLKGqE+Y7kgGLPQlEW9GiT9Vgyu57JK8+l62eKZujDRpLIKr4dNeVwZPgQBtmPRWnXQQcuHRd+Z3
DRXicGt8hgHgUeQ/2GvTU1uManyYBw1Jc6C1NLztbac3rC82Xeeargp8C2DnFV9J7RGjHVUSMXVj
lCgQ/zO3+0baCGXPczTuQs2tHrIsH7/9afzzD3a2xq9aAdoHnamz8ASiJ8QK4istXZERlGSWMZwj
rRFrzTehHWGdRp990DxE4tGLmVu7PjGPViq2ml1vhTQ2nhteq46dGaAnPirQSbARpCv+9ZtbdAp/
3ot8vjf2OXjJXcdnM/LrUio3+qrQQ0IwlKrPrqJWDPfA7v71F8Ers4D7Gb27X78AkbTwxf1+OMcm
MBP+54B5w2H6twXVv0eS/2QkaQndRBzxP48kv33UeVn8Msb8/c/8PpR0jd/A3lu+Y+mGuRj+/z6U
dK3fmFW6BNHZCG/+JsT5XW1ji9/4ByahC5BUvL8RDH5X29jmb6hwIFnbbDoNXTBn/O///cuqtPny
9/8Bofa2jIu2AXLw60WKnEcAmXJ5h7wIGQBfLlLP6Ls5xkW79zxW7LkkBjWJeFT+6Tv5B/fpl9vU
XhIl+IyLtgfmgvUVpBx2yN6tMgr3XVIQ4wjrzAsoSdD6t3hJQBqSTDpXab0u51Y9//VrL7/Xn+/D
zxfHvYXbjK8NN9uXjyidDHoczuJ9hPUi3bp1M6z70eB1l/zwhLCWV2i3ymfNGltrRjzxx6i1RbFx
asdaZwtLf+pIeMfsQFFVadUR3LW8AfpbIOTMALO2U602DaA2kvTc8JI7yI7+Pz6Ey/DaoPwUXEjL
N/ynBbGOicuCRuvvWXCam9GGUZtrdHexO0yPlaUDczFS18IQQH1s6KN6Hnx0GAKDwpKp5BMlUZjY
dhrPC/SeyGkfqsK299LsgME8pTgYjIc87totBQM8GQjT/+J5+Pk7sFBlPYisy+Vg/PUjNLBzuglU
2D62FK40nUnd2NcTBJjk519/W84/+MV5nsJDJSYAmPaXL0ugKs6VwSv1FgzeiQf/rnUIjK9bq7rT
BaO4v369LzfR5yfj8PVsk0sc8cdyBf7pxzGNpihyjSkgyV31HScKWtYu8k9//SpfnifLq+DVtPFb
opAzLfvL9+fXHBc0lKzVzSHeofn8ibMOdU7jPfz1C30yvv/05FpeSZgGIBRuPLwiXw+FJDJMn6bH
25tM8w+z25gbSZzPbmLetKbYxWFsUD4wkmrTy9QL76QyJ4VYaYQXCfbpKheiuqunRavg9BRZyoj1
Hg0f4jnMluGxzIppF3NtPvakl4NOBQ+rIUoeUNN9RtSPyjY3hmfG+8Z0mqfBmeP9X3/Iv+1bfvmU
6LwMg6/TJPGGTc8X0UhohrTQcz3uhwQnSR4xXnOjsDloVZ1uy7Qx2bqWP8kc1tYiRYXBxZvss5yO
vDdUuwUhV59VGlP3ttCjKqfQnwxKtrPwJ/vFHfL8SVTOhvAP897wcyQ2EF8NJl3EMZp6Cjd5Zk3W
UhpTMiIEL6J42qXRlgy66IXjjLajFeIm6kyC12P2oTxd8D+p0MTV4sR79p4TQ8sYbxfmxx2bTO+h
DkVySJDcrgtoB8yZovANKpazyps0OsBf6G9UZjC37WfXPuVele360EHc15tsn21o805HovuK9qDc
p3UJ+QWJeFYBCyjySbsRvpregQM2AZ0PwKi0tXYitJOG1kqaqzlVzlpzZ/tOSEt/UF2TP7mRTH8q
tNJjkOr+hKurlgULVYIlaTvk+N31inTt5ma9F76fHRIyy09Mqp0bCmhv3Xpx4QdWHsMIbIvqB5BE
8apXzUYj6pIA0fRDSzXvGhiMtrajONpobn3MEcqtMseoNqnpH8ZeK85lqEJmX8XQBlGNU11zC/ZS
CSOlkHYPMNQK8o8GmWBAGJ5bz2JhBtqj1A9RmucnO1TTo5alLTU8ILaz0WmMLifWB9iHwJsk+WDt
zNL3Dt1sW6916DS3Cd9TcQCsCtgT2PVDaqNwU1wRPZ1BV1nWa1nV5TaVIDQtNbK9K82ifsSK263K
dBz4adhF4AqIwJ10YLatOzOEys7Z1h/arJwCJJS0rbU039mnIRpwDHU31dl1jN5ypQ092dhR1q27
EDaMzNtuVev6EYcD/WZk27CQxwhDGAEYkfMix0nfS3R3l9AgiZZ+H6le+moy9Vqj00tWWoJ7tgVz
uGUEbJywgwzYJFM/IKcPiYFOF9st82aYAAzhfI0RGybblZEXycpOyvFKgxi6S5uRDDTNw9am5MSb
GUkWNVMbRDj8ZBBfrKoCHkbspOY23caR5wCNHxZPSuSYu7pptCuBV+hEZoa+qkcxvQKZ0e/As7tM
PSfhQZ8wE3WDz5ZfyGiM6mqaDPsgizHbG1as792S28WhAcNS6FcmvL6NOdA4SBdOw9zKkP1QUrzV
vR19p+fq3h23mb5bfT0c2dT0h7SnQ+wjZZ9qnfy6qsXGI0K9P3QsQmjsUhrfbILxHeiJ2xgH5Pju
Qrqu4JnnZAEzB53HR7vXi62lm/Kgp5HaMKOzV8mECY+VSLwznKo4xWPZBAVkanAU/G1SdHjSYmdk
zEy2N/Zlokw1B+MEpgQiIpJ++tm39VCe9SnK1qGiKJh7tmJ1aQKDIU1hHUc8OQzMFsTW4uTTe1Si
fOL66DotHhPSD9am1KcrPGHN04wC6wYyqn6eYr3q1mnYOkjgVNmzWKiHtQ/wmb1GUr9Jd4y2Thm7
32TcFicibCFW69QX6Dwk4YSoWsOeko8NBg1K5Ce8OwYaiyWQDG4oiemFeWP1PUmsdJ3qM4prjbpQ
E2oC/WxYh8Gu0q1iWPatbMlyIvO7eZ8X2GKW2Jw9+PvZoVJ+ORlI/9ln/zFNljpbEuahS1bmDksb
EmzHYticlGxv/brnk6dIthmqDmvRWWSBt+RNoguObmZXhQ1TVkSpK9PPmqfIccSqqy3eSYp1heV5
y0dCWR4FreXOaFnShLWsL8WNwcFAVCBGaNWa815PHIDPbhceqVUg2IfQaKgj62NPfBSEIjn9pAbu
v8V9zbmOx+WYMEWEKoCSAddaXu3CQhOECZbaZeIFcJIyDw4IlMGCLyYpXoZQgPcNHdledFfxVwBP
LrVuVuhOpfFdJ0OjSQ2SU5ls7ZrEnJdVqG5diVHfgQ7sVkbdWefequytktV4yFPTWSEOkEzZQ7kp
MUIboWauhrYlvz0dxIa86lu8bD6DaETtu1r1k9zx9bvpW217lTzVTV71XM2iDdqxwDIGAlBniAUA
jMF+LoAdjFMTkdFu2vI8DibwzMPn4/3fDes/aVjpFpfu6n9uWA9ZFhcApn6V0Xz+od87Vs/9DYex
CeBa0C+R+cd/74+MQOM3AQmD+vN3DB7N7B8dq8n/hf2e6DPH5U0s8pffO1bL+Y0ATILKYHvgDgG6
9690rM5noftL4YboxcKHAp7EReLyKeT/U7kdOzF6AwA0x7ECdIBRtVyATZNzpSoXbcI0Gvba7vCZ
qbSi7GpDwURV7z2BvbVh47mvDZisK6/MnONMIRRuMiKahgCk7AjN2c7tnZEAGb5L/aQGi8sKaNWD
o0hWE1FIWLjMpme1Q/kU0P11UKIoCeBklJ1DMKvjMo0d6vmAqLG1gyIpiTHOXKve9EYyypW1xI6g
kVWY6TwNYXoyuW+fnvnWg44ezbpVBFJlbUPyqzDF2kAZYZ58s5Xrxs+dayJjXLLgu0uTmdqWJwxP
Xs4M3WISbcT3imC9OwqX9lxDybwsAIhi446lJleJN0YiKIQesZ5M1CUTClxCNFSs8MuJpBGgPeaC
72FOuMPPSZ0ky7jcioISEmbhQvz5pP+MIqy29oIEyhY4UExHcG+YowPG1X6J+gUhVE4+j3DLuu1M
AEN9OdlraZi3coEPiQVDpE34EEelZbcW0QRnqxguQmcJIz4JRmp05ZuzYI1sF8ARkov0ysjz7PP5
d4FfCAmpk3F0zZ7EPg9yUXYyNO9O+rCpzLI8h6rOfyZgiLZ9agOJEQgIUW40F8roNxFiIDRCI8QJ
xEPfWTBNUsxPPhCWoF4QTioTx36BOrkL3impG+tiLcgnonGH23jBQBE49yNZwFCidMiajsYrtBQT
jxL08MifbUbPSrvryzG/zxbMVJFmzRl4sURSnNSr0E+JjUjaszaCDgS23TxivAsDuzFHHriArNSC
tDIE7xQoVrTW+zB6mD0X9lXmVWa3SoqS1XDBAxinhzKuLFnpRzSS7yD5BvoGO7tDcA2OGsQMmPEF
t8V526PZWBhcnNfz2Qart0oUI9BUH8vd/IntMrmi3QXlRVlmX03orVVt2Vt2Tc11OVrzM8IVMjRR
dgJgT6QBZy4FxWYtwDBiYocdm6Zoq1XdFTTN5kjM0TWsrYU0tkDHYLclKw/s7t76ZJI1XIMEBkxQ
bUO4Lsjfv2mMMLGMX7yFaBa6V3bvs0oBdQY1J7mVwM80vEIGBgdqEPvCsDzbFIDSGkW2Qw46bfpk
qJnNS+7W2Tb9BKzlsXklbOQSUBiusumd5AIVlAuVDSjdk935sBkI7t6rhd02AO/chAvPLdHtZw7D
5sZcWG/aQn3L0kgcpgoSnP3JhKPIQ2mDFlvDL+0AjnMXglwYm8/9wpTr3LzeIb832dQcZ7BzbQ5/
jmIjmMCWFAuZDr5SgD83XyM+yjcD4dzb9HeSHZiw0Mru1MK56xfiHU4K6wBadLzLFx5esZDxFBNm
qPGjc22DzZtq+Hn1ZBNCPhjNcDfY7TfYC9peqyZxRmUlCxr4srEHneofYbi/rgwWuXCOB5B9Qyng
onk/UDeLjePM/kPCGmNrm/ASpReHtxMpwDdYj18LWyEvqEA7zLHx6qie572s9falqfnIxEipda0y
84qYcXbGpuCS1iNInDkJTNkks9uJYzeQI+ddVtYlQOBiepk7n9CrkPO577gG42mcXvxpBGKYU4Xe
VzUMCx1bUeQV+U0Jq4V6ymeRchuJEIyGYom3Yx3EdiITwCObOSkPKu1DZGJFm61LVfgXcpV+kk05
rCJoz9tBehlbcM/AEa85NFTKKXJibuw470Y2vZ1AnaZih4jxmZrWM9t8O1EpcYsX6G/G7huwYFLE
9hNa82Ne6LLj2aJVb6mW0KRJO+n0zSgZqNwQklYCOSpHb592bOxPo107dyMP7HtQwtwi6cClh7Si
F98bI66PcomZArdsiR8tV3+8MjqE/SuKTNcOBke5lyojXWwdYnc+lqbuHasp1LatnxTRPqzawxRb
0Y3Muuze0xLLDeqezHCZhsAM/XmQz8qzmw3df7434ki+MrrTwSV6GItBU7X2KbJqAzmErdBvzEMX
HnrFanaw+r4PcB5i1eZo/1mQmDZgojGH67ZvmltMCxXIQGdi24tCnKo0ocQeKfvm7kkPreq1qvX4
mWcyNKIh766hCOQ3YS/8n/ooybaRWWghU0/7Jy3N5nOuuweXjdpHnlvOuyh8gXgbS1kXdKKHOeqz
mRNlf8g5bVeNZ5jTGmvboocN+RZRlkjvW9dP4kTtnL1riZ7gg++WOZ2j4uEurGznG88Rf6MQ6m07
NLkaagW6gBXkBRkd6ngc31LWcDaHUQRuIi3629FlSweGRWq3ceI0MKWtvH5OpjA9WxnmHa7ilvh2
06e49bsqfbfbKsUbAC1QzB5ySi7LIwrLHPoJg4yFb17dzJVVkSI2NN4UmA0KuM1E7vI1/pThWQzT
8BF6snrxbLvfxhaCW2JcEEIEY0UmAj6n/pbmC9mB1dTam61Pzc1UE4QeWBoJSJ07qXrvaoN68aMR
b8tEPjhJqvgB10mcVOz6sY88wRxnOOCVVntJbOSigTZaFegPlR2452J2wqaOd22yxyrgnfsby631
59BvQ3sDLDQd10aviV2X2fElpFPdobx0VwUaOwBQRC7sOJ5RKAmDoPIlFO40DW11NGTrrB1l6+SE
ddD5TS44N1PzagQZtKl0Ua2cxGw3QhY+aNdG3Rld064bIfxTpvWY1F388+vRTdShcW2yaPKsqJ+J
0lisqlHXGBjSmvJ7OsHi2rQ2q9IAk9v84VBAXUN5VGvLdH7YkfQfXdydr2XUlFtL0oytR+w3OdOe
FHLD4KeciCiJdWbvunvtz7b70os6AyBCIBeYJrHktViT9cMdEDa3oWGR2C7BIXm5NaLkqJlwkP1Q
7omt5C/TuUu9fUInePHSkL5pxKX02vu9uVKFUC+sk9s7QbhmsUpGU3/uZgpIGLVDx7WkN10ARcx4
Z5BRJUvkV6QdGQ2H32EAFI/Yh51mazFmu+oapgV9omlyPdcN+m7XSg9JlN7qcxd/J0T+HE09VDzi
n3oi7GDPoIacWv/Obn393IFgWLMlQTfLDNBkNkdt6BmRu8N0RD8nmJb8YMxhOkiOFLFO9uSiI80H
xrqGZhkATptY3/lZFJ0b+uLNgIfkYCakPcy2aNezsjIo0Hp3MpCsOl2df8jE7OpV3Dnuh5OglQp6
aFHr1GnrxwgZ/Q8HX8a2Z4yYBvya80JhsbtraY4pPmkrBRsUCjQIcR0ldhARKvauIHUUAdtSuAqa
zDharOG6ROf4lIVj9oCiQxKIJ0gsMcLuVCNCRDaUOt5VWuc+rH1qxHyIjt6ca822wJm292K/Im/B
jNLvjecaTNnCAdmajAUYIqVMZ4OMd75KNUMdB7aAJz5hdjLtOH4L5xg6N+4lRrpVv418qzhUWUQM
QTo/KXyjNOamUb9GVuXeWlWFmpNMlH93yR//TwwFNpH0p3/RJZfD668d8ucf+L1D9vXfDOH+fTP7
R3fs/IamDmUHS1sa6E9Mwx/dsbV0xwQlgdj0HTa6rJD+2OeC0CSzDXwCnTZ7MVb4X/a3f7nPteAw
/HndiQeP2ZDlsCDydfpk64sVecrbti/c2DvqVc7QNWnUekjN9DIy/HrPi34mf315LqFn4hmVfj6u
Ph9cn8+w0G20W+5rnmwcZ/2t/X/YO7PluI0ti/5K/wAUSEwJvBZqZpHFSaKkFwRFSZiHxAx8fa+k
7G7b3bf7+t33wTccDopisQp5cp+917b76FO+cp+5UfoQTHoCC6f6/ZSKqsE2QvV+ZIqIgXku5CdE
n+lhgN6ItYb+L5peM7/4PurDd1SD/4kSTJLk6/vp3L+f1JU+tDmDTok+xnGCFrvs/Wz33s/5Sh/5
IO2KHxVTQFwwDiBcjy99qpxHBhmmhYEi15+9HiFiY7zNWevwBCZ2/mXVo4ZDMvtljlUZWlQB/QRn
yDwSxC76YzvL+4acALD8xUaxJ0N9u0pWNjiAneWnLA3joa4yLJdypJZspEDkxJqEoylmykB6qG3n
AsIhzwiLrIJzmB7M17WJq2PhRd0O/lnyRSw24DfbLynh0HrGhkt88bSIJLnC2mZuGVD406mIDzCn
/LPLHY0mzrmxtyuLjKcyiVm9rVVSSHqZeL5xa7EG5uYcPvi2curg+6IXvqgFrWSqKEYuXkHbh1aU
s6qO8myHRcxbN9yKwUupObjRUb93xYS8YtD4dw6ke0inoxweR1mqY0zw7pgbZge/P/J7CkRI7IXO
6jVPqtDFatJnPrJmXpygAEVnNFVxFTgUzY0fr9mV2HgNDglb8OdigLzmDU7vIyrUeJOSdZlnTGwy
ANjuRf02Bt60K7qqveLm5oE/pwwi2Lyx3k4z6Q7y2f25z0o72XjJHN/7ffOz408Zjma/qpRmKbZ0
U5wXzgZAajFtUmft36rW9owjIeTiUzTM2YnEvNoRBs/sE0mp8bXBYHHvTS1HHqfsPjDsVgLrp8lU
1AGCypwKimv6Ls4+Ud8ZzePDavgp8CqxcvE9SDGmj9Mik3tSI4sovvPbJYUaJoSheW1JmmLdvJDJ
Xmqwnp4so7u4I1VQipoNktOPeP8mEtCLsD7GPt8Ditk2K9Ynp5vj3VThdWIJJ8bqGFVCQ/aYP7jp
I8wGljwzmOf7rsypyIRIEUKHCMGF0PdLQQmFh0Q9OrMpQ9WLaJ8ltFkaEnkfjiHQn9guqc4TN1Yf
YKQ0BTjN2nnEXHQsJtO9rI0TEbRsubGY1XJk2cDrPswzhvnRoUuw8lvegU6lzDsDjcfbdt1AS18b
YWXO1v5slW25S5G0Tsgl02WwAeZOxKQOyuU6R8hmVTdep4YzxuHycREVFa1p7bkHmiqJrAXdw5rw
wczZbgNc+ghkZeMVfv7dp/J3m3ksIOo0656NwSruCBXLsKs4gdPZFU8ttXf03GFrhejPtdD0gMHj
gU3gGsZ+yCWHtc2Q3+Nl/hQ4bRHGKx9so7aPWR8/etj5wVyKLIzgx4UZC2uqUAG4HdvVw4Gfe/rV
rqdnIBAJYswSnFgkrTur8IhMWJn16LHv3PJ4yneL07onIjclrVsBNtDY6YZbF8L7Ts1sNxfsmC92
4TifZelm2yTnOj43Ca0CQy+fwaYMN83kFTMPqY5nCvoXN5nUjYw3c51r6kHyeL2aOWljmIHZ/Try
bGSH5B9ruC3HwQiAbgkjmOliiGeqw9ch7FkjhROMiBA/q7orB2Cqsi31aGO9IutCD46hZs0Rtdjw
OPod4RrWYzYvysNE9cQuWpFrcM4XvNqWnfFBBV8evKXpwiHi2yN353TuZzayBosr1IFr1vm4M01I
BWOVrweK18yd6ROAzhw57NvOLz+jBfn3SR9zm4j59X/OCBpa7kDuIJ+rK9aklGtcbD4TIit+dovT
f5Eidp6kmqsHpZJ4t6D97AvSWrfj2vsnxJoOTCidIDv2gAUP3SQdnlLHJhCVdPar3fGWtumEvXA/
rW590XQQr1xx7To3D+ceQGFXTstTLErPJ85GR2XPsu9iUnNw6Vz8e2biZuGYdTkWYZ9HZhFfRdBl
x5RQO6GsgZ1OPlKXGPPM34LYpGSERq71TJN7si8pW8GnV0QfE+zmCdQMt/sKOD0FzGqM6cUa8w6/
Q6TY74j5GwvbPFztZn22R5vLQJTJFhBb2scbqbqPZE6sy8rAeeFCAOuu8MyM95tKHl1vEE/EJS1A
zFkDllpRMADqL3lpVNOBuvTgGnU1aEUeTOrIiT6/JjkRBztxIBsBp5kRoWzsypazgj0e+rPb9g/9
ACOPZgtb9P1nU3la+V28SeTm5wWGdnUkvtWmLzBGNBu2r72Bkyg3iRWsdYJRvSKqshvYbG4Xe5yB
/Zrz+t3vR28X5QsFEmAk5CbBR0aLVjtFmzhZhsNkls/TDDwgzacYDjeFKPwqi+1QVcWDrTtY3Eqe
h9hocGC06S9jzz9bpP9ni2SzeMZ+9K/n4+cfVfWj6378+OOQ/NtX/b5GEh+8/21IZtwVTDlsgoTE
x+T/9wqJPZGHo9HDR2U6Qhsi/2tItp0PeAdx6dCmQa8T5se/NSRLPQT/aYVkIZHCvTdBo1Hr9FeH
GHAc20gmtzqhMZFNOaDUxtm4QxYjrNmXZI43rLms6ULh2oJ7Ri1bwof2AYOQPKrSSTeRG3Xljqoo
cdchHz3PuZnvvNSEHBp7HamX1t6VsTd/Lnn36re8a8MEq8TJaswiHKBEUfMbEyuI5PehanomlC4+
uDzRtx7E4BBccxKuaz8clhF6JcBXp4bfTA+2mzDKFhXWvQ2NT5+dRvmvFSvXE2olOZWUIrVOkg7F
iMGjKuUJ1cJiqZYU31HCk5qLtMMzBLWjpjJvUAdrNNZzNxYBJRyW530Di9IQQC6BxG/KNo5v63bB
bZ/1/mXOVvNxADu1rQr5AE87uDWZmkhwxfHXgq4o7Av5eFzlMG5z2ghBJZrtoZVRdZxSJ8xbe3mo
m5r0WGVVew/oGfL7SLcc42CMD8it5/wedwjxU+zvYLMnf1cgxGyGXLlPLasx+nwcM2Tf5rBrm7vT
0K3MecYqzk6eGGcGyQbXj4L2aGTrtsvM+lZ5WDt2yjfw6k+A90XaODuLG94lZhl9cBpR7i1Fut5c
uxVBkz2HTI1okw/WszeX89uSD96um0hlRzJnQslBmU+LR5/2UM9bo5mXRwdE/LchmtFslq/QsrqD
aOzsOIyxdUCniz6NTI/7LIu4y6RevtwOi5Xdxm7JeeU3rAVnKOc7QmzjNiVWdOy8tt0rz+IExFe8
wztAiSiBPy5VbfDNb6vpZzwtwX41q9kPVVQCx6UX98GhV6rQ0daPCQUAH32Yoq/4FDBbVQSTb406
H298gyhCTTaVwSlIml1DSlqvrMjqrrl/jkyvutpirG+LSXxMZqNhwrcddfSHOn+Ya4XCVNnjlVEv
uHEUhhTqBBxWWqkwSsn8MaQL53u+jpuAWirOsGGezvCC9xkNi8EG9I29T5zGDy2BmM1GyCqPC3J4
WBE2oa3dGYhvF9ZAd88Er3lLUy5IF0F0drbW8t4w3GPgUiuM1VDdtp71WhfEoy6KkExyQ4/Wi8dJ
8ljWLrkDXxinLh2cyDrAPctyoJbBVAVvoEZVuoujZb2ulNved4Pll28BAcL14lTkV/x++EiYzb5v
UcIARxe5fHaiLsM6Mogdx11whm1gaYm5K0jNJ17z2MwGdDi6psf42ABsaD9axeQgiGI0rljfsvas
5bkix9MZW0Y/Aow8KHndy7EB8MQI7AHMBUL3hSF46kOzMeI7tchSvhCCsBRJMncRDxWDfPQ9Y04I
3XSFt4xknwjHcHbmAKCdXGu+8YOSzDu3WFCt81ikzcZkKfBNGhGLIL8azVq3alM8UPvDgE9soAx8
E6G9O7dgoYNP5dK4rznAKt4pJiiIE/osFs5KAWGqeul8X1AG8oPFzag5kmuWcBYMWNUb7hxIARjD
+JZrEbceVUT0A9h0kpYhuW2K4NBa0wPPPr4j3ilcWlZAenRbwkKwNyP71voq/cXitrpQA2b3NznQ
ZnNbQ6/exHKW8c5MKu86j968Z6XHv5rFmG3oYQVp7hHJfC4m37ppPdZ13CRaReaGsolDhmxyi3oM
1jwN+NyzxdbOTjLz1mDLA7mi5FBRMHeoSebeU+5NOxoOCQLbbn2Z6da6iZpG7mt6eeDiOL7kQzWm
XFSHagB9nHnW2ZftwTUQuvmsZjy/MGru2ri2jT3IAfMJQZsZzepWes6B1G08o6ruJAVnj/4ovbve
U+MXigAttH87uGHRBq1PtWKbz0586Fs6o4DkDoVJ5/C6vKlFfeOMgsdrO95+khFJoTE1tblLmU8x
/VN7nGz+RyxN3YPjGBGHQ1Wcilh217r3jX1hUMo8ElJ5Q7h12f+JbSe9GAhTFh1L/qjPuRS0IJP/
/zIKNdd4KazmmLlqvpEE7G6Z9YD1qJnlxbRkXxPLFmdX1UROuXhA5oEKDw8vQ91JRKOxdc6O/ch6
78ES2On20K6omo8rWcMTBBGA/ES2Du5YumqTiWkKVwDs4VTgtpcOnORtO1v+TWprAxfQlm3Tsjqc
+P5PYPLcjSXgW1BDmNwjxE/huHJvcbIgPnj8APsGMhWGwMlJeDSuzmfuAS1nIXL268hO71bIVfwY
Bwu7A/u2HbgWceSmahP55vtZNO9uG5Ka+yxtmh0168Vdbk7qE8tudTu0fXuvkxYXVOAqhLhPD3ky
p6w+kvEur901dLko6hTzV1Yg6WVxkuQFw4h5F0Ui4A/pPCaBEkv84ONrrEsbKgEUpj5M+eTfu5mc
D4Hlta8+HCLVYbZm+dY/tJ07lxun9D3y613wkHvJeiOyvP42dTH7jbk0dzlGx1Nixi9RW1HWVMFf
LypJTYqx2LsUBgSBAGHQRBeZuymp1e2MsfjGNjpIppz+aku7LSh8wR5zM4v+o2GRq94OXdx1G0fO
u8AAQdyNs4fN1TVptArgL4Cbt3qQJuRbvA1XVUETCJ97f7XZOg3t2G9rQtSv1uwzUzhUFWwkOzlO
tzYPUDpGb0kkK9HMjzny6AeMk+fOW5r04R+X2L+jf2sA0f/pEnuqaXP/j+1rXvd/0sF/+8LfdXDv
AyhQ4bl+ACLJ+aNTTJjOBxOh23ZcXFp/1sLdD4HDzOOTivof0SZckJZH41TwKxH1d6Z86MN/nvLB
OgnX0iZ/Rn2L2MxfHP6BCTgxipRx43CpfIA6XO5WLc2UWqSRWq4xmS8e7XcJR4s5Qss68HAZhHOk
nkWLPnZnlaFQPSv7d00oyrIqrLRQRINhssvRjuLGPjp5D0ZVy0p0eH+a0JkmLThxa/VDQ4tQ4l2O
0sJUoCWq7l2tUmD5nvC1Q19vLD47dlzeOdPYPVd4PTed7J0tH5fiO4V6mwU9LEMXs5teMR4PD0uw
sKLV4pmaXHQ0ZJnyERVuONeNj+1ZJiP1kVp8G7UMlxUV2tPk4ZGJuX5nWq5ztHDXawmPh8bqMf+b
5h0HJxrfpOW+8V35k+8qIDi/5bhqadDUImHjKvditv6xKCDeaSGRcgFxW6It0mdBGaaWGzkGrV2u
JUilgNX0WpbkDQM0R0uVSouW6aRCKrJblDx6tbDMEdFyDXkmy+yFkRY+B9wc+9liZX2c35VRV4uk
+AKelFuB/F+ST2iw1sepdD0YfnL8UmmZFeprsDUXu47umnZBfeIcSYGiKpq8zZuxonv3CZk4x/+d
TrVvvOXFzCEAVnkw1v3gdewp6APpKN2iMgKlkP09hlacho/Krvy7IA7oH598hbGhXUY1HUqra4+W
dOcDFjJKKFKIZ9e51MKm7M2eVk2jJJXhr509bvo4dS/MiGaYCZpld+BqQSujN5Xc65ib7zDI2Y2x
NbhAxuuhbtq1bW/rrEjZXTLWwAqkidMeOwkNcJzp+cV4VPUeRb1W5D62K4lsDO6UYBtMIvSREop+
iPq8PFTobjJm9FzHcdoHUQJX7+CsTds/Bt1iLd7HyRw688kYF5DIO/REsNsstrHDWHuOI3/mYZ57
tWvOtzSn0x27V/QWsrAsTPFSc515APe4sjHPKmVpnlFWA1mK522K5TQKjaHrgh1TsvEpyd0Uz/kq
qRSB+jnf5sSS8PEH6rsLKnDd1sqKHjGxwSK2pUuFLJyT5FPkVqD4DLgpIgQ1ZTLDT97IPCOnKGRm
rMFLkeA7L5lIjjXZkF26SjsO2WovT22UwFqzwR++5Cn+xQ0xHfsrfbOUMcRlfFXJoq6eSv1dP4Lv
8RJRTbCY4QetZgdLMlaI41WxHtOlau6pYkNOnhXtGFIJujccIvTMGQFd4Rb3vVMChhDUKbaLjdv1
Mt/E/Yyp04Dlz8FbSX7lK4VBmWv3dLLqRElidv3jMMrqHgJwfJDKYbwf3WtAMug5Kpr5pika2uUU
zNtfYcl/BK//T/DiQOT0+NeC168DMXylLS6t/seRyJf+diRK/4PLHyU971eiFxXtt+2wb1OV6LEF
JvLLklfra78th233gz6duMHZNgtk8n3/rXtZEA0Jkkui7ZxlhPH+zonoBn/NwgLeIDHvaIO2B6va
/EuGcGDeq9osrY/zKMWEXRcLRFiRUDkkMOb2ZESdAYdk5j8EcDBHEHt4FCc65rZjgSyBh38Qz1mU
2i94Zpf72rOqp7HzKBVzCNQ2q02HhJxW98hoDm9YH9A3ZDnqrcxZ84ZgSL1yCxWAxFiCs9u++IWR
3OWi5tFXgBY+D9ShqZ0K0hh2w7JMIkR7AbIBYqz62ZUDt0pJvm6fG51zheY73+OdckKjJuW1M5Vh
n1s6lTADeS491YadELDhfo9pm2XVrWW0EY1cFuzzobTt88SO6RTMqHY7sEjjF7PkL7WFlNz/4Lto
IdqBxkQfIZ1MkMcU9wvpFQucBeoC5ojreoghBXRtakzukatXIHdkGcufJPGh1keujt263FCBIEff
V9R5Vlti6l4aoGD8ufzNXhy2AC/VRBSZBRGddbpHAKNd9dx0fn3tOwhrNzxeYhAPg2UiQSUSuQY0
MO5luGfAWVdwUw8zsIydwnKcc3UC4LExbaBiGyeb5QME5uariFm2REXNtD6vrSm2USCh+gQgGvfS
B2jlrhBwm7K55kIF91TXpskl49p17Hj9cNoojFZeCoY2SaZLMgTWfk7g5dGih31RCOU/GA7vlixP
yjDAun4sBUlbnLHiOarpV0yp9jobReqc5kHWeCHVaDytTrnsPJkh33Vc+FSRD842xfbeHVej7PmZ
Bd1uVaq+TWupvrRDbb00kKhs7IsKV7obEwVCd6KApMdBtvERxR7mBllpWZzgyWrT+AHPMvNCMLdG
ELqj/RXRgrsL7zzX2vaJMb36yF5oE1zfmsYGXDUs4DecOavSIzmbfj0RXLYIrEaDcbEi6LnhZMly
Z5uzXzGlUVUP8crN3QmIYTM84g5xc0CJc3CPWVLYG9HCYKzE4twmnUGdXcjyz2BXnmWQPVEs2tU+
xDjKgmhj0OgC1trghWiPC6w2/4saa4aPPmBOIj5oR/x+yPax57UHNcGygL0RE1K3hmNUtwa7chaR
5qlQaklfrEZ3p7n8D9w+b5/P6NzG00KgD5RVdCvLcrxJx757QVO+i1h8X4qhTIO3DK4JKxscjbVj
nGP8l9VWWoX50bXNFMj+QhBs7dddRGRsb3Jb2/S2STBrjadPaY9qaQBmvO0yehy7hiF1EMk25dDC
05dZgiUZ76FPnkfw8MjH23iuYjs61C0jDo5Ou2xCFHiybhkpJi8nXGb0Vhdj/OTvcFzMlMOWm/qw
XfpZ5wrN7MRV2t0uQfVYr/6l141Sme6WCvx6Pk+6b0oytOwcfHjojfMBUqLBhMGTpojoa43Ww+yT
kWIZBzi+6eVdt8xPyC3xltqJA1qO+0m0LY62YRg2eA+ocPTNRwHFD4wjrn2j0+K5ozB96iYtX3dq
RVVHyaFbAQ2icIuV+J2Jj+YL6eLpSK1X8YQPwb9m4FjChazZxtH1XUIXeSld6TXpci/oLHep8onB
6eKvRFeALVhSN7PBV4mc9qr0vSsspzWsjmgpWgp5ZZK77XW5WKNrxshVtgelq8cyT5eQ6ToyXLD+
Ju3qb4GuKqtSSsvS9/oyXWRWRVSa4TFRR3KWaVjowrNMV58txQLfSsZf65Tep1hQQJTrqjQrGChN
Y8B8mTI1HU1dqcaGuOeNMdFqRtXa0HrFYdGlIH0LZ2AUVvQVIAtRhjlKnJOXORC68DGbJ+LHU360
S8eFTpY2+yBoCZE3Mfg6kNfOmdUAVU2GIR+GhhLWlIX4NitJ2/Xc7nhXeKu8W8gK0Mn03gbn62K4
4FdFHGVxtq6Nw5iV3CFTkCauczqcVsbvz7CzStBaI47a1PL3ZdfTjLjSGNNMkfkS6GK6ftSYyKla
7wiu1TeLmtpjaZf+g81/uO10oV1Hs53EamSGQtfdxbr4DjokHXjDex+eq6vxgveWvFgX5hXv3Xn0
iwP/w0m54nlhEnZ1zd6oC/ds3e+wlgk+akw27OxrClIkvTdnoyXj2TbxwBg4GJ/6hsQm7zjuQ+kw
QaKy20dPt/ohE5l3CN/V1u95pYeCtwH9f+YMGX5G1DlapPL0Ssg4AcbOftgd3YFgvsutl9jlGo7v
BYOtQ9cgqhG1g5luIPR0F2GdDONjovsJgb3FuyZQ/kVF1lcjGH4CEo0/exa7AQ0XCjvH/Vjp0kM+
UzlUSIoQCdGz/NHliHHrHGY7+xrRmojK7dJtx815jahUtNPl88KlfEve2YIH3L6CyQWdapsn9LWc
dD3ljOzkiCJm1EhaPjuX8b3F0dKFjquudizYpdABSt1jRe9jFZNQLVcUfe1IQGh9b4ickpa2SHYM
KzZY7d0su+9Dljwv9VZn3UIjXW2xwfZeHKVgr0Te11Jcrni45i77evxqwOKctgP4pgssqyh9tei0
NFiyscWg5jKxKLysdfVlK1qme/EzIjjht6kKA0N+qQphbpUuzmSRKM8BKuml0bWa0lZf6piizZXG
zUlXb0LBa/BUUMfpxyPmFV3RaQNXc3VpZ+aJj6mu8Sx4z28qXe0p2i44WBnaeGNmB9LnzbmmCdTR
laAkGghfjIRb0eC+98yfaLUsESh2GcP0vVc00hWjhQZ3ul7NHVYXkFLDWG5aw3+L6CZliUPLp3Lt
K0SsIix990HRZGrRaFrqatNUl5w2uu600cWnAw2ospzoehTfOzadCfY9alJFpTsKMTmgjLCeS1UC
30wXqzKxyEfaS2JCAVO2N5ker5auYW3h3Lb80uuiPUB8vksWEPqupLo10yWuAKWtLZZ4OpIBiM2g
CR71fuPAtdjlrqarYAeU9zCjHVZiQnB1XazDkX4xEFi3HV2yPdQXPWwqUV1r2QPfpHmWGp+fbhof
lcVFPTFM2MjddS3SDUQEyhY6bGRN+bUtgmqzdvPz1A33WOyvqOG3TGv03nr0sBU9q8JlweARjQNM
s4yPOVRTwLCujdNnM0v6dCvdrOuV1JYnXruxFglJw8jL9d5qScP9o4T+O0ooGwmbS9K/vvjd/Zj+
4/bHnL79CTz/25f9duljfQpF3vFcyn9MuPMmxoXfbn3CBDDvYjJwhOUG7+7e/7r2Sb7I5kLhW2CJ
pL7b/e4JtsUHBFJB0BYjsWkR6v1b176/8GkwOPDtIeFAjBIgqN4DtX8IzKrMKdYpZifRWuxmX53a
4Z1UOaiLbNICQCI4J9spWyDz1F1pnGoraVw6yFyJqWfCt88mbfne2jGsWcNs3HDOlnG9mdln/lBt
IQllSq9d1bHqYw90J+TOaXGeDGyaHAx6VGMO/V5InTszlxjhapfD0UuCq5kavSQkyfPQ3gGYa5vl
ya7aiCAghD/48fZUpBwTDluHsE3oTi/PqU94aSYIubHYFJGH28QrhrHk4vFQbPwnnrRrPeHI9XG5
7ETp9EyVWcUj/bnDYwL+jUVgYb6kSvbrcKga1j+khkySWzcpWGFKgk31hn+z3UvVLPdsbiqk2WXK
+FJvMdavDU7k9PafD+C/8wFEm7ewAP3rD+DNa9W9/jmu/utLfl9COB/YP+CKNHmDg18SGOL/68OH
fAIoQVuKfCh5uprod0M+ysdvBnwdTye3LgAw2viPiGH8nQ+bcP5Cn8KAz1MARhN7EfxN6EB/pkGp
qPeLLJ69m9JqfAASHkrL1hOEt1Q4dLgpUO9Jv7Cez0stTtfVgtu3dU2DQOvKGSyeCrDcRklK3IOw
uAMX0jrR0Y8wz4WDrYFKUhVrc5cn7GTkvmyJVE53vQnPYoY+LjEiU10NgxZpvyi9y+io7i2PpwfK
XSWZNsuQoZN4cl84IIP3nWK1ybz0ZPgrPSwAQVKaT6FQk3jR/P71YDFDmJdqFoXLeWmS/ZFtl3bH
QvmDuqerIX9qVRR86YrVBuaNvxfQUTtmzY1XtUm0Iwz+2UD7qvkWi7fuZlqcGOilNNlaINdAvkj9
a64q74uSks7GoJ6+glHF3Or2bNwHIGZEgKDzciudsRHbieEDLwe/kq8l0CB44l9xXanPVmdb9UbU
3GGh8bwV83LnmyheXAfK5cQ/ottx8Oxr6kKCwW4mdn1mB+Fs49lhrAzUA4i6hHKXZTG3/cRwuMHv
z04Slz7uSyfyls0k3PFI+1l5P5BB+8SalihTu0wHYALLQ9BZyxnNXLXo/dZskEMy0iOVRul33g/u
Q5aPI4z52jKuIKXJ2bseFVL1LC7kMqrnZJW4/bHa3OPmleEIHRXrPWsUlu2j9WJQ+kgDMTi9a+3E
wzZocOaXHC+nMRUrxXkuKS78LsNOWNWwo3QKQjBdGnt7Ar6FTWeGkhyp9auxlM3eTwvjoFK1nhxK
fd7M0pKnBD/c02ou0R0lrvWlNnjqsx0wlus8rN4oQDuPTk/XDvS2X/9PBNkZk1vkFMivLKxJidEt
PQZO1Z6zpoun6lxGHWv8rewjlQV7wAKPCCPwXjfjRMvTyjFEgvXtnyfqv/dE5Uryfz5RyUgNb/ny
R+8mjz39Rb89U32qb2Tw+8SiperfRezgA45G/ZgFu+GjWfPw+13FDj4Ih6HFZKihho/B549PWAJX
PBddZPZ3XfzvPWH/vNZ10AHIWAH2Y4HMUfBXkKDt2Unrr1F8HgXm6tC2hXyYBN5He6r6A8d6cB7N
b5kxzadGOcCEqUUOaDEf+yNsh/FgK6EOJmhvM/zDy/i/YC5di5/xL75SXhJOItPygK6Z72S9P0xa
c+cubm5hx5AjyOprgKR79VePZz0PSWxZQhu03q1aKbfuPrYJ/jcj5PF3S5cPHPOhY5LD6dW8275W
7QAjbI4ZjBZL8QVAJxs+eCX4xfD9G/62eLeRlb88ZY7XwwdE+kFI+GU5E78MaPW7Gy3RxjQaXLVJ
LXALBVtAe9cwfdslNwssbb42t9F0m+3mNnjm6Z5wUQ4m375fhTd8DOoGYapVJda+ghKIzYDi862k
pI3idpsK7NFpAb2nDGrLxs9d0vVjZCXFmQaHAprXuFBVloFYeaBImwbpeCJHGX2aESUPbbq2ZxVn
4jAMdveWmkl7DUqYLV7W3cCjOze11z3LKp0hFc9gI7uhB6WejOfZGI1tCmOLBzT8lTvl2MulipO9
QXEvcYlB1I+GE3wxbdYOBrJXvV3zIvlMR2EjN+bgTrdGXBsPBHGhQEjukbspHedLLNcnc4iLa7sM
eA/XgGVdN+Fl2fu54XxrO0SroEm482OOWDmZ8d4+Au5rHkeaCFC+/fLehbSHCEeKPr8lQdGxwo/J
ss40xV5X9EeW7NZeIcI/L6Y50+xIDHT2GvcALbnaN7JPcgBN3hB23Dx0JaE4znbU7ABSGxtWDXQ5
QOQ6EXkCtaZi74FXXd1Q/4LcR83wORZ2cNY3jTNL7yLeRpVZfG560T3XmrupJoFomA9G86S6dIXC
Ys0XezTl91gm3p7osdqVip++tcY+RP9rd1Zao7Pzujv7FTcgLiM2sq85b3ssxe0csuIk38dTHxwV
XGK4yOONyy14VzismRyVFDuaI6oNEEubH6i36UwtW8K/Kw7XFvMryNVSRnvwdd0SrnirP7PnQoKZ
C85SPxh2bjCJVyvOEij/y/LDQn+4VZAgtv48t0fUAwT6HvfAF05iqpQjMFgna/Qy8LKTveCq7gFN
HDiBLdjdbtdhmFOltDAmqIK8GWV1LIILFlBeFxnP7tzB23GMomdT1IqboHEBY8y8jqdRrig+pSiS
S0wc5wbIA6+eQwVK6Iw6djfS67NYboadNHLeSENPgOOLqX1ep6a6BAWEewDoKr91cf3RJ8ly3PJT
/elKfLa+MfPGeCDeY1PNwgLgQVbkkw8yr71T3rcfg2Rav0nwezs0COcUeBmUC4/CEJxqRo1wLKcv
Y0IucNNwccE1GK8VZsIUk1XIqTwtUEBa+bWKZDBsXdAaMNFpPRjvUODZ0giCJRusc5IY9Ngn5WVB
BLE2wTKOpzpm/0/6niLfMCNlB/CnRqQY09i6doUzPXgt+jtE+GRkJK264kqncHOYLB9dh7xKbWAR
FqBfsDV4dx6Pg5sygb8OBaYoPzEIqcd0sPuavZxFPF9NClmmr7steph5Tf2sfpaMUMVWDKmzNWv+
u8d7lEYKsSTncXXbW5h+yX1qTfnHpqSl0HcpAokXXMVlMxEQamoevm6X529ZjDhDbDCFcEIO0Lvv
0qUwPkN8WrloKhU8WvbkpzuJss0vpWm9du+YZfCDvY06L6WYvsSU08CPEeOj6EfqjGtaagzPAJg/
1MkRICEokh6LwU0SjNleTmP75Nr1mm0i4SUPbH6tl3os00e5zKU4dm0X3zuO07C2BMJYhJZMuq81
BhzMfuA03EO7ZMUOvTR/TVSgxMYV83jb+5SVbWIxuWy/bJ0PyAn90EzeGzjrR1AoG3p7xp8834NH
AI3TXkmv++oZAd8CMwvOZ57N+2yxs1ObW/MOWxH8Gvztp0zm0WdwHIJ/8KbjOc+HPLfJ3i8m/orN
sNJzEzA/kpxzlbyI2KWVUS5Wkm/MTkAsnCeiOyMRq5ve97z3X9vR8JObktsECUObH3IUctcl3ltm
m9N28p0mzNVsf0qB9JwyLgv3ATZSvmv5Zqku4I3o5vYVe/oFCyaPHLe4xIsfvUF5OEHcKzeea8zU
UJbG1mcFQx7fye4Wl0I6h4sDXwBJ+UohLr/TKfX/k70zW5Ibubbsr/QPoAxwOACHWVs/RCDmnJOZ
JPMFlkkyMU+OGV9/F1glWZFVTUm3+/G+SCoTixEIAO5+ztl77fHGYT62FaIXQRHP0KXQDG0SZRov
6Zg191rY00U6CLa2bR2Xn9G9DV8GO28v5PJ5AZTw6bCeS95yI6u+8JQ69hYIQsLSkaIp3s1xGF+1
5CvFG7ZTfbFVMzFztWPP3lotFLJdPxtAssZC+/Z+ZupBgsHSm89u2nUlk90me4O4FeEuRKW+egpR
uhL4ZBBs2uVdQTJW7I3U0goqEFjawdj2g6k/E+uXPXOE43aRFyNTCJUkdT7MpvuYTaFzSNOCMBlb
am/ZliTZXrfJ6JJAwMHrNsxKeeKIVb3MVdjtu94ogqozuV9kDM0VL0tavthOU/B3JsNXYZXZDk+v
XDdRXVyrprWuWpYz3qJ2XvBbDrD5OXcJ4DyKiIqN54nslRbY59awXHCGli23Y+rX55Q5D4KyURm4
euFXxds+D8dyZ1RN8UAWXXdTrZgzuQLPpu/ssxXjEW30ikRDXvQQ+SObNT2xa2LN4mCqeMWuEsz7
ToCHpm1JpUFHTLSZZDK89l1DBnRfgC41b8pvaib/i+GfPdkSToXhntA+wFL+bv7OdNMr3k19J735
K/QNwxD8tzrJIWcB9/Qo8NN0uGqsBTTG+J0cp79T5Die6I8iXdlyaKHhzIG8AOT0nT5n8gyEO3+F
0g2pZieAElE2R4Lg5BRMYwiXFN09568qt9XjNAG5q77z7uSKvlM6Y6GN/TWxp3Lz9FrHczYxy/OK
m7RU07MWfsPAcvRemlClh8qNqKazJAMTA94RZojXlIem1XjxDea9NpKjZcVqok4/JNC070hXj4sz
mc0+bDGP1L7SlEwHzcg81SrNTTSR6PNbu3fNYPpdt+/+ruL/n7Lu3ynrUIxI+lf/90bZ9Wvbvn6J
+/Zb17V/ru3++Df/qO1c/zefCsTiYIcNjzKNbvEf1R2BBKs+CS+Rcty1XUZj7h/9MvEbgkKbNhqN
Nqnw7f2zuiMnFVgkLTR6XtDd1+73fwCwoLb8sYLiE0jms6kt+TCY/T92z3wbanhWGzVslfw9riL/
YCgCeFmIx82ffp2/q9b+5pOQsxIVi96YYepPn5RjPZfLZPFJKxMVOxR9XSjVvGn9v6oL/+aTVk2z
jfJKoJher/lPVSHHi3DRHJOPTOV71ETmbTtQO7jN8vwfX9LKhpcIxlwuS6yDgD990ODlll+h/DwS
IfWe5dk7raf3lP/+73yMA+rT447/5R6BAV7a2JlqfHejv2OQTjYRMQvbbEr+Gz8dz6qPmYZpg0LJ
/eMVRbVJjmDMFQ1hoa8mk2yZsBLqSpf/cWgAHWBX0M/kPq3dkJ9+OwAfahXZ1Md4HDOQFfPDHE3P
DB6f62FQwa9/Qd6Wn59y5dImAfILb9Jf2yh/vlEGjiLezao++k2rAq8lRT5VDGwrI3k1FbKpRGp0
QzODkF9/8N+8XsqVmE3pmEvX/fn1cnXVizwu6yNituqx1429cXwjezZS/tevP2r9wX7w2K4/qOMx
c3c9RPjeT33wpU/7OamK+mj0DUKJvoYqLszw8def8rcX9KdPYcn68y+plC8Ho8/5FH9yLhSgz0NB
w/H7DOn/7ZN+Wi8I/44reJo8IHk/B+6Uvi7odEgA+Zevl/nXi8IZsfJy6cJJgUfmx4tC9O6ooqqL
Yz0IcgjNAVUfsqTpblnlcn5oQi/1tUXjwHGOJjnuiPttQGyNLM8Dsjh3izdx2qkpYmpWleMXL05A
maboHpk3Wvvey95nvBmnaLGG69ojL03XC4M7bE4NEZz8Ec6rxc7MRrGlXe4cPXwEsOV9QfK0wDsI
QvRlKAi3H4vJQSXHFK6aS/8wgn0IMm9yo207c17cZPhTg6GJ5AleaLnrsxz6mvDKx85I5Zkkv/FL
E7LKW53Ld3ctPiWV1WVU7QDf3yOvDpxGTjsPdy+KBL6PIXz5WoRcdDZ09Z742/o2EksVIAFCETig
maFg7UlU2zRYEg5uqOt9Y4bTLm2IRDF0bYCr5+oQFGJwTr1u63WloE/A4hJHCcEvLltA6dG96mKo
fNvBt+yzxBB3SPVSXSyzq3A8kyqCy9IApGSKj4QJO5cpstKXCK7wsztmmL9au/7cuIX4GHLtCFdH
CzlRIVHbu+GA2yn2yNLmeIkbnZBjidCJhKr8uR1hdiujLe4Jqe9eQn6aS5w29a3bp++mxT3tU1d8
LFTyPrVj+Ni5S3VCss+3b1t0Sbmosr3O4crzbnO4vUvx6D6kE8pLVvQOyUGRHEgGQNLquEhasdqW
5yRa3YYSwsJNZNf+bepG5TuloXVjVSk/Yp87KL2MkfyY74993kbyvJihuopdfjK8MVwmKpLtImMc
8+DYP6hFcEmRl2Qv/jKxxTakshFNQFRB3nHm3VbLqgtLiGuur5Fe1T6ao3D4FIe14WPQHlrFoTJL
aMSYpb4yqmT5qIzS+TCh/n+nJq7OXOO8KztWTtNUBHinmOkqTvkfSMjm+XG06SRbzeQEJ0QcD9W+
nwr/SgNX2pDYxS1Ah5HBeREozDZGlBlwnIg5aAlmCGARLsZ2QPOxW2ZfHTq7HuCE5iMGhK40IJ/3
qkxf/ZGSwy95j3D3AoRP/CE/tGQ3PIyg5j4teskOTt135EgaWiT7tLadZc0GJy2XOn8EcDNl1tvi
MyIXC+8WRs3ZCrC8tk+D19Wf4dc5Fw+e5bGYKr6s7tHRIjhI6NyOiYEMkDvhxFH20kSC9PgwKnd6
agVu+/Sdfot/RZPBPvNF0AJFxRwYCOTGIC7c+Cai4wlVI/cPYKJHynC2vt5mVYuVJj0o9sPHdNAY
hGM86t/KGjVwmbkD3A9AzlfS6j/V7UxHvaiATvo9D8IyqvJMcfXehusUyOgQf1n5AQHdt67XXhC3
AFwbceyq4a2P5wRgqkugXFi7F7ZC7z7ueSmtkq9lWvlwPXTaX3NGANBSMW4E0rePyqqXi+lP+2JB
bxQtU91tizED/ZIlTPrsLuehZlWEcpLXc1CCAr+1OVTuG4O3PiOcIRgghm3sFkHiolndirEDhL3u
u7XkukWRviatQcwiQZev+dSuEr/OuqkixIswMe3z1PNEZSyoL70P79/MEYoNJZfvtEjKAag2/m1X
9uOX1tBEx0Qta04sM3VvuQQLSjN/dRwWSq1ZP9C/rhLtKdsIJKYBimPyURy7V/fIpvWVNcIm3nw/
afW+bg65WfQBKSksYqKvAnfko4Hn6mPSguoSljV+iQFbgOQiXd4naXSQyCB0kt9iHKv28Wjj8ydD
5LZt1nM1IMpLbtU8TGMT0+gtLDANkE83SeiPQQFKZvd91R3j5HOXEWhvQrZgUsoz4piLdUMqBJpv
B43ugMCTNY6TBN7SzrlJI2ffyhQJYaVprmJBO9DBA7O8uNVTMvELLRiWYD97eiuNdtz23GFaVKbW
x4jd4MNQR1DaXXw84dIX923P2mNErB6jz0ufDQW/OfX33qbltImwYiOXFOabbzEYgEDKebTqbxWe
c2gK5nBI48o/FH6ECFEnt3ZiD59QW7e38xR312G6fExMe/yoslkFCmwXM0/LOS5+suxIqyxua7wD
d3n22SNLMkhswt+jNY65S554n5/1YEZHAfZ3F0dFs+1Mu76Vcyso1+fowOL+Bi6r3wiPTS/z2Q2N
JM6fm5KVF1uu/2wWyvqQmFZdbRduKd759WzhSpT3jI8sFPo2egF38sC8SbLpZ7jDx0I4Uh/K2Mf6
HNcA7Fu4v7DgcxazlCIPyqdIYYRbkZmdSlSIPspkiPklQEvCeYcGYUxe20mxsaOmMzdOODbFhsjJ
pxbl3nls7OJMy9est1ACmjPNLsJkrGIW5HfgBvfcy/x7dsNo5pr1j0j48KGhsT8GZpbGxkEmQxGf
6egA/NmIgvjZsxx63Fm0Lm0aX5zFdQ9Y2NfeeztD6SX6JSu+1WjxNvCI8SMor7a2aPp1y+nGAaDV
Tqzrs/KyOdl2uuvuECHR90ll7zMkUVG66+pYy2DBqQJgtrXaFwWapSNcPn8k6WnKN7XlQiHgcA3G
pfbm4VzmaRYktfkmVX+En48WeWYihl413gtYdgELx3BPj964tuzSSIPOo99mSDwBvKeCIKO0haBF
T+somr7bTU34mmEI2HnQ8nfCrFRAe8X6hOJ0uqE7VSHgjkjEKKXoaZvm9nLD6xp9iXLP6jGIoEjM
vcnnaGkYJ9hmptp7ERFOgMJZvkHU9qs2i8HmKP0cGzwXDE96xIuhZmc4/PrYa63n2h/O8T57J/ma
JuGF6N6Qx/xwwm4XAlmxA+bHhg00cMVIpznqmYkozTmh42h5M0PTgQu2cK7IfF1deOHJLLEhOmws
/18Vaqtr9y/fhw6BhQZyLXZ/LtQiQZuXJfSoC+u5J61GYyXZjF7yWub9A0QPa//rX2A9bf/0gVCJ
BJ9EK3KVCv30A8jBKaKxzo9DwyGsDAnpsUq247KMq4sBPPH068+z/nL8xxdFlidYopXm+Xty2Z/K
+FJzwJFulrOgNCA6WCWqIGnLoQ5SXbySfOSjZ445D5Kbffd92xkr5rOHWIzWPrZyA+wdMVnV0gyH
qWVf//X3s//u+zmWwM6GQodO0k/lST0llaFknx3jopDnfmiL98pmdLsZuxEdHb1pDtt5nvMixanV
3awTrBUVXd/WFgfthIvgKFOeEXurYAa9syEouQRqNPfORYrEv8Kkpq8yF5so4xQ8X10fOuSMsyrb
E4XrTkJUfCQiT76iKlpBM/zHAUmJdw/Egg04nKf82UyS9OX7rliWJE5ux2X1Yf/6t7DWKvbnhwPL
OrIHMoCguP70cET9GKbsXtmxc8nVcgxYRR0i/+1oy09N4kHd59iI1ScWe0f7DhkU3fnXX+EvdTbC
ClcJgiG5JTymP32DDgYbFHMrOfrU2weHUfalxkP+L5aBv3Qs+BQaFcK1PSk87+d73ic9SXEEyxxd
yeHZjVi4SgSb20b41BluVtnYfSkeoHoMn359geKvvzFHFKYoCtcsI4Cfy2EcL3LQ+RgfaccTIprD
PL0ywMy8FD1HYzLbnPnWNxx/xU4/Z5C9343aGXcd0YREM5Eyx/Se1Dfy8PJe2buoqzlOMsE6cv72
rwiEar82hIF0JyNsKVy/f/v/sdT+C0stquV1K/lFvzpZGXI/ASb++Lf+oUPyfwMhgbHbwc1GU+5P
wmrf+951RtrpmmuzmFChf/aq/d9smhfsgDhm/R/8tJLIXR9YBQU7clGfv/k/6VVbvGA/vv4m/B/E
Pp7yBF8QpfZPTS6bx73oJMphos+ruMEDTyhIMFklWc+dNcEig5NUMY4damLtIaHbO7fu7G8TrGSk
A0RAbmq4itcTpxG/omHBOXRaYIM+W5wLSPBorbdIieipwDS5TSLX+ThI2V0TPdDdLaMP1Cep4BYT
Y29419HI/7kd3MmvDwbk1yN+rvLipdNC7ejc57qz34xRhvPFbJtJcZ4Q3dWQotR7srOw967apVlM
Zm3uyPxUFnb/NV1mrIOiBaXq4jX1Uw6kMwm6C+qMwIbIRpPG7j9TKI2IT/uhMK4zLAwLnPsCbEPG
vX2MmOkTDY7lItvVeZg8WVjs4TtipdrqJB3cE9r69qunq+bRxeV6AnwRH8SUfs0bjvqJl2CbMJsE
fdEgxCEVCWgOO7tz4fKnR/6IfU02Z4izeLKTI2mcnca569i7zjJep0wyGzVh0Z8wZxhks/k2BmOx
Br4oBn9L7DUOXBCjfUAh41wPvjPtrK73rFOPPqO6kLobPi+F8h5rzwk/6G4WCq9UZxuMX2snv6DI
BKjvEavzaQD5vyMHxsMX7Hn8Bqz9TT+VZ5fB3qWrIXgS1kxkqEBbYjKfn8dL13crIySqY5LV3OWh
KSOJ5j6MaApnFjrLDm3pRnQjYXvjgg9TkTu5lSgp92oOw6OsCvEJ6zUROvCSlg9+7sFC7iJOREds
pip/TmCYlXCGkYmau55T5wS3osv9tj2IPp3N9hRHDtqCgnBNklxwremIO5ejK3ByHxas3IqmljcL
BQJ6o5AOGQ2PUzIsDyoOv6c+UWxBTEH6tYbRSaa0eFaISdR9h7wmXww72bSOGHf5Eg5bPal6Uxre
hwwSQuGIU9Tra2dWKREjkICS6kY2C2JpJwPSVRDhl5X7EmPBE+kFuHlXJBcfs6fyJ7J6mD9b5rjs
PS8JYVjPj2aetqdGxzH2rya9agqDCaUDVgTxqThjd2DuSVmwaw3q1UJOyVn2ebUfVZVcjHxeTmbD
qyncXDz5s3gpOyW3DUj0TRp3BgVfOuyr0uuw1doIJRiXv+lK52edyOjSuF4fLAvYJZwMhwrDMW6m
fg9cg9/HwJtXGOU2agzEW7WFgCmK42/O0nyi14iWLATu6zbmwnFG40hmDkfKYj9HJCpOJWekmbTJ
dHnsElLOkDgTpC0c5sQ6te749ukldWYkJ+GEXgJrav8NTMQcqNjmx+FlOzLWpjXL7l1GS3esmoaa
0HkEm/eQqeQKXBhdmh4ciVg+JG53qMyWCTg6rtZPTuVSCGQU8y5K+fUjN96qQT61TXNQ83SdCgNa
sdNPewJ/ut0QLu0mCuWzS9G/GcuiDawi/4aHVW9EObp0q2O4vDiiVGNZW5+Qik3TOSyCibqWNa2k
FOjJxlS+tSEiXd6bEN13xaTLrUfWPc9W3Vol98M9iLZot0bsk8Wg8y/or/FRCtM/uyyXZxIbsVKF
dnoT+x0wRgW5mbfCuo/i5h6K7w7LaaCWqryZlExf83U1y/qQ7CCFsOJS10I+JKJx4ems7jlSL/f1
VPu0AOJPptEOdE6nd9Rr1jHyCG1tE9LmCAGYt44R+mdOY/auZVm/78AiYFJx/VOWeg+hq+9Xc8ue
ZUJdKnSqUKzBCHxkXekDAYp02NR2l96koh+2xIt2B5MbtTerpr/B7x4/2NPkX+vJfFjwexO7XHxu
IyG2qd/TzCj2JWzkzYRiBvlV+9C6JL2s5Rlzx3RPwqbN16vkayyTm8yO2R0InKEDiZk27T7ktPf2
oljCxzEbr2uykHGJdumTZ6RPTkQ0E1krr+3if3IjcRK94/Ic9/W+IGN9Q/mxb0d9qtwUWBkZYypt
5I2wouYwKv2lRBu7c/TSHs1OfKhBafIAw7FBbpMjEWxGLHyW/dD7NebF+NnNBMz6HG14JTFet/WO
bvSL9ImIAzq1zda1tDbUnWrtQ5uk08PEraN7MUTNlmVUvWRhZH3KHeVCrfB41QxJ/9Abrqn4d0OT
nRnNdXtnaFZSYKoQrNd4MUO/irfZnKsDDZblFFfdsavT85CE2aHLzQSdlEGoyGDs2cwI+gSiAHNA
rgYB2csvEpEaCzbl0c28mPI+LghAIVGguc57WrXzOFS7OnXit5qWEBSB/grcPXvCmD9ZElNBWF37
w8LGmhJAJnT3OMztDWVE8QXCzxGy2ieUWPlu4HroGlfZVjpechlm+2RRDe9lHCoBeN9ZbiZH5gMd
naYOEGdZFydxoj3e1HnT9pH9GfZc/WCbVlaSPNahjkLSSlupsMs7MhRoNVQ6drcd+xoBSeVxrqDv
WRYo+rKv+ysRleE2wdVFzWHCwrWNJzgK6/ZMUF21ppkpksYYUD8TzFzemhGAokDOOQnNBJil/QO5
Y+rkwwg9T4P9JNGwvhlEU5FZVZByu3e80W43NlHV8OxlNQ9H9lmxGzr/S2EMd1bs0fyRY/fQOuXd
WBqkUGTGPVFM/S0z6I+tthGUTm51bhb3o2pl/gGL91nA3NlZXF4gyrx5YXmVx5E20Gu6WHo3OqEG
Wm+IXVoN8cGFdbFRqs62RQbtKmmHz34UtbvSJP8qGsbsmdkNhE2GFO9u70RB79RiQ+51/gpdaX6k
EYoPrlef8bnXmGIL79nzoHAZoYvKzItTmAelSWCE2R6wzdKCs5loTfgwxj03LN3Yk53tyWJiQYYl
tIuQG6NB+lrr7G02De/B98vho90OO9PHzs60B/7BwJZNAJJFIyjREqVrrdElmTq/0MWpjtALJGeE
Mrq24CjA3sy2huPVu773IVAWCGlZbuP+3mhsBcPXbT4ai3+sunn6MDDu2Vt+4ieAN7Lkquy6r02m
vrA654whXT/oddg/JamF5cf2D7VPK9sZjWRHZ58NIvHdoBP2sI0dAd3VqFJxU9p2QoyE01ylKOAg
CLTzFUYm/zhW1hR4cfMFHtMa25Qn1l1dD9YjC2Q77WzUggRYdmOcH2QZtXuUVBmbV2uUnxH/25fI
nZ19zlnweW1Wk5KucrX262abNA3beitzh6SnBHZHs3SkZ4XEPxqoeHdLz28umBShJqTZzMgPJv9i
bJKeZp2NII5CZZWolZpAX+SqQcHJg1lJMhDKVoRWMcYX3Y/ePiuG6NEnXVFb1xy0tuSuPGt/OdE9
+1qFrntAE/nmS+S/RVczgQGEcQoJhYJF4PjYjMwDd+7spPjg/YS+T14hrp9k/zJ0K650qSHU1iGJ
nwQeb0iOYw/MqmMsy3ozh/B6MZ7lR7sTkKN0SoOTVMxQ2zdpnNpPiXQJJKzJNUriorpgDAfM6vmP
84JaeWj0g0bbfTCtN0xVHJrSsNqlRfhkRZrkyYasOUPaDOrqGvmvpmFLlpp2ZzJGm/yIvhjkC9Mn
ALTC2lZGWSNlGAJF3DNLSuJspGJ81Da0RJYsfhmh67sc8vem4mcu/PqJvlCF0tYnUyopLqPLYCK1
VBFQrjAb6IgrZKJYsy/m1akiucIfkdG5kf0lL/unqp6dW8Nd7ruCWkVghtpPYym3uu6CWkIpsfG1
XkP+Gvbo+8QzUmzS9fKieJq6lnwYAcUYAz/R6BYeNzwL2zR2mL2LlMRxnNdPzDWnfdVyrksAWH7N
YLNak7cwvuFJn3IXOaxEeDqp8Mmz8ismKvJGS4a8fQO+yBHEfcXtDoJABZ8axfwkh9sJbPZ+gbvy
pGWaBDkz2D2DfH8nSTHj4K0cgt7T/JqIB4D7yBD2vukQyKbCN7PVUeAT/HiIx2y6BxXMKLJ1rRUD
wsnHoj9LyP1NOc39jTAxilXNClXVTIqlOd8wHDhjwwKP65Kx6q2Zfth+xitle18rao7cMj4LtbxG
tUviSdtfUepCTEiz/Zgvp1Blw24xjENOqI4ii89yMQlabVofm0zfNYl9KaeYJTKGjdBDk93XNSXu
ILR9sLvhICrHglmYXpRFKI5KTaa5wGq92N7YyfI6ef2XsI/eKpDVgars+767Bn/xRNx8B02jjF4M
QwzbXuanLllQl9reFVCPT6pmHub71SFjgwTvoGoYqyj9jdK0rtBU36cjJzQDMviWwFjSNzMVmYyx
Kug9i3HXw+CFT1NMC9tCGnK57AbNhqT3eD8r1Z40T/DLrONvdkZv1g5R0ce2gDQ8Sqbam9gpPudV
WlS7JLGKG7Yt0C5TZecc8irmnyLW5f3Yie44GFOzjpuzQ5oYEREuQpvxtmLW+Zk+brKdRhJItFM3
T2OvMBsM8XDiZJ0h4YjLg/RLArvnJbow+Xf3mpjuWS8RdBv/1lfkpJaJYQEqaPvLEifuubYVbMJ8
zs59Fc57Z5T6gyyZbSgSQKjj02vEvhT5ETC9JSIErq2iK3tiSAMX2bmmQU4K3zIhcia9MkgHKqbB
k2vUpMcck3jO0C7Lw1DaMogmQOvF2g8mugdrKcJmwh/MW8YIauvWqb3DEhTeuugajl4+v6miJ3NS
eK9elPOLcbC9LnvyJHQ6nxw9AAIbhxurAMBbtbHHfuy/MLJIggbBIvCXGDpS7ZQchfRC1BV/fesz
TOTdAb/PkY/Kfy9FWtIdEEyBpnSPPSk/cXY8gWlMtzhthj3LlbNjRZ+59U4J7RutB/1qCir10KeG
PFAO03Wxp/TzkPk+p2kMVtds1+xEIxUD0Bn/An6F9NAslYGAxQOzHi0tchRMFaJhgt+a9E3z5Nhm
crXH1ukm61rz0mVNd24r+71Z+uvZZ1y81hdiSW4sVvcd8VrFXaq5jVXmblJSN3ZWno9bYySr2K2S
LshA219GmWJ2KARkyOI6cr1nPG8tVhGr2U41j387TfvSMg/RSM8Dmyj1jBPP+z5L+KsUwuUk6b4t
VX0P5ON6rmd42vA/l8je0Wmg1hJ2uS2MAt4yIHOUE7Rs7HZrxhOrsmOGxxgMx27JaoeDy3weeVO3
WDnQZfQda6Rj6YBD4NvgpW+J55yUbO4mhsGnBOBkQBl5YYl+rsOh3Mt+2lFu8SRbxEYSJ8qYy0rM
m8XqxUGtJHl/YeOVnX3StfXAIBwpNp79wc22DaQOn2JnKT820qB1Mo6j2ovc+sDa+SDmaOaKhm6X
uSPVlyIAVlMSdrC4lqXe9HQFAitMxnNMMNkGpOpb2VX+fRoZ3Ei1YlahlbjgxJ6UJe+wYJE3WVsi
sFsTp7WD1F9roKUclo3Azb15Q5GTfijC+Juympt2EZdMua+2JfZ1/tpZxQGS8jt8N+DsKmGkbYHK
BrYdNBBmrbROAwY473Wnsy2mgpcYcOmuYWSIAcHYZqICurQo+iULjOsAiJ+1arY5uqBKgBN7p2MW
6G0Le2mC/AKJlNQfATcoJsJ8ioh1HgcK86GZQa/27OQ1o1eIfXWzK9up1EHceZuxcS+4Zy7oaIjf
RBvew5nr93RyojNblkN6peWRXGXNTY9AZ9EHycybzCJX6lOSN+GdYlXDsN1a2ik4HjfMeGGDut0H
g2Fmuy8UDoa9NrJRb20rpt3mUifMLB+gKvbg56xGbEp+IweslmbqMJtXvafkW5tNXtYhbQHCo/vf
pzr/v3v2h2/VzWvxrf3f61/8hcMF61zc/Z8f/5H0vj8+N3jtXn/4B5RJSTff99/0/PCt7XP+Vf6i
6Fu1/sl/9//8X9/+LfU40rdfYhZu9beoKn+Qjf/+r/zRimfK95tEkGjR6Ub1y9vxT9m4JUAwuLZS
ABh8aEgurth/yMbd33DCcvxHVuiZPNmMEv/ALiAbZ6AkAZ8oFyAlIQX/SSveFj9NaU1O3swjIQOu
oyJ68j914rO2XzKkMsldmvmUzzxNJmdOjTHv1g9rKTGLNLo9VDlasj3DIyB9vAGJu83CoRqnmwY0
CBq9jGCJtkuy1ZcIIjCfPjoK+aW5xVK5dhfK7IiLzhzvurwxv6IaHxGme22ZqK22YsWpE7sp+MEq
FpkaDpWPwaSImxSecWm92xEzY7hRjXozRMYeD2CX9qbkcAzkiQgqL39gqBsSBVgtge3n5m2WJdWw
LW23B/UldAGvLK+1s1lsaTx5pvGmJpfwBIB9bLK+d+PGQwJzaUmv6HwnqxG5fxnTXuykWfvuBrVJ
/KA9lcVBW03z3dDTwwhqge9oZ9dc8Ub1S6d2bZPXgW/G8aUJsz0cBCZp0ei+JbSuntrBjdMbhz5y
wOTWu020iRphTiaQcDnFF06VeO04+ZPPYR+rNfWwg40p4E7Mn8IZBYhBGCtMa9Rqj560Q3/TVkRR
bhGWDafEDePLMk7TJzwwFtlwNAhOEZkjO58ucLk1rZRmh4cOHQtRYtcfZz3pbRQ1abtVCLnPRlua
6PkcBY+gCBeEXNno9TQU1szidElW4yfH7iVInbbV39fqz10/N+4dV7K6wBAXTQHSSZDFZs+BwtTk
WDBRefd0LpH4JNmxTWS/HyMb31KToIupYu++WeQUYeLNokDMXQWPv9DnuaLxZBaNdc+IctyVQ+Ge
Q4kHCNq9434da98K8Kz1N56w2IXimVRzmDZIDhH4ltjbZITb6tos0VzUZ5HJUdXoP3B6KSqJAptc
MaDovpOwtKrTwj4gMbESzFZuqEwxZfY08IFLkBeZbOLSUiqjaUcdG6CfSzhXt3ShNwiBvccCxtwY
eAbzo2cUPRiZnKolkTn2XcpMMybCg94jefeuIJTnnFah9q9caJtfi8abawQrHgkruZoL42oAktVu
AYlVN0jpkivC0eOLG5bjqyjWLQgiW7+bGfvPpymaY4fjsSjB3JFjFjPpQMR6BGtEQ6OzZpyb4xIZ
HVrnwtuXUZLcJRNerG3cDLRKKh0WvNnkFiHqq2eORDqt+pHINKT7V8uS9A3SVZihFahrO6gRLltb
szT0gi2/9CMgraRMbnXRF971tBTjTd465kFnNPPjyI5mnjhJEkXq1biTDS+5MaoqH/C2hzncLs7G
OihyNX4SmMsPHTRo8KFm+8B8Il3u/d74Qh+l5J0yXPRvykln56ar7HbZ4wktun3Uk+M0hZVJ7Pbc
xx+WBb7gQYa1LunCS3QF69SiO7ISzY+y8afqJBy3o88Je91FEUjT6PRd3W1XtX4Hbvnk9K66Yg7X
Lo9DJshoGbPYqhhbzVOgasMCa98CtA5TcS/LcVVkST8FCk+u9MYhf4fRVJMelslWZ1p1M6y50Zim
q8kaq4tHjh5kbjpRBwVBYJdb0Ro9wr2q9lG9pIFYpH1vwOUe9nYf5wFxH+JSuZS0tkqR9hpJTd6L
jCfrQ73IJDDtHO5ml8kofdONl76mUN6ebJ0Pn1tzwnNO+KPkXZPTEJDqRLCW5RrdiWgquc1twjN2
btxG+sIfkJShRg0+EyUDKSAbV0FPPEPDcURBZLnn1CapWTktiQnw6FagDPwv9s5sN3IlS7ZfxIJz
Jl/JmBWhCIXmfCGUUooz6Zyd/Pq74gw1Nbr6FtAvDdTbwUlkplIK0rfbNluGa8Np41uXixx3CN5m
vY56ip6ZWmwMBqe6kgPGtCoqnvQ5Nl/GaXm1+Aj3XG8U3geCcMbO8Sb3wWF7tor7aEbqSpq9CzBA
rKulN9awZjEL1mpS1yrqrPsC7+ZIvYZb6qcJ9+YJmCqqudfU5lvTq7dYqdEPeoiQDM9pVFBfOYqe
br4xU8OpZCS7X2a9uxJKRLKoOb/iByLAUQsB0GKHNQOmdHuXskLcxHF0aDreGvdEsP/wRv1vT0qn
9LOtu/q7/8fZ6Ld552+D0/+leYq9P2POv3A31FX/8Y+kcOP33/PnQHVryMCww83yFo/BXPe3gYpZ
S1DfDEjlZgQjAfK3gQqcHE48IQyHzq/fKzf+HKisv2B2AjJnEvgj44FR78958vK7Y+lfF0nffH1/
52wStoO3i6GHeCtxv/8SiJLcNyFkzHTvoNvoXEE4AIMpMezQbmgw27l1blZcIOME0zWn8Ck2cJ4V
jMhfXcRWLcCzaMjQE0mj9snScHesO9f5XIiirksGJguBVc7HGrWoeE0XqzlStiC+MuqS/UAfcii/
YNPdeYXmP5rblLfnM3tXF39A449wP8y0nU6tdKp10tMYCvrqdn+fnfxEva8VwtLtA27wRzFQHUPC
xYu5VlWLseLO8wMqHTALlIi9NSoxw2DE3AzbhUsN5Z3WxvciWPyEjrkqW06SngrGxP1QDO5Oa4d2
P9ZlxpUkrdTD2GgANgmO14b/OlX0BCbgIhBC4/r2VbHxeFV2R4PBQJPOMKtj4uspiS/WDrqOZIH1
iPmhoM4O3Gdrk76mUh7hqWi7cAGutaCTOWiDMJcHnVt+ah/wVXeXTk6Zc3dDeHzyHZnvcvy/EXAJ
Ry77vuWlZ925bQwmNWv1QAKfUHLbehICh6GMiS4JCxo3RNNi1nVBHd/i3Q5GGpKSHq4o01zdKFaT
chzcuwXJDQU71DtcMvSDJjl8VIx3cauMca9T++GPd8XkkzWhdAQMoZfvY09zXclwaVvvIxHMawdW
+YLcq6kv3o0y+/ZR/r9nYKqTeW9QjFbqjzj79I3Tp27d4c6N3Dc5FawtmtIfj9Q85weHFRTfqDYn
FT4XQ7ZP0cLMdVvkD7pet2uRskCOknw6dzMrsJsLkI8lYuBqlnlMfEjXDx51J+s4FlB00jTf5jRM
6alU194ZOI9gDBur1G8TauiaPj54Hsnr0DL5bocG0fSdqAQqQmHOdMko0cJmXbqP2pDFp9E3AMt9
IIhodw238d6DjkHnQ9ZywnS+fuhM1kaWGRc3qHKm72ib+5FkFngVsLf2BXIYKnltyfgHXFxxR/qj
3GDe0bYkxjF/8NedCoeYt77o6qGqe/2m/VKySozb5drsESjJDZHf3fauSCdGh3oKnGQ/TsK+T3HY
ozr3hXV0vGw5VNGC9pGJeZVTXM7XiKdEMFsPRcxFoiP4MVjOUbhu9wZuN/qRtIm/ocR53CLjWWsu
S9Vh0F35nHXLPXhu++H2yT5HOlMj90GMIo1+Wgi8BzDl+tBDfwc6htLJd0CK71qnu6O28/gtluly
1zbWdKxHjK9dwYQ4p04Mn2DMt1FKQo1VJgkZch5b6bT+Y2xpdsCt1Dh6ufuy0KVXmRk2HBZsR7oH
7SPrXG2HwX96pZKMut0sVxT/pqbxDjUSe8EwL3UcTIUwr8CcAKZVnfmtkTijjZ7vxiZfwLqT2/l0
PMvHpxQR2NC4JPhU/DrWozSpJ2eTN9afljfHTyxrYhGQ2LB/sn1ItxX2Gv4Mqe0LrzBC05Q4eUHd
ktRiMZmTpwsBwGfriCMdwn3s7SDBReACKvTngXjhprdjECru0Kd3up8MTz21dGHB9+epU80DH2uW
dsZ89CeScXYe+TvNpQkg8MzGBeREGx8+kgI4MzVFF7/wUjK0dfVFD52/KsRMvaYscbWuuZ8I9hb6
ngLCKygeb49bTa1yPt2PYGRo/oZdaLDpNaNw6tG+RKavZmXjiHHdhvBHMfJmH4T5oy5iUl7JgAFu
0q1spYRjv3Od9VcmkZ1rrdgeWm47vbIEgb1gZvXJKGTeBaOrPqlZYy9vmP13jLAegjFa1jWVoltl
GeabgQHlvOjAB0blLZe5suuNDs3kYiCk3pGOoVwPjn4eEt3Km01ddzGc70Z8cAVsVxbA4is2XbJ8
85RgWcsGDZJKH3+jropdNVbuu2n0i7Za+Gitqc4hAYV9lD6BOJlWFQPW3ptu2ENvpEUCzH3IE2lu
rFinv73x5Z0HdOVQ+628NDoCa98IkMKzn8y/0pk1vo0rIQvpsuHWLWZ6VROdfVOkGifQ9dHYUxQ/
D6FlNL/KEteIrmqYrLZRn7BxZKFmNu1xqerpoXA1OCG5f2qw/qQAVtIk2psk5k8JXRArdObsBxh5
44kOGnniuoIdatI7lp9O4l8tX7F28Hq1r1WUWkEdWdTkJak4t6PMX0vCn6+xV7UX5PfoReZRejeo
BmMHxW3PemvNVNPUUPKR49bRDMdSOCBDVhb/2hrtwhD9nl6cEa+LOzxblgACllpdtdKoiAgdm9qn
RiTi0nQusrLrwW+uuKsQ3sqn+Y5bUXnD2d/aTmvL5PvYT2+WQke3R4w+GFtwveFVWQ56qjufuPWF
FtZRlV7iHmCjkwn/dV7ojRDWwkHvVWKgZSvu0o2T5s7RTaV8AhSOPU2zW6ThOPIgB3kQm4ambjcd
LeLVf6y//19io0lKBKHvvx+On36pj+7vtcY/fscfo7F/41Dcgvi67/xJRv4DUcFd+i+Ij4zMSPAE
JG4y5B9aIxxXy8f/TtscP3sLmfKvWqNh/8W7NdR5fOY8Bvd/D1GBFsIA/vezMSOObRmeD2GBL8jk
7+LX/y6hwfVUG5uaYsUJSe511CxgM8X86SmjYFGhNetE49Wtyjq/upN36jo5vjlj1jzKWntsRNvh
DnOwH3guJZr1oO3nyHQimGRZcqHVVvsYXBedEMctoVYPghlOTCSXCyfsbD5YVprTPIu3Rnf3DJGe
cU8AQtTPHfv5gVVnvtQmECB87idPtsIFhsytlTMPc35fWiBJWVJt2PMJyPlyatvmufCq3laBW1Es
g7VBOQZqY+T3azcRVrdJCsuQhx4DD4uDrMo9OqmVMc/0eJXMsQe3no0Xa4475NOl1mskQEIg3tYz
XIakIa3ZETGap+xDaKDVuPzqbj42q6S264+siryvmPyEu1pwGnfN+oZ6Hp3Q6zitHtXSUmPf8yV0
LHVr484T5tKRS/dpZM10agImrrrdZhQMC+ulzm4JvjrbMX7Ld1WlPb4FPME7Iq7eesIX/k4wAKnF
jBNCk+ljXBQMlGrITg0W5V1mTC9ZnZrbrMfSpJMY3EEqTHA0l3HymqqUPp8ZjdX11Km22rtkGobX
Li4rfNPdxSwVqmQ1YmAYY+ezV9GEC3Z6X5AaWeb7QDKI3av8RY09dwNfzxgvrZ9xyuRqRvnwCPsV
ODflN1tKZ140gswBHp1p27mJu/GMaku1+XVc0hcMqt+0VfV3CwmIgBTGPa3BrEeH/r0uuwNUoWqX
96lcIfKBkmI12M2kbKUk3c9oeiGoWDMq5i9SaCn2Ha1eY1v5RZrbOZXOEl0mv3ZQb0HY+gOZp86M
VjnI+q01WgTYlvFsZKifuAZulC1SsIROkmM0FO3J6ydj7QIi37t1mm4qtbAN1fDILDflOx2McVui
D/70uBoeFGffWja2Ro/ibAVVFv+KzKg+2xrnZp8SFy7nYiskgN4qlektgOwEQyocDBozJbqVPWx6
VhN73gvJpuV2uYlLmyqARPO3ozP9YsAs97QDET7n3RHkMTllzt70Z02nejjifOYqwLkAv6yjZZjk
H1WEmDghuAW2GIu1Thlq4BnqSbexbHHReNGKaL8sFdNOJxFJe+3V5hYTmLnKDkljs4OURKBN1mo/
hsWlkABycU4VdNCNjWMxeor8WI75cOc4PU/80HrNygSy+w1bsSJe63k6lwCiBzFSJobAcC6VtjNy
MVyBzE3uY2Hl8uIIg0t1E7XpvYQzAkCQ0rqIOxPdMFyMqEylQLYX+hLj7ayNQzXg4Qlns+dv44OV
L0E09Z9D0ZihiMbxAuhMR2jiYxETYtcDeIrzV0MOXqxj15oPTKLVzughWftbbKmpCrXZESps+Gpx
DHZT/603De72eIooE1PDkHzThufzrE1+Q8ONaOR0D3yoe+9sPi10NFrJstHHUtwllV9u4bBJNF3N
2AoDTbLJkTXnDPNJUvOWUMAfakERi03hCkIvbge2leY6YiG8BQKJq95b3gBj+S+c9uq+yLQPHqlX
VukiqApufCWb9l7DlJoJI1+1hZHdVVr6xWTfrlJDpi9lm4GAdKSdngw6HfWgHBZzteilfqEV7Lkp
WOpADjD9o7SK+qD7/YYc63gcKSa7WqavPeZW56Jw2ykVon5zK55us2CIEx7jSRkICnWlNmw4xclh
D7Luo54qnb7vkZxBXfDnVJtaE/O2vT21OA+dB25b5iZqSCXQCpVs3WK8FJh3KVDssC+i/QZRz0Wz
8RYP85eDu8Sc34kM2jtrLP3P1ugeXIwKU9Dl5rgzvf7NmbMySAXtlTjy9ui2IDvo2TKR2mX/HSG2
rjOt1+6I4yUbbxz0VSUWfy1rhX0z9qg24rIZdN58n05efl40MZ7m1GcBNQ+UAVSKK2ZH5+PoGsO6
t4x4m/iEMAT0x5Dm5yGQerud8bzwDu5P/sBbi/jCHBDK4JPYq2qPFszlbmLNBc7wOkCSwKZDeqS2
2H/xb/N3DVYUjcvYvhVjFGIYFCyd/fJzljWWSJx3+FY0bUXrM+vpssaJQA9D9+SnGbcRQt4rSH7+
quubva+BKmw1+a0a97lEd1gv/jRsRCfTkOTxEmpYUKl0UclmGEp10PLmi3KhEx0ew52uINoucBIp
rHer820qPRqKH2wl5mwzpb3YL4h1O3yWftBICJMjm/rQi6EzoquTGs4zCtDLnPdd4/xYAG8DCwVL
nuT9Dzge+Z0tI/KmM5DFyMRrhDNDP/IZ6DA94/Cc8vx7cAp/o+TyI5Y35iNp6hiN245OUa1HFFRl
N1eIH/+E4gbYvOjbS4SyFyYAOu8nyxs53CHyIYS/17r9TY3PL1LtxaawGRhGZb2W7YC7Me+alwKT
aLC0FmYB+oy+28HCdd4RnrZu8REXWN6ltovswTdquReesRzHvOfb4OY/hjISK16mNW/tdHz1Zsx1
eDge09TBdxyj9WXK473upMVPo+oNousEawerdDbZ6M5hxQpk02VLeTR0ciT9vBB0MuefXYJHawSy
H0w+XwO6FAxCmoheOmEsl9xkrchpCoEJ2goSFt8wyZc/9nn2zmOf9zRlVd5T4+JOmExBO+gQ7Z1C
YYop/JjdWDFdbESTdzdzHhFdp5BL7r1l1N3OHLzYDFWSSagPWMyQOBLrGSgluEM2CsHMFtVaIscI
bxceftLjhP2kod8pdSDKhHFt0GimKny7/JxBW+j1eYQvuBOLcgHu2N4PxA7xPgj1mcmoPy/C1LL1
zQe2y2Rvnu3SGWkWzNAY2e3iPcPQE/pAUNm82jafCFFeG8+3rxMRHwGBgYpECAkSGIPVFd+4pJFg
eVBjfqZI1KTU3NbZSqnbPDIVvYbkI/0F2gwq9orNxyOUiCGEB3AkuJy9daDBflZxcyCZCXA6q5M4
bGLzq3A6m26z1PjU4wznzIJhALBqOoDjnmqi2mnO/XulEGE+BdrIStZD97hMbbOPeHmeRsTTrV85
lwWkbgR/wF2NHAdqp2sL4tXojO5XFLukQIzOPfu9nb7auGUhyKQ2HM6pWNuo0aGsJT4h1knlugY/
fW1Nq01DsP7dvQLRDSEkqu0AwMoQr5bW68vVqLr5XMGd28Z6m20id+o3ust9VPJ1bfvW0bYZnN5y
27hF+srbLH/liBveikmJxzzr0QUzN90Le2LijYiNNNWIZE5aJwLf5EzFS2yk2QybgqiWvyQtYSSD
ByIR8GihR/oHo2lxSJdKB66Pl3fljLGgjaRrH3p2ia+YZIcvW07jzutqn+hI1p+hAbTPtWnj6XS7
OutXZuOs8LDBG2K6Wl78FjUq4/rQTU+xzhs25J40UDThS9Ohc06ShiCC1+d3vmeV5dqLCud5Qr93
3sDh0Eg2emgFmAIsnwexJXE1YyiK11Zuwe018+R9dCdHY1gZHouFKotVl1Taia7p9B2MVbVpwWDf
Vs2qoEaxEqvMy2Ks1VZOg0NXTuUrZKbogSYX2p1LXq9t6T9OJbMxXWbDz6qs6pWWuBmSMF7HtmIk
LarxVsRcjuWTniDs3Uh428krc6K8XbOZSxxqddwUodSWAsZqi+g4UeL7QMNo267shZhINlK5PGY6
ntZqGYKbP3A3uCq+GNKM5qvnZm19pnuBgJofK8HCA2eBYzAslDLxZ0Jtw0D+ofti3ExvJTe520zW
Y/1HAQ4LXc9tu13mJ6UfUK1DXU6hLGAvHS0ydHfgrzK7hPeowhrN6OSYuz4h3HnDP5Mgm2Lp7tqc
Z/En2e9oJbQsio/pOMLU4SPcZmvDi2kVYYtIskxzJ94+fVsfxx5y4oDMfFVNz11AZzOx2PhDxn7W
Ds3Uyn3LZ3I19GZ6JIiShpExuN8lC9ZPAXQAr2VKZnSrSvnU5X6Uvus6jbAlsRuq25wq8AgSUP+G
9+AXRc/xzhlwngR6jwTZpC06bDaJderwdl77Hcj3zuiWD8FgfQfUxCYwVdzXrhTbmj/2sBhN/yBl
KhGXLbiuFGscFvImoYGrAfqQbspAT0oS23nHNlZETAcN+q8CRIyBMiMnaDUl4qJuPXdMkWvqIH0C
nnq2jjnrGM6bea2I0ayHwt1ToDeuai7uV6q3/U2bC+PDZmO8K/NWBlHOm6mgOP2WP0y2aWyOYHXs
2xK9hEYCb2H6WfjauMXQezZV4n/hIzrfkMhB2wsjlIYx7xq9aBilhviYc6VVwC+sW0On02wkdLp1
Q88jucelEIGepcl6isoE+izHeKQw+FEJL4Pad8udluLt10hghaTl8JR6ZCNoXtLm0MpMc4NuV9KR
7Wrn3lzmqyQZf/PlnUhAVTSiVibEoUkr1sVMvFBKxzpFUZryom0I2ICosXI6RNSAsjgXcKuXtijX
bd6PHDrT/JD0wr+nd4S1Ef1xu9xJ7TXVn7wwIecfUqFfPPZEQdd1dIkMMv7oXKp2qxpSNYNd490T
dMRGX4oco2qEl77wzfcYYxk83w7KQ5km5bsmu/fGdDGij97WspWOdC7HL6E4WMm8LPu5pCxK5+JJ
LYvdDwGG74KeTBP1wY2dlbOAUPLNZD3y0wqMSr1Jj0tEDE9iab6qrHjrMuzToM1EvR76Ciu4Msle
YxwLitSPDlna2R95h0G4jAW8PHPWRahVCq52i8VywEvAPtLJKj4tnbvVRe6GRmulxyKO8wv6gxDs
RtTgrUcpxvuuZ97OxMhu8Sb/KK+Te79pCnhY47KjUFn8miquaBnx0R3m1WE1aY3xkPW0t+ey/ewT
1R9cFkJYQXMXOzDOk2SWFIc7BGENjfSSW44PZCbIvabNT+5rjGJzdYOALVm5Zyc25mE8dvMrjY1d
gN5zMs0yemGUekq15pZP7t27xDEp2VULg2Od7KNpaeguHLR2VY3DD7yWJ/JQoH8z46XCPhtmI74L
ti2wM0CxvGLYIKfUtPi4hDeGBlCOJ7bEKLSQNe6qOTmS6Xwn5dwBIE0eWwfDG2/SzUTJAaFTWT0m
tfEOxLvYm2NlfYGPb1cCD+5KauWLgnH0LWWpLZu48tgionowfCs54E5yyqs393g1ahoiVr30wA9C
vBsDNY7o8v48XRtdZ+lceBEVmQgQ08burDll+KeD0CqUvc0H078Sv2bBKk27dvjnwfwDY3PL9c48
A47I2wPdgsG0pDHY+ji6+Yyle8ozW55Z+jBY67lGqoAIFOZrYwFmOHoFYeJBJJKoo+Pt+Q9+Ka+8
byM2rlbGjol4bXLwpcgPs83hCoX5M8rl0GxzLY/Xip0jmxS4VnahDkvqksoS+kvLkRQWeo8v2bhp
gbKiJ9AfWLroJGh4JpjybuY4w2YSjjvjt9xJO047rE87d2wAEZKu4wPPSl5Slwn3KvIptF0KoO4Z
KyIJ1H8zmbm7dnOnOEgb+a/xRRdWjPohkylIRHbybTw++Fn3JcqUT3xEhtNX1UNjyWqFMOPuK4sc
i6sR2OfugoC4lNp5MqxXbGjdXR9pcjW1DrnJwqy2iZDxOq0JzKqMy1lrD92ezjiisDWQBCJsX7St
+g+DJpDhoikNk3r+kbMFC41+Njc0S6RBBsMgsgmDQUnMcWNTZhxmQz39sjt3fOTdZwSQWtrQFc1w
aBvEKOyCIYxr61S0HhlsM03hoYk83/lOdbL6ApfaQmvDykgn2iVciPFkvUWSHxrOR91f6k1O9Pqj
0+uabZZllqtcW5ZPYDKUOOpzrn3U+PzOrijYN3LgtYHpumrn5TBs8HYahJbhv6xUGtNXiR3ULOf5
J3MWj1Ysyw+WwN6ZZooIE1AyfGqp802fM6Zwnw66Q4MM/bAoIoh26k4VcUwxPXvKHi54F6zlniw9
qfHJLestKmiZBH6PyWBZfGdzi4i79CenihV8WrUhvc1yw/Y14b4Qafdsau2RzWFn7dJofJpj+5kJ
wX6Ex4mRq5n7Hc/BvHYoauBy5b1M1IoEsO+Nx1jQ2Aks/uzpXQTLp9JCImJeiHmY7ueCSzqBBLxV
5rGg+5hs9wjonxiU2sQQaEP6uJzhYFW8fwKnJ6G0jaNJ3UQi7HQTWhgzTenowc0Qz3g31dIOXadu
X1ppNXdN43nkbGrXF8Eg0PhmmUXhzHvhHXudb95T8CmecFmClPeaYXkd8h7QI14CRCME6gRWHMQN
8xZkdfn0EMKRU7+dmooQvJSyXXFgYb5qh5iJaZ6wYxh9Ccugv01CvGXeS+AOP6w28Xi0h6zfSSil
QUOch6EVIw3cPa0YKe0y1aM9yB7xSeTSCbiGefwkNP+lMG5t1kmc4duHIqdWaGrzdQbhnocmD9p6
acjCM9Bz8VZYVEJG0FKuRlN+T4zXMByah5kMJWFORxwk4fGVLYdpG6dR86Di0XjNMibwlW3xwl5a
W78A+8P9WZBtupLa4zzlXVZfADOMr5qVDgcTi/IAj8T3Tu2s9a+51MS9KKd5a5Al9Lm8duYDPH2X
4oiI60urR/4dOAbj51wQre07b3w0DBMxVBkDT2ld8VoNSturDGbGhPZvu8Op5k43bOUwoQoGZuvH
2T0K/80X7LdmcZfpBsHN3plsftIlq/G+jdki591liSEJBs4sDUzKtXoSixsfMotXZVUk83eBIe4d
0wGDGtECEuUITGT+fWJJcZY2r4PDunjSOHXj2uIw4yO14rKTrkXcZVsJ1VTQPVPetZGiSG0S/Vp2
Tn6EVlWR2HN1cayXenoGptIr0n1puSLubIUOtXy8TnrtQeaNvLfnyduVic7meVzoOukoDjYl8TIi
1lN/8orSfEO91TjEJvkkmO+OEE+I+/ZM/8iZLiqNllzBKI6h58dYFNllhLHsytNA8lkbdX3Nyyna
OYndQ/FcdMLiPBpmZiQU5pr7OtG9S6UctZ/gwB0czQVs7kQFG1puHQMTY4je3B46eAmkIN38CIL4
J+0AOsiGWWwyb/6I5xJXg4U3nZoAZEU9AjnXtPOLlprRxsXjvpYGFkwAYN42GWUXju1s7HNAP6iz
eUVphu8tq8RU+srB3Bb0ds0sKxaqKAprDrkqLDv82g7BFSKFF8+t0YF1vyhWlW2MxVXZSYrjmMMm
s2/t3Hg58qNGyGSyWd+gsepMGnWy0ek8D/wa20m+8P9F9NCRPDpPfYUOPOYvfme8mTEva1ur1qll
LiuUkg+/wskNAzJdTVMSrzqtINnravXGADK1myyq7uLsunigMnDj2CH59iWI4+VsJqkZFFnzKrsm
u8C/An5uYBdt+u24WOMPTbEGMUztzcTStxELE7JqNEoOac4J6Mf+KKkEfJiG5mGobzY1oIAc7frt
IpgU2tmjdSjEB5XsG+ykR5jWX5bmDqffPNEt7/8gZQ2G0ONbb/1kD0FcquMopdq3RfP62y72P57O
/4lYRS3Cv/R03v/62X50+cffb66N33/Tn5tr+y/svi2LIAz2SfyZ/Hl/3Vzj97TR0Wj1/Z089efi
GigVVk86FFh2k5a0b2y1Pz2d4t/xcBreP+2phWfZWCR5KDBbYbD4Z1Yi5mh2CXR1Haly9+loXPLW
MDjFTavJ5uo4uqk1yxKSDxk17gFec6sEmZ5sr3X23dJHj0XpRQvnl2mc6NJ2zkbbOUeVUchFblqT
GKgpTwkMswWIgc/+zerK8r713CZbjYY/bPzeS+8N5QFWAdnD4D0u6Gl60oXQQMz7nk0d4G3RbMTo
lZc8F9WF0X24ov8R0iDEkL9AP5oOltZ6XAJbp3oTzRTBfUw0NtRe7V+LxCuvrdG/OF6+7DtPV4SV
XUz9jb1cgQi3VxXz6jKphjsvUc8aZTKpbZco+4rxNwQ6rtZWYgH9SfOmeBqAiXy4btmwHK4pqbEW
R10gP3YXWo6T16bMBwIBNStpk5N24yeuTrqlSa62cpBnhTXywheVYnKeMKc13XPJlpabg26ALLEw
QoaCt/0TJY05wQL1M6e2jOOQvrOd0Mb02KRVxpZD2t2PtFoQuBp+hs9FnpX3HivWDbP2gkxmkVFM
sKquitFjxchO3gsyCh8uht9lO62Iz4RhKZvKVA7kCis4gq2/E1ONCy6phmOl6eD69NKhSZWD/hFD
z7DJlZ+HPeyVs9cqrnFGU53cRkxHfDzzjvZc8yOzTKIfvt4/QiUsFJsBLV9XhuT63yaGty9x0pwW
vRGbRne1Fb756gEMtPnYz1b/DrCt+J6NTjwZLLuYTlV1pr1QuzdTdxPbon/jeyVnLqmVj1PIK9/M
Nh03une7b/SGWE/sLbd4GTU4W636aqauO3NLqo+Z6lXomzeJLOODcwtN+P4njKahDZtWZ+7TFir4
QgXWYG1hinuoulFQ9eA3/XqOyiUoRU0SmNZq6AXWB2VF3l1FcH1L8kzeW60ehwiYREENRHECB2pD
jR+g6hHP5pEgg7UrYuntMC4Uv7Iqzi4ErugVyzk9cjujzCuzI+2TKLtXBlHcMVU1E6uGwHPt4Q6p
xeX9lSSHFDt0wNU9W2VaYb+RIhevrcrUERldrBOrG06pK7ms1bIZH1otXt7Jahk20Rmp7lhdxk++
ldvnW4Mcbt94O45udUlF11+NEUtzbpv9bRuxEPfUdW67NmChBf0QrdPpejSZDqTKROWKg7csyyi3
BUCyt5nZigBgEyIhxjUWNg6xmxdeIxI7XrHsWAUIFpilvU41KU607lXTFn1ShrgEPSwdc3Omayo+
t4llrJzGMX8UiN5QbQEyvHZRAseXg3J+dJzcjEOIuBqYdD3ZYYssD8PC4owMFojhcNQae9xUBEzO
VBpAkNJsiPD3GqPWi6tTAs4qsI5kaDVNxJsklZz9Zf1V6LiD2DCV6mQu7m0Pk9tpDkt71F5QToCN
ZrpN8VKhMZGbqc4Gc8lglW8UiVWyf55UDwhh+mvbRdXAYGa0stkUFOEJddIBhqiUH1xcDsrYYKiL
y1vL3kzCD2YaAN3HiKzz7DyzupD9tTeTYQTCRY1AhehpQG4Lew/ulVxZo5FPj22mYu/TirE5VzD2
CjHZz+WYTY279iRQio02DH32NePO1wni8CNqObjwZP1nDvif5gBT3JC3/7197f7X+PH1j1PA77/l
z2iHzlFvWhy7gonit0akv04BBrnUP8OxtJMLFy0Ae7FNH9OtufyPc9+0+SUbcYYTnAnjNhL8G1mO
/4qpdHR8dHjjwAljkXPtfyL2Jr2lxqqV5smNOvdlniwbk6+utSh3DMBzQhMGUfb64Og+bYK13rBD
5861nhyv2A5G1xztSAzGm50sOQJ+0RILhdwEF1A2vDYGvKEv5miNb30OWbyPKaVL5GzwPh49jkPZ
s5giplrRmTDN+pWC1/q9GqPxvLQ+IgqtDjfb+tK6uKyidtqkEH12bpsROKfYbEAKnPut4/MlIkBw
oBH2rDEYg+lWF2ueXWeTKG+Kd76lL6wW84zCENxYcwDwIv+iJq05p7E9suOlr+QcRdiDAxwj/NvJ
Us05u+c0d/f13FokAvSBnATPKr9qdrY0Dix650uT2M28j+mfyFZlOSs60/gC6zsrwqsV8CCX5oMB
fOTBJ7B3Xaj5PjfFFEhqWPvVlJR4UiP6/7bZ1Lq70i+qJsyseol3KefWhekmxyhr/T/2zqQ5biTL
1n+l7O2RBndMjsXbxMSIIBkcRYnawJhJCfPkmPHr+0MwVS2x8jFf1bqsrbO7BgkRCMD9+r3nfIcB
W3VtpfIT2r3Wm2meEfbS1vtAOHF3kQcytLwLxXIXchajT07WWpLrwlzTcBxPFt23QqxRLhsHm34V
kSBVWAPySlzaEqTzxW+W5qZCS2fd9yl6BI0FiFmhQwtoPKV1b/vBloJF+6uq5Ey8Y9njBNtZtgUa
FyJ6EiDvnwzMj6VohrXTtJbkZna911411C/Rhn2AKIy92QwiuJQa1gdii6ZfHhxv3s9j4sw7Y0Rs
BGuDqWh/bNuuq8yTmHKae6A7mwa1ItExgwR/+iXEhyPnZxbXqdCv7VC3OSSBdJ6z4O6/C97/FxzA
InHt4wVv+Mf+Ja+aKNbffjn9vP3JP9c9z/zNFYIi0Dbdxen/58nHk785Dp0/ZSrIQWf17T+XQM5L
uMwc+ADLuclZEud+HH3kby4Ue8WS5bF5StP6d5bAf4Fkc7SyMNvZy5KqOIP9KtgFBjKGi9p2ny5+
LmvGaSHd8Omnm/Knh+4fDAhuy7hom//7f/iKP6uCCSnjIj5L/pKsx/9ZTmM/qYKJNDEqn+7Hvksl
jTAPg3nk9d66Su12+/GlFoHxT+a886VsbssiovRM5yxQ/ulSJflHdRJa837sY4yo9OAuab8hFFr8
GlkYt/schNUFwkubfgx6pI8v/y+3E/U1cmrfE0Lwo73fT8AyKmdwZb1PiuFR5t5nFTebjy/xjudA
/BWXINmZNi6/m3Tf8Ry0NqbODES9d8TwODrWE1Nt5o2SOaI5198+vhhjp/c3FGSLRPtrA6PAz2Py
IP782xGAYbsjlp29PRDqG6a5IPXCN/Jj6lB9Zr39yQ6WdAw7rGnoEt6LhK7OfBI0GB+z53FUpGEr
kVgwPsP7BgWO5I2+7BEBohEjkYMCk3QOWQuSOsg6XmlO0QfoRNbvMqF12zft98JWJCYt8+QneEIV
8kqfvGLIjNYpqhFtgJu2NkQejE8TRr8r/FFDSOq2pzFh1H7+6DpZ+DmelnFRrq07+vjOjcPw895d
8BC9DcGiC9vw1PWFoIPkB5sl2AORq1PvAEHMByro6y4x8G3n+Xfby+7L2P4DX+Ad4oIcZ6DKj5U5
fg17cA9+nrhbvBRwg6FWb1KCrC/SZWSiCZmm2zt8wyyGCzqJbipCHTHUIXG2Zd5tOYK6pxG+4do3
3ODInvbkGYKZbBQDlG/gr6J0+IatxSfqqaEbKJLkNPt1+Ni65O92inOz34cbjwgWCIpBv5/jLNgm
5hhdYyJcdxHAhUDBVnaY7aZbnDvoeanFQ/9AjQ2mNmZ68Fh75PpFFF9rVBfeVYV8HI53JfAfFqPW
7iebzuDnKO31TVEK/h70sPKxFClGRx13e6pIWgZaoy+XtYMWPWfaBF+EcXlRp7t8gApKfZ/c4hSY
1slQ0GadOrnr48x8ssuUWXWPwdKIYtk9I2gGMrw2J3Fl0Nx+jBHvbIuYqJDART8T1S5QziEW/mEm
iOaK4Ht9V814dXLdXAX+ZD3Xs2ofbQiGe0BB4lqMlrvPC54FcDsxTeZivChy6znCoYZLNoYyl3jW
uLeb2L8zSUS5IKlAX4NZKG+XiCTZdNN1OHLIXPtVZu70kNTPpetwsI7dinbG6MQX2re7yzhgKw/m
CHqG14BWsUrOt60nVr4IvyZdGkGEdT6PPVCEPFjqzOGumtJPWD9plPQJMTHgES9bOu6rOOpxg3Xh
cGcEg7iQVmzuhUn0BqIe++DQe72c0IFkKzN0ypt8Yt/gicYrvcLmbt5ZQT29NEbJzJOX5qpHf3aJ
IkeSGuFDbsKFXzAPLtJdGtTepjZrrhamFiQl3zDAQ8gRhHQVTcfRUMEz6kB04opwujAIhssRt97a
W7gSLm36C3oHaAfS3FhJm7m0HXS0QpwU35abDUhbInHFMErtgsT1n0r4jTRK4mLjehGiZOuzT7wu
SQSteQ/JwtzL3voKQfzKUFn4kC4kCFpYvNvxjOmi7NY9+pTVbIP7DYY+BX0mIMDOybXR1BDtanr8
RT2/xqFCmRSZ6bRSQdgfAiPE12iYdwAAd+1Yhngg8IeUPn6CmXSkdRi49SctDA/NezMglyX4bNfJ
0npp+gxJd1S522bckeZmPTpO5a8LkeriUHh9c9sZlfXCuq0OcT5YACOZU41LgyGKIH+tHLuaT0GW
thJIXjV9KoUioLt05oMYfepi6TzrcgC07SuDSOygXGdVAAvMjK7woF1EbADAvc2+pf2eB6uMDPdT
k6tD1stPaR4B2gkEiDelj0R2YdzDKL0JEJVdh0H6LRh9kujqZut10n7pTLviPGD1NxX9SVLfM949
lgT3Jp7oq/guggQ3lxpxNP2AcpiHL6Aa0EHEmiubfjJNYG14gbDcjItp2cg+i6E28ZPN9p01J+7G
ylB0iixnroUC1kKlHbVbt+D5EsxjXjkwGDdpjYi3gV+Tai95ckjp2k9+jA621tkSHDDanAhYPTJV
c+giDvoqs+KhXpTuPT0yZexhNbpAzrw/PMKu21VP9timDpwEApryHrNmFBcF2EwULExavH6KsQzY
8OJcH4VQXBLMM3bO3mkd58aNBfktRhh+Vc6WoJ7pArUQt7+Pxk+ClWsjYT3RapyyR0uFgrAvQfa0
0abywa7drUva0OcWPdPXERbQydXu/LkprA1xfej/k0rrU4eYHBBqwpM3ecneTiHbESxgbNg8v6Mx
QLeOV3PnhkFzYH8cDn1isWa8BUtBR+MAtpFL5NR5q/9vV+NvuhpQHCBCfNDV+PxCeV+E5KH8XOH/
+cf+2dlwfyM7A6GzQ2GOUpQy6sd8AwrYGxiMuu1/exwLr0LaFFT8oXcFvvMbgZxiiduVHtlKfLp/
o8fBJX4qiMlURgdJPAwnDxx5pIi8K/DBZdWd0XTYJfosJ8o+Hrs7nTWtS4FQN19/ujF/Uegvf9n/
Vt/ni0FCY6hCerbL131X6IfOaGceTZW7yJiq58Iu5ePU9v5TGqMSRhdkktoI1+PF7xO9/w8ubZnL
KYZxAzf11zo1NlIBOFHYdzPdkOfC1/B0+mkg7dXrXMG7OjIWgFclrXVDZyJefXz5X6vy5Zt70pYC
9D6J339R+FtxWPiEzd5lucGMWBk9GCITkGp1jMvlcmOu1NXH15RL7f3r7eaiPCo2PTI6We8PO0VF
5lZY+fLOkYV8LAgqPUgcavUOVp3/VLWoNO3Y4uKd6EC8RW3XvrpVE19khst9qKFkXlRemIx74hjD
YDvPs/3CmQOZE0oiU1ySBolwOV4y91ZNJYATjTgGrTc78Buy7y+eml+PGG/3ziVyxuFwLOgPvjvR
qEFZ3ehF8k50aEDIobQPYwbmhJEDJKQsnspLwkib14/v3q8nxT+v6vN64Bbjwv67B8Y1sH+OjhZ3
iejFI+pTYhi9IvpuJkAEYGiN9+zU4oQ/hbkHBPX44uPr/+uLydFeceCC8Mdz8/5d6eGUg4kYxZ3L
Gfw+Xl4YTjXjbdjX4vTxpcRfPCiWIIieUz4XpOP+68sRTAT5mmYn7uzYH+9B9lLq9THeRLwzVvMK
EI+xjukub6dJWl7lDbwsRuKNQANRMH/8af7qi1umzWoJgMX6l6dWghvwiR02ARfXvCS2F2TlFUoi
s1/FRer/By+Jx7LHe8n/wEFcjuw/dQRElZixYfXyTjcoYBBjZvPapn6/7DyzvMTYZiO6JB64rmOe
cj8juzPv/RFRYSKY9ixM6kvD7cf7EKtZuE1NUtbbtPe3YHpJUo16MmOLKeEtQ9QDhtWHpZbtPr5l
5xSxd2+6J/n9TAzkDK3Vu1ckycKgU5hi78hwZihMcoLen5+bsc2rZ73EpcJZY92DgXCVIxjbhvGc
kQ40+fW+AiDA4SS1KZ/mYUZbKgKzeVXaHO8//px/sQp69Pexk9N9YcT+7mMaaJx6FxPcnTN73JDz
bRaVrp4FHYvHOtN/92QvO+gvSyBiAp5q9lxTOFjf318xb0OZUNY3d0NllZdOmzsv0BWXf1jg4TqT
PjiN3MZFExoEMHD6JALVi33tIQbxW62sYmpfrbLnSTdZAUyDlyC2bBbO5Zk43yKAcGxeIiYwuOk9
cqSFpa5IoMZYi+wH3lhXXn58G/kG778W34TfmQ6fLcl1U+8e2lmlPsPBKbyDp4d3CZ613iRkjdyQ
SoP+sMDrNIDd6xkfSAc04JpA0SBi5h6ilM74u831RCILVB7JxCJvvV1/5gRGbtMJDishamYjcLAn
YRnH5mdGg/EJsXHYbkyP0NzVcEYP2iC1mw3kR94MgDGcmd4QhYsZ1GbyfNct8ELV5MmVzFV5gnmP
IEmV2sTLCPXqi5i89EaUU/aHmTaEN1MHoEqfZnJ/Js5Er5NTTu6xnaJiE7fs30fCNnNrRdwXwJAz
VxFHAT1Je8EtOl6EEKP3PKN66sgmHTZW4HkPvl9z6qHrBwZayx6Efu6EIAyhr4LwdVupfq8NJK5r
8nbalD77zNGrJvJBH2Q9xQbAdmET3dFhDar64GgiB3ggkUTg6UKzoO/QRYCOTGgYOXRhZIrpLwqr
6haOV4ag3yddZKOSwX8igJRtN+UZ8fCDA9kr4QDUeYQx/pxD74mWTMa8dJwXzL+UCYVitaEEZCHu
iYO4J8qIPzZ5iEc2cMMNjP7IYcFGAZBccD5px84sULNVuDnO2EvrzMB0rbK+gk4JGTOczpjMKh7V
ASpBdALL3f6hMIfjXpaReWHGid74ZJCeOA3pnSa7pqwBAgymOX8RjYqPzPeBIVIH/A6rs0RfWwPM
JhV8h76t/Jr7jfOltIAM1W4VvfKgjN/CLkja1RyFxcbs+HnWUdAWFzqsiLESXr/mwcpNCxZ6MZKu
BueAc3jZvtoMRPAExmH1aDgcMS/7QgEBPxZFRtPOY5Ji+hgJCZH2NrmXKxIH0ErQYWY2zkB6Eezg
eZTkiEB0NUSELgbjdQ7XSfjVFyPqGaXnfpqgJZvqKefYZi7Fz+yM9zgLudOF0ZeXZqgohljB7Rco
UR5U02yoIC0zBvs0Gg2/2BQQco042aLf4PkLdrJkrYgnnsoVSGw2U5txuLXGy1E9+7rhl3XFzI+K
u5zkdJPo7AEaEdleIeaKJu1ZsknFuus8NYO3mlz7JXAGOPuxSb3aEspxC5zdeRmD2X8apGxemzmy
D24Hu9KwWYc8OwcVpyNcCjVvqFozZOOvn2qHD8eJg6RLL0QM5NLISyfCLBhoycfaXNxvGEz9q7bt
WZ9ZzvDQZqT0hBshWv6dcMZosupjCh+JDzrGAInWcKccbo6W7NSomyz+GzoSyQm1LUsMgi91FYIh
u/K9crz/E8BpsKKe10hqOHUVOGyiBCppbDaKUEnackT1als8Nk3H/3v+tDn+IOJdanu8hcRPAdI5
MePFcy2SZpgMbgpayvsw7MUJFK849UTMXk5kAjxiDyUWSCbTfRdz3LCyBNJPINmeW7pqm2mpHtHW
OC+cnvlSvJJcKaWn9gqAY7wH2Na8ItdEkh0mVJ9m2jsvCmjbltlJ81pl7La1H9bPSZpT/Y5xM92f
C4WZ1gVNsSRzX+RIfb/QhZ5hSPi4q1TyapNuAIzUs5Cg1otuGAfgGgWGeWqAJZRXPEb8dnL5tEVZ
s/GQhLBvAj6RmZgU4WVZ+1tHpNUz9Ah28ymVht4GEhGO28y0YPqSFOZD3Wg+OZQPKiiITHD0akNj
KDoXOHhBSMUF2fX6dvgBIshNS4CabjJnomts49sG+1vhtrgeCJu7ioBEvEQemNELth0+YEXiINIf
ZtHJFkFx8HtmRFy8OL9CgjbLuOtHvZRB7DwwZoc7ZQ/NKzl6/EZVoCju+Jc+LAy9LWyHtQ2pj3VI
I2KRxSQoDGDJHFx+6ROoMe/A1ykvMeW69/hqsYIbUcanRRWl98PAjgu7g7ocyMvJpJGJs9vu+JsT
YFm3tkqm7roaQiNCcRxwBhQuQqtVFxE/v4XUzYcJYPeuWjxl/FMoH+BI7D0mKc2lbVubJOlKn2cE
A5jzEuUD93REc80RYFkE0swa76cYxjCdVPJ4YTpbByYMvHDucvl8aNU6Wd76DGbAc4I14tIP+VUp
9+t9HVj8qrEEmAZbYrkPAyUoQpzgyYggAI5T6L5gueV9NQlf2coY1MaGZDP/SuuGT3J+Eu2RDvHl
ELMEOIIafSsANljUtDUgHH8MYN6qcvmBktpmaZJlUO9zLfynGLMs+n2Oow0RgPSVV1LBZ1jJIcwf
JjNxXlA1iUdpKM4AqHLZmkYlHgdEjOh3JBLtFeu8nwGg86tnN6yo3msxjLfnb8hORI3cLGm/mkQb
rJLc7HkwqudZWLyiIUdUpFOpuUJlIR67mn+TaQM/Cxq48XaG7p29VYznbXOa0TNuqsywDpaK+O4z
bdarQtIUTTqZb3TXcZJZ7pqu+tHfJIPI5o1ePk7k8i3SOLBfKvyc1rqISLPN0oLXap6AtXjWbO1w
sAu1cpqQ5ShOebmkrVgdo0Y7NDh55EkSSoPxPooD19oOMJ/3U+xghnL8LnPuR03YES5EO8WKpU3n
xSYfB4x0HPhPxWhybAXOeEjrEnoMo88hgzvj8qezLpL1gwDsyCMSpNxopJfiFCfntW+UdP3LULDI
U4qEy5EcHw4455xn4nwD3tai5eDeJ5J1YVlYdeix45yfXTwTbGtoJfR+9OLpd802dHd+Pm1caRcJ
jQCySGo7vfY6xSOizE7vbSftj1E4afXnA4H7WH2vPEyc61z3em8kIIozfKovoUsv5fxUuIhJZjA5
gTi5dsGLXBfilDhLtyFtjLhcu0VBFmHrFKxE05waqN0kTQjtJPG8ipcvZAw5Tx9mm2yt7YH/bKIQ
0hvOnuIkbL4Cj5x4dCK3HDYL006tvaBmh/Hk4vWseGi6pGS1R5J2w5x9vuOkzkNtGgKjYgu9Cecy
75edIr7ZlIHHzcZ3tWzfbcJdsnAH0wxiA4I3FFoTXOy+ZVFA3dEHu9pQPstVt3zapGt5zax64rph
NY33+WRrEv44qj3540Th56Cch17T45cYpN2SgIpiBQcstdD80AsVj/uW4SI0TfJ1ykPBMnrSZs+n
cBQpPez8GB42pghm/dg6HUVIaKQ+MV0VwMRqXL6v5w+3Npa3h06N+Y20nD8iI4AHiAdt78DcX3ma
lX1Iw+R7iIyImWsN9RtqEUpeYnaIH2F7TKDS1+spxkDY0vL0qVAm9ylNJu5zXPGDls4wAxDpEmtn
FgSqrsK6bDGjjoihqyq5tpDPCEKenPzAyX7cFyj1GQJUVQFVg/61P2bUC64cWQwpMqGjNxLewzg2
rXmsl8X/iGObRiRhYtRUnV1ygsmK7GCUki4MXbaOCKtgMB7ChME97PGKf9bQM2fAf/N4SwdwAI8y
MJTQy+Jf99Q4+VLSEaEx3qdhS4WHw2Dd1SC5zwflNOMpGCyfV9WP6oLJhebjBbNHs0mW1AdMsPmk
43kzCSLW7dmJyxQ+EnMEvCcVAshlDxeYzZ8CFfAEnQ+GoRkW1ZE4d6Z+umVNK93RCyCTjnoPmce/
iv3QPiwc+1NIfNmTMFpAnTMULvgA9oEzGL/roucmHjRhc+vykNWKoaR8XCYY6/O66YPnvJ0ZmFnb
qS6WqKKl3qwCX12BpMRxA8udNXq0q+cUPMeqbFn3dM0r1GY8PHGARdYoHcYJy8pM2h07EGe7aC/x
k3yze9dsQKl0vHHEvRDuktb+lfFWYRA60hnszDkaKvuARsn0DhzYYCU2nG9WCjzTRdk23Q4GGgQb
1bTOiwmU9xEJAy07x2dVos/DLfGgm9NrCiQnidxlY3H7yX2M6FgD/vCsA6pd3oc5XJaDc8nsmPl3
kjQJTwVeYu6QHXhq606t3HHl6DHS3fhpjNz5KsLK+glURYrQAGHBlkFjO+/YEBdDqJtjQJ/syrjV
Z8I85TS0eUsz3ZWhY/zRVZbzmvjd/A3zcg80bGwot4cMI5I7yUtRLbldFGUX2QKxX5B3Gqfnwrav
6yKpt3U51kfHGuMTwmO1CRM3/oyGNXxgJo3rpcsZF6cNxPxJOdPJt6qAOEgv/aOsJ/4m5wzXxxkM
aH8+Q/czMxzEAhIBjaT93n0+txX+O+H5mwmPROpMz/kj3erwj+M33Xybfp7w/PnHfmi4rN98U7qe
j3z1h0/lh46LgQ3OFbV06My3LJcfSlYBehyJqaK/LL2lNfZPGZelfvP561Cz+pJmqPnvKVnRfv3S
McJXYzomnV2xsB89m4Hnr21OifucWHJH731OdtQ82kK8T+WZXkZB71yCR677hxAgz7E046g79Ei5
7qLK6POLlJiidK01A6IVue0x22xnEYvLUygrGqHUIXZ8R6KnSW4WFLbQh9k6j8ZwClMRWRuiQoPH
URbOFwa7L5lAUsJf9dgzgX1o03K+a7T/WFYhkWIFki9eriwAPyIwlgBWnq87CkIIGokS9w2Be1hS
W/OLn2KrWXGElPdFMaTHRkOWLnPF0briDw4uxFdCXsdTzol1Iwwh7oNZGtu8MfzvjdTkHFalxYLY
57M+hMCe8JiMafVi9aSdzkMDEMNuQHMtNyqda8LavOh3fv94bRgNf3oQPeL+VM+45oX0S5y83WGG
D7km150/2DhDI0lMXSLB3NzP/c99MtchxktlfvHydr52qx6qjPQJmTdJmucQBB3d6Li6UJz2yXqd
dk3c+ushLq0Oo4EP14tkFwjEQ4OETScKlZOsQuO56yznQbUJCk+3s8SVVo1vXgyOyJ6mNCNprg87
8UXTIqH8Gk3+tiyPxhtF/fx9jga6KFYdHNNojF4NxuGnihnBxfnzNcun4snWZAnzz4MkA61YFcDV
sBZ7xbAzdVdcdNQ2xIVWMwohbnIDc4AAhx4CgdfGEmGC6MB2dm2aDlcuNN9oH2Qinff4JrS1ixwK
1AuqbgQlCcM3+i5lepzt8tBrm2Yc7AeG4XEov+CuVRi0q0mR9Al2Zd8xF/jiEzd7TLqm2XB1glab
xom3NgOlB5Db2ZM2rOwhqvT0pa6i5koR9/OYzL3akT+o3Q1SI+sIDDG8DGo7+pxMFYZFf3IuESUy
qXMT+oZpiz6rJ1B3ncw4aBxwm8UFLFZ7BW8ZLjmZ7QxMk2p+Bm44XSi78dkUpPV9cK2hWgc6Bw4o
rHlE5SuTON35idlGHBdL/i4ODFD/SpdW1dpGDR6D7tCll2xb+C33Qe5P1/E84HBGJLCZWzMAM5kD
EezDQV2I1gdLmUXWU4a+6yJXI5yFFGpxthnbOFcXqTCbh7a0vzhtBrXHMT+jeJ5AmDCYAO7dzca8
BR1+TT+LZlMjXHcXq5l4dI8Qgs4EVA7x1ybnrlOaiMOsvG3cOb9rDMsFUDHlt05si2PHeJNmW01o
ExlmSwhuu6VKmI+RXS9wNTlY6yFzrE8g7pEB5hOUl0C7vKgjCna7ATBfyCLmoSJwZ1e0/biVZUto
qRkk87obGuOirqzmusOOdoMtLgVAODi3oL6JN456jOqm19BVpuUaJPQifEQg/pIvBGPK+9IzYb0O
hAj/mHSSwOol0QUc02au/HRTuJY7kFxakogzQeYkJ4k/8zLX0NCITdEESIdlXj/AeKgSTno4ebuo
t2JwscX8CRwXqKmkppGKDOw4m1X5ZLgO/u/aM3FdYzfHAh9WQAMLnMfQTbOWnMOoaMjjLRwIASwU
YtVlg7npXXe6BAFZ3kXj3Hz2+f7WAZ38mByqvFzig+ZQHzljRygcXbxHKRjBdpWjXeH707Jez5FX
UiEUlV5T40SPrgerHx0lAHSp8+Sy52Qz4TyOodIkkqRmi3nvmlpihDERQnmb8peSk/VWx5iT6Qx4
p3LqjMc0Je0RoAbUSX8YE0JPi6ylyaxmfasV4QIe9HXaFSzm0sXLtGncLng+ryx12gaU/Xl6zEre
ULKaAMac36KKMT2QWtYozYFy40KvMFf9khsKoJsdRhN9czGGLM94mqTN6zDIe+EsFwLpPm4K2fBJ
soUpSJgY+GyGFH5xYrefaKCl5QSUdG63TVfM1xrU5tsU5r/l0t+XS+6HgpjTt+Efz1QO74ql5Q/9
KJbEb8hDJUhppAkIUDzGdj+KJf83Jt7Sxm3jnpNamMv/qJYw9yDdZmzootNCxoF85Ifo3YRhjbAG
jQ2jch+xwH+uiUGf7cCmZvZsIeBFlv5eQi16t+5NM2T7YaQQYxEJnRtLD9Vpzga1+amS/Atxw68j
0bdrYTI747VtTADvRu8UTQbFhSg4Lg8MC/uJLgmL3NN5ilgvreKPr/fr5PB8vQXyDQicfByK0nd1
IHuh5Cxicr1c0F4Y4APTCeQtPLWjbR2KdmlnWee+3nLQ/Pji74tQbixVqIsCjl+Pqdm7L0uPG/ZV
gxBy1uSg51lOOyYTvbo66ynO44xAmn/3lf/iFiOXUpbtYuLCa/BOddQ2hIgMyssPOhfjbYrC8LUv
choGfqzRU5gM4T7+mv9yQZwZpsnl8LEzTXmvNUpM4EvgbHx0ggFzDYxAWMVaJjLKMr5awY+D2/9T
ILOcVn6acvOjes5Z7I8fhJtL6NCvxf3UCFxnwdjvO06cKVbNoJHs1TVtUTXYS4Oti8VJZQXH9CkV
9zXw5qeiQsexjtx0BrziNd59O0nZrXTvQBmvlkoJwen4ZZLqb54Cx/uLz4trm3cf6wCnpvf2+iL3
VZjkbbd3PCKDHo1cOsFlE2ZIF8KSXZcQZDEc2ZEnztq0DWjXFuF0T5OABocZue4xbpgQ5OeWo9XQ
a4vcjGepCSSSjVmJ0xhH5Jf1pqSnSgwqrSRpch/q1JnFpgMjA+1dx2S5TnJWu3N/AbAH05NzS7Ay
aOKd9RsBzDNAtbovnd8VO/y0cfU89luV1kCQteWMtwzR6MLHikHqQjIzPidZ5Af3tWbHJTguqekf
eg3Y3oV/FQnxjacUphGKAQzz163t9/bdWEzDVWFG9JldJ+FQwjETYtuyEOizOmPsGwZmQ0szPa2Z
VY+kujx3S4t31ibDEXix+CV6Jocqt/pbs2nwHcCOZvkazWRx6GpGVpoWfKkzZmd5H1QQxVp65LVB
c6/tFDqu2AEOh1jsUEz+CBWopdtGXhbzkPPUiZE435S6GyMGEkEE7stoglzzlL6HYiCZdfRp1Mxs
L1iGd53PjzarmiFlPTsvb0KmEL9wbQ2OtZsIYQZsPBr01ZueXvrbsxrhz8EnjoQXw3Y6Miii5YNY
xOHLyglyykUz9DS9DT2l4MG8IM5ppBs1qCEiVdWZnBx9RgDhP6mK9XRDKg3t2beebF8wTC0bVT0z
ouflP88lJ81YHg0yavQi5sngGGi8aYA0BAFao6BzgI1PtAJ7d4kf5e2GkI+DMIdGy+EQE4hmMfUh
Lx46Yr0ASy3j+niwaWupZb5zvv/22EKd6RRJmKnnbRBww3OoC988nf87bRCQFc2ghXVjjvYG3/Uu
8tp+M4S+v+vqBQJItBSVUpsO1b5pkiC4FOjpq3WP+II861H591A9heaQrCzKYWbFZnJqMUEAkYT0
KccHYr9MeGwBUSb9LkvgJgeWwR8osliQyyBarx8po40iOjYEuhoXk9khpahDYwru6eM6GQwpx2FY
HXVtcCVnf3rG0jW89pNREylAolF8O0yGHD433H4E/wX21YaKd1jNJjxBQ/UEkJgpBbTTO9zn5hF2
aLQd4wk0W+FPO99C2x2RfoalCNiXSqyToxYxP5Q2LBsj3gRYRm7eleuowj4EX3Q6MaVw18D+xZfG
lPUGN4KLGmAUN0S4tPcDs/Bw1dLq+Mpoj5CzyGo4koR+PF72ntHvbVWGVLgAcymloeMoMFavdcOy
yVnLOxZx5J4qs/CDVTfb0xUe/ZwfnPl/SQ5UuHTh5/bVx30yAMfpwnjDw+0fbbgZUJoQC3E68rzg
ySoasE0McD4R1U34o65fCuElhAFBRdnXoJSXhAeLh+6t/X8eTUeCf7FiXR7v2eZ4lmVQRDECL0RT
w8wsbWra6tnhKPiUo0RkWhuqfMl/QZXGkTN4GiNqi8qmcz2R/4yYJB1exhLXf+K4LJilTB8Tw0w+
J3rmxeLsax1QgNEdXtraqiLOlkZrUDC6VSVmqXw7x+TCN3yNcCesXDlHJ5tN//OMCPRrrg1jPiBI
6NTByvUMOZFOKVlNWmhSyBjO/E6YuONudcGZwK+CK4aA4a1ukugQKv+RCFyI2a1+gd2/rP6xeMJ8
0G2SjvuEP4F13qlEfPTLSn7tjABjSRYN5nXlD94DlpYUlHo/HBwYLv3GGmpBV194+I1LrXY+p8yb
sWN8t5tt+ZRHqtqUYwOboUeHs7EBd3gAIWwHHY4VFCecTPbvmbD471fsWPoTw1YZ/M7ELtZ0eaug
3M2q5Pglw7Sz12mTGle4gDtuXU7y9swB9cvkqXIf24W68SILPBNfCdIKMaDrSQbNczkqapFqUeNa
Q8zEZtGbDjVor22cNTDlIzsLNXCYZsJ8nqiTsYyUNHTifIO0C8Jglvj4zB22wdSdWYc4CaIVCqGm
haOxPEqczmk8RKU4vQ2va1eypic+f08v+TSEKSBeY9zFcSpbBCz5ea7lYQVbxdUSpBqlRLeBAmVS
6jI3yGljpKz3y/RvinrWwd4Jm+biLPbA9gTXTpVcOWEzIfuWyI9b9He8S86AyNCb2MdLzYWtAEXx
zKm7A+3OMulhgdFbzwj5FtNgZtHtghkvVl01EMXbdXQYMwfFjW6N5rWAogwKytI8EXKunRcc4+Nt
E0N6Jtc5ZlQ41SRhbehYeVQMkyXci7ePJQoH9UIdJVQSgWGwfZ2HYwgQmcRPiGzbntr3rJMUsCqn
I60ZIpuY4OU2yAomDxB1tV8+D5KW0o10SBAl0KXiu4It5ZIF52fv3q6rrGG3cLEi4S6NwqUVMigT
iRpkOts9dmlD9FpcO9NDwBDm2Y0EC+ukjeRqqDSpASlxFA1bhggfB2/GDVeamXtlz5ZqWBc98ZAR
enCE9Gl8b3XtX0Td4IPP5S1Glm0wwJIjFEk4uHqZm/ktQnddsz2FdDXSnfaW8XQ4xssdrUueQiQf
bOtdpUhNwCDXFg/BIt9JEoufqcsXUUjDz2gIUh1WrZxNjeyuqYwY8w2kA0ZYE4wn7hOl5YNrxUb3
0LsjoXTrGGxYpO5xEPkuWxUUISDFKkRgt5vS2AjFp0RRLYcX49CCFxcM7BjLwUQxbeKtgyyPgf2R
RjAwebnI6e8MTDAj85jCEzxZeduvY6b9W/4Xpxzqr2OWzBWuwqi+L6FIHlLw6F9Gw4+PRov7sW9I
TrYnle9xwQnytD1jl3XD2UTkEtsQ0CDx/Et7aoJ1DaGA9IZ4Y+nwf9g7jyW7jbRN38ofs4cC3ixm
A+DY8oZVLG4QRZGET9iEu/p58rDZLbJ7pF/7XohUSCwWCgfI/PK1cm/oqRH3VFuE/bJ0p2Yioigd
K+NR2CwxaIfGnpRsovyMkolkdOvyG1pQ6vumJjkSilnn4dhNTcwbOFP+K76JvvumVetdsNjzieea
wUB2OgHtrU5U/TrFE9k57rDWR0xIHV0cafK0uHLdF2yiMcjTvFts+87WR/sGga144NNmXxZLdWbn
I5iNoCGCRml28Gt3lwbVjaRsI7S4VXf62qboOl2Jp8y0bpuJYtwIpQYD5NIdKtIWyFKnm8d4ZPIT
O1Ob9W/Eyjhn6ztOWZsAmcDB5BMmPjqA7avTuXwgNq015R6795zFtdSRgzIRELmtsQMP4Uo4ECtI
pgyJF+W8NxIIITtTO7nW2rU3A4KLFrMvq03u9jyR25Tw2SdEEA33azkXgLFKu/bnxzZ1SvqXiJpT
lM85ysMa4hE4C5fzy9F4m8wiYMdrj+2F2GWMhfDsldzqz7/Pv51++EYGQIWBmwEptKWOj39QnAcJ
RouiGdtjJVwlC/A84xmNFmS1vUCM0sbD0eWyHP759/23o7/6AVU8isvJlMqvX06JHMkrqgOXlhBZ
BGmjVvfHeliqhZ6JjPWrqcX66LoZazEteUy5f/7df/ZTXO4ulb2cinnBuYiLhP0PP/U6FKAnhtsc
ZyfhALL5vflMVlZzVXigvyHhVfyqKzH4RYL2XW5zuYT/InZ/hdjhnLH+8GnF7+P7/3xvpLt9r7/+
3/9z/5VAzrWa3kX+/hNq9/0Lf6B2NskSpm8AzKG78vm3f6J2vv6bg4uMHgTXJMYBkvNfqJ35G/9J
RfJAmKKHdHgwfqT1gPUZjgma52NnI0rF/juo3fcX9KcXGDsczCfqKJuABfdXGIScUFSPrb4CKwia
aqQK8iUcWnXkJkuDWtMsDAstbE48yzy6XRCC0vQnRn+iJ7cOp3aUVSTjouIeKyfOmGY02n9SGffB
74h/krtZIfT1augx4a8IeDZmX8qOtGHghL3a8eZWVMJoFqPxziM1eAwJO6YJoy+y7YDuqHnph7U/
r4ovMFgbGHW27UNiatAJyhq36y8kQ6b4hrRU1IN+oSGo6YGRuJAT5YWoaC6kha74i1ouSSwzccy9
Lf8K0Zn+Piu+Y+FrPjprU8iYRDcb3aaiRmBVORd6Fi0DCGhhTxrFo4DHVFeT4laIhR9vJsW3GIp5
SfQEEqZRfAwCvBLre0rKqqP4mkUxN5ricNAiMnUwyQPfK47H77nNmKOZdqAM9LMg9nMnFC9kKobI
DLjztmKN5i2o70fFJI2KU9IVu1Qonim7UE6kzIkzyq2WaRJGqpxpcjNZY8ao9+sb4Rm0fJBhBI1F
5cNWRAJyi1PWeC2huwYnHZ8MbMPws30CHWYi7WJTUSyZ6KX1slSluQdi8Q813DN02pYklArCsa2W
XkZ1A23gONPwSCiaX+zcy7anNsBBbYU2e6I33atAoniY7Y78Ux39FW7haFBbKd1n8s1Q22tfW8vd
NBSEorL/aoM/Rs5lS1abs6W2aWCt5DpoC/HgqE0c6/Er0AF1JGqDh+hZ90Jt+tRKdTtXc+rjzESg
N8YYlSQVPiZqXMDE6cWJGiFSt4Gyt/xdbc/gewT5x8ll7AjUBFIEibMny638Fszz76QRa3t6qxhc
MjXD8JBz5FJzzaAmnI1E551BZAmttqYdu8J5aHjayKumRUXNSLVPawooxsetpn2Z/h1tn6l5Cp0w
V6lmrFQybRmS81qlJjDb89JTq6YyB1HYDdNicPb8geIcNb31xjJF1WWimzqem8uYt6iJr13JppCc
euPiMhAiR3Z2cDrLI0HTDpWBuc3s6Nr1yiRJRviS74fAmJkxHYMiHU6P3+fP+fs0umoARU8mZ5j5
ySELmpnV6crMeDEokC52OiLEK7fXvYfRz5LsdbE3ZjmJzQJBVqDQqMol4ds3pvyWlBjzFe0O3FUF
yjNFfWJlBHYYjeZ8JMlAFKe5MTmoVA0lH5DE+mbjfWi0fnqa8tye0UDkkrE/TTWAjhIEoHgry7Hf
REyEryDaK3MGdEqtG9AqM9CSFfOYpelbbeR0OxSZkfP5aE3NVDY3sJELPGNKAnG+qBF7Xj2iLgvh
+1hNrLFMj+vo22+yEXTYeWVglC7QAST0FFYShw2x0qCaoUjK0VpIzqi1Yxqkea76dgB8nkUpXXI8
O8uk1HvszYQXiyDQ/+7U/7tEKYKg/mynvuVYnP1P9N7TUCl+3qtREvGlP/Zq5zcAURfnmMsCabqK
g/gHw+bbv1kMuLauG4T2+LbFnPgPho0qWIQdcCUORlCTL+OrfuzV1m/8UfTuphWQWcAe/3f2aqKW
fhm2sZwDJwRE6jFH6JbHfPLHIdhTRd74zIvjwivGKT4oM1pMhxT8zJx60kHHqaVay9e9zD0l5opS
Eugm8EnvgNCNzNlV9d8bvPKOKtS0I7i1MWaKgaB2dPxq+DJYkmCWEpwxbYOGmnwJ+0QWPcPnapLJ
UsE/I3NS5qq5qJRPQOkjVZT7dZAl5OwplLjVN0bjqRgUpisM/9rICMb4zigEgKRRI9A8h2RT++3B
ZAfvd0BA6kusBFSkJFH1nrae4AVVDt94RgfA+W9AiXqRfNa5sTz2hQnehtYbPW67eP1datK7cm6c
vvHPbuBh76GL4bnC3gJroDwiBqUu4Ao26va1WhjYS6loijZQsmPTTPujrjT16MoARUzErE2jyaM1
ZdaHbQaLEZYyklg6IJBb48JITRxw4cVlU7jKSYLZFaUzXiYwHY7qw5eiz7kDF8d+rkwsJMZc8KCe
P3Y5tdTKtbamClyQtIIeHQOpMS3xfDecXcpuw1ATScvFLe0GCz+1XfI9/dJq30Ch+dmDC7IjZ91C
MZ7XVyLzONmXYCH+lKCVnvPlpkjy6WQ1QXkSCmDjWKvup7sozW291LATPNf8l+8fKHpJoB3C/cFB
pPqEL9gOH+kw0OXYYISZLwZ2es1ANnR6l/IHuCh+hOZi2G3ZsajwGipAUaeS3Je50MBKsoUeU060
tka/guaB/pKt50zHVuWrvDIR2daeMAWEOOTxfcsS5fXTJwGpW82P4zY4+1Vkro3AH/oEKVHx4E0E
lIcXXTI2evNZsCO/XVBblNQ86OWCh2XPNMHftCUmv3Jk49ro2QpeLv6IjIQQgrTGiafB7Ac+2cAa
0YlfwFxoeNw7FaNRF7XpwMNHgRoWwkntS97cjl88mqrSnT7inMnmjpfQCxY+YHqdOAMTqg/EVhZI
uc+iULLdktz5egcpxvNm8FpeNy3z/dEjVvakFRPw2DpbXHe+SVClWhklLPQlmILmmicmMSSucoaV
FJWYUtxP6jmBc4LTUvCbb42we3RAvFGUwV928S5ATAU7T3kJ1gnP0gXO7qmweLk8whe0ayVO/6pR
L/vFaZW4AOCzpRxks0kU5ZLyKtQbHKGdFcr6Apn68h0RHfELWFFb+YrKUq6A72fz7zY5JZRmv+fm
XdCKTtmRciPv3i7y8c5pCT7AfGc823ODVUeRgGELnI2arUvrqOqVMe7iWtlIzDpUmTNPamflx9Gx
CeeDMmV0F6qJYxQPGCWzWoRGmPtzIdIuIO2qb6wgMKrW6aIen5VRb+tcPsLx4gttWszoYaX58IPS
GzLrvugmuqE1zhysp+kWxPSPeEfX6Unav4DG3aIBkWcEmi4NrXWhtRC+vd8GRNTqtMQbBonJBQE4
4mowmzl7XIelvUkLSYP12oHgrrzLpRKy+6LET1UbFX+PTfbWqSyBaIqRkA9d2btHZOTcQRDUxxYB
Pm0DWdm9lTr2o4BIq0MyZubzRQXhltWc7P0MOuJpCAKIERB7fD6Mo9dLWfJEaYHJB1UxeTwnOm7h
c9p4QJYWLdzZmQjo/HCxa9OzCcA5KatHpfw+Q26yNBvJyjPFCYMHfHU3PtZ+wMylU6MCWyqU4Uxi
eCjopUCfzfhOfrLe8LwYAyQ+PbSYYVG7uuFFqp43gfFMVxLXU3CQSHZToFAdz6ia9WwXCr0yier5
kpaYcvLM4enmIP1sqWevz3FoXdktJhtpeLDfl2fexiFyCQfhKlHE86v0XDyNyrroIIvl59TVsjfN
Rjc+TJ1DFIaeU8kQgthiHcss9Tyqsr2o7TCwadbGB/l9SSsGA+gNdJZHyUkguU4F07cWkl8697sW
ney97fJ2VRXGEXR33F4LhOjyxtWTb7/MYlyMaOmcPqNQi5W1oT3DPcxYr1+M3BLiZU7TtXx1iIjP
meXVKmVMM2HgGfL/QJkmC9nVD0YmTTB/8UVkS3Dq21ZtBp2uNudE6fwv/sl5U1488qd5g33kpdRn
Z5kwQNzXbD2y/Fg11p9UMkKEaUPYHO7JLbiqIdmwkXsJ/FFPTFv1sBVEi+s5SliMd1r6cnGKihF4
lTodXRmVFHPd8E5SK8ESA0s5m0S/W13vfmlE/YLpitrJZJG4S1Z/XphDrP4ZkOqkiuco9XVF9Ywh
v71ij/HviQfXE95dGoj7jrN9h332Fg1HczXIKo0mP80+5F4Hl7qK5FM3mjvNxKI9YG+PegoIyR7h
HQhlbdTafBzH9TRkssUnEZCsda9n9G8HwfhK0+O+JdxtryFMvm/tKSxq7zExiV54XeFpqEzxmpo4
csNoalbVgjfcdtE9wg2bcYv2JwbQ2UTkIbLAj97ZBf2fZn00jI4TRG63Pi2+pbUvhTkFNPxte12S
YeEU1MVGZIpjAELhnK371V0r7xjwWPZROkgOEKaXBVcj5dx3/jJ65wFL6YOXL7QDLBq4SD0bH2xj
am403RV3+Vb6Z89MeHqpvwrdzG92qV+0oPAtrchF6cmrfplIRwectsJBc5b3ym6KD6tXf7ALr6uu
q26wHzjDiZ02DrMf2UQkA7pb0zcQl+Bz5qMRHeYA5JGHbNc5Xh77iED3q1aQ7j91U7wuY41Gp12y
yLZpEiBtubihjqdYb7hf7pdi9MV+k7Qo0N1DtXc+fwiCoqXlyusPXjJ/QsOAG77wPqfdsj5mzgrT
W5GDTlcYUvnR6R8GndvqUtKwc5aaelppPhOjwgF5HoYb2s42WqtXJ2o8We+bVbMPSTCRsBjk9i7t
hucukORR9i6T0W6ou4ZuyYQlqsQv5eAf36XMDWeJmfMMsKUdnaAZTmUg7evG2mjpcxZq14iahD5A
ab10nb/Tgo0UZ1YsElDr8p56C9Ih/bO2lcYdmwAdwPYk9ikKl1PVW+tD2liRJSzqzLWhP/hqh7BW
Sl+WNEDNU/KBkVGgvQ3ErMakmQU3W+E8yLw241EI/bFEs35N3MP4wVxM7Xqt26pDEODxdTOz6+dx
qggcTMgtPkOcd4ciH5uPBeO7oiTriYS0Gq7apBv16M2Wdqu7nR6x83px6dt76TmKFaG1ftY9710r
axgfxbkZXgVD2ffDXvN4bEhQmPVw3UZ50BPiGhzUPBGLPyVvBIEekjQbT5OgVC1L7Z050v5stHql
VivjtBa99Z70FKjHpGEvH8mw2jFd90yCuS6wklPfOJKJ+px0rCis/H1NcxsdUjgVPLKdF+tQk1gQ
DybheM5cGfM1BSKEPraWxGrEQgIo3sWjoz9Oc1nRXETZ38os3iEDfswTA+OpUdR2dfS2YaINq1zS
PcWDXYzsqY0TbRJtlFIs3GNUtJLD6GYaC1NPI6VfyvlFI0COiAWXdAQk3UYW9+3ICSTrdh4VYzc5
vVJxbo3zS0uE+Wlz0WQECG322zZu6J6VEoCyXhx8lf5hThefR9yqG1s750Sl0khUyjoPfkermSrT
/y3S7OFVozeJJB3/hno/2Eymgadamuj258HtKYQNEnpFOqjA18FtpY6hDD39WeuMzZRHVq1gbwUW
fj0wVo3JKeXgRpj2GMxMsyTFhgt2PP8t6Srs/0lRzKQzaJSGodVwDPQHBw/H9eZgpLc1+qoGTZ8x
rTi6tN78rGbXNSUux8jPfYt08Dlx6qsOYrPbg7/Bo+pOjUxp6k0IeUcyg2Z9xrwm5oFBxJ1s9qYc
onc96yoU6pI3APNaRXWnvMZEXrbhH078/0Ey+iuPw9FZhdqQJ4ZWk2P0LypKUlphx8a8ICwB5DCu
G3wsr5u9yeGjTXRKtyf9gWmkQaqDdYE21L+KplJo/k9MGVfgk2nCb3RLchW/MElz5hrNZo7p0SFT
RMV2DLCjMqA1XeGeWcqwmbSH3Mqz9Gpsk03sWndIblMBAe3rmAmBWZkq//ZtQc+KZpexnTDiX2We
wpIJEn47PX7P6lrY/dEUNcykF7ckPhQmH1lvDEfalLZvf/7dL/zVH8kHbgbf3lX/MIITqPczoCFI
spGCFJ2jsxJGgeCrWwl+HDq/LvhAspW6X6QwvvVceol2MtT4LezKRpOPTMC8s90VITtdjmOaHUd1
gqZ1VhTfLsK7WSir7F9c8L9/iAgzDQhPEHM0Yb/erwlQT7PITT0KOlF7qkAXOSg5qHKrogLsIlzI
YucuQ/dOq8D62I1gFV3GWT5vlv6xJoj/L65IYT4/30LkwZZtKfW1ZbAN/3wLNafTNhzMGc4mjF3h
RS94iWAYgHgGXB3q+HvJO7HRSJ1aZe0VM4LGg9GzJePVbtUZjDv75xdm/acLc4GiXdeHGf437tJD
YkdWdZcdWzdlQiV0s6lkCIDeezR35tYgntqswgRLeAorxkIESnmebHN6lPYUEAKjxIi6juUkJCab
udgYOcZS7U4Ol70xvudKFVnRMcwMr7AeNIG82RqZTYymaFPkzQow+OX7oZTY2OVRbgoFEGtLBEGi
RIu4y5Z7Nce9X1LSBNEhZRk6XssJ6M9vh/krgR0YUOQeCY7gBrYb/CrjzgyN7ClUcwcrc1gDzWZD
LOhLddS5ZBtcVJXohiftSdD1igGlzrisNZfb0xK43K3UIkkocjYN/JpKBZZXm9SLaPGqNd1d4CHL
VHzw3BegNHJGUHdsUhAw0lIIPtgRgtcft1WJuB2Tgif6kFaEBT4Hgi+XH/a/nPFfccaWq5b1PzHF
XpDo+L1sxl9xaPWF/8ChAxBlwGf1zlhsWqbqavkRfKrbv13kALpJHv/P9QYq/VRHPG+jw9CxDLDF
/XB6OL8FrA0W8fYmew8r7d/BoW3vZ1mCiuK3LfJATTQfDo/zrxmZWBXaAVu+eb1BAqXbIR/SdSTf
3dTDeh1uNPTZhNqgLAsn3ym6EJB8ewM9c0k/z43jMLXaNf0kEve9VpOu1TVkXW/DTZOKY9Zb8ux3
sxfbVeBeNVJoT50YCMgXKQHbuc/UZ9fu08SZA/lTMCJ0a0j4MNquoYQdaZg70MXC32fsTSBZEQZT
Yh2KjrIlrnuBGEqPZZ7duOgsz9jtsEB1yQPt1HfL0MRqjQ1tOj2P3YCnkcSuMvIq92zQvgkmGcQI
0r5IgNpYFu0Q1VNfRD2BdzdJn6a7eaQjZdJJkcAm1lWDtmO0MvagUNvBaTrWntQ80OoiXoN1KnZD
q8yJlb2rlv6uL1d7x2o9vvfmCBbq1UARDokdVo3izqgNgpTWzuZM4AdUXsv80UOdSBaYsQGimjhe
mxWAtW2nYzoWd/0a6HDy5Yb4if5oZjDWUb21dpnuWOC7ZI3NsODEHVXDmdPYTWYw+zGXPgZUse7G
xDsEtTy2tspbr0ziPIjUj2yOkrGZ6KzDBTnN2frijBPmuFH9EG05xqMkDKZaZRr1juaicJOf64Ey
gWUhzV8Y+VWLyi8i5WLXbN5ey3FxOlsnYllynMrZfMPOcY9BEhBgR7S6XyINyLdEe1ktAAaOlM5u
AGANLbkse9NOA1Ld6/VkMsU8e3hJT4PhT7Hnzd2eoFNnbw4a54ZFt2OBMoFkEMRy0rVJw3PtXWAU
n9qlta8IJjkBKtSR6VhdLId+Di0ONZlF4kHQcWyp6Acri+65GdwXf9muC3P2wpSW7r0mONZiJckO
Hv3Km1N8KrrRPhRN0oN8z2JHpLd27szgqw1qG49T4MQqEQjHcOjOPBJ+nz4ETUEUeorNkMNPFRG4
AdxhkKk5VHpojM4J44TxabU3Iyr74WrRys/bai+7BSnuriBv5OgIQNNtE4TTVzwLtPp1sZe29jHb
bEnj4LpEoJddXBr9R20YKXrwUECgz5yg3tfuYPh8go0V2HsXV/c+sYoPPaUlN/gr6r3lf06DQT8v
KUEnTutqzxVlvwOHyMyOvSrPH+upJAsQUhjYIVsPbR70z9QS+jGsd/m44WmLh2G7wblc7f2inFFj
Z+5+4+ATO6bu7cRiIGcyNf0e7dpGH1RZ79jtskg6pRlno0WQvFe4J4NjbJSn/oQqIj2NzmRecTSR
sQYo/0ES9r2XfmLFJvBG5KbBHDtz3YW60zDoOIX+YU1sPRw1w+XN7bb9mLUetasbTMlWiqdSs9b7
hNPU2QAOcUg7dDP4C63Mdm7rz5iDazeSFd1GFprwPZdKqzOFGfxB7VqgaD40pXsL+PM5J6icmkRO
g1NH1ZxkW4+9jfvZwmSg2K3om7T0b0uS+fEyN85ZdVWGhTs+6X5+YiZ2z/7mgQn3zqOLHWYHw9Ps
smDpwm2u3NjGFkERRPC7HKvHHEoLduC+IjkSi2puHEhg/Frb27qv+u0KbOw6n/nzgycOSEEVPiHE
3ku1niiioY1XpS8knMwPDTt/75qU1DwfFJmKgiOBRWlYlZ6KzZdjhDhvJUKrMeNedDxSqdvfrKa3
l7X5HnSKOs+xl06ULD4lZpZGtRfs5KqFOq/aYbG7rxNBgPS2r8mt0xcE+VeGcU78CpFMRapmuUJ0
rGNJFVVQ+0eU33dNZX5y3eG6SO3iNDjLiz8PHvOjO0bVarknqefiOQim14ourxh71lc3Q8IxJdR7
zGn1bBryyrPH/rb1TWKjaRBxyP+E13FpGu3vqwyJPuIDP0q67lvfS53uEJtD8Cabg23TGplQRrjr
5rG6honqD/ZCpJNjJcERfUA4WNmnYEWAv9rrsamEcbW5hNBP5trtR78C4/H5jmLbngGL8/uhdK8L
g01o0ZIFJzI5/qWRVvteOk6o186TYsOwqnT51doNp7SnXnCaLA2xrDQRQ7O9UJ/mvlXl8nFOpDx6
q/elkSb0Wlple0ko3GERi7aHNgJcIXP3bqxwNqUe8Sq2rS58vmk79LkjzqCoTh4bonhpXsv3S5dj
oaLy5GRk2qtEWRPSMv7Fyls6FSopT/60EQiX5z39lYl7ZP3NzxkI+CHVWOVmH15PIjFCN21ah3yz
nH0K3LQ3q5Z0P1KfD6lXvM5T7lAq4hNhPlwNuLJC8NZvltZ6ZwKLEgU1baHdusbeaUinMexaP/st
dFpjs5NvrKr7Hsglnv2Vfs3PKPnF+MHOx4TCEgC3LhDHBU7PbqNlpLB1fkE7W3u8irh5CoKNePpq
/w7ZfzBD4mUwHbxkmAKcwTp2ZpNPGMFbwhY+WJLzI1mY60paX7pzBhLegDe7rZ1z+lIJvHu0bGz7
/Rs5t2IT596aBi+IikYJZsmhqJBWVyGm8q3vb/47Xv+vhB6ANyAE///x+i7Lm5+kmN+/4B9j9UVv
SaYL07GH8BLB5T/HauQdSDSplwKa+VGi+MNAbfyG4AI1poWGk9/QcPwYq4mbQYyhc6JDt8OX40P+
G6UCxq/qDo+Yf0JtHOXTxuj5qxKTfK50yoTjnNBQtyiEiq18zOgpOdO1PEXW6pBuYBXbnglq25PJ
l5x98gTe2JiXD45Ad2G7xfCq45Z6TVFh/4U/91cAjaszOV04XKBpkUj3C84QoDBMjDmwT8VkN+9O
ZtNTTPbmtXAWYIeOwrxD0OpME21DHM0fPsX/AN4Bj/2CcvhoYPE+q1MRUbQX+c0flS+08qE8kXl3
StLkY03mIzSbzIObMiDwIHZbx7umcEu43CbXu1rsIP9gIL/4tGxi++LJAaaiJafwnFYUTZaurA5j
1ctyh4PDffCYotZoAQk/EVo2Xhut1e6ZlW08rFIZvWvWaXsa6rvMXDEOepiNIt0HfCXQBk+ilBsF
rz6Gki60RpeZunDNN4plKLWB0Q5BFXA045faoVCSj8RYCIgKW8BZj5Zf7lN8S1mExB3uLLf1V406
Gsyy3rOkhp0w0a1jD/bcVtz2NviclilAt2+s6biCdkQlVcNhATC/hps3T11I0U4WkUdPpjLCt4+i
UMY2DWnftTMXDH39Or4iTCXxJ9eJ0Ahp01mmkA8AuNsq1/2cVe5hCUiF0WxzHkKi/rtHxaI84G9D
HVyknf5WNQSNNVB2fezDRu5mSXfyfsIFT9ctr9LjQpsReSVd5+IFhsh8NmST7cTozfJErHyVkkUh
xscll4x5hjUPCV1PaIphhRMfKd2IyiV0XOjVHWdM64qaLJ3BJM3NmZhZUH+YbpuPlYzhI3OgqRG6
CzI+O85Hr1j9Xea44r4U/bJHIGUCmdMnyjw1smuTqmnsaeAiqXlEyLvCiR8208e7mJnTvtTzfTBO
U8ybGpzIXKgfNzy02EMbWZy3wi9i3xk94lyxI2y1vu2Cqh1JsuwbJkoQ3i30Csp3cQQwpUUTp9cD
MUPGVaL5yznwDRyNhQLp54xNqPKc7Ks96xOR3tRcEdfv1V8BkjB94s8ittvJRa3arbo8XKfNsULX
690i5t17wg2J+pHMdSWFLBIKLp+MnpSblgRj0UxRguIojYoloYHNpzP7iyjAvajg7ouDqTfzF9QG
tYGzMavJD2lFC1k4dEGfv1MbVrXHQAAx3Q1Dn5w3uVmnSreK6aMyYgfXq2M27xsOGRklgVx63opO
G3+nPaOokH6PHZ1RJOjku1H2Qts1VKTdYCwm2HDQvdHYyYl2iKfVatb1SKwOVistEYpyFz3Jyb3E
avwJfQ311LRrkZ6EJodw0HQu9SOJUBlbwSiu+2zO27hjNn4nqo40QSBNHvWFOEhkLeUjZQlqMYT+
pvA1F3fFJr1bUxIBTLF2wHfr1c+GTNZ56pPNmKE4h0RBj/bwOuZuQal1PnH1HHy2I8l02zFv5ham
zsHGNtF9HgbOBJOXzbzIuwGeVwulvsjPesEkeUMAoaPfBglymqg12+YdzQTHP2h7ImHUUg4KwH2y
oTR3Y3HJmdLGCR++ub1UA7GfDfptayuHAwm0CVGs7ATG+u4QEqi3Z3/KdX4rMToDYlSrwYRMne42
Tx9FulT5QNKXI97lOtY8Ov02XDX95t52g8EVQwE12n6WUCIhndjtoaNf/Q6JFUZmklBN3OtGscBC
psDsTcOLlTOm35Er2tUR8r3GiUmynE5L440mQq0xq69r0gAKlsRt5tmlmf2ELMSfbu2uXwpwfCeR
sRh67xN020wyVt6XQVSlGw1+je+uOoHCq9+DxnjzW2NozW3mrgHB427RhImvE+4I/7kr56H5PBjj
B3LI3BMRwIWj8pzmB+lWVhVrpZ1MBx9lBa1mRDnCtTcgP7ZTJHuDZKabzJoS6FNtFdcZ8/yziYrB
ZRSUzu8ORncwYcvI9s1c7gqzoSe7Qi99bWOnv0qyKbuWHvHNIbNldVo6v0VPvfTGlaVV4ymAgaXg
fEiI/mGf2fiRgzW2gw4nF94/zySmYKAyDd2jSWrS6In1IGZrZfWbXPLjWccpvU0de78kLPgDzozX
/w6O/8vBMWCi+JPBsazekVL+jMmqqJd/YbL2byh5WS9+GHKAa/+JyVogr66LD87UTVg+/tcPbbCn
/g/MDIOLybz3L10waScOGyp8pPq6vzU4Ilf6eToydMJ7ApPxkStAo/prHk4P+CIW1+jOpOTSJm9X
ABvTuMfh6T84zAHNyQkokw7HIducXdm7UvuAsqj4wikYSyWn0Z56R0w+QZ6QU6uh0pFrV135WP2L
+9EV/SfMmd6bs7ninHFgvRrnwsQhA2NKundenykzJKG2DCYArkJcF22nIQbO2oY1X7bbAfvPIZ3J
v0u3zGz3NfKy4G3CXuwffT1TUa/Ed36c5gUd0Go6HoKKPANlI85sZ7mTEFGQtj770qhlHyUa6Bov
dEMxdTuAHF7D/GdjuteqWrdV/lqeLYhl4Kbn2yrDXeftSSLf2tuGiA+W94VViDSutbCT4zggSsK4
23Q6BayCFjGfc6KZBKYTk4FRJ7e+ueGXBwTlfnZhvtYSDj1xAh0MeJo8qviwK+m/z3M1zNuuzHKH
mQrS3kFOIDixYouR/UY9gysRgYTCN7Wa4ykoA6kQ/tbZ+K2K1t6i0iXQu40IPjMzryS8UeJ++IJa
ZR2cMhrrdHXIJKQlFRevPaUHs1yS/pZYRO2kk5x9rxd+Em6BZoXzZGOoHTJxyjRtOqQUiwNuMUCH
1qBj2yeJ4cGoZhJsg3Z999qC3lK0uoThrxl5gIijJoIvrntSLw/NYNcn9KHyUIqpG8NONAQQTZVC
BJbIkxnto7VoYlTK6Z1jBiKasmqJXZv8WHtkXinctDkOW5A89IRgvyZCG9uwTCo/3LC33lWF+6Fs
6vTBQq1zP2eT9wCSPL1lxPLFKfz4uW+z5YHnoUFS1+TsjEtyX5nN+oqVXTMjLO6MOgih4tnIvdsg
KJOXrF2sI2G22p0Gpw301WvBfvJ66zpxk+qgFVq+gU2Cub8g98M7nVTuh841xBOyzxJ3WpKl6JKK
zloi9G3eEjWoBE4CTNQl6nqodxKw7TQzoB/mqkxf8LJYV8HmIVwwWmd+RgcAC+G3ZNmAbffVNwNz
EqkoHqnKSnYndiUUYLhS+HbPec479bPzXFAUOhTStkLbWrxr5YRK2Sdx05P7J6c7ROLmlbEszdG2
GYDHYuWzpnq+f2BiF9jkFnGYEq/9PJvZq9HhqyHLxD/zSdc7EhrtaB1a/2ZD/v6QuEN2FoBZzykR
ix8lcsdaxdSZvxc0zVxpm2Ar7zrLO8/VEuztov1Ku3ByNByC7rIF1r1MvOIpKH35UXeL6nVlwHq1
5jF3Iqfzy9eODN54ZjcmcmPsD5Dp5i7w5nGft+7V3BQgsD6AKcqg9U4EwjnPy0BVJ2VLBWZAEWh3
BpmPJNRvnKA4Fub3IikWylJbZs2GIlWeYhjczPHJ5sixgMe21q27ZpZtNCczwZmk7YQe3ZhRqukw
KcN8bvRAxBykzRcbb/fdqPX/j70zW2/bSLf2rewbQB4MhemUM0WR1mRZ9gkeWbYxT4WhCrj6/wWz
/XeipOPd590nnU5bpkgChW9Y610f01k+Zo3hf9NunVPIhPjnVugwfaQv2OOefLKsTiUy41uzp8qi
w4Z1n8bHUHT+eVISM3s9dI9zERQbJML1mzeYwapRc33HjHD+CjBbtivLKPD6laoBZB2Lj3Ei3LXX
wudjB9NO5ImG8Zk94PC5d41NVaN2xNpgrhGUsQQAfX1DpED8yrAx/V4oSuVubG9hz6ut6ym9ScbB
ecEzmR4cw0eopJWabm0NQUvkHv1bz2CdO04k5sVCvLyTVFdIksygvs+zDnZ101ts0hc159ilCM7R
2CPzJaiBFDt74R3Vatk357FyHnF0Bl9zVbJ1H1IUxutrpgcRwdODMMilqBGBvQ7YME5kDLG7n/rF
LDKYkOVjqwLvQbtHEKsS6BIXTe+E+OXio4SbVvHgoEx10G4hiCPIt6TCXTUTBpLFBXrpUmbuoXLr
dW/qt5Zn3oPFOPsYG1G35i9Fn5RFHXjZJtyjJtO3Rr+ATYMmeBO1dH/UhviWNq19a5Eo26+nlqYd
cMe2RTnBTW7kZ8U+5Rw6eX6bmDWlYDa/JXBxkJkv2Uxaf6xN+ahbZIGBJZM1CyN6VpYgu5TREiFA
c3jfWrLekgSYEB7Rqe5AaMalyMd4xyg5YmgurU+gK9gPoaXacb+/ZexsHlobrkFCofgU++AurUQ2
N4pglK3ESl+c3Zq0ZrerxnNdmfHBUHpC6VF6/R46Xn3PlVuCX4BlT6yf/NZqViJQhq3iQ16I4Dkm
PeyG35CYZdVgvnHZKjLSd8u7MjLcXWETd2JVvb02mSRtps5Mb0ku9FeEDdT7ftDDRgy6/2xLkr+L
oK5Wo59/6Tvra9Y2OThLe74dAfsMK69TyZ0ICC6vujrfIGDAgefo7ofljPl2sKbhMTM9d3uVTdcx
kw9cxAGECCN6ZPLaXRj+9HsVsoKbulR+IFLZsbbZHIJeIssbWa1MjKNC1ZoKBIiV+ipNUXxp8dTu
Yqie30roHltCLvheg+BLEhTfZZ52R1BNizo4J8rY5Z8i4gdXEwS6w5j25tFETLHB0mTvoLpYt3Nj
ZG9hFricnYmxB9xrgFqNivuMlB4kolm6a/qsPcLparYDqewHh8iina+pvAw2OfvcTsZTWta4XQrN
6rC3DGNjIpxc66Yet47fVW+9q8C4C9TPQ2ythynxDmp0oJq451mAqargT6DiDe1dbblvrdncDwNE
l4q1Ht3ivOeINlaTQxZYKqZVkjC/T/OZCqMwvW1u1he/kfe+CVuma4mnKweWCzlZCEn1EBCre4O0
L95Vkj0qgFZ7RaABJokEeNVcxDvMy2enNIyHsNNqX3hDeBBThs7TKe/Bt96hi0x2IIQJMqoxc3nF
BMd6sDY5kR97oEr1pp+baiPimn1DMhATPDoQUwzf+WD0CJM52/2nXtjpYc5IYg5d63sbeQCCJ2Lu
UySrK9xELg+yPOF54Az3CoXEW1pOyC0NLr+6Mw6eHqt7zxgDHsZzsmCemMiFzXDUJQjBDKkA8Q9z
cFP2032Rul9E5H/8by/1f+qlfG+BYPz7Xuohqb99/59jV7xW3/40jP/9B396La3frKVbwnIf4mYM
zX95LX1Ap6D6WAn+xJz+HMXbv/ETNFiLokwwdfxXRyX46xDoX6f6/Ov/YAyPcvbP3dSCNAkcU7Dr
RumCaObdpLsFWCPLMKwPBrfqKpuSmjKHswFxPWEIqe2+qHIcz4XRIK0empeC2AMKcAZL9VBQ7M9J
vmkomrkryoqlrPkM5SfmSVa0Gb5xaKgzLdZRIrCGpmP4O+RaxG90/qWBy7uytXWXQSB6DZ3y7Cnu
RUPh82Ej0CMxZO7NMLcYh2BFS/ZjMIf0wpKVYaPfoIQh8mplGsGMvJcxaWrOpzo07zyrY0ct1Wut
lSaOghWemHKarvRHV2TQEJx42iJhv/iO3ivUYhjeqh9hXp0Btj9E2k1ADww7jEHnYZrvRDadWCnS
qWQG5pL0FWZDvanb+c3lbClG6632vZd26nYcguTQlInzKWrFIZUB0loT1V5NXDDA8oCADOclH4tX
H9HwjqSGB1Pm5+UT6GEOUL4UP7JmsXWhaNmR0kiXUaJHGZZ95qjGp9hRD0vruw7QKhxlEb7BWwj3
ViKINJtOOenyx3nxZhqq44MxTQZBZPEtNhqd6yePokU14iVx8hsmZkR8ZJCc3QvIMSoXT3RbwRtS
Iv1R99OdKPiuJqfftWHDBEkstHXWA5rRFwtBalG75oOyEwl0x5X9in1Ksk3JzlgDVavR9OJ+j43l
s0zKV56GasVTgfQ9dDvr5bUawR8w2vlOdeZdb6s9AVsnK0DXYYzmqfFrY82k9odDeO/WtdJznusT
jA73ENRoe7KUd1iL6ZnsI548vVewyHYMsjJ4oTFlaJ2AFr+VbnZDK/MsBUk2GKueStPd6KlSJDrJ
Hnl++lohvNwWtn4L6vk02nGKXV6ml7z1X1Jtfg1a50OoUmxDCmWT3R9mFytWq8enuXUPOF4RAUnn
ELN2XRlmgJqlH+EADPMJN1+yVYrvk2WbA4WSK4HgSFpKu3Qw/5nPVWy9hTQR+FIl44q4uKFWe2rl
8CR08aM0M0z0EDZRJOsnh9DGFSHYDRUMnJLZMxikwQddXz93q/LoBMVLTajIDpkqdH7h89Ti53if
jADY/yvHe0l9OfE04XLEkH9pKJS/ZBE0Ez9Lpg2FyXjv4HrdFDqOqBgp2ydWA4fWn8abtnbHY1d6
wVGPhvEB3UuxZT9cfqiMZtrBJR1vSgiKa9sonLfe6r5Mo/RurQCxMFdNnaLlknSw2SYEpr/x81m9
Rn4teXIR8wl1TbTVc15Fz6Wmc9/MoiNVEqMt4Y3RhRCyL3RO4xoyISog4AKzk26afpJbKt8E2BZA
IzQmWBNvSIUkTcFvL0TM3VW1YN9viOfaoKbEdEQ5NpCKWE3yrapA2VZGlmwLD9GeTwhDM4feruSh
vKFKjO6QIvUrZhSoUDL7rbZqIKRtiYJuNNeetq2d4/OA5rdYiI9chi2DkY1m1wlpyx/2eolPmnL/
xTe8y2C36hiN8oeh5El4+c0fHjp/szNcgFB/1EWTX2tD3MGsf52wvUcnpZknQHDmtMojEZc4IXrc
i/qSuu15jizvFxtKnjx/ebWQB5rjCgziwXsMFmS1ofImH+o9t/qmsvIbu3BwLVH4/uKV3u9hl1xe
VnG0yyyyl1R4fpM/IKGU72snA3d/sPv8ldUCsZ0cx5mlUNUxtKeUx8Wx++fP8s96zwVDxWsSgeKx
mA6X//7za8ZOFSakplZQMNwELcT4BH+xWBuOOCiDpLHl/eL3PsmO0+2fX/ovMvLra4cLAhvdPfDj
d8YNBM1qZp1XHbpSOpuMpvBuYr+5HBenrM7ygxnqN9Vp9nZqHG+yseO+DdFkyWR6S4i5jav5NMSo
3tlAHEL4A+tskFs7UCcFbx+FJ0IYxhSrts7OlSexk44PuoyfTTdBIq3FZQhAM+q6DveuS6ZrTOew
FgHHwz+/07+5hBwya2xUv5bp2va7L9YuUiIPbYEC1u52ojbvzHDGeM304Bev85ddOt8mol2mnoh3
uZTefaKhsgLN/8m1GgJ3AFxzN9FGbElHBGjrhdkGEfy5j63yvhinO783y3vURSl76PhHO3IuL6UK
kQhLUKw+xQaL21ANT0boXRw57pOA494Fd0nGTeLtW23rl9i1p30Z280CrE1Pgym7hyrXzxomIKql
VNwg7C3RIZFgh5P0R5Si1awIhoQXGNR7bWQ/onp+DkAJzj1cF904B9whB4yt6ZrksysE4oRKrVjb
w3znTyxO2cZYO3DBX6SLrtK3qLH++YP8mxOGyT5iaERvPnLsd1/YTDPSClznh1lh7qWc0JxsTFpJ
2FHO4Z9fiwr7/fmCSYfnFOohP3Tfm4ekPaWY8KYKu+D4ILr0piTs5Rcv8TcnC5ZoW7CtsCBCvdef
gOHN+8I0q0Mdjg0hOppklWh+W0565FzTvmdVmtviEBr2RUVhsiXP4obx6qcuy74GDOlZ+o0S/Vfm
HMaMh3gScjoRlH4Gr/Vj9pSzhTudHwrHI/4PJRpTobm7LVJvi5j7YwDOihFCEB+JHyP+Dif5CiJg
vwbm1exsaScrJ2zt/aBxwpp2+sNlVojwJD+POr/J3XhacmcoUC2AQa7VrCvIR+vR7B/qyk62SNB/
kSgu/uaO5bvAymFyDgvh2n8+Fiu76XU9ldXBKmgUxqRM12k/UMFjojxb7ISXHMYMNXRwKREyrKNO
mqvZKj/0GddylOO69aphp6JZrXrcYQDJzBeVNc4GggsD1tG7RLjY10PkXhLIAgwYOYkajDQbFA7P
5F2+zZ25Sv30EfcMVVXLG5aG3ueJ+TxRiK2aKGn2TqGQ5qiH2PUW0QTXp2g4+DpvVKvQENmmjIpw
b7vzc9jI8Xet2r/F7P/NTcIzY/mP5TBKeC8bUnGLDUCN1UHheqTEwfqj+HUEPLWoiX/xjVjWu03Y
8qQKeApzrEGGCf5yT7bCmXDeDdVBEja0tTwU/WQL3kQ8qUKL72dmsbuaJxqk0eaYyjIqwLjAY0kB
ONSRh/wghLuKOHgbQldbARPumUkHX7vcumXc8IEQbQxfIdW+rmpn4zTdG0G2D7oAcecvD2Mus9jJ
XyO1VKmEE2WzeW6HapPp2l5Trm6Jkwl2PV/ptb2chXY2bIzsdbiAnhlZrrNGjYQRDv2qmPvkqKF8
XJsggr4RPhL+dVMN6intaSQDOHvruaXVc2f1JPsYh64IoZiM7LWtO4ARQEep1ix/2OBwmlh5oJUu
+TcEKnBBNsO4s4Tststt1Gn3UvvqyYuXBsIlXTTwYLoXLdUSiUJnUhKCDYOlbiuhdLUZEeEkX7S3
oavfiKbYKFysOJPSc+rQs4SaUhyv3kuWjPBEBNKs2j0AGroxRlQ0ZduS8MMN3PfFDU3xvox4sqTx
yIXJ3eGp/szm/UvSqeomt1wG03CpbTmtl8aIrUu6Vy0z5oDKnmygF1umv3oee39ze1PrkEIH/ZMr
ynz3nERdnLVQAcpD509vCOUfEK5cqC/48Fxu66X+urbadU+aVB9S6V3v+Srpd5Pq1KrN+DHwYZu8
r7JtiHckGKXjg1aOwVvYQbUN9TAdCqszaNBydOoxcpm2KuI3yELhGSd4spmhkm8ZcWF8pPpdzz5c
RoMzJuun59Gh3DKl06xZjwxrHfc5g08q65jGsNGnxEH2jlhLHf1seOoB16ywljxITDOI3ovzOAwP
wh3SfV14eoscw9m0aj7B9IY8RLhQaRlYxerpjWDsZrd4nn26A8wzHjHh9E9FPzw5HgY6qvne//l8
/a+L7BcuMu4Fm2P030/YPvavyR8na//7A/87WUMN8JvpmgyxTEQGtrMEhfxUKli4x3CHMVI1MWmZ
ApPiH2ZryBssisJ/yRQW9YJpOhjRFo0Cq8j/ZLB2rR/+0JGB7aWL4GxeBBG4jd4jfGtg2Uk9IQML
4RfN+TpQzTTtEK1B4C8F2eWatSIBbfBAOld036xpSvc65QK7hrTKJXsWERWnIe737ZUClkyTe4dZ
qzOdFUmjSJRo9ZQ5jMQDlh4RtA+GP8FEWA/hyMzxYxLpsGwOuBXoiGO0ktw/RWR8CEsxlje1zCQR
howg6+CH0/h4Lw+KzkSPx9gfrDQ6Roz5MwYXAbmPzciH/GhUtW8zuoFwto0zhd2Cz1I4HwLwTWuT
lwWy0pge4RB2vNzg88QNWAqoXqpIL1FZJvuWmGWC3ioPTmBJ/tjc186BN8XUgUHhV0Vd8RRkQrKn
K5PsXtcusUMsHgnUhWJQR8NrlDbfW4bk+SrNJWkoJh6MsB6hi3AMz75d3WQxwnuMKHPOipcZDOyO
k+3PZWUtLhV9SeJ8NI44URZ6T27E06MxWcNsbqCBZctKoHFtf2+nOiHrOjLrvj3A9I4sIP5lPra5
fmD1kMpzg4eu4ksoaXDK8Xi9yv97IPzqQHAxo/3TgfCcyjh9hyF2fv+hn+N29zcb9TT+1KWbhx5I
rfoTbej85vm+AFbGsy5YMlf//6HghAARXZpSDgHPszlZ/nU24FF1mAeQTEUSq71QD/+DoTsS9/cN
Di/v+D5/Jb+FyVnx51o6GKGr1HBID0EwVViExjpYy4XsM1dTi33J2WqgP1MVgP8ZFhKQOTTxWqD8
PAFMGC5OjeMylLCDXD+yoq2k+b1LFraQXChDdYW9D3tTcGyj/ikCOhOQ79S+mk7DHbORfMAf0YhU
zzb67bumVOysR9uQ39yogo6WIHgFHOi+ViY6orW2O/fVaVCSrOAqhM+9Vxvfc+3rj7lTl/p7iJje
z8hbEuqS1P5WUjMihs5OZpY3ZISOUfVEScRQexUbAxOGnjOHfMPaeDKES90+J9W4JcMF2Xcrc6SA
y7DQtx19saQuNqrlXPCKvhxPXT8GfCxICg90uDHKK2tYI4laTjYby1gUKGQ+VmuKFR6Zr6Kcq1OM
aBYn5CxoKET+IjNKZdeKxMZAxwZgz1HPKBSnB/CEFt0YVtN93ZTNHXoG00eKmogjZ6Lxue8KCBYM
ED4mZpew/2OTikMGx9tz06VjT9gp4QHbWc6oYnQWQQeJwmWS4M+itz+0qQN3w3A960m2gXgdOEXp
AAsEtiIWwS1GDetJqyXXhWJ2ydNYqGFhDswCGKWynmJAN5CuGpe/vncKcxHFg7HrHAeJhN93eMkc
UhDLbeCOEAiCJMQLb8gWKpmqhvpkEfe4HLz8YwGmFnBz40lvRbXOn5uSkp9xHcaVt82CLyNzFjil
25fRcyYCeATuQMpDPwrsD8RUgDC40imDOkftS2FMNvlAbAJsArS2XJrCwovmLsxFSP575dfDvEcF
BqJtgXw1GhbTXvQBIQhSd/MprNAGraYSuL0dE/u6zsTMG7pqJggmhoHR56Rm3BjBxC+gEHbEWzjT
fLrXmCokP4gT4mhEGuBORAJvAkABYhP4tWdfonGBxXU9e6lj34wQAeI667+BfEEJgZAHobxe/lqS
kwBFFFnWt2t2vRThACYWjJoIFq229pY3H8z0syvQCnyCUi1ukLlFi33F2Wmd8LXMbIU/w7MmIMoA
vUUMsm3eBXgkCcngFT1/AOcwLrHosH24Nn9H6Wcqjp6VzAHJOMKFySeUPc57KS3xaqKJA1cVa9D/
Jvh7nn6wUVqXlPg4zVxxf4Xt5U6L9hGkCj1L5A3AClubBcUqdgre1lQGwS1cGO+T6FFSPV9/y4Bn
bnwoJuxma8dy+WXxu3KVGehCL6HE+4l0okPG1zHPgCG62Egfe+bMOcuu5StlbLt8JtlkdpcezzQy
GPiKE9nJ3SWcFujE72RIo57TfV4vIEfm/4TbqIITys9gNGB6s6ZdCh/nxzwvtMjMM5ZryrKRobBs
DMp9PYxUQ75ValK/mlxDgch7telDe0Zq57FHW5ClI7m8nxnJDySv1IMVcJ1W6P1DETa3fTCs68bF
reHaZFCtOpttzFBWMRhKyYAPLUZ0uqbd8GV6yWZhyD+wFOmhJWIa/dyLoYt2GB00kqAQg70Kyt0M
5H5tjrGLcLzv3jKDPQ8tCbxNYjH0Y+AZ5dq3JRe2LZXkzfAB3HqmMHh3ZU5M9Vy70I56ZP/Oxg0r
tEl8ZFRzOnT9g7JC/61tMgidVlUHzpYCDxmS3eVow+NMHJ1rEtm0pDdJ3+cEGVpcEL5dqg/KcsUW
0aSNf6Zn9MQmwgpXpRTNkax5VI5FkCRrZsbxfWU11UMxEqSKMwLh98rPE/tjePWrKzl9F37p3EQs
Tw8ZJu1vhetfJ5Pa3yE8zW6h36XfnVarJ5YrEyG0FeK7rIjWdWp8ZGMqn6kVu03FtK1GfwTbEgkU
y0P4qIQHEvhVhLramUE5bSuCaL8DyMNb7aAuPQEV9xdoiT8JmLuR8xmxXIcWN8KWzTbEOg4z61Nq
Lxffs1oCy3QPcTqNZv/WjduL9GT5nYY3Eds5kGOx0lMLnbTXwaVQxgPcPHz5dAOOXOfB2Fm3BcSh
9n4WTnIcTVRVo6d3M3i4TdfmzZmdB7HJxhDdVaPkNJl8FCpGMzxYVfXixIoFUx92c7wfh9S5bUhD
sj9GjVM/YzCSj4USd4k7ttCfFmhJ3BE2TofyWPlwCBGj9cGHltEbhP6i2YKAM19iW+kTmSlPc2x7
n4YOxHmNbE/uXVXVIfdHg2dllJiRckcddBNSZTf2XdeRIuiVTUJQjZmYtwTuonSN2t6875K63mrb
N7dFJi0mD0iBWWZhC99ijKpw20aJ+hI1uizWlhjcbGeWw1AeEEcXGFYsUcAshl4RaLN/sqs8+Jza
odnxKMS5PGRiAIJpNMfRw5S3Bu76hZSd5oTUdrj0tvlFyaA9Nx09ATA73XhokqP+lqjobDOK0H6c
GM+dJp1Z97nl9T+wE8kvU0ja46vuzWK8x4AeAYvCu36Mi7yCXClf7GmO7pPEijY5U60VpaC+HXuy
BQrCC0YMqzcDzpIPUvbeFkxmPAF2K78zo9O3LQllW+zO9j0IufFzkHrRJi4T7y5sQpcAMIUoLK8w
IGOo95uLb0T5GRKpXW0A5hv3WJbcjS8GonXKwl+NwtM3TVdWX9KhF2tWJx+joSF8yJTPPY/ELQA2
F7mr+dnCyp+RgXdrTK54USp2Su65Sa6tqLO2kZEkpy4W8QeHPLvz4MtDMDBbzX2bEbNpMcr060aL
W5X0gncYABlJBFYQ1qhDz8PPAI3MpWIiKC/JYjvYhfUpygT8hsIjkMiuxRqse86upyg2eGO4DuyG
BDHthTwpwmjexKJlHeHxCN+FDIrgNNqNcx/EwrsLQtk/1lIMPOgrVn/4/UgYmDVO5h65nszdVTPE
Hz2ztU4Vemr0jRrWXDW5eMzK8jHNEEyuMsqPnQ0eg2VpkSEFMBcjUe+57WrqkuSOdTg8Scecnkwp
x9PUOYtLkB8c0VafOYFGCJHoIzd9Gd47vTnum2pI+J+2aE5OObcPiVsW43qqOrWFYk+UdaJq62bA
enSfpp65kZF3xKSGfjOPp49gnZmFuuXwnAzJC8OgaO26FuryWI/xx7EJ25Xf6Z4nbufceE2pD9qM
kZCxJtwB9eV7wGKmgL2WLLHWgT+wVyN4EmurV/b5utEuwDVIThRezFJxq5XFvlFoFRvSAVcjEt/H
KKt9EB5tlG15HKpDAE58g9yO0RcZgJpcRxhOS74YHD4yRKYYe5OYkE6byTSctBT1Ttm2dnb8jD77
JdLOtc958y1rB+9HQPod2gzPnQ9J2Bdvje9D1JVhtC2W0qopO4nIZmLPDeiiXpNz6W1TowW2UY3k
2w/BcFaNZW8isIxLKvwIT8O3T1CVxssMA935yPONLVrFFnhck/RR3mV96sAndusH1Aux91Ag1AdB
aYRyxUiYsqBS4mvO2jfehUgvuYFMasHcs3LY5voxHgt9W+WEpkxgaPQ664LovqMMOGONbTh5Jyd+
wfGPEn92MmosEX6OSXN5mCNWCqsyTnZtPky3bue6l7ZKsN6HbWtshtodbpy66E8a+to+qFJ9Z7l9
95So8qZV7akJZr1pQ7v9UGKeeMMPae7HvpU31uhGexkHzxRqaud3coPAXtxnzB2KlTvmOVAHFqnF
Da4TpCJpOKNQVAL89BpSQp0hZvDmh8Exm686Lwmt5cgrSNGFR7xyqoEPhKS723yQRvk2jbq7M8Jp
/mAkDH+3cZO6w9egb56aYapyH5/eIKIl5IzD7Rhp9o6J4z/UVvGpgcWbnKqi9aNbpzJfexU2Z+1S
yCGKaYcjqD8MYeyYczy3WeI/hAx9zU9pyT9JRUpKFd3VDZaIJTCewCkAKOoTSY31WjgyiP071prt
HU+/Y/87efYPnfz/QceAAs0NHLYnSN4sgVflz40xDJNhsmPqWl9KQbgnnaibJvbTPMG4D6X1K06h
+37sDUAKCxErRoelFqXCu61WkYwTM6+uPlRIKW/7hNIdho77mhs9bAo0bm/k/QhxYaU+oGKTcCXx
dKIoL8+Zm8E9viLavLYS8kMplxRhwwM2LZlPPY8JMOgxrykAxVxFlG3lksUYm05IQy/6+dEmoBMN
i4ZKmQ6wzPsmc18R2qj+sUP917H/tQC/riuPKeOXmX6CoLtA07DFEQmcqRMvYGJOjKfSd2BOF1P3
jUum+kHCbvXoINpd3HtLKixEwuazCVlb38b0RsZydpo0WJYR3c8E0XS7EIsi1t0Y7v/EH5QYIRuw
zTKxGJd3VgBtfumFr0Trf/7S3697QwgFnliUiOhJGM68+9JzKmQMGmYNF3Hpl+Hj0hsMFmz+30dq
/3Y9t/xFf5jJQkPghaDMUwZAp7TfX12BpINryQw8FAk0b4YTJduGquX7uaZMdumSMxGDLvTwliN+
+Oe3+ddXD0wnIH8bbHhIRMY7XUnDjNE3J+wsMmvsJ0+x0Uqh5FE/LlmXuNIQ4fU+TYChStq2f35x
6/2uMDSZgEMFCG1r4Tm+f+8qc8lOjCTeJKvhbwccP4izn7ckCWQdbbOwFkz8KCa0e/E1aE1WA41f
FfvFIRbaerr+Qv8db/5qvMmdxpXx7/cdn753/f/87Yzz95/8OeP0f/OZQy6kjuveYxlk/pxx2r95
WM8C8IsgR39XDv9cfJi/ecQKgpVAJeuQ58d599Om6f+G3MkD9LlQ9VhZhP/JjNML3p+ssEVYsMCh
hTTCLuS9JC2eBD1+FieIBv3hVAcV5jhEBN3JAfC/KcQyzQqzuXxwfAPmf0yocqrTTbGUP3lCwOk2
Qg8AsyCUj2AEDPa8RficAuneg8yNV861oqIlaneEVVFn6aXkQmrry92QDdFSbQiqspAhqrsSuett
xnDKN+5SwLWYRJjcDwzRpliyrwjij1bVwYQbXZhboZeBHlbP1rUyFFE3fZz7EUIZJ+wuHQ1z0y+1
ZLxUlf21wNRLrdlHBmXnbERkV5F8wLhsBrgsTZ8KtTbu06jJuk2iM3WQ9FHnWU3VSi/V7bzUudlS
8UbNROy57JI7/PboEsN5eecMYrqtXXqAl5faGZMt1XCipvIxTlywb0uVnXX83yQEWKfQSj/WtCer
OKAqD8QE5JzCzWjJ+YrpRXBbp6J/zJkt3EW15dxH1zIf2zslfz0NSCaKwJg34RCFCCNHCNdLn+DR
B274nfON09HiiDrEu2D4Pn2382nI8+Zg0XT4S/dhDckHoFpjj5AS48fGHzHHCFcJMsTjWdziRVtW
35XXo0ib+1VU9odQLXCjbqI4bNLZ2hqjDYEvm2iPZFe5fB/ucIv/5tDTRKVLNzUsfVUe9c9RNZk3
0BM+4ugUhFOb1ReS+qYbC+DZqpyCZIMoahuj5yTmKo4fOoE1lfoNMhZ8cqSi1zYvLMrEXzVl7X2I
h867yx0jIrnMHz9HMrLv4TZmWzf29O00N9/7azNZTbO3jdo0vpvp6G50SM2UefDPlz60WDrSwqKt
hOoY3VtO/xKzL2Ko6ufH5NrMqmtjq69NLkTF7ovJsPtHmo3WPS28e2Kd7TzmHqoV2AYD1WzXeut+
LPnIVFPKM5PFL4rgl4uBlndrK/O7qMovaE5qYI1u1R7HpSsvlv6c9ZjVbUo5BZ9ZKAxPs0E2ekZo
6tZrI9r7+drqm9e2P/LqqlgXlVJfGPXW5gYzU9psO6MF45cvswMCzu2t60PDT9EKmPfjMmXIl3lD
07L6WGtriu5HxhHKtT7PXfjZlMNKUviwqjDZSYZe2oRr4VOY79Ew0q8uQw7iJp7AQn83cfuBTFhG
IXIZirjFiBglKbAkku+0KLQ9Gz2fYz3wN7A1cLrk0kERC7xQHbVVld2qJiNVr4e4U/a5u45lggh5
MNCu5nN5HdvIZYIjzW6XLTOdcZnuyGXOM10nPsvsZ2AIRI9FMvB1MGQDTSkPQ2SVIT3RlJ1oUbES
px1T9xUQDvfcQUrb+k6dHJMysrZt0yukyBiiLFDpn4QsJ3fVz6fK9ElMw56+zwMagcizjZ0bEZQQ
mpPaVYIMBvT5+YtmHr8ps1adgtTfiaovkTixqESSKPIVoHz3Hpt/Djk7Z1LN5nQdjLmA/lW2N1nu
zJuamnI/IqBbj1YZn9XogjUfsoXPVpju0WX+fmaWYxDIwVCjQKmYx5uy6KBSp/iZttpwyl3WnLxJ
v6C9h4AjO/uo52jeuvypU+Ga9dkqHGAtrjA0ced1axP3DJrQP+Lvpj32ZXvvhNJ5Qr4EIwWw4CZx
UY4QVjdP+4iahK1tkeef5wVtL7SvTqzoMlIjxy8kQWN5HQfs7ZjY5M5mebLS83gp5nj6gV8A1+bo
+zsYpyRQ+mmD5jrq3kTktRvPT2ieE2/BbdjmcIzKqVjXFEC3aTF8WYRmOyB346GaW8VdCld5XvWN
Uhh1y7R/syueNltf+N2tKCPM1LH1GJN6iue0NE+pudhBqiDbF75RrujRDliNYVfygN1WPg4HqzKA
NsrKPJoTnvmI7LKjp2BYsl80T16PZ54ndrDrGtOGsmGFJ135KcO54iHyZgScXezvVRMC0IgW40s6
DUsmQcAktOHsVdZYbELHbo8tQi/0hXHebkzt3EmrXhu1tgkO4BY9J02cXlKT9V9O1McaA0a4cYHS
3kx9G8FDaU+6LFsAlLr7xmhRoy5tYOhDw7ntHYcF+iCSo5zDrwHjm2PsYrcMCeoccvUVEcOwNa0J
ts3A4waH6DGQXXxg0++gsQsuoxU99F3lXJwSnmowjO493pJyJ3HAxlP2MJidca+S7E7zud7g7CBJ
2SwusV/OOw1cgUfj/2PvTJbrxrV0/SoVNWcGG7Ab1ODuTs22ZFmWnbInDNmy2ZMgwQ58+vthy1nH
krPkyhqfwckTTitFEgQXgH/9TY5sFP98FeCayoFbECLUcNbGmbGnY/MBy3GO2CPjetuNeRrgVjRo
fLCJ0Gj3NLCcHm2dSTgcbE+nKFHQntj7oIlWe58lsVzf17kdW/ezwjhql4Ohr5DTINzaT6GKSOMr
fEJDzmD6vHPS92WJLSeRiytbGQKoxfWEwSjTCgx54xZ0dzCXAnPWJ2sje8Rk121dK8O1qV//9OS4
/Fm39nIZGnuk0Rglddqa8UyqQ0Q9ji6nSzsoZ0p/1TAGHB/PtTFccmoqZoSjwYM2dkzs54pLAOrR
o5mBXVO0jjBk7VrRtfD3EGrngz7ZO7mjhUIRyyelo+4wRx2KhZMjVN1QXsvOY4AgNi+HzE7Tj0In
EqYlKZa9LCFpxTU0wvzkOmUjetnM9FTmDasb/M1WSO/Yy7HO9oPbw0jZuHqMow0rl33wiWyAaa6z
qNiqEBeGtaRzpxWRdCRQqGm8OIFWVVZaF9bJMMtObEhekGnitw4+usO2HdYuP5R+h3gqilcSd7yR
sFPjxIWxKYIPMjKLd1HWd7eExiD6jgOdb1uOzGcqT5YDDunB+Xoy+oKtMWH6pfuQ067xAqtgb+4S
4w9Wn6zC0P7oe/QkeMEq/8wbyErFg9f4i4FR4UhV5gmmsdiP4SKME5mF/fPeW6z6WuiAdhY7oI4k
B1R/FwTW2n+iDS+2kGASlPgkx5YHefI+U+Vgb3OIg/cU73XvMUiI1ZwvAqEuH7Zv1xveKNBMVXJG
pIGKC+tMCLje9KPvbgfownIrggy9TacAfYMyG/foE66wX5DoxDFym42lG7k4uLs15De+U5XxfFN+
U50J4Nw9vkkeHuzGHa5qhH7Esgw7T/bcH7DvCo+JyHCUM67thAyxNdslqZPGVyimyJjS4f1gHHq0
8eoJUlx7KuPf4y6+fdEDwvdbaNHBJ0+Kad6CCIJnEOjIWuLGV1Wh9TfXSuiP4M38QD3NL/PZQrvc
CVxQJjRb+PzWIX6YXY5D7GBjDpsO+PLqZvBuQfW8Pcp/pLAEKOxLkcdnIIzj3l+m6biG03ytFVo6
FZa4gDQzYCEuupuWpJkH3c14yLptKw5O3g7BRjoSvAUyLOG9C/4gydBBS8ac153s8NFt3OUNzfz1
OkLa9F7id+dvqecFijhH3cWNXd2njo2ZG+rdGGVZmlzSsLEvcTDsDiHz9Wh3afDOW4d5O9uyvXBX
DCSslWQHxB5yr0kkZu+PbNnHH2qLm1RWUprr5jDj6ndGxmRzsdhA7jKu5jtiC7yDZff7QXbELqd9
BoUXyLUw4CtFYoJzC/7ehpO7UzjPXHmGD4Uvn9yXBsLVJzS3NMBuayDe8gT25uxRcI7p2EABBWcn
VBjfCABiAxVPA0ZpwQk/lgZKnk6o8mwA5n+f//83imKoRYbu88r5P1df2wbniWekx6f/6sfZPwr+
oIChnQGw/MsX/8fZP3b/IJ41wB4J20hoqQZl+uvsD8ER1EtEOG4KF/YRt/Hj7C/cPziihzCMAMfA
iLjDf8BvMkDWv2A2ZMS0p33PBlPltxnN83MQF2ZVVuI/GBw51/Tnfe0sN77TmDQGbFO2Qw+d6KcB
+i1q/HRBwBA7Jq3UjgLHAIw/qcRKnlq6svaPnu9iwm2y5FZc+m6CKmKas/Jcv36959DGj+uJgPEi
pQiC2QstTFwEHGlwLTyGbRY8FDEX8IzLufLhurx+qeeg4elSvGretW/MQEGanz8aln/wvUpHHMt6
JiAjLPpzf1gB8AJ4MtcDXiofw7JwrnHOWG5fv/TfPCUzyWc2REjNw5cAztxROWyrF0flwjbAchWc
lGMoTGmMm+rt6xd7gU+eHpQZ6GA0FaAojMw38vM7XDDmZxuUC9xyEOxsYN5DpZkLG0B4GkIW2sYj
7O2yXhaoMLrPJqKMnJaIUrz/rK3Nhv03kS6/Pj5YWBQEdoR/Zwhm/PyGCnyuCOJLxDGaOVSTzA5t
xbZK/vF/uxbdfkx6mcJMnBcTCucPu4LdK46emolxFJZ65GxNhEvh/g6FNuP4/OMMSHUGl/NJXI6Q
3j1/rHyQvRW0ozhOSfb9iQbjohJ8/W3+3dhRhJDCcDGq1IuXST65CAe3EkfcHNtjEU1Ayyd5hbOa
DNHXL+aY0Xn5SCbnyqUJwhC+lPhhge9Mq+V4x8JFWLDDmhq2W2IRv3ni7kRd6T+IQPOR5jHxW/jr
X6C88H7TXPibGQx3h7Jnm09VIGl4PrIJciCswktxXKLBvfTKBuSuS8iKlpZihnYx3YaydIH59Ypu
C98QPl44VySRxqo/f31Q/u4NCOPqEJs3Hb4UzpakiRB8TdiDgv15C+V1Jpwa6p9AZ7H/55ei/xTB
m2dp+aWFhvNS3/Zh5x1zn+GNT5xHHKAo9ZEhg71+sedrC+XbWGXYIW4V9DF+nb4yG9qq66R1mWgT
ymnh5fep8YibXk8UsMYQ5V6/ovO8BJtL4pMdGk4wsxmt1YvljHQk4WKIHV/aHMXP4ALCwlK4j90G
s7Xc5gpaO/t5opU48JB8lcIsqxeknWQlyHkHr6TDw5Xl71RBBlHSk9OrC+swySx4lLnT/m6Q4CY/
+yR8Fv6QaspEpKEKDfqlQhuSeyEWDnCXRGrUB/I61kObBzjlO6ocN61d6yXdVtCAWphahdTB3uGX
vevp+J74W9wjNAhqb+KnwyNeOMPj4mKluImzle/KRbKT7ey+cKaNf4rx5qggHrqMDGDU9P25XfCf
9WgjLkIITz1EERe6o8lUH4BdsVoU3mVfMIAI5At9k+aV1e8DgpY/ov6xCjRnSeecOzgBAlYTmT7v
6pjgsW3V54mHdVbuBWdV03GNiJHG3U3fdF1kE2YzCYQ/oJUwYzPs/jenEGjNTns9sxL0/ZcznCyI
xCk5rrp3iKXidDo8lkXVfcJUxJWXtWOaciC4N5Y7WPA56Yblnx0d88rCFZv8knQIIj4xsGLuDWXw
UOYmRFiAST9oJyaM/dRiC6bJf6h16X6VBHKfQxTubvtgqCFwwWDDVo0wVlfFE9E0sc8KA5bi3Fk0
Bo5igaspEjRp3iIYURMCrrEQOks8QutPEb5W6zp3wynhK4YRdwvta/3oTr56fIp4PwlNnKVXjyVK
ZEyPPHrRq0qgRkW6jz+O0kSNWYn2LuKkYZTrQjuIMRg3ATJDuLBZ5RpWakwn8ZqFm5v1hWkEEpKq
w5CZLbIAO6YaDDy8zMzGhJxSbM+6On5jQ5S8LVtN57iyLTLXOYQ6113eMWtATYmcD0xGM1i/BP5o
IcEjXU3C4FKaemlNIexgJaauOsMEl5shOMrYg+F79xi0Gd9fa6fEgNUEWl5nVk0Qmj5FMCZtZILJ
tTAc6TKBS+00iBYhEVrxRwV7iwb3gNUKwCa8d8d4EA+g8aQXV6zLm6HxoUhLL12vVqIZ0i1JyP7D
1Hb+Q5CNBMOqpo9xvtNOTz7Z6p6vKyyxnZsG4nMzTc1dtOb6quoA50DKW2dTWJUTcfS0+8u8ahHW
4FvMb6mWBSL22o47WyXBHWYCOfYogbFQD/1CX0f0co+1yDCcqMuYfBsCG7YL7SwoTau+K9HwwWvK
JHbINt5oJroB33UO7e8GqXDOKpKx/tb6/fA9Eit2qG44XmM6MDZb6HUodcaSyrRdKwoXp1R4N4Ol
5X1AOKY6KF8HX5HRODtFHuubVtl9eqCvHSKfHSWMrqLFdrEd2+uYNgVGKqvKPqceAUthO4Cec5g+
6xqdHB08f7uzSM3BJ+TxqAQbuX5GhtReEiUBEW+ZxfoZokrJWdhd4VRMvMYo8XH5KOfmc0F3atg1
E7wuOHThmdmMguAsnSKNpa8tjOyyaTONbn2oI7hxFCay41s7uR1Bry6aspMXRZ+pg/ZH/S0hkG+f
Wbn1DpJyfZ+XkyBQhQAZ2eRwrDpFHHfZP4SD4PvIV4uA2TrbjlPvHGqO8UUfWdc4jdiUfy8hGbfs
PVCoIKy8FgKcaXn4mx5sN23Nm5fzG3a60TksakxMmxzpsUgQg9NXi5Md7DmwUkg2BE0jJFhJ8aW3
144fJEIGuZ0adRiNiL/J7K9VqNp7cmfdTR47y0FZibcbK+6DQNT6HasSljor5f1NILp5I1ObNxqm
bvGmDePmxh5GeYOml0ltBezIHnSCYsByCz4Jha03sVRycIsjjjAGyfJIEQGxoxqmvU1BIigbx0K8
inCKHKYYlvEI7T4aAX32xnQW7xN8ZKcN0A1keNfHBDdxxHJTLZ21DTWshoHWS0SzxE9QDbgCbUlf
md/mLFKdIQ+mBFGN2ZgZoZu1cI5SCiPAXUDj9G6Sgk9/zPzuXCwCc0bfKeUnKZm2BvOgfVySovKJ
VOyU/VyGaa3jtW7LN58pWX8GJ4zkdy0nsVFTOAB6IJLYN4WYv9URUVRbNL/+n9g2ki2exeqcMHYw
4mZJczpmTpF9UdPwUEgf8EnkKR6VkGjVfUXfzHqfrxignkduBszdF2jQqrzcZ/PcnRfQfw4YeMgP
uFzW5GmFYv5AT7m+DVL53a3W+8UVzttywEqIuooplhv3RFZB3X1Mhyx9XPN8fp+OIW+OLx6/RiKJ
4o1IwxkVd5aX2iSthZeBn6P2XuZK1lsFiwgIbQQFOx/ixT6KrtVXnQI8C9YltzZ9XY70b3kLGOrh
8fARcQNBz4szVFcLRKu3aCCqtx2c39s6jwi7bx3aKJNV7QFivS8YLk3HIZDAcn7i5sFGRV6+pUdP
JPO4zhDLu4pyESdkfdWRuNTz9CWR1vx+HtLynTPiDd8D5X8u56AkKQ0SJGsl9M9NB4vvOsYA4aqn
13VpxTPWTtmUqgc3nyUSc/qFDdS3oxPYVrIRONH2Zw4l70AIz0jckOO6eFJidweGXTXeHdGkcKIb
b30v8wwTUz2u7wbcLUnFS+dPYzV09CyUEvnlki+Lv41a2wo2UYKd4nWw2LM8i7NRnXPKtd4U4dp+
QOVHvphFchd+D1Zol6gpo/l6ZoX/7kyduhqlnM5QhugjNJq62sk4S+g+OhwvMorbGV4rTr6V7Cys
bTqF07vUnUCVmyLBllJR8j6Vy4DxB07+b3DCp4zCAkCx3Els43duTSQHjdjWvRpCvfrE0nVOtI+q
UFAQnflb6+Lqcojx0TqkMhUXQnTu3qsCdBFjmN+q2uk+jI5WHyNEHvtpQYi6FgCfZUgqnLBhTtNQ
K0KU/XNI5miyZo92PbAODTZ2S0RF59VOMFQ308o5pakgV8BtTvK3pM4sH+x+tq78fKBTlHudd4gs
r4ebKRv/0KnQn7etm8fqbGTufk+qbPlTRt7wdfaT8BHzE2wcbWJO1FahfSfls63CHut7r/1OkHSH
TC1bNZlPg/zuZ0t6o4oaj6E1V8Olh3Vpu2nbpoNNkRNMIqALbktW57dWNRd71w6SYRen7NnTVS8L
LNkWfy5/RHGETRqOmZYIp3uMpFqkU+lavEX+Edp4NDTV2yauiHIECbbeZaTfblmzlSOQqGINPH5c
sm5JfiS+/JsL9VsuFCjZT6ex3cPw8B/fTijq9UP97b/+80/d1nmTPkdCT//Nf8u/0Xj7HP4D8FCg
BsNn+oGEYpfBX2GK5XngmRyG/gWE+n9AgXKhP4mQ+NCTBvQvINT+A0wvRAOKKSIsKZSj/wAIfY61
AEXaPlgLVD8HnxkAVnNI/wmXxEfdyf2km6/H+jFV1S6rvvw0Gn8DfDJYPyEfv17gxdG0X7yqlgsX
iAoKJ3FkY/yQT9d5vM1+pNz+j9zJEzD0L5SFawGsgK64Hm04fOFfIgraUU7ls02G91px9mZrikrM
DjQEK7fs/M+qWNLoKwrtaLDPbEkU5Qrz2dd5c4novkvrRzTxUZhCrsGbOQ7PyBC1z1gqx285G968
fjP2QiEBsVlpLioVF0mPEtzWR1ibbXKnu+EAwONfKtqnNwVsHHI+iqRrhi19G5IlvR67NncKcD/E
Et6LUUNUdZeV76Fzp1OP62DD2XPHTdDjzAPtqk0zupc9h7UPeqnGY5V0Y7hdYXTPePbnOOAfQ3ID
dv4S0BFySn/+bLWo21GM14je6Hzis2vk78IK5Xoshjiz3s8I4kSz96Y0iS25HcpiWJKzkIOreoKG
/101flM1MBoAAfyfGyj/r3pQJR2Ep0Jy8fhf//n0X/xVMtyYjDMXLlAUYnwK1PxXyaB6/AG8hPAb
ECs+MSD/6p3g0uqxtcdDQvAR0HjhS/tRMnz+yqf1QJ3xQG6xoPgnJcPEsv30SZvbcRDGwrZ14OtS
hV580tDtdF2PtviW2assvldG+Wbv5hnZIlaTA1FLH4sKLfBBaT5+As3xdv66JJVs3jhkoHfuQVq0
WGnvR1ZLdl+c0IrGpqrMlg+9XVuYSiIDDNaAiJslnXDZ9KbOJK5VmJ1izlOMyn1LzpdkMU5tdnFk
Z4yQ1KtiTAdMSoFB8AhfR8DlM0+l2HvD0yj8uN9WqGGj5NBMhZI55vtkTf4OV34J9QJnwWpxgoj/
8WERzfa8ohJI67SDWv1vUs0TbLsab9QKb1fheeVVnCKiRC3j5E39vQswybkTIZ2yHonU2PM8jTOn
y4ef5tbflGD3BfocxDAqiCLBrMwHBCX4/PktGU1o3ao+fYSw7pdX+JqmJ69UzpRnJhkZm6Q6zDM4
TdhfRiP8uUUi4ShsouOwqFUab6BwZKt/iaZbYaK6JumKA2a18Cr2A3jY+jHrg8SCPLSWXXC9YpTP
j9WY8qOYslN2evFvIPXnC5cA7DRzMMY0hehAmomsqs8Wrqzk2MDp6ps9Wzp47yN0bG9rWFLrzeuj
h6XCz7OdC8FJYWkM0FMxeC9d5TQFOl45fj5iSeQ63l5WSUlmrWvzhS9eWIi3BCD57PtQaVTWsJVO
Gk63Ze43xffX78Ssxf9a3swjozxhwSLj24MBbSwofn5kB20g3opF8DgpdALXvtQFXq0ADfAYLlNU
inj0vX7FXwYZ2BbQHC4cfGxjpfn8ijiSWjBQQ+9rNWLupHedlha2SlNEBso/c+8zT0fhEg5WiFQ+
YhxfvFA3b6oSEZH7uDgp5N9vLnTQLLvAEot5h8TSDHGlA2M1808fkjlEuDs+PKhsgAufP6TXk9cR
F6X6ukBvwYgMUmeEybJr5Yzu65dyfn2FCIdoX0N+Z0YRffn8WkXbOrhiuvUjNL4stM8T3Ay+V+5A
jdoOYZqk8u0Sr4ldv2nzvgnsvT9l5fqxUKGU3qauKIgJicIJqkLILPTPt9nUuNUbAg36SMNsE6L+
XZ/GVIdn046gRz/m0M3bsX/tleNiEwFx2s3XRg89d0FyS1l8nxyN6Vjb1gGua0k9tXiU/Wawfp19
xukLHYjN5tR1XpatxHLsRfa+9QVyigP+Fod+zlksjGTW21vHq1xVQdMVZfigswrrgV3X9z12cbW1
uNNdXq8zFmYA/uvwJW2cIj54TeDqo19roaLd63f7Uk0g0BBAaj99JmwnI/bnz9+tn86yr8e+/ZJF
eJJjEhChzb9RAfnEuDFo4OAJ+3+g6mvLS3K+JtUIwWKAT62mWMalSPVXJmBdfA+Uzciw/Akc+jaT
I+D3PBVgkUiqi7+MaXCvCJpLTty8kpkKf17xdhp0xCzDDQ1H3ggkX1OiLTSrXNBlDxm9w4JwWD6t
2mwhNh1UWcYCaqBHkbdXWkHFwRWdMXvsCPMDg4bbXX8LZvyWnA3cM7Xe8PnH/j3hB0zNfqWFAa4l
ixiJoNOMzj0NVVk0+xH97vpxHbxwupv6LsCvreDfzJusKaggJiWh5Z252TJzaU7OIEfbwpMWH3oS
8TuwkCITMksPGtpX42/UXLj8ZIDxEz+SByFez2f+tGTDu2EOaxYz3S0FJVjBIsJAvUhjLm3lBFhw
KvdmczWclCS2qHGZd5+6KPen8wQQP7+qRBPps9khseeYdZYeL8nZWJhLS4QiCeolgRT6GE0qY7G0
k8GsmV0EBNufy6gzFqitaGRZnv94AL8YEFluiONEqLGz7cRiQH27YfqpJTVFrKpDAq72ZD9jwrDP
Q3w5ISNKuOt//Y6O0K5+7+UJ+kIM1UlPXjYegWGMwegRe9UjqacTdUlmI8+UPo2qAJpm5PwI6mN/
Ps/Qty5Rb43oJJ0sNlckk4Zdm5ZJwLBIHYLE7Sj0Zrq0Mc54372ybZg0RULy/G0zEPyMJb6H+QZQ
qF9AGd5MTQxqukvdvuKdeYvNLwR/dxIcvTG9iwDKBMayX7t6mRjDdqG7gU6Twugk7yMyMRiTNcTH
F8PpoJnwbiF10OzdCmfx+DuNk495iCKWwXLVecnUpPvW6s17D92JKrDvV2/iYVoa2txJ7+H8WhMI
AMYzXcYKrXuxa3Ur+BTGgmM28oR0IDvdyMsHbgnLYnOheSzMvaCTNoaIQRjyCcJELZkp3hoE4nwK
SGCFzg/oaPZtCWlE+bWCK+LfI3DlD9vY0yG3VRAAxTN2RAwU30cSUBjOFXMXflPFFlCcc8gCBTyk
hDMxRc3WerqTUcM/wcsqPuCwGKgNbB1XdhkC1//pVvd6NcUjw87koeigxvJJi9j8UpJWHN6Er9g3
gnJLx5vuwrwkymwPkiSVPp8WG0DqauJAzC/seuyUqu3KXszMai+H6bmTJRRk/xzvaIxadoV9F2d+
TmYcoimcBYH3q4xQTJDNgw+xWXqHodSpQFqU4XSDUMeW642v9cL0jxS+32JPphJNCzYKcGSuAx/V
MQGS9lB1+JEnhZe/bZ0sB35kr27eMI0HbTsHl28Zu7NcwaWh7dJ3KK+2S6WUNR/LRGFEfQ5ZgnfT
iShvcX2CqcvDEEClU8IgyB8WDVlybQyNHOtFNFB7CjHlZg/wV+gOtuvYxjGKzSAiWTdxgyE7T7xi
9MnzwhlOlMHXdaZ7RYqBQ7YKQaAF7ABU+X22ZFn6pmzJTQmxeYuVmTx5YUpKOMwaJ9yS+HX+RNao
Yg4lXk468LFd25W/g8c59s41bGxKpeoaRmlXl7wPqOO25YzdNc0nl5JbNN3IW2ocyG/ZHhPbmd8V
I4dikGi1GDNLO5fJMB1sNAD8JEeYjr/DA9jUpdKe6uVdjGydiZTRvqE8SbEANByHzKI6TIwi34Lj
DooJNXW9R8gQb7/T/jHSdAfPo0qt3Hi2WCOXFg4tEnmgXLIcTZqwA0OZ9yVfXiQqs8gOw9gxHRdg
fiyDwqjX1AeETJZ4u8BllgCuuvbFueyGhkeKiAfsN2vtmi2Wbc2l/lpHHaeRVYzmHELVN4Mzt52H
sXfZU1XjfZoVM/JxowfpoedEXrrrkrlJ9tjVJt37pFt4+Lxl8df7SdOzlhjgzES2HlqEUnzYBZZ5
TJ4IIZ6xA32a1nU+m7/TovWYuGu+mI0zjmGm3CsLw6GPjsWs9PZe2BvFOTvR1Ob7tKBXD1tBAzB0
NnPmYLnh5pTdnYpLGr903h0dfLaaGTMVu16qOwJIY8LS+p628mXQyIlIxnYa5Vd8Azvr2Ke1Ja4S
7tTbto3Mu885NXc9lGQFV48CA6wey6+g7h/mlci4tyQJVvYGhx34BNLzZ/JFoqKJsX3thIcr2GGe
feJd+w5XRWOwYtfOG69iWcV0bCAhu+MdQXvHKr5bUa3gESOQUywl/ObNtPazrkCpyV6ONxCw9PAJ
ne4o3mNrpgWhxZ0osYKISadKWsi/PH/CPE3S4WJgJ8vXGK7VvCLJy6vV7g+JS+rsceHjIIdqIMrL
th15mOIwxUiIDdp6lxYYrLHwoSi+VFoToOKJwXW2Gq1mS3RSOqh4B4kgLMCwQpCs1K/S89D1BgAy
G1/UBLazfebMTuYesIQhMmsz0BOHX5x4vnUjCTEUHyCT90UL2hdqiYcw4gZ8wYfFG64susfWrbCE
Wj8ODbN64/dB0H+Ar52itCKxIySGN1r8dAWen0IZ7DBvrMqzJB8KbHdaEdW0bXBJcrNt2K+qi744
EPabxwxXzGnZlcGgu2/k4XojFnChbEMamMoHexySpvMjcghtn2CJhKiz4Jr0Hassz7ABZlubfctw
W8DHdtsiAXXbHQ4QRsgHR8Kz0mv47PCtb37svm2NOYhzO6d1S8dxbnOzoMraQ573Yda+lGInk7lP
JvZT2EeWxDujzrxVCVI+bGQXbfaajYXtXH7We4txlPdjCgkfd0fmJWstCzifA8GdpsLV+KJTSnJL
4+tHVk41I4zlweQcHdeO8Ldh62fdxNKDYX/BKgNnIXXXMygZ/E4ax63Z/QWqNCeHsIBvBxQjphrP
67Gr8+AexynIx2eOtEKyY1JrAGuQY+dTJpEXsrM3QhPpngkXreP9bLN3w2tbz5JaVkS5WTQSi8hB
E06jaASTrhms3nks3IotUeNyzrYuiLWyeVD2JViDYaaC7JCCiBqANXqOiGydL2a6XAyQbEKzckLb
WLjTPs1Crj2GyO/X95Pw4Rlt2yQ2+Sg24aJ8SwqdEvcPPGzqZCnCih9xCyfmjgjcUw5RQj221Tkt
8olq4w5jH3yhNdu0h8AtwuYN5m8Ty+IgpdlLNTI0WxZ8UcwYIeYNBuf7aCmNVAp/tmmE7AWJxHag
pOKjuCLSw+a8vqKGk0e/J/MbuCdQtVmlfqxg8FIZx7K1DWKBJNHcveMlFgNJj66I2zNNYhrY3ojH
B1lIrCvcwaisjOnz10isHZ/QZpS4BoIPNRm/sa2HAOl06WDRjS8kWmOGLIeOyJmlXhL/vuodbubp
NbJgOs5Hjn/jcBd1ycITezRdeUcj7XCnv24wQSXBDuGqnZBOW8I8Kc8zGaT1fAHPOiDhBs41T+Ws
0oBPPZmc5BRKG7Et6UUDSZ1wCrHqZ1GMAmQP9zV4nUOC6AxfY0Ct5bJLSd3E7OanVva9f27LVE3R
DUbfbpu/Cei5cT96RUut9p7X2zzqhC5puquUMJ8ISkYDeDU4l+BpNwmzUXMqjsZ555gJ5iVj3rln
nRvSvceR8LS6ZhOxsdZ2bGc2qlscwdkFBl5v9ptDYOZjgsUfO2ubESBpYQ2xCt/y781Psyvp15u5
ikKWSyfjvtxtloVma1gGY2o28540d/v0eZSDz3upxrnlpUIJ9Ib6jbeA/X+eojnN4Wo7Ia3WbU2m
ItM01+wJioPohZm7VUN87FU9Oyk66bRC1YM1DS5JHptalGq829Gaaq7VrD2PYBvnQsAKsi4I0cGw
bbqlwZn3D1MPHa5GkDbKgeKiZ+G9EbMzlOSoEltfkCTkmkMgXAZObHAvzAtRAv3bDQdP3vOg/VUf
PQyE6LWEsV7oaLteVz5MmbMwKMnTzkel9sReQ7VRz9PmS4x30v7HiTham5iNwZKmuADj5NZ5/Cnl
zEL4lmVZy1dvGsl6ssl2srdeBo0z2k1ZnxJuBy/YG++CtfJwTLRmh/G30G6aPXsQmV1YvzjmkI8C
1GzkU5gX012ikpS3NtQAutAgUKvDkuonv2GPEvuEZzDqpuKuTseZ98LEhWGjwvmB6RT4XB5oL1lN
qZTU5OBchj7JVmg3F6b+OeQ/4lR0GbGPevr0GhKA+eHKqnHV3CAFrxRZh9OEqSQmYbPBj6DmaDMl
Qzuam7c2TitNx4Cs5sTtx9bAQKInMp84p+VUXgVQhdm86rlIz5KsWcZ3wRKu6gJ+jVOdR8rlTMHC
Zgn2BzBzSLo9wNBq+TWxGHpqVdE1Zidqml/Umfnp1LiUKdSciw5uFkWKDf8YkHs0U533cTqZU+DT
waJKVnPT7brMOt3ylZGgsBmilROvmKKCic4hyWb2z1nT8EpzJP3c+thgu1qTwTQmw7C3lkaUV6EE
HOEHV82Mgu1pCtbAayShailVnje4aOZqpTOQeU354LWLOaHrp8oRL8psdGunNLPyddToJR4IZoTj
ChINGjqhjxPGc8woWlpomgipvizJYM6ZE8zBzN9ZAiODeKPGnuf9zSVfomrmkhxP8bKBL0h4ifv8
klo2TWQPwfDFD2bTvXmaGrgpGGT39af79VLYa7DHxUvABTx/adjvZqmkVem1X+C/mPqE4t0jeG2h
WFO7Xr/WCQ38GaZEuQxMjXwmRNTza1dK2ThhkPzsfVm8euQgM2Y1DsxbfxAZn2GGxoe1cA1aisbY
CJ/UgHGqOlKT4Jdx7gaFMJ2NmCOvqT1PlflH76PpU3NEaEJfsSaEQTfzp9dv/5ehwgOXRnzsICF1
8BQzf/9TH37p8ZdI59B/IPJ04T5YoMyxkMWVI9Trl/plzuF6At/AD+gEIbV6iXezjcrdhg3UA+Zw
HnkHiY4KfETW0HwiQZLOv51yL1soDi8mDFwUQqCmeFO/QNh7TOmiFPz+AUNhU6OGhY/thrRis0C4
SLD0LonZ77OZ0Pz5W4WlWf/W5Pj5v1FAvBxmuqY+Xvumq8rnRk7Q82HGv2OZ5jj1PoNJcHTUWQZK
FTUw1X+Xk/VylF3kZTythyIqpIP0Erwu2RhGnlM4n3FtCDGek5U5mucFJ7VzrEbMrvH11/qcaEHT
xKcNFqGb8Xw6fMBHzx9tKKKVYqL7z31Dnyjb9xhGUeYoipr3mvRdtTibLE813DZ0oBkr4+s3cBJ6
/fwFstWC/m7DdMa7h0d/WVlEmlWODJvPXWbrtNnTy1pR9+JtFxdnT9uWqc/M1hirLVO/f4DiFnIx
jhfEJ+ODeDE/DU5dwHADr/ItzVfcQl3htECqd8OSoMq5jdQu8gYrIlTTKQeqdTj7ZrFEZNpi+5gl
Nh/+xqM6sRcZwhHwyJn7Zc7ZvgHR7SM28+6AP9nUoalvS8vsrdQEt1NjSe2GnGIUZHDeWSBz9jah
wlyOtVj2ktsKnwB6xdaeqolkxmyaCmglZnl1HbNZToqauLuNDeWR8Y/SogeZdKcFsuQxa0pg2deH
/5cJhwAMJyUfciSk3V+m9sjJIrPsVX9qs85jz5rKwRyBYvK5KL0/IOvXL2m+lmcvnFIbn3o0KBoJ
qnjRV6ZRhkmDiuZPcRoYjHHM46C8Qg/qlta1rWzuwPCJRw5RC3RDXgTaDXM3r9/GyydHPoLixrGN
/zjf3Kn9/VPtbLC2m3mX2acSK4P6Mq/7of7glrPbv3HV8Bth5csK4rE5Cz2QogCJKhq1F5M8IGUh
z6RSnyeMj9ePfhGaaYFKwOysXn8uQzT7eXz57REkR8SVIZ03D7bX8086nRe7qprJ/dCowY52CfDl
kB6Q4uWcdPNiZnXY0PCu+b8QwIZ5ufhe/JHDmt+TeQ+sCwTDkcf07+WM7SI4wirMRj0n9/Q+w5mG
SL62yAystVgGBoiwzucjnKLAwMRlTXfkbkK4xsNZpc9alKboPygrU23qNQeCcukuLIs6Wh3gtqfi
N3lVL8abMcAJzrP5TkVINPHLMfAR98R1MC4fxrowK3PS0qooSXRrOTm/Pt7Gj+z5eFPAfHRJ1ASW
xV9kVHMrwVQdkdxFoj1da/SBTkviNMzSRKmnBD313itIOoxCszQGJf3xp34aDUJgwa/y730RGjyT
s6Ck0rk1ieXzhVUWo7W+UXyqJCbmkgzwM+2NHJj2uFpyPM5Xitp0+NH4o1tkmkhWVbh8O2tk4/B1
mFq8NjDm9guugrkz2+HwCZqAbWswXhJtzZssHHYt8yZEosJ7H/rcAMs/Wmh8kczdgp4H616CwwC/
UDv1DATy+pBGz19fGJoUC9c2SRU+a+EvlLyOJ5givAe+VpMX3hc98pWD+/+5O7OltrUlDL9KXsAu
zcPNvgAHSMIQEiAnuXEZ7FiyJluDp6c/35LkbEt2IGFRdVRHtW82kCWp1atXT//flEcvrMCZG+T4
Gc4EYsf9tHH8cDiYGwy1jGCuf1hOffr2Y6eIKZpOmZbc2zjZieXli/sh8WtGC3+29E4Zbqhd+O7s
NqLU9iT68cEdpz0Pfhp7at3AiJp88hQ/u+JE8rZE694yGPTglf62pY68hDYc2kEmQbuKMSBrGDz0
tr2c4ACKUlgi3PSzwakUnDFqWL+yN+lykM8Ze05NPHzwstBgyqZGlWA2z0nnJcGKEl6uhj/omjDh
iZ4C3im2C0WleTm17zTO59HcY4I8jDmWRwpjmmXn2ixm+IStFw++rnv0QSk9Ix5A8Dn/HhQgtRhr
nX61jCzDLRoWF7N1MTujTLARw74oLp+uVy7984URLT/Shf0+X7lgORxvNvtWAB0maz4sgkEOufvd
dlaQEjNgBiXb1zNOFUu5NfKN8qht8uwHQA3m8RQm/PVrK2J2Y+a/ZwCy/wI6smmsUQjKyhgzE1dB
IPzb7TQJ6R97YU7jMd9r/dnVQHa9t8JyIm6qWPcvqF9jQ1c3s2mUE8c8PlzbIxluDVw7ho+OAa5H
9AitlTs1Jr8KDzJTCg29IP6bJtEtJUI7eMEfO9D88jXp1aFkgxFv94EVZuYmgZFG40UcE7gCAAXE
FekqjW/Pv2S50r/HcPmWYHnpz2Gmn8DTto6JtRYF2pJembG6StgzusZxcZIQ8MBe7YX2l1iLhgIE
2pszXMl058CP5354zgAiC2h6TtsXzXrWTWql7se4t7DvOW9BG5FXzBkEhfOi5TEzhbVcNW7BTcc/
I1hjLmPSs7dLbaN9c5nfCmF6oioQaQfTGx0gJKOm7cgiexNQi1NBD14oqbsZz5JpTimhSM/UqamM
FIAFp1u+3wu+UKsJD5EINwA3CLkAuNbaLoHKKL+14Wy2Y0YPInzP171zPZmFF+vtehSrbvhd77nr
QaFNKXosgJtfGDCAx4Pnv4wpJN/4MrZo1mSylwaWimO85SCpwTCifODZ42lB4YB0GrNj1g4d4YOM
Kkk+WBoQPdpRvi5OIHyLqPYk0UVC3upqObeWzBu0p72brTo1LvQtRIzwPro/4P6KzdM06F35m9i+
3Oib81iP9DtyoOFN0uOjnVgUxhhNl68pu8wY7X5qz10bGmWC7zMxPH1jzfxr3Z4z74JM8QVEavOb
yMzDfJAMs+JxE3rFPbD84LYXOxwQ1lpdnelavipOdFAyd6vQhUDIWyi8gLdmasMyn1ICsGeLGYUQ
zsSvhtlzLn1vY3xTyWrDUh4E5voFtW+2JfGJkS2zpAn3LaJZuw3gL0gJ893t4XjhG+Z1b6HPHua+
vmFc1iJWrtWV4FR//nOqzcbX8pb4BoQ4tJjTgtdmAaZhP0wjjs4JyD/jI2kzmNWGxab3iUTl7IxC
RI6lN6fpeA5ZwoM/XeeXvu8qt72lq589/ywlPLqpWriamE+NkYh04rabAdNVZGbONI4n0zUFBuL2
ZPgjYbDPcrAQHH4LhY73kyJKAJjmsNltBjASMp+XdtgBeRLXPaXgCX10mlhMkYdmTqR+SaHHvcy7
Ciw/u1joTDeyCg/kGoPKjBPgetrqJAMdWk5QiyBLhHH51Im25vy8h1jOZkHeu3ItVYxYW9nMERGY
5w0gSoZtmv78bMpAAMbWqH5wGVHmxaPU4ek4CRdhTEsJbJjvlxQ9H8wloSm+SPY119YxPIWhnp6k
Nu0yaCLlolOLrN9n3fVjSq501K2paFJXyq0wZIA6vQ9XK1jpQDj5TA86RX6J+kGAQ9NzxZpq3/I0
8f9TMGDgp+FDxgDCaTZ8KfF1aH/g3asm0cIxYR/k9XSNSmiwXgUT+G0VIHYrd/ZIl8eGqiGfjJjK
Hm+zYvjBinuPG2bzxnSPLufRKxQWYhncZp3OVdjKW+kOOqWyKAMnPBlG1qYYlB/E2hZeCMWglQO6
X7p3C0iUz8DEDt/P3eH6u+ekyzl6ArrxeY1tJejK3SNALgJyAtr/oGMX9s7VMlkHs8nUVqyvC0vN
vmghzJM2id1PnIvFdREu8o9zqEw+hGtdvcpjm4OMcbXrz77tOTQkx6vlpd8r9J90zi/ME4cpqV9f
eMpmDCCe0qLfFVCMRs80QWVLZMtouInchVFMyHovpvd4FiZEpRow8iJTlteatQyoKWVbi2GvqZn8
9LaKDcB1qM1X50z2yR5MN5xeKoyevdeYQkGFhFPgjEGGIeKezuxTY0G5t/rQ/zc4i/pFBHjqfYmd
ui0m6ebLJOM0ynboJfHbz4kf53fJ6/7o+YVqsMXdZg5qazQGtDUAiJf6T3kDh6EpInPWgG6UD1U+
8XNrhKRm82LM4jrk1pxMjsjmlhfnSJjEOFHlr3uODoaDnQB2ovq9Xt5wT0i/E8Pzb1jJ8/m/ee4N
9tEoSvVMFfbq15f5OyHYNMix04nZxcWCDSFYfUjmRdYbeEN5/Y+E8JQUcS6UceonDUIzTSQ4/0QR
WivsKYLbN0U6lHC7+fIuE2EpiIBTMyrh8Hvu1CUNgJTnz96+tZX23t7ol5EXAVD1gUlv7WuAQD+i
IaStab0XF9ukW0KAluaACP+vjYGDMdDIyqq1nrek4EB3T32EWey1seieMQAcKq8KUO5R6QRIUF6c
qvuqACUggSv8PdB9lVelex3aD/QWSguBTa+Q0NVEoF5eTSHYZh9sHSVQFVmJq3NCIL0uUih/YhN/
axU0p2+SCySCokq4rwMOOuCAWAH8U+lA5zaCTUu45NvrDuBtxzTFnJPyarkGqmL2RWaYsbtdM4aM
IeSLSX173e5rpmFRp6l9gvbbqy7G0BYBE7x84uqaEABSYrqkhGCofVMkQSk1HFUBEL62LgBEWuf2
/zFi2L89Dw2jT77GBVgoqEnF1TIDLq+vYSHoiSmvzm0EEHzk+aR0QJgBOhDgIsTF3DeCNgS4ZAzE
4JtKOJUL2qGDENStmFUu+/r0oHDWU9YsLxbcl4JwByD/tYC7VlLonnsM3K9SzNdHSOwEvrJC5rI2
di2nSFXZKmwDm8Oia3aQ+o3IOMppgd1HlRj6RcVit9P3tcDGcwa5Dp1mfVZ2zh6SUJOODwylTxeW
auATVLre0gLH7XMbsRX+9RoRe4csgqhvENRI6QLs3gqJfDgKjuuCqxNJKwop784GzDRUSttFaD+w
BTYUEvXVtIuQquMXUEhya9ehg6cDTaWyumBBZFJWMutgsOUluoaYAqcTinTOLFKI0aTDRIc4iHY+
TF9lFtuv73BskD0isVQpSbX3umQQXGI4SSXQYbkSGHqLAYHV1dwKrtqnfZXyn1Pvlc5tBUpyorlB
yiwSMNHPTKeEaNLdPxsdE0uAghiGVUmne68Po5ns6xsmlkCkCPdUfV8KltuHZYfqGl1G5dU5KdDj
4kpvBVICAM44HSt7IPKk+1JwURL63eGCsyspdC5qpp1d2kMQIZPYC2YrXrStvk2xjmm1tQ50Ll6E
bd+Q1QH8I/IilIzoXC+vlg5A/gWDDeWUWs4dOg0ECX6lkRKhEmEx+RJGfBx3D2kvJMtONMF4hdLk
dur94aeSPAcIFR3RUUDGoNrih8cBioHjKNxHcXUuYCZtoMg6htRV6SUV0ILqJY+kjiglYWzo+ymv
7kkBeinpvUD+kAypTqNC9ZaItXEcuH0cJ/xH6i3l1bmwGQozwTMq5xm5UBoCE6GpuFKG1o4A5Uby
xMQeMhpIXJVb3iW7IDaspBQMvQ/GCBd5l0vmnNnXBY4FwDjkE3dF+M5FTAKqIi0FUijUT8kpH08n
2uTRMBrg62q70b0zQocVTlIXdKMPSRpIO/iCy6ulC0Bj+rQzISing3sBN17y/XGRcAKZ6EZLybH3
p7zK2UArxq4doXunA9wDslLQCRZ0MVdnZxfZXA2LQDoRaB6d/7WWdFEKopdX6nQwbDqsQA1RYKm3
fFMK2Alq7QIWsDMJ5Q07dDrQs3nAO/7XpTZ2BK4gk59qh6l9RipEjoDOBVN2JaauSYHwWbrWRoId
QgSTlGKdT2vZRfoOIOEjv95ZXdAMjJbsjtCxjoDaaGE4viM0BV1wQGl273DAp5eOnxXShTQe1C5x
6Q42zKLdh9zXETnXSjxsFSxQhwwC8wOkK260HgARp7hel1VFL0NDCriLUOgroimvvCqxd0gKIHpE
r73U4aCzFeDcEIyyRx0FOvJESZK90NVgWkihUlCJlAruIv6GQXxQfeuWoyCOSIwvhZha7bqkBSbc
JZJaIFwErB2Nmb95/9Igihx+3aTQObsIILxuEXq9FuAuMmiZScyQgZRXyyJQcRS05qaYaFlenQsg
odaQ71RW8QYFnH9nEfjW+3aRdm16tUVFru7h7dzpQJlEqzx5CV3gLUkxky6oCw2txFLZr21TctOs
zgUN5D/qavDr358kK7NQBENMy0OkI89CvJAC1NHEX2TU/sBq/gLAnHp+OC6hL/4kO4aQ+d0f7CAf
h7+v4R5iwoiAMzT+UCBhqntXwA/x//80+nZL/2fvlzt/qLxP/c/rFzy8deNeu7fa/fDCn6Sj9MmD
fQ3UzKZ+zGqiEsNRHkfRqIHKKeEj/z7JAYDnl0PwwsLHp66Uz3AUGPRn66Y+sL3mA5fwCekHTgOo
jEdZQxRlN77syqej0P+ZpLHfeOqqxVd67SRM0tE42X/qqnVafmXAkU+5/1TkjcXLplzZxQeTcLQa
pZP9lauuf+mVa5zZu+TnO+ZJFdFjU+xVQ6nsXc6Quj9ufM+6X1925fNJkk6bjwxDmYDJya58gcR9
f7dOOQdJp4Sz+8Hrt+SH8chrKKBaNWzKPvCHMPTjxG/uyKoLUHrpeOyPWlak6imTXjlZNdWiatiT
XfbToW2q2p+kF2aB4inY7NSg1Iuqm0Z26cuk8LMDMVf9SrJrX438uGE96FITLTDy6zJacxSPdyuV
h3nVUSG/dJaNnpgXOsnzhk7XPQvS6/tPMMqNmrBKwuo32OFXPmdBluQNzdYIjPFa5R87y3z+m88b
tqmuYb/F6kmRtpd+kwdP4rxlQ+r2C9mHvp48pu2ZdTTfiWq2/NLLUfPcqgvE8guv3l2Monnm+c1j
nfVF6fUt1v84SbNJw1LVFc23WPxqsvafGscYi4tC4Vss/j1Jg91KpUmBo1Ld/eD1J+91kubeu9NR
mnBSNjdnVd6SfvbyBoNR0N77oHXfwCW58fymxKsShOxT3wQhHkkzqqmbA6WXTifTNnK9LBjILvx5
EsfZJlyOWmECw6tEQl52+S9eMp68+5AdnG1Vplt2+a9J8RtFrJPIb3ODQ0Wss7Oyy98h/Qmsbg2X
os75ya+9bkaVdRZNdt37fOTtFEPYlDotJbvswySNONkaK1cJH+mVfSKblnrX2CbZpb+NOHcYWtXc
mtQZRepaevFJlr97OPbwFWWB9Pp+9pQwZKPhudXwT+m1fz8x+9lEzLFM068S3WH+aceGcuyfNZNr
4i+ewsko/ee/AAAA//8=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33540652-44F4-4771-8F89-31A01C7DB048}">
          <cx:tx>
            <cx:txData>
              <cx:f>_xlchart.v1.12</cx:f>
              <cx:v>Profit</cx:v>
            </cx:txData>
          </cx:tx>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1710F544-88D6-4D6E-8F8E-A6162B80B4CD}">
          <cx:tx>
            <cx:txData>
              <cx:f>_xlchart.v5.9</cx:f>
              <cx:v>SALES</cx:v>
            </cx:txData>
          </cx:tx>
          <cx:dataId val="0"/>
          <cx:layoutPr>
            <cx:geography cultureLanguage="en-US" cultureRegion="IN" attribution="Powered by Bing">
              <cx:geoCache provider="{E9337A44-BEBE-4D9F-B70C-5C5E7DAFC167}">
                <cx:binary>1H1rU9zG1u5fcfnzEem71LvevFWRhgGMwY6xncRfVGMguqt1v/3684gZbJAnhtTm1Klh7wrlmenR
6n563Z61uvmf6+E/1+ntpno1ZGle/+d6+PV12DTFf375pb4Ob7NNfZRF15Wpzd/N0bXJfjF//x1d
3/5yU236KA9+YYSKX67DTdXcDq//93/wbcGteWuuN01k8t/b22r8cFu3aVP/5L29b73a3GRRvorq
poquG/rr68+3VWby5vWr27yJmvHjWNz++vrRh16/+mX5VT889lUKyZr2BmOFOCK2ZPgff/0qNXmw
e92y2ZFSTGnlcH33I+8fernJMPAZktzJsbm5qW7rGjO5+/1g4COx8frH16+uTZs382oFWLhfX3/K
o+b25tVVs2lu69evotp42w94Zpb909XdZH95vN7/+z+LFzD9xSsPIFmu1VNv/YDIBeDY5Jv7xXkB
ROwjwrmk2hbk7mcBDCX6SAlJmeLi/qlbSJ4hyn5Ivg1cQHJxmJD8lm6+brIXhISzI1spwRTReyFx
1JEjABojbKsr+jEwzxBoPzDfBi6A+e3tQejKz9X5oQl79Ml/acK4PpKES5tI9diEaX1EqMM5FztN
wvvbh271ZWFe/lme/eAshj+awmHYrnvH8sr8/cozaZt9jV5Sa5wjTYTt0NlOPXItsHBUMa24s1WX
hR37t2Lth2f/tywUaeUdhCI9khphwB9RfW3yOsrvN/QLuB1xpODpJYeR2/48Bs3RRzZnWkrNv9nA
h8r0LJH2I/Vg6KOJYp5nBwnPb1U0mZeMCbg4Ypoz5lCxxcZ+DA6lFNGakFpJdYcOvd8YW0v3DIH2
Q/Nt4AKY374cJDBnN5vQ3C/Ni+gMTBixmaBbWJwlLFAqKIxNBLt/6haQJwXZD8du2AKMs9VBgvFb
lWzyeoPA/qHnfTS3fxsJiCN4FIdwKvfiodmR4JpKKZ2tDVvkNM+RaD8w30c+kv/X1799OEhsvE0a
/W2q/EXjAfuISaGUprsoGkbqYVhAKRIbajOb3qvT/c7Y6szzZNqPz8OxC4S83w4SoXdh9JKWjBwJ
6AUX2v7m3R9i4yADIppLh+0s3SLDeUqa/ahsRy3weHd6kHicw4i118l4v2f/e+/C7SPJEHMJtXAr
jjxijg2nItTWzC3i5+eIsh+Q7yMXoJz/dZCgIKkx1ebmBRWFI6nRjpTw6FtFWRoxIo8kkh6uQNs8
jI+fI8p+UL6PXIDivTtQUPL89rqJrtvmfon+e2UR9EjakkowZ3txAZ1pcwcBNFv4fM88S5p/gubB
4CU6Hw8SndVtuuk31e3LQQN+hhDHVozvojL4joe+xZZHMHFKcLqjAxYIPUei/fB8H7nAZnV8kNhc
3vavLm6H6PolDZo4EoxyBF3bzJH8QDerI0pQBCDOIql8njT7kXk4doHN5cWBYtNtbjYvqjVcKiEk
3/ExiyCAUoXcUnLHdrbJzA/oPCXPPyGzHbdE5fNBorKG/49eEhbmHEmQYJTxhRVDhCwcmwvm7OfH
niHJfkC+DVwgsj6MGsAjqUFdntyaKnjRtBKFSgHPLjTd6/kdfiSE4Kim7ZL+RWD2DIH2A/Nt4KMp
Yoa/HaSqnKVplJvoBekYQY4oqDGBaHkvHQNKmQpHIav8Hhg8DJmfI9F+aL6PXGBzdphKc2mqJnzl
bSoDjF7SySBZ4eAnvzmZBa9sAyEHPkapXXCwqKA9X679OC3HL9C69A5Tk/Kb6EVbAhBBgzTTtr4v
zSx9jwIhQB2i9C75WRACZ08LtB+fbwMXwJxdHiQwb00b1S8MDTnSDhyPUt+JsYfJjaagpKmD0s0O
uwU0zxJpPzgPhi7geXugHsj0L2jbBENnk1DSvq/+LxIbzdE2AOAo2d8dcPaENPtB2Y5a4HF2mHic
v3R5xkGILGymwV3e/dDHRIB2jriDjg00c2zjBXijh/HA0/Lsx+R+3AKV86uDNGJz6vyXqZL7tXkB
7owdaa6ZmBuY7n4WmgKCRuEdqe6rz8so4BkS7Ufm+1wW2FweJt98sYnyF2TOhDziKJiBA/iuEA+d
i9JHjAIV2Lm9hYAnxdmPym7YApKLw+TMPkdIN1+6jon8H3yY3t+gaTtHCibOEfclggWf+RyJ9gPz
feQCm8+H6WA+3g4vWv6nIJK5Ixy6nwlAPyCaAWf3s2vTBKX20L88Kc5+VHbDFpB8/PMwvctdprna
JKZ5yVjMBgejOCjkXTP5IoEBXoBu7nD6HkU/RGabJz4t1X6AHo9e4HS5OkicLjbVmG7ym/sd/N9H
AXNlc643ywU2tkLpH/aO652TQXTwEJvnSLIfl+8jF5hcHCYmf4wGpzWC++X57yFBCgO/jlMY/9DP
RAlaBCRFkYDsssv7Z287Zp4h0H5kvg1cAPPHYYZl72/zvB7TbvOicQDoTUejnWlHKxOySGds+8jh
jjNnO9/oz4eK81yp9kP0ePQCp/eHGQ9cbOp6cx229W3T1Pdb+UXUCG1lqADYu9LMEig0zxIcIUAt
7f6hW/15tjz7IVoMX2B0caAYRddhFGxetvPcATYaJwW+6cnDLAftTgAO7OfMgc4/i/Tz4hkS/QNA
30YusTk7zKAgQjtK/bKRm0IKqinaZndmbqE7WhxRjZInQreF7jxHln+C5ds0lrgcJu/8x6YOERg0
5iW1BiE1pTj25EAx5p9F6YYygtgAlVEittkQgHvofZ4n036AHo5dIPTHYVq1j4gQcEr19gXJGy5x
KBCJJnqbtgAtGjhwaJALjo7o+0OFCwV6lkj78XkwdAHPx8NUoA8hDvy+OqtfNuNBz6BiDs407QDS
C4Rs9BRSdNfMB2vufhaZz3Ol2g/S49ELnD4cqgOq6wj/L4ro3tr89+HbfPqWoYHwW5eAflw2QBsB
jj0xdOTu6Osf4oNnCbUfpYt5OvczWoB0cXWgUUJdm7Z6SYRQuFE2DtXsXA2BKXsYwc3nbmwbLdH3
mrYHoack+md4tiOX2Bxmb/Tl7ddqUyebl9OeuTEaR2q4be9aOJbY6CPUr2dGdBfgLdjq50i0H5vv
IxfYXB5mJeFTswlfDhf0dHDkpGiL3vVsLHC5O9Jpo3GAqYW2PCXHfjS2oxZIfPp4kBbsyrT/b9qh
OE6sg+dk9wUEOPyHdsyZGR/0EQKbbUCwQOb5cu3HaDl+gdaVd5BozUXe001WIAd6yWMFgh8pBzVp
nErbX7WeT4RAvdA0tX1/EV8/W6z9WC2GL6C6PD1YqN7cVvXt+HKGbu4CxekB3Cywq8otDJ2NM9KI
7XCH0lantLh/9paEmxf6aZn+GaT7sUuE3hwkQlsT8XQl7F/fAiU4GgmgMFsQlmQC6nOMExBBaoHO
c+XZj8/j0QuErg6zCvQuSXHJwIteP4QuXQeX2KidoVsWGjSqQDihQ8g9ekiQHlI9z5FoPz7fRy6w
eXd+kNrzrroNXpSEQ8CA7mj0sO9O4i5S0y0Jh3iBL9i3pwX5B0B2E1jC8eEg4fjjtm5efW9q2e7Z
FyAM0IAjGJhRVK3vfhbWDGGcQkIEp7TzSAte59li7cdoMXwB1R+f//9A9c9X4H27HnC1aTbHd/cK
PrgF7+fv3q0ALjtcDN2Zny2U1w8v9bu3TGc3v75mAs7k222F81c8MluL+7W2u+PbuNtN3fz62lLq
SNuco80XR65RpyAIyXtsq19fo+QH+u6uT4tL3DvhgN3L5+6WX1+D2OM4pA1CYncguJ4TCgxBCwQY
WQQiFCmzxlUU325zfG/SEabj22rs/v0qb7P3Jsqb+tfXHNuo2H5slnJ+IvRfY6sxG70tOKKE9683
H1AJwKfp/0lpXOW0T+StQ/2m1cesEIWVeqTooumzlG2RbIRVyXqdl2M9ilXDBhkOnmV88jXIK5Fb
nmFDYr/RoRzbVaKtvDztdZbWF6nMCmt0TTLI4qtMmngwK6xVGnMvsG1Bb+3BjO2HNBzsdOM4svCv
ecZLdRmoqCy4m9GohiiikFX2LqSk6fNVkMoqKVzTyyx7S+2xhMhBltHxnGU8j/+26s5gzANI9ywS
VPHRGiEwZEKjTjFX0rFc2BEP18imWdSGKnRu/d7kcXnaZCIVp6no6so+neqgiXpvigrcVpISP2L+
+uePpwg+Hz8fvNR8xwLHCVe0guv5/QcYTTF3akVUdBPThCeR1xgueehqzawyXldDH1TNqgqbQISu
JaypyN/3go8186iYVM/fNCrM68Q1puQVvQTXXOK9nwuJLfxQRhuVaY5zUnqO0FADtRcyDmFksbDi
1o2yqo6wVTDZgV2uU0c0nLh51Sj1JZHEb85+/twFNvNzhUa/NhgKhhrf8rlFOxrbWNy5CUbsOeV2
pEjrP0Phszxw+zhqo3e5j3tUGzcMDXgM9+ePh+9cTNtGKx+O9mmBe0egQ4+hCWQXWWQI+Y1lp3bJ
PdkTJTdQJKs5M1Nkp5eRRQ294Ek5tldJTcgUukhCUyzKzyUBBfZYEslQSMOtQTPPjJtSFwA0KiLx
mOT+ta+nXFYnpiwyfzy2/KzW48noVANQ+fkjf5w8CG+FkA/nRmZKgjyefGiHfhqPpLoRqoeWr0eq
JpqsZdW3tTiOHF+oL1WLVS/dWiEN/mLI2FX6uIsMKfonNgJdWDJcrYib/KAlUFRceIUm/cfSBHqK
pS4a6ytSfDuzTocmnBUiG0yIO1vbPhaT8KKsHlnhDppxSCUjErZXWaHi0cstWuVXOguzKl+V0lTs
Q9ZFef3152s229MH9tZGmIU7UQjuRsVNENCWhS1pe9+pSDkNX4eqqbAJSJsQLBYZei4td6h4Z10V
LClnpWl6M/+KiqD9t4uFk9k4d8JxGssRXMC0PV4sp2R1M9bKfM1TacGGx7BeU+92I2lGec59Cbtf
By1ux8pimcOiVkVWUXnqWLHVJW4ZwtrOln8MMSqPprQ7F0NSmOwJs0KXewwsFmh7huybzZdnztfM
PLR9A+/zQucT/1r7TFnZcdzURdq+L6cmKnKvL8cSwll21uE9M5aZGVdOMo3WVV8U/lmtqzQOvGya
yHiehWXe+G6uifIbr5XESj+oTAdT5uEk9QCTyKx4pPkbMukU35pEfl+WT6gpRVD9aAOgUQ4dWVoR
1MVx79p8H+jDCWFn5mWXd8UXWxoZS68g4B1K1/dbrSuPTrYF0+6PW+uZtgLvtXfmpKC+g7eGvuGq
XLc9f1qhxdKK475eBCNSU5wdnw3JYlskQ1JnfmiKL0UFLSqPeZ044oLRkI/nvG5HLIf2u3T6nIXD
ONpuG1Z9GXow+L36EJSTb51WmYinz5XV1urSidQcIAyiy1J9krRyhsfUXGMLjZ0tuw9FFSfT5ylV
SZ+4JE1npxVh9QGQyXWIF/mIiww/O9kwADsu4xG/6okEjbMqZM3rtbLbGbtkCCIEGOXd47UTWGPv
OmaI8RUGwQMkj6x8jg2aQmbJZqhVXhZr3VW0uxLcTM3bqkr8yk3TrGKZZwV+NpwGAs71r9zJffG5
Ix3FJrOdAHFGV+YGIcrPbcPShGP1beTHuA5W2ApU1GJrcH/MA6qL9MtEs7oK3IERu6jd3sQmPeNt
2cNQ/PyJS2vE5oNnjMJv42oN/cMT64rUYZ/x/i8+tfNm7Fsxmz9W2wmct+pKqb74MZ+wCXvWNnVw
YcOwYJ/+XIz5fptHSsFxdTGz4bhAsTGBKPmxUky8a0tLq+xzJvKs4W5jWmndmjIsYY3CpM7pceXb
Jnrf1U4Ai1OE0gTHgdOwzri4hqpPO7dhQXme+o66GniVOqNb91R1HxrHIpFXymkw59hEJHRjIvyo
cIWv6KzsIcE+NF2I6OLMj5Nm1vwOx13eoexhF6PLk4oP3cnPZ7y0a7jx1yFz2YTdXcOEnODxjBPl
h3lf1vanrs0JglhZVQxBbDfN+1YgyBKnIe0HbNsh0Ry/guYusrVUMW9p3sY986/8Qc1bmpXRlFWn
UcH4bCLLqSZ0XaZdUUcnkxwTaJ3fZ3NMTUcng3batIQa/XxKbGHZHERADtwmrBoQRHViYapLnmeT
iXP2yWlCDt1qimAWoLF4O6vunR6jOj5CNj8cZhWHrZxNSlWUcDRWSBHG00HOL5kyQQUy1bEtTqM+
ndehHHujLv1ywKeikM9THINM1evEsiu+Lpyq47U3wl9guk9MbRFlYmoaNwQzClUhErcFLKbWDAm1
09aMn3jQzZaqqUpsrSmdInPdECdhuTs2ppw+2yyf/WNmGQpABpWlwXg8ZYo2wVpzq+0/IUqtsBy9
HXPsPt5NsCZ5ZGlsMdGnxWzdWpjN04gVPcxag4gED4wan+BfyLEoliILBJaiaezQajyZtjFUItQs
xr+26zObwrmA+y2xfb+NUR6migsddRAuILqymXSQdpIfQl3aT0KNqrQ+dpltYB224S0LnaFLPGSW
YZA/ZRYW7mh+pEDlhBG4JXS4LBMvEhuEkMVgf6xbih3SjGjJjU7g+7E+Ii6Ekcd+b5mhdlXKRyx4
2vk5QhYYPaxSXw1p895WtePHa78RDowBFLL7UKGeBg+QWVD8ZsjhqHawBWWfYymH1MmhK9CiGY4g
GWYgrDii+KXHWHcfiMkMJJFJAt+UqGbOU3++2kLzxzYRk5+dAIwExV2TP2ZUCAdrKyDD+DEMR5X6
btMmvPD8nvjxpWKTqMbjMqxU4biaMR2HblWVUfmGpC0fpFsg2rHOqyCzxIWfhTb3yt4MwTWJUnLa
+61Qq8TOTXoj4nSqPmRGZfhDEhNN+3eio2SYVk6ca1l4JeLHul33vXS6y6oM/cG4KiMZfctJRfUq
zytNvXho2sp3zeCUU+yGeVeJwQuGpIMydFPVj6k7WDIW8Voz2oorlTajCDwy0LZvTwrdh9RH/OYH
zVkT2ojMPHtK+2lCWoutWJwNyei3blkXsVp32g74SmbWMH3slWHR51akgb/iomHUG5GfmtFVQVPr
lY5Yn3iBTINTNF83q9KQfjr3dU7ICe1pyNaBVTshOS4Sk4lPo+yCxPqkDRmGj0Mz8ObCqpvc+gCP
Ybc3slKq+jTZXZAbtzCGhvXvepjS5MSPwG6sJyOczLg6MZyFnl1Ndel8pVns5DchK0w3rLBVxvJW
t03fEy9J+5rGp42fl9JZIQ+QqTrxMytRl5raVpKcdKpgdRrehk7OG6zyQLlTiYuJmw5beqJVXYS/
47LsRpHjPBdFYZ+12o/C9G0uh6QMjuMuaPrubS/9IIrWlhEmUh9kU1XmTMUiDJw19oriiVt0E4Fb
T2sn6rUbWEKVzSr0qykez/qgtsLopI8yeBsv0b2Age2KqJV/GqtVsj7D5ugt3+s5whZ62RaIurTb
jNwZ1LuU2TZ+NdsXrShK8R6u8RR43GRqUX6d2lKz7k2sqiJgp3SwLNv2xlgmrX0y5DHNUleKbvaL
RFoRphNwCaeyGfwR94R7sQy1DN6NfdEX9vvYt+I+XdsJt1hxlrSjdrp3KuYy0m6p9cxJ2FUjw+Sz
Hfi+NZ0LkdZYKWssYbIvYLXLUJ5b3K/s9C2Nyoim7+O4jx3/uI9hCIJjE6GUWHkwWbNIY2elhB2T
IByjckWKJK6cVd4QS+Z/soDleF4Wp1p/agOnLL0KeTBWljltBA/iURXOXwL5EbK4ZannmF6ENWbv
FSHNuVrHYT+vGE+bBL9MHTbWVZ7Zs8kXXRM4tqf7xmADTDnijZNGVxk+V2ynGjZywvKVsY0f+JLa
x9PSkCLJzGk0w0MLETL5B02HeZ1zoWNwSVZrVYDCyhMnFLdliYSmXFdRhEjL6x062qUXOaFsLSAo
2rL93MR5G+VYLyuczEnYToIOF05szyJHQLqYrhR2Fp7A8Vb51beGeYOpypqRl6OF11KdzUvTdRQf
hYt1yh4ydLhhHnPczaeqOC+/gnAL8ZocCqOuEil8zT3RaxBAbmGHFGux2z3+VGt8pR1b8+T8Zrxb
jBa7pvJ2Ma6Wk5z/xWuZXHASVdbVbqmt7cfvF3n7OTAFLLmwWZFBAJpbYfc1iVQRVSdRzkdMumQT
/n6PGzAeROQKCXhgtCu3QJmpa7DVkHm3VXCWUz360qVJ2I3qnc5ag1XqWJbiI6wAx1Z5oDn8TrsJ
GeegN8gkw4upHZDyq96uoCmgQbBr2zmFLEKO5hUmVz09HVtnzs7JFtrt9lB+kmJ9lIgw4lja6Tz5
QY0h9mlAq/kxoQgVXhxNSezw02RFom3eYKZ8Xt7tRprasYWUmOT8LTSqaoxDGzjH7qqbcBZ9u6DW
1E/4h0m5EfaxRWSexGcTyiJDcRIQMFrkuI9aA53WcTAzH3UPfKPOZuVXqoIc26eWiFgx+apDsPuu
Bpc9fyHr5l+iCxz8SnMyq0M2yVn+vFVB2H9q0yANonUeOPjesOQ04KdJPdq0OefbvRLFtW7sk92S
67irIM4Q8QRfAg9g8PC4iBL4+Y6WkyKfELnFTrcqSqvJI4/UgY+HyzjEHdWrJi3AbaYgDEDZAKaw
PbNNMKtzC/+K15KxVbGzThAsDuMbrut0MKeNMCTLvFSLNOtcvw5AG1JNW3w+bMoavxA0yvQyK1v8
d8x6kGiS9BRUUQkuP73sksYHKdBXMZ5Ow8B0n1XuD8gC/HGa936P3m+QxAMvGSyMU4Vp6xynGVxs
djxYua/rM6nhqoa/iBpi2JsgNSZJTnd0ctykYRWv2zBFvns9ihoXNJwWcYjlOOF3OlMaJ8WC1X6f
+NNnHjqmbz6VvA97ddpspz7ooMYS8WKYEswoCfpaHquJUFi5phLz8tGhmHcN+Kp5i2/5U6dOeqwA
bdk83yaKGH5V2OD4fBmBCrXcKJ3AK6NZKsm1C8piVNkFL2iFT6iRzjlsJ9sa+2pLskxUppW/bvOy
8tlZ4JcTvmPaUm8+0nKwhqUUCfhSnyZIfbMMuVPuNSmICXmeJWrWp0b0EUj4IHEamEqu/BE+rx5h
aeI1Mtt58dqIz1QBa50EXHyc5gGG46wsZvlXj/DMt970fl1V0aXm8UxSmhbu7sJOfK6a3wVorNE/
HvzYGsO16guZ1itQF+h7cG2QQOqLCDhFSg5nqAH+ZIkJs1J5NruNTPrzdqtYRbH5tisZNwZMNI9I
xLs3/SQz3/49mdreuqoQTINVmIpSqy+wt9hfVl9MWIFYkHkOfpFbMP5IL2eWKo0QryKy1pnpiy9K
j2FJv4ohVemlUmUx+mvBTN1Yf/cRjQf/GB6Np9KtU/Dfluek1K4+g5Hsk+YjCco4CDxfjjwcPvQ2
YpvyRndRV7K/at8BNXFSJW2Xac9iU518nkTLhHFbeIcByT6lBjGlbUvd0ha7PIs18zq8aNmda/eo
TA2r3Uy2WJZFDILYw22V4zytO3OTpt1s//QYzNYE0f+svFGdzZ/I79h7P2bza5ISC58Yg3H+oM/B
TmTHyNzn2kaU+gVUOUC06F9OzUiL4xiKOmulzuZ3dlsWMSUskUZ7C97a8uGzObUCrxrGitsuZRVx
3rehHfTG7UkO9lyMk6/ZWV/ms5YH1jTTgTXqRPglEJY1Z+VEsL8FQf3hErzlLHkSodL4ZfcgWWm4
tBJbxbraZmx5FE924sZ50Yrfk63BSrZEY4kuXOwGKy1nErKuVCXEKguy0vhuWKrWumojWWDOTY8q
XvcmYsEcxoViwDPsLp3Fau8UzjIJ/Ijry3ZW8oLNZcZV3g/znrT9iSWRK8M6z7LjME6hjevtgoAH
no1egmYGfK+oqRWfh4yntvME8bVI6MHlwD5gBzMYN0V/oJXDBjUE8NXsKjRGQWo7CAZoQ29gZktL
zBqUdiBeQreLyln2J7K7x7nd/HhcmYJemfmaTjx/wbNW7WCsvrZBVW1NYwwOGFIgD4Am/fxRCwId
2kRwkxGeBcoK/1VzWv+geNg7Sen4CCXv9whJBmO8svCFeIfzjvPu1iqcQW2jGAgbUQlAtjOOP5fl
MYWAziDsHwf3XzsK5XDsc/ZYFr/jDPRtHFzh78rBjEWSzvF4XePO0uPJIHR+ap1/fCC6K0Ac4HgT
A7k4n8p8OPkkrAhNM+J/KIccjiJI4PHP7DGBmdtp9s8nSGfa7nt5Z54huFsibYozO7i0a0lkDmks
grxJkWRtLUYfTjNpPyo+SrkeRO1067jwp+r3tudjvMrafLbnvIJpsOpJwB89IdHjnQ6JkErNt7tx
W0scwl+WxUZNrN4eefkh3SpVj7gOOj60iQ+7HjldBAhC0Y7QTM3hHBBaWOEsSFzwsp28rkRmv5YZ
N5K4A0zL6MHUl/g49MOnl9HIGS+9flvPKrZm9ueTWMII4PCn6wiuGAIlS3FN9wJGFZYNG6zuMqyT
2TJNd4FQUcu8/X20nFbgRs3nU10SBRAcp8KfBbvryZ3vlXz8PHtANILL8trLndsbgrCMXWJgWY1b
1Th6/O+eB8p/PsMFxUCDnPjBHPDeBxPdRfHl1i0hSJ7RsJMUepHX5ewwfv7A2b482KbYECg/zcdd
0I8iwGgu+Mx+nIaommRyaudWlUjPzjKbf1EVFOYpFfzxUYDOQQUPBw2RZC5NXeazbGwDFZxuQ5FO
gh3BPmJlhl8/n9WitoZvR4eGRjF+PkKPPzO1LKDkpAn9eCj0NYlBU+/UiqlkDhUrns3pZO90eeaR
TFTMdu0qRaXDTRGK1l7D88H+FPcERvAJubYtIg8WHBwmlkCjcYfgiL+DbrzHO4oQ1IvsKKxPqomR
sD5mcpi7JFocGGvN3/WUo9DumToA56vdzJ+QxbqNDBqanSOKQGtQ4JmkACP1lglwIuR95ssgMKcj
YhZpLv0hSugwej5DKeyvuiwzpGdVzEReHmdpO7HGI4aoOls5lQQF+JYP1HD1Xm/rjIlCksTf+XlG
y+EiCcJOo5Wn7VREwdXEaCE5RQJkR9kqteICW2QXONkWhoVusg13kDk4cGLqzrxuU6DkbjX7MGNw
KUhZ5/Ck75iFQNswB/lLzlosN0I/1dqXvE7nINPaxlwFirbAjRQOnSI3qZuMTm5eVzqPVqqw07h1
76mYEu48dHcB1l1kh4pfj/WdSmcOLuyy4+UZcp5EsePCMXhkliDb6d4QVFGiwEuHDOfrTlBnSOP0
E0c4rvmlGhstirNYEWsmKequAv87bvND3Y81L1dh0magg8EM2ah+uHHYOMb3rNYEPcncEjdvSPZe
l7qw++OghNEpP8pRd5P5iDrIXGlDbEqYujRNjeLGx6gACx6ssM/R5rAOq5LS2MsoguG/R6TEtfNG
qqFnX6gcxsa5FFnvF7/nWscJO47z2iLI0HGb5NB4aDFDjf84NyOwXfUDm6rRJRYYk85DyEil441i
9Pu3ia6benJRJu8jZPnaqVCvjUJSnwiSNv1XRbJkDFe+QCKQu5mdZ9WfORghq3WdbSlwZyNL1OkD
9dbJ4E/idR6mirWI7u/iPxDyc/w65s3sDLdbI72LUnM7TZBKVhqdOoXbVURlFBY2MDbEYEnC3D6x
Ov0RzsU4V0WurXSdRTKQbhgE/ZUcIxmvxqj3TyLR8dOI8Oksq4buFAyL+WBXinmDluGlHTUpAZfd
VR99bOpTEUhTu9C+8GtcFemfAYnMKm8JyV0/rMQaSTioLpbLc6cgX0wCdcz7Qr1VfVSsbBGGQJdY
1Tq2B3Ecm6h9N8VpQ46RLTTHzkh4ih2rsuuwaK8YFcV5JazgPOvq5ljWoMbRIBOcdqbVq1D3zu92
EZboNyiim6gu/VUaFoE7ijxfSV+Xb5yJZevRz1Gdzgsp8NXOmHsizu11j688c5Anfq0G056gH8O/
KXWSniQDTSd31LFchzExV4VAzcBNQR3VrsVN8KkfJmeTWrkExdBmH3uHRceENeQNzoKHkWssi78V
oA/XVVPjWHps+7+D1IzQR9VwfUNRgkKeRQv6oWNxGK2LMbeOaZ01H+pOgAiBKVjV49C+4XU1Jq7M
esfzbe2Hzp9Rx/R4hs6I9rpmIqbHpi0apF9RFo5uh/OZt04j7Wxl+Vb1JtNok1gJ2sS/Dx1PkL9l
5lzWDS093wnNhsR18XbAxerntaLzDvXlXNsNuv7NgDD7gthJdwZW3noTJTxkKwfW74b2Pc/daXJo
iHS+sP7qi7K/LS1r8FhEp01dx4ah06FAW+M01di5YVqkLjq5qnZVTH0yvFFtUAYuoUV0OVIbhhip
nvd/2TuzJrlxLEv/lbF5RxkJLiDNxtpsuLh7uHvsiyL0AouQlFxBgiABAvz1czyVXaVUZmVZdb/0
w1jmg6RY6E4ngXvP+c6lWYM+OGLcQS+Pyk5qR6Wmp6gXNoMC/RKt7ounOb8Jfdw+ZtZLAcnTa7LK
CsOKyI1BGbJluJF1qN6ctKgVPdju1ZzpDmxGl7OmimRGdBC+wzEfs4D2w36EgJFRTyz31h+6+7l2
S5d3y1I9T7WbXpWVgmaT1TbnvpJt1uL1wQlOoAXixrP1loc2We9SOtd9PmymfW+F3DKYT+IFw9in
TErj36cwN64kVUmulcePYTOE73MS23MLH8LADgk1DsqXjGsyoVPW1TlOyNhkvd+l74qg2CoS1I1t
FrXzdBevcbfDQh/Hedps7LD4Y30HfgjMyVqrZzoOcm+09fetNPG7Cvjziv79eZvEluwnGbqsnUT1
zeGE7OuFaV2iPHWPi0ojnqlwgpPcVUvm1cZcxWkn9xPqYz+r2Jw+p8OSfgRWBk+t4uOH2cz2TeMC
Lwwb6XUI4GHvYacoJjstj6h7SRatgzkTNXefN28c9kHvcxBjkLlvaueF2MssViSvbRLoVFEXH/Bc
LJ7LeWj3XaTVM5izAK/f0KPvDcGujYP5DXrhdJcOtTr4rk8fhVDbqZrbqbQMSy7ac9HcDKG3HJUO
17th5upJJUn4JegMFgc6OXMTOoGbB1rbrR8s+mQVW6+a1QYj9KRk2PNYhAXadpCfkGPSq40ofuZY
3u43mtTPCSSdt2lLlids+NUBNxu73nyygK2Km12f8ugM590P8kWkfZFsbghwvatht1VkvOtgDdxV
dpRTDmLF26m1nd7kosMKTf+2nVUa6hMAqg6qhRifqmBLBdZsYcuAdcnBhxeZG7mFt4mpAjgGinwl
nIKNO7so3Jo0d8KiBi+YhtSenLsoMGwpPcyc7ZesTyU/r0RWd1B/+hsSuuGlX9Q7fqaCAN34L7NA
BdNq1t7YtAUWGkm/OaajpJ814XrN+3r1roEg6eeGGjPta9oHYZ7WPjuFfFTJLvXEkB5FncgC/nK4
ZQY+fJGkm2BZuy2pyUTAh5uRgEM4OTIxnOvYWxd1nlIDA8q3yl+vhnASt4ENyT0b0kbmsVX1WNap
VA9t1RhRwop29Uk03dgURA0RSE3OfbJnZp63B5cMStf7S+nhFelk8SSxDmdtXKvu2EErUH3uM1Qu
eSQ0N9dQcdo5D7RfPa1sG10+en18BkbI/WL1USKeFggEy0vUoCtVWEeUXKIYhVM1AHc6mCVmx4ha
b2iftsBxajJnJy/VR4rFzrtKQjgV+6l3gypqM0f6MSVV14IMqvpUZYrwqu9yEqb2sQlA82S0Dvv7
0flk268xut3cYxP1zmva2iGnCv7CNeuxnBYA97ZihOJ2bOnS5HgAY3dciLNze9s7EqdbgNM/eFYU
0I9Ed6HHJI3E7bKEbbIULm7jnkL4n0fcDwls11z7jooy9HVfn7sarnEmBsjP+bbYacgC4WBIMd12
h6EJo7Gs1mi97hrIt0VrG3sIqtBPijjxagaprlX+VVcpCZtUR8xldIUrHy90uSFRalkuWh7OGQu7
ABIhtMQXXxL11aQoTQIlHd2PI/eDsjI11TRHCVeTMQczAERuzVgdPzgSjgyFmU5c0+dYSRd8w+iR
Bo9ZwiI0JXFZy15mUTX5Ni07wXxWl5LaMYqufWJi/QyTWfBDOyXhe2XM522rq+eqlp+rVEZthjZB
PK5gTkqecLX3sHl4WCRiBVuObafe0f5GBY3emVqluZzkJjMGfFRmQkTiUQ19XCgVu0wnTYj11Szi
y1LxbcfGHvZiZfk1nM/Ey307r1OxYbMJ79K5Dh4ZwCZVNAYaFK4HXDAZOL31qz/K7l5Ow5yUM2PV
eR6H8VFP81KV2laGX0HNrlhGhE2vxNhOBR2mftdNPHocOs8v06UeTx2PyDXtbHiiEmbqWM0w1VO0
RQWlHIP2NNP7zVLaZx7DJlx4qZnmUvrxeAOucV2upFp5ls6rZ/Opq9o8jGcjs9QXHGwrQE19Ncd4
c6WD+P64cTzFh8OPn/YtfL9C4aZcs8116ga7PDb/Ju76omlRX+Al8AfsOs1OszTO9SDrl7ap/M9Q
BO0OMFG6H71U7Jhk7R1pPZUbEdev3iCe+xaEWoXGbccob9/GlS5jFgXj+BZ4XB01DbjNuLJtkjcQ
bY9cUrzpyoPy3liTowkPblu0JUez+s2Xrg7Y545X/mvnB+vZwFEuIjmNVwGk7BeYArS7rGlWZkHr
Tdcx5wHqViyOl4sw/BJ2lybdDeKya1s6f4wmIU3Zxw0MWojcY3w1REMz5rNq7AIPbBshYrK19fOg
xzqSxaRpo+tezvSjruuly2iP15C1PauTvMPvzSHL4ZqonYyuRKwpK9DCm16h1uqqo5Dj8kmia6vz
TgaB9xkb76qylCSrOZCli4tFtuTQTBF9vvAMO38znc4aR+RtFNn2Q5tEYntA57kbNQelNfIoOMNS
VCfpALtkqkJJc7azlh8dXWyTz5A/TdaY3n5ZFod7BTcl+jQtoa5+NXDTTAan0JRDa4IjxPMKKFdj
NxTzwFm/YUSZ4TvB6uUUOvRvGUE5shQ9n0hUkkmARfY2E70sc9+/MWls3s3BXPQembwbvTL/Ea5f
koJWQg2Xxcta9/sVRdURq9+wlnaq6xalXIrSE3QJGW+CevVJrvmFEHTCi2SppEHyAaQMLqI8rEXd
hp3ZVSaGxSO6vO1QpKny0saanLupoaipg4Fvr8Osh+6Wjv46F+gqeIclLY3HTebK11Xv9sSj7RDe
xjrgSdb5UxO898BZyZAbktiW72Dkdda77uoxHtMc3bYNZaa3Wsw6Z9hwI1fU8NWSPtOgzENXDMZx
0Z1cwiHp5LO2qS/vegPVKsgs8PNU75SWU/NaVV04VsWKWwX2DlJCwaAyY6cxXnYVarXhSteaiF/m
abYmKmtwWWIoowke4CP3KDyhvQTAtQyFciHx2rtWyw6fQ0iAcekWhDW8CQP8Hm//myAp83Ae53Zw
RSprG71GKqL143cRmciLEbL06UWypT638oSA3wUpAMdw8WdwH27saxVyz8Z78N4b7rfJn9PmTcu1
JnU2JBDgCDpb3q4xtggsx8uLriEoJOcFBaW98drUc2Guq1lP3X6D64ZPC1teO7YfQaIHI4qoX7Qb
ToHG29uyZgT9MeeAcQLBH4Mlkk1cxgBom+DoaT25EXxUs6DGQe9QTTspkxbrMVnGogMddU0BmaF0
lylWTJc2KKKScN8sTDgnoQ4bKLxNDtRL92tYVoMNm76UK0igFNrBMCbnDaVfUnLSxxzunOGp1Jkf
TmlYMrcF4R5+pHiRie6fCaifJaMjhpdnoca9U4KCEV+9oUOVBSq/Vl05xnNaF0aBn7HZRieYolus
3a/0/zFtKnMHEdccoE8359HjQd7RWF+3vnOilIEARGZSGNSS9I9tald2NaGEY1kwSBdmdli7Ya8W
D3SlTeQ6IDRkuq9y83iHpTUUPIuxj+piCTb3MDdktSgQSF+iAkWHyFsZRXsVh4souEjsB9m4dTLz
q3XyH5Ku6aJixeDBLwrzIlU2twatwbARg25EtX5dopxQ80HXUWe+VsReFBdU1HTIt66udsiPGU52
QvsJoCE6pUPOvXAcy9B588GfR/bWmz6EYMk4rcYcgmIToUNlbr4RSezpgnqRXl6BZADnyJQE/ZeD
NZkMCiSfgneCuHVTofMWWTihDr+2MAJttgYdK1kX90dSzSMQex0h9AHmTwogJdTpuUiGKIVVRpZ6
jzwFPhhmK5IFYP4Ok+ynNtcQzD42gBS4Nnh6r4k34n1uchf70t45fNhFmPIkLVswH98IoCqIh62s
zgTL8PwZzeVa37NWqEvVFdDmgAomPqqQRc0HlsjA7QMTtg/jGvBr4JvV10r5OPPJullgdFxDGdm2
xmay8dbnxEb6blV9jbeAeB1cayZGrKZMIETRRemDD/mQFWk7rlc+RIumWMHsfFqDEPnGqJvDwxC2
LbBJFT1OvBp3Cx2811jNfpYy8JG16jckB+bNZchluRtkPWlTUD0bhM36AeB+2pjUXFWxAjU3Dxsw
1YqvFi837S/IBrrhXA7M0R2cK/i/eGR8MxeVCQyWXoIcRpMtkgF7DKp5QlEwuPk60FKfK+qbpPCi
SrIdAA35tFq2gIZeBrxLUArsc6jqpMoECvDbiVwq3hkT6YcMNbVrsrjjKTCZbmrqAht6CyIMcsnd
JqAAZFssZVx2BuBfEXiiKbfJ4meqCJgfcBYhCxPIX9a5HkrKZ5uvS+TeGFYLc7LLoGTRTyZ5mCO1
aBwuiiY0BA1UIEHH66Dn9JTUfceAL3EnMuXz9ERITT9c33RHS+R8B4awzcGm0XekdfQA/4OlLm+i
uVU5W8PGFXp17Zz1Kll4qesm6bH+qqA/tT510W6J1+iF8FraGyhXXQAxYBQu66Xw35oUJEYmAIjc
jCBfvJKtkUNTkFKkLSbuRaIUfls/dZFVa459E1Ud6vOiDtSUXM5bfLsGK2TogI78JulF8DqB/qgy
o/u3YBbjq1rGMcOcTWiPID0BcFUGl3yv3iqyehVqK0tygsrjWmnEjmboLp+HSpMr1eKmLlTTsdtF
L+NxiSZkUBTrztAF2IFwL3mBYtwwXAZV/CHpFpQ29OYHoxy96jBvleatSdZLteYJID0DJB42z8lh
DuohLraUoHASTWr3Q0RN/4AUb1MoiFuFwqUe5lMQ6RLli38a3FiDWVz915o7+5ryxc/krD1EOqOu
FEnPfwHu7BVhFC7PCcr9vR9y/2MEGf/q4UeijFicOEQRXpEFSq4t4IO9NAvuukS/A5xe7qT2HM+S
ZfR83AfbXVqRDhWNH4o99gM1oM2YgyJhgGbw0+d1oupTC7GjSCwalQlZ5y2ztT++kKQPH9s6CEUe
QtW/knLwYdGBAO2C4IvTUP9V2UnoQeoDG1QnTAFvHumqV3S0o5APKpzHMLpd2nrCKj9jUjaYKTUh
lw14wbpWTPAaYISOt6ED4uP2K0WGhBbB6NmlvvJ0LdrtCoC5W555Y9foSzSEY3dox0QsYc5D5S2k
SEwUrgqLVwfKBl4buI029ZvYKwAE+hvKxsRzTa66WHn2SjsLFTOLqY12YTisyed4GBYsKpPsettj
HYtqLypQ54GfKIiLqwqgTQj2C5g0ynjQXg4Zbdw0wOvDCIhqLcdv3kQcmwsYrQAIy1murqvhpDZV
B4pJVvwCt+ManGCDVG21edO9CZIFLUwT2FiplzFZuWkLGMQJ+j5EmRrb3rTtOOuxmFeMn/BLTwZ6
nj50txnfZfgtsnH5OoYoybJN1lgZDhzxzTbNoVhf3kkYV17a7+vKGjZ90qTaaJQ1POnwNTD6LLYn
ssxomE+tm3kf59ZLE2Z2f23P/d5dhmvI4NMjO4vpPzDp4Mn83ptrIodoUtWwr90oL9km8R38EF3a
4wMnI2ypf2FU/t6TvxwRMW6YlZfsMCzfy4iBH7EEiHPJ4iEv8U18P6L5TtUE0aBgzc+sDjUgOONZ
gshH08IU/P6Wf5uf8FuY4/scgC+jRLKmqpef/vofeDToZXjR/H8uP/X37/p1WMI//vY0Cvz/l9+C
0dZqnMdflp+/63e/F0f/7dVdZij87i9/GOfwTwY2PHybdb/8ky/+bprD78ZZ/DjNwfcuj47+Owrw
h3EO/7d//3j/x1icy4iE7z/y2ySHJMRwtQQBoBgYgo97BSTC90kOJMGDw4B94CHVCYVABT//76Mc
MGUXc28ihumFl0clgar53/8Llu1lmkOAmUUI9qdwO2I0/1hf/51pDj977fgtF/7ER4ju4jT/fCW3
vqThHITkkBIStlnTuu2g03B++uGc/MskUHRJWCcMFUmKo3lIvf90w2w+LB2I5uQAYMV/QnICpYL2
kluxIoX7L26VC9rxg3F+ORbSqAj5I4ILeCC6pGR+wJfwWYDSNQE/OH9Mb71YmWsY/zBZNs/eyVg0
/wqNCPzfrweXt4exK3ichYecF0awXCYZ/XhI283RBFCRHxqnOOTsaVzOMH4qyOqQsiNs6mv64oGm
oTtPo1xDK4YY/D6GVjPsp6jSeWRMuGbaDtj42kYd0tGSBmac8j4GgBeQiOd0j5oy3a+bavYidjQH
tTscUUyI+75DWLYnann2l3g4IqIqd4jxNzfcLc1NWCGQXQTVUO/dhK2+qWYEgZZZ3FNwoN9gpG4v
dReqFyara0+7plxZP+QaIv1ho0F3jUdCxUlet4G+p7MWv2zBNt5uwdo+U69ps8Hj/S6a6gFFmDC5
Hof14I0cydptovvEeCBgEMUr/RqqUb8E84n5y3iDVgFoLLbdd6+vyKGPLzKgIuthcthvstCmPMay
T8cvc4LRHfEmLCylrdaZN62oVVUS7ryZqremI+naFbZWbEaz4VbQwm9pRCM3n+tBtjs2MPREK8d1
nns1JgmgcBbDh1ZMvrVIWXxq044+pNhZ6nz15vRrmyA2lAEvZrAHqRs7EAaN3SmToCID0FV/dHWf
RDkcrf7W6yEZ5XDhxzNDNOnkoAy8JG5DKJQ3CsLixeBrN1hyIaStW4C+D7VtvJzb1j3UoGjL2ffU
GyJyZjdab9klJiZRZpGv+qqEqPf1UH9xqpVFBUTxVKUJfG9/i2pRzjg59cD766kX2yeMOiD3AaL1
Z28DDpvN1u+gihqPFF3Tci8jI7jPuImuOIJzAFuGuQxc0529ttJfqzlePjrftX25VVs8lGRp0iNO
wYxUT/xlWvp8hZR2M/QeZA/Wf/UCu6LCDU+cLDbruuo5nVG3TVz2eyITVArQYlGwrgPg+9DLETOK
MyaXU0tUCLVmqYCFeUn7DgKN45vZ54DroIAU5OBoxdMDX3t6juv5LrLr6mcJHreASxt3j0U9ivkY
IRAG33yzgpFdpMhyjVDl9rFgREyOTzb6kPA/b1HAAzvbluVhQgQoB0/wAMS4KXW0vRKtghu61bSk
bptvCNu2ck3j9XEYUp1Xfmp2ToT3wyo+sYCP9NBAAzZhtkCXd1+GuAFswI1GORNrwCF95hJJ22xD
A190leiArFPtutz1U7ydk7V39qpPPcwdyWvYI17GCQqYl25eEUsA4KTntcKJGKdCOzO3TyHCA9XS
ZwCjE7M+MbfUZerPrILxC80jJxx4WRZNXpylSzIM+9WAuXm1JERMC8wihUKarLNXND1xyW5u52YK
EQpZwOx361Y9mC66BLpkY6qbeIJxlI1ATNa7CgprEmQynub6lHJiYMoC14/eqITvBq5t4KQukZZM
6UsLKDzaQWGM2FdmIS7C7kfi6Ng5DKFQj50AI4SCP527NxLJ7jE1otkrb8AyPAoWHYy39C+MO3Kh
pCl32arj4AjYafSydTOrziJSp/toCaCeUj6dfWujAxXEY2jKHbo7saX+E63Hqs3m6fLPjMf80Tm9
fonpAOVx8Ae5g9cSXI09SJVMh5DpOt2HV3L2hiOK8LRchN6GXEwcig7E4vE0hSFcIWaYv/PjeSx6
1UAflOmSD7OX2AwEBfotztPPcOhEPi1keNxmRC2zaCAaTa9Zxb0NQvktRCV5xgtpql0HIB06ciq2
ApmTvi4VIspXcNfT2z5q4vdeoMVGcssg8DwzcU/WjsGZR55lyJHjxtcisohf4Hr2L4G32Lu+a2ME
LzcxPlaiBsdwGZLtY/HoYo37ti9+3cf/rSrwv1Pg/a5u/Gfl5P/AKhDOFcqMf14FIo80qvev44+V
4/ef+a0MhMv4N8C9GMkfBZfRWQlKhN/KQN9L/4Y5JSCtUT2kSDL9owzElGsA53h2WQx6CKXjZQrC
f5aBmBCGyVIpwGgEEBh+yb9VBv5MIWMsDwo0PG4DKCTqmZ/xTk/U0kO2kZwgkUxtusMwscTpV2XS
cFDH1hMMVEeXJknd7tmM0UHROUh7AUZNYM4RW7JodKGsjhexrguuBwJ5HuYfhL/Ka6G34e6Z97pr
F8v3XdJETXOOqtVApNrwr1wfkKzBsZ6h0a7TVmWVFtrWZ98IyC2gERJGsjohaw7rEr7lEcxkAHok
WPvGQYfhxnujg7rMAIkXGKiPmGiAGrFMwmpl90ltdZ3eNs1SrtAbeZ+JBERhHukBUE+vFUYooG7A
corg7zgl8ntF+v/vmj8davjDRDuE0P/ytvn5GUe/jsH7/kP/2T5hxj6ucoZL/ZK7iGL69/smxcMV
kQ1If+0uQCTHyDH8NgkvTP4GrdujYHuRZQ5+xXp/u29wS12eJx/gQab+pR1h0b9z3/i/78sjirEV
6DQwjOTyRBpgy5dm5IdmY7LELlM/QwOTIZSZ3FQCMIDCkK89r70hFhgl48R4bjufrM+NHcIrK10t
ofLDZn9njRmoXzgPZKkF5hRvDsQeZsW1p4piThGIsgE6F1xvNe9/WKD+pCX7qU2iSHmElylkDP1Y
FNGfX3ky67VHWludgsqzD36NqTvR2qZnIC7ezUoc7pK/PiAGOPy+M8MhkZ/xWYgcDebH/AHsJphh
Ji+k6ymO0/O4MNJCP8LcKSTH4DAhxDOR6eArT76l6wR4JdehwTSPNNawSKMK8t0VZw36os0wnJUh
5nrb0yW2d8nQAHwfB23vIO35Tz31l20f8mE8tbMP9xIP090MkrNcxdmkgIQhCwzzcletkOxPJDb2
oQf6W1AU1u8LBoLMoMXgXGcpzGWA0Yy3okAo3gdeGmMAQB7jE5lyscxaY6sm7trFDX1SwKoQbECC
DQAa6hxYh6kqt0X6NypBGCBnVeMqJFjTtSrRq9k7D8SLKqa6ok++Txr4cmzGe0NudHojtbOoxVa8
DEuRvS6DiMo3atZuyzHFYKpvbS3wilIXBVeQiGv7rKaoBvs8wWZ8AmXpzyeKHC292boVVXLMXCxf
kcEd6uOiZlx/1dxviMvBiX6AikqfSNBT+wkAtSWfA3rxfZvZ4vVgVokdr9CyIXtqQFRtOY8JDt1L
g69K3eHV0fYCytttQoMAx7St77jxQVLB5BV1EcIuamAmD9F7u1b8Rbs4fTGYF1Zl6eorgYBmfF/H
yL7m3jzhJDUuxKcA02zBdD7QdPKADh7xL5xHLP0RgKEGA5r6aUU/sEzbo9tGfKyGRtQ/VZjHVR9B
pVFUzTg56dR0+Pygyp5SqJo+KuKFsHxDkXZdV+t2TwDuALn8B8kzIce/lJAtcBP2KdCCDEH8lcH+
oH2J2Q5V0aPnhyP6p2TPFunxvWqX6PpXuoegirxZjezvgqCr3ilMiQOm8IQgMuBXvg9VZz4hT4WB
EP6GSxbGt70zq1kuTfeKMy563rkjtXFky2hk6QsClvNyT5uNxEVkGC4bA+W/yTFxIVa3KAyjYDdH
FRn6XGgkmcH1hoh2B0WLK5J+WS+kXNYEMlx/ca3T8g1/FO0v0q72oRGe/wQ8qm8ufEz0PlMg93k9
oshGkh0fT9+RKc4IX/HZoo3oRbmxUb7hzODmYsj1b3vMdVuR0PNgz7zOPLIPeJ4kbgSyMayOmFOD
sQNd7wHLRfclIZvP6lCZdgTfyam9C4NouriAzp6DQePUs1HjKDG06i3zcbelpbUtzgskJ1ivOlLj
aag7qp5g5hHyQjTbpvNCFVF3zqZ4Jb0LsPwiBOTS5yYELfkAZRrTdgRRoIKBD1xtJsQCscEwgQO6
QMWGcgxyGyMzK5wI6Ql14H3SW+jrHHePnKAL579eyJ0l+OBGAs+miM3lpkBCGb8FjC3WUGj79KnR
BFQklN06fsWoGE1vW55ioUgqvxu/MBhEN3WctBXqJIFjwtpo7YHxSrWf4fyuFTguXS1fQVEs3SeF
FcKvc8u3SN2OYhjiBIQU4WnJoKOoknY+fhPCUe1xnhg+86VX/k27bIH9lGg+dd8iBusfcVAHFqUU
nqH0VmD/2aaM6raKr/hAEwDAyDl63lVNg00hzspQhpGm8j7Db5mzpqmSmwHPN3yNjOb5uPmPGHJi
19wXo352CNWW3TLXBS6MC19Y1VcB+NAi4BwckGjMmvmB76KiZiI6ELgB63kMW/g+nypI2fMulFE8
tBmUao4KTY7waRLvZY4kzQPhfSbIPmXL0HcIyQ9L1tSrBSHa0eqjnzn7ZqsAU/tAnt4iWHfWK+Sn
suuVvY9HVn0GGDqUApsUAMI5eEgmPnz2wb3s6OBVHGNkBOz3hSmYTGjemcRoxYxuXX+NsYr9M21n
lqXevOy2i+5BjLX5AN+8NGKVt5h0J85RaHSpIaLdY1mXn9tU148m7O9W5tl2r0AW7DCF0AL/BRmM
0ZbNI8SX/nkV4VwBnh+Gc4oNrOi7aTv2JO0QEg+bzGDUEExMxrDsmWB8wqYjXwdMzK2LdpuHXdJ4
46c6BiDoY+tJsyRGfZtfZt3dyNgG2YUeLSrO5l8w7VIVQMHCA93aageZhd5E1czA/mLegsusQzlQ
zIqa0wSLcp/0kOTyFiMZrlhtMQEn8u9bPso95pjqAnM/5GvbKYkxSBiycDU47pvSCaZvpiXkj+Bh
4j2SihjzCcQTU5HIluyci+MbgokFJyzY7uANA6bGkAtyjKElpZsV3AwKPnzSrj1gFG38hJz39tXz
+vaUgj87KQwR+q27RdOJWc5/UhL9oZi75NvwH0YnIXiFZuanYm4UQdKCsj7aRaoDJqNiqvEaYBMK
CUa0tJ4ZMQioV4e/rot+kuBRFSFzjimsGMbqY7rez7N6Q0S3gDpF6XHqsYo2YYOFQS4UNcZfH+cn
kfrX48RI1UGtvmj9P4/GMhDW9JxWAPExKA1rqqewZg+YLxBhbkD1L4q9PzsYw7ODcTp9dL0/95M+
7mFISHF6TDCKphzHOrya6xhzNxtMrvvr9/XHQhbDZBOcN1gLSHr+PB5zqlImifXiY4ABDjeDRukd
gZfIZ7jFp5mNyXcN5J9eJX9yPB99CAyb9PIMveSnqKefYLji0IvouNmav3zfgobaw44RIXm5FnPj
cHr/+j1errwfPA18dhffBE+Loxdb4w/FukN2ZknVEh5VPKC6YgSkL8oSjh14sBR7YAhvIciJMPiz
R1psH3/9Av54keKhNBHOM/C8y+Tkn970OISTZxG8OmoNd2JdSXBlfahk/4WjMDwWPIaZgumtP92A
gD1WyGRzfKwWpBxcAzeEJZgQ8+8fBQ0l4vx4vAFuvJ+OEi8BnSIgoscU5GQRY+RyTq38L1wmURoG
8NTQ7aDd/OmMdQhUIp01RkcKCnjf/D/2zmS5cSTpuk+ENgRmbAnOEql5yg1MOWGegcDw9N8JZlV3
pqr/yr/2bVa9aKuSSIoAwv36vcfbmItCzlArNjP+iDN0K7n8pqX76/OLZzpPEz4W82le9tfnV5lI
YE25Yx1hrTuvYvCi46JDZV8NeeVvSkJmxsrpFi6Rv/+D/vVmR7eCBSr4tAhYHz+qb4yJvtS2ccwG
7u6w4jnZO/iNltTxfpOz/i8fkYsDaQ03PTjijw9LNx9bXqowjhfRFYNHdbV0ff2WW1wwmergJnXV
/PPPRxgZarfiCdsfIQRSh9QUo9Edc0TyfVlY5iHXvXhHo/PbO/2SOP71VvdRJwjeW2p39F/vtNhr
PZ3nyXFpO99bATOzx5Xt6vk9xDVcSGkekzicKZOnkbpupNbqzrKRE35urbNoLir7PY+M7iuwOZOq
cynz+NbLHMYyf/9n+euDUOGzCSnzRFKUe/XM+En7KBN7xDcdcoXjrjWDBETqWzrhj13J1OJSS33K
+r9/SfHX55CPDYK6kgE4SIyPuf4oRy8B68wl7mnUuhOzuHrVT1P/1WsFR2Zch+p6h7x4boa8eZPS
XgQ+Vn+6bzqjyXdNNCxwakll7gCv5PE/PhwwoSLmetwMfHfGh7uerGS8SI+7ntAZRbdup59EpJlH
eDZlshoBKfzmS/jLvecweeZuQMrhErU+vmCTdKron5ejtELidYzyVHaj5DKdarrxv//z/7cXQzdC
uoUCznHw4dORKmV61fjzcYqm6TYtM/9ah5UJbQ+GfvKbF/vLV80n88inCd1UJ55t/Hp5FZkm6i7U
56MTglGkfO25srgR6RL//lN9wNAi4jk8LlXxYPPhsGh8uJBzM04m8uEjFUTLuFGnhxsCzev67CnU
qqW7qlOJEmJFzHFioukTHYlrtqsmV8dg1Uz3MTNo0p4jzVLQiaV+W9y23euMbN58VC9zS35StedN
RnNM+mm+7cvKr35nffjr98MMgVAi3ADbxD+i7tif7sikZACp0l1HY5nJcJcDAOMREGOkz/+46mJc
wTVgESxH0sNt9utL9RHJX8nI/diCYj14kGRJ9VSNv9HIGF1Z5fRb/VCdXj89GC2ONTWdwAINEEb/
y7dULoUpmta2jk4zWd8UlhWfb+g/XwQRKECoOs2S20/VNBm/uckgqH58cW4vLF9YPzDKUAl9MJVY
edgn1pikRyFQkpa1nnpO1u1mZxlMIxin0PvsiCyz1rLqRHf2o4o70GyjZG/0cxmuDINhvz4UqIhL
pvSapnVVY8FC2wVXNNdRC5g43Q38/luMoFrJbxoTG1+OCsyJzDOrO2KwkJjV5ZVrHAa7uW9FfcTP
iXPYcLrp1ibKOQQEMdD9MoSjcJU0MnLXXjTCIARfn7VrXWTFHe679Nw6vbbDl+/c/kjcVW6ZKUIk
VskfsTtkab0MOtcefBh/bX3dZ1iJgo8JvNFLBGC93MZNPQgcDbgxm8Tu0b51OVbv5pKWFfeMgBuL
q0Tk4itW5gxRHG6DGfhTrcTQOcriWzlDT9+4WrOAG62QKHd+SwJ870CtI/nTLPzbpXH/KD4lcYhp
6+eqrmlq7rWY3QTzd9Ry1qtkImpp3GeG1Nkh8rTpnjRfEeMWZpZ3nUWN7O9I0vCFGFim2w0szzq7
rxad86IdSItvBVyEe2AL3nXkAGm7d2vRfZ06nU8xmqm9fDOdcrBOMBeUFDXmfM2TnvCDfHT7nQAw
oiSMOov4nZFa15K/pkTRGNDmkqxn+4VTYxddo4OgXPUK4LHzitkxN5iX+I2DE2OSXcidH5pJcZam
CngdsbOFU8sH9oWEE+dmZ9yUo7T7e4XS7PAdZAiv9KsVqwFmd6wDDR7jQcoWbsl66CUEzrqsxzVm
US6YJeIKKktJI2G4Y+JeWzIkhQpsW/GDJyGTc9XmaFpePXTLbiJGYKyMxEdljAZ9ah8Fm0PyHRM9
LrAy9hzjrCUtZ8OlDkCz5+pbIgepIXYqdDMAECwGCBFCvAa1rZq++/0S3nqLnG5/SHDAqXkzEN7E
o5Ua9nsSxnG46fBG1Psft5Vj8GzR1T0zumbqvZd2gvSGL1s8iknEyR61F23e6C0e461jcxWRh6Qz
i9kvxOaGTmnmZtoNn+ekGuV2StDhf4xmBGFI8l6qkIgsajuvcq13DN5KiW2R58FZ0v5MQkeBvxx/
Lsme9jZGu3KvbZz3C+hNbK7bysv07opVEdym7DRi0pDPFn9YK5QWcW7fiJK7rmx4I0JHO9nWudHd
l4topk8DZBBNIvTAir73Kn8aTvaUi0cnJUtFlD5M5m+exiRjkwLssO7Ax6ECxzO1scn9R2aB85gx
QIytHLmCa8VimpNxB/em+0JhnvXRCre92kaQJ5KUE6sklgJtXsvt9Ji3HWr9nCNKblHQFg9JIrXC
Y6HrE1IbCnnvIZAtg0zHHyf+/+akv5mT2rbP7PJv3AXvLIJiSpIAifrPdPXHT/3pLxAW+0g9GFRq
lY/NUvl/z0kpzBmUUqxR2aC4CIuz7c85KaYEASeI2SUDfVD1nLl/+gtYM2byC2lcPdW+/jObqfhw
fio+Fih8PN0uPaJlWKpy+akyQXwm9z8gRZajyTqfkbTFqjLB/QaZO8o7DG/zMZ1kmW10Pevf+sqS
T5nVTbAL/bJ5+emv9190vo9T2wuti6VYLj5uXRXO6t3+9G6w/9SZHw/ybDSlOEfZwqN7cCtCo5Ps
oe/K0RreXG6NZNUWHicPQD+eBsCBXQszp1t+9ftev+F3oH8aeS6egKB5gnLADr8J2MTT70rUD8Xw
5R3T9qo+m17P+1jmWwnxV+CZ/dmcoDitHRjiT9KiRdr27lzZKAuTSNeJi9tpcR3iN3Omm7uC2oDT
TFb913jqOhEkWm2vwR1UJO6KWClJrZ2B5a04M7IBegEhum6NsOc/d3FzBW+ciVPSac4JAUMWvymr
3F+LKj6UauVcvgjkNASqD3U3josIJEPenVmy4z9Xkcfj0MoMLo1aTXLHqfUf6lDkr3//9X+oknVX
qI0pLlLFRa8w1dv66du39Smy6i4qz6W3iDM05eHMfB0+dRg///0rfShZL6+EDYGOlTCDqlt/faW6
hMbZwG84e7VuvYPT56gMe282Vlkdb3Q61CUw9dmrAmAvY/G7i0bV4D9VzLw8FwrzTkt5yHk6fHh5
xO6EyAA2YLfJ7PciHez3DB9TvrOXotsQMqtWs85XvxuZolJCZZX7jZQqdHZ/tq4nh5xpgMsXgkQK
xenJbGsDf6Y3z99qTdZrXQNtEdhgXtq9bVIJ/0ZW+mirVu+f2IMhQM4ZyFqWAlX+9EXpzmCXth1q
JzGExXtCOCtaCS3rS2tlzmy+OdLbZJ8BOsPzWRrAtwRHksAQ0v3e4+Wsgpnyg5hPKr8lrel+lXYd
uyxQ/veT+L88SxB8P/6V8X9g4lerUlXz5X5oDZyWwUsL4uiUWjAyfW/d+zGVEuQ1f9vjDgXW2uh3
spjtgY1ysUs4utzhW653ucU4K8ub4r6mMplWnODRy5gW1WHuCO/UdlM/wWLx1iE0V3zVacropzeJ
34VpV57HWusI65HriiLhpytSpXT8hoyLPcyO/N5Io9sIBgul9+A2Z4xdjz2+SZMppcEfMpmZMbXW
sFDuj156nce29xbqEAKYRYrrhYiNjx06JinFRZccNK8lgDfO3rIWo62h7k1f6q7pHwZQsqQTi97F
CdEM1DiG8djEYmTLgasJ7BpxFn72Wf5ATL5stE9DAauprjtiaEB7DqLx868UIg73vVlkD4kfTi7j
Lis6tmE7BDN/BxJjhn8Dk2LakIuiNqfSk5scrCZQmBFQPoN/ysSiM1uS9/5NHAIjWoP87fccNcYY
APx2yI+5+etU6PGV0fr1g03qeTf4qWZsO6dY3j2najcdM7plKzMv2moEt97BN4zfwezVdgAUTx9W
ZWTIaDv1acXNMTKsiuTgbdsqjNeY24t9yX8KINVqsQVLKE2rtEtTjeztiDO1sqdlZfV5GJgYRgtC
wdkmskBp3o2msNZJ10JkS7mS+q3Zj363m0x3unaYa+fh3TA2fVGsIH4AVPkah7FhLG/dqE0qoOq3
PMqrL8ZcpL3ZroZ+GGr93Gc93DoC0M2yA9HXh7DOEkbMqZFXD5caOp1NesaB7yBEONL9ia8Lfs66
DEPOQ/z5Y7Nh11akB23ei/Amxm4MvSqjt6BMnHK/v3Y6JHV2J4aV6MZg4CzcOlqchjeSW8eJAhx1
+PWFmXXFtsyT1l8R7MIpuJkgYOCh9TF5reaQlgagoWp9Yp+td8wlXab+XUhVsLXLCHOHt9g8MUsj
YzJYxC2Sg+zmqLslcY0xpIoS77s2YIfQ13pl9ADevME721BmwmNpur1rp0E5dc0y7ztUixYgSsQA
ehN2Ek3Qb7sy2c65UzCP7LqiDmyDkGngTvac71oWO2gBX6vxotWF0hRNB0sJ/9O1GxAcGsQtJrcv
2BL84mC2fp9vMqDB98uAc3mbEtcWGDvijkiBGxtxvwtbWZcPHMbmkfSckW2HmnewqfqcYTIGnIXQ
WzrX46nwYLRtNG6VFvqfGI4tm2FzRrlmNKxdJuH1H6ahkr2fyzcSFb4Do6OHX8KKm7g5CD2x9sTV
MicAkNeYa0bO4XoZwozk5djWPjswxtQKTMDFC2HXFB8omQ6YdnUIpcqNmbDRoLOo4RAnghY8862Y
lVr8d4QkcNhz+URmE0xjAlgAJob2qSUTOkNb5z4yzphaEkxJnrQ083HOR2M4O7U/g88jO3liSs2R
xPg54wd8JSVvWUgiyjdoG3SMDUsapm032ktyxU6k/kdXyMwSdcMTXLzA2emYNp2zIKUQgqelzk2W
QQXEDzcJCznecuIDyNFRKh862xk/121sQt/AhbTx2DAKB8gL+T12XiEnlK0UZ/gmpnXX9TYtZQ/F
4g/TV09HPW2kUaTJvgUTA64JB5Vxk2h4ckq9URdnmjbdzs07hMRptmgcSatQO+Jg4o1VcL3EFSeY
/4ykxtVd8JRs17gccVf1nR8at2kLue3e8Eofq6CVjsOpn3pVfCozmJ1pzrSpxoKXrqoFxwrTP5xu
+kVTKtRbH3k+8b4IL58tu+RTDA309lWcVfSsfia5deo8ypK7kn0lgHkGqoKIf8cz1ejL+KYR1kye
1qxjna8bj/9wKrQYhSnRhwYUDexoczPLht6a/0+fzSfiAQKIQ9XJfVk8g+Zg7itZ/rFi5UfGdQHh
6H0slVdnatHBzH6iOY4oc9OrqoZd++BxWuy6Uke196PmjemBg7hhxYlxrLzIH65YMUguem7dBoAO
cOJdbfBnDdCp5i9Zntm309CBDmhYF5q9jE4RdXuQPMV3VhqoZ0jS0AfTB3jmJoF42G3Jgfkvmh4W
W1wbEakhi8fc3I7xfQJZ8wruSWqvbaM1YK3nzNxWkJj85zbVMAPmRsltsmih6R+sshLNt4IH8nz0
BJfUBgmOayS1gXhsGfHJDYfM2FyJdjCcgH68l5y0ptQpvRvsPT6oSm2mTD8uPnLeV9CJc8ciY+FK
yGwGv2oqhALujRBxDzVfCx5oQsGsDpKyP020/Q+pJPfkud3eKgjO7pdRgTRhHiHY1HlWVafSmaxr
rQcKsYmbspBXEbtv4sCzafUfqUS6rzqMVGiabtLJVRZ3IyiCUXoNp8DcPORRI5JXUS2mh0WKCmx+
qnt4XfwyIHObmM1D0VEL6/Ezbm9Nsm+kc7JDAlH4buq0cNm1cJqSTbIM3KGJ0afm7YSRzD4XDKWQ
jWupOydLxFAuZ6qbbjPCrgL7iqtTUWvcgmdH1+UbMZlTu5Y58Yfdwtoo3qo1ITDNIaCLIKxBL71c
ZKA0brnWOOn8Z671orst/ZI1s4NR+2xcKGI8MtPwFs2trTERzUV+b0OLGtGQot4C55d78r4JOxxr
c8QVvakTk2+TxgFHWmL2SJduW8fmrTGBSzuw38rnc02TFp2yVkNbK5hbEA0qi6E/5TlBvFXLDott
F3tZDFoVV9XcWNz3mGBw81hh7J4uVen/lJTfKCmoqXR7/67f/5rWRU6vyvefZZQfP/KnjKKyGIgl
7JLCuELUnWL+z5gGCgsTYOcHqh3rB/OoP2QU0yWty0/9EEp+jWmwkx0sMUML2i9WAnr/xG3OErYP
vYbv0V8wd6GvE7y9j6btogHQMGWY5QTLwydcmDDJirxcMZKsdJ6l0mMRadq4/TLsMhYDFfoLAF2C
9hkHQvdoFFaPmU8lzI1N3sKxHdPAlaw19R4SBwCJ0wdDWiaCM2KcIIpZLNMtoPj48z7VcH3AhWHt
QCEPYH2KTgL/ALjR16cyn1MmFjIhduh7dXlto8wfCb9K/ZAmznyarTB8TM0GsVlzXrWukruxkq7a
58bONTutr9MCjkCRTqSXbDszHmMnIfSUxMTLqArUEcq6Rn8zmg03at4uhGudHIF+gcr0rtcGCif7
7OWJBc08kyiwSI61Uj1xfBzu+a6cZL6bJHs+17SsyYEzonHPvt/LNOhmneCiptEQo8n3u77N5LDS
1ErfuLCyfR224zZdWnfBelPyizGNhxOx/1DeGHZYvvXjLO5HdqbLXdWn7EHrOhJ9ESQ/EpDRvKy6
rGjXqd3IV8yh83O4VK4TtFFTTwwQ2SsBRcjmg0KAGoxXdmQ3bGATOW2iw9xRZHLjRHUjVp1or0fW
yCmiMIBoiljEkiQb7YNDXuzZT3lAGZe+Ibn0EPGln5CqtWCnJl1GQ79hXDoPUzUhzqUfkWnvssRE
dSn2pWNh7kf3QivIVkB6mD3bPOI1kD36HEO1PKNqfoCj0wfNl54IKBr9kVCtkhsm+vvCnoZtZnM3
blUIdkNpP6Ojo0FSZhc0XdVUP4iyja/Yb5e/Vqo5C3UpxqDWop6ljBwka6N1b9inQ0OnWjtkFJaI
wYSg49Mv3V8U5c12xnXKCdT6N5NqExvVMA6qdYwvXWSlGkpWPcLAteOB0CqF+IGFEsahV02og2b/
ibuBzpS1cf7nsJD0q3TfMttFfWM8hnkyHMa2cLdw6Ohy/TLsHkDXfNFVCyxVM8x6bvpi7oDkULk0
sMF86Zwj1UQXTm4dM9VYq/D3TuKBC1d2twiBbZuWqbv04x2dOZDm9tx4+vI574twTUE9Pw9JXezD
S1evaTodfq2afanafiYn5bmx2TO36i+6gCGTMLCVWCDisHpyoqZfjZpfHqCIRi9kVNAXyHbl95kS
HXBjAsvti11fQZEn3WARs7Qy/c6OGxrui3aB58tgITKZh/DqAv8a7L6+4WD16Zb1/Bsn6nwgl14F
k9p1IKfZX5Vh/yWl26DxGMfABv24V6vsYAMa79M4v7BMyQ5ItPjT2peG22brxkTPzGkmmrgenNuR
eoH6dcUupYEozP9OxbJP+vm3p6KN9Pd3p2L2Xnbv3a/HovqZP45Fz/8XTkdHV8YyxyBZhbHgj2PR
t/7lCJaTOyh0l7kDIu6fx6LzL8YRqLsWGiidPlGrf08XTAYP+C2w6gKF4Dj7R+ciXtlfz0VWB/MP
6z5cIfBt47/5VSlki6nBZT1YBzv3wE3bLP5oy17uFtYGHylfKYq1KgVvO47zV7vqGNZlFkhEbDzj
fVUNrLLpau0dwQEYIYGzMxMBU03cKECd2inXUWe55ziX3f2cyuSx6GyA6VhND0XkiE9VHbIiLXXT
I8OGTT+DtCG/ne4nNDMkuxQle9UN9fKFbY8aRqkIyHw4ZcYDm0GyI+SlkpGome8GswOO1penyjaS
AEUGWE9aMDWVHS1dUiCNFJpjrg0tco9seIMwHubTTVV7OZW+R3irI0YBh3Uy7iZt8IHYZ/pJzIl+
mlliJVeyMput4XKyiMqIXlXzfqaevxUTMLyQzBCUtmotCFatygYIJqiF2vyO2Kr0vRkcg8B/FbRF
27MIQlgk0+m8TcsGVNbypNzZuV5/HTmjt2bLjtAmobPHhZI9NVZKR8f4ON3VxZTufQTO9WiNIFbd
WQQ9jpuXyktCWFbxeNdXyfLFn8f5FX6geRdBr99DA27PjplOd5hz2aUHOm0L3HW4gpnYfC7MYVqD
sXS3tczlziVXsRaYlJgnlPlelhd52xq+ar65Slp7Dky/vjLKCLFSmzYDK24Z3FaY3u3wVGR1gdqp
HcCOZWuoT6AVZNvsmkba3yPobxD6+gSLozXuWAwZHowiLm7F4i6cblqaHWPQQ9oG28NwVVtz+hzN
if/mNg6LthOnBsAKYqAm5/roh1ZyWnRHP5HShyYJjyB5Ye9wd50Oev5gVVa9A4hl+KuRPbR7xsBu
usrwE90ts5ucoshatrPr0kMBXHDvaeEEB1mPCzLpTKlWD+i3fsu1UkW9EwbpYuVfBlbVnEPHyfew
9s0rp8cXWNQOqEnPTV4bdoiey6i278B2LfsJ0eFMS2deGaOt9pJV0Q0bCLvHdDH9gBUY+aHQhkNd
hgqLW9oeE7XaeCt94ZwaJugHlqHW+zTNQQcWYGK3oxXbN3k9XhnxaHE54qfU9B4oW9S/x4OnzwCk
M7Ex6tB9b8zxm91MxSGaa+DZc2Efqia0ti5y4nomw/JsWtmXeTTrKNAiy3hzvfKxkuby3HX1DHCw
1O8qAhEl5C/259mAtznA0V3OsRS2CEZSVO80sOmtG2UNbCnT9L/Akop3peSHoiXJn9D2CbyZWA3x
ehZXpGPoS02T8nEAcOyxhPHBNbsexCbQlVWfice+Kg+cYM6xgnNWsqspgMlQlCx9S7M7PLT0mmG+
d+axx9i2lAcQY+CwSNCBMPNNJp9+cnBRbLYAV5s1WWvgveWU3tedbn1bAJgGJg6PYInZkZDWdvbK
kpLpyS1r7a42iirgC3VZ5kccat04wFG1dkJJdZqrpoXcF/g+9pS02IUdOHPgZTgi8ztJgPqVQBdo
TyxQd6nO5stSeDTV+ajLM5bz9ovZw28EHLImnObuYL4ihOVi0Ci+TO+VKWSDfK8vOS5HJpIsw5uj
m6Wrsh0JWcS/ebaZfMjJUSgvttVF4bwZyqWjhaiGwVv7vnyKlhkGUZ75MAGpjXnMdQnpu6FYriqY
hCeMVOwOFdpramStt4oiqqEk9+FAOA18kbZ0gpwEEZAOHYMusD7qSjJNaVZ9zlnEeBVWsX9ng7w8
dJ09FSuw9P1d0mvZ2nVL3Pt19+6k7rTDtund6owE+qAGZ3zG0KkHXlgs+YoNms4GwL//7HNqnBf2
ery0npVcF4v85C+9s+dEXAJwg/LcRVbCpTSm113qsBNy1vzrYrDa2z4Nm1Oqjw3UwSSHLF3U2I/I
/ggfZO3CAHRjd435goXL2DvMzjdt6FXbeEqNb4sbDSfSIvW7ZTbqcGGlwGtc5MlTz+ArXwEl8bdm
6kc7MLpgUecIvUiE8S3GMh7i9M8rGTXTgz7wpy9je1nPc19vusnwrghZACCf8iq+MV3cHWZGQe5r
ls1CBx3j4hyZw67EAHLI/KV+ygd2qIg63bBpe7nNEPs3tZTQdeZeX0B7aszp7AibU1PJs5CRcfRF
lH2CzZetR9ysKyk4bhNu8asuNOo940A2hWdN679ljpOsi3LUX8koh3ueTPEh7I31bDj27TKk2pfa
cvVj3XtwT9nQcCOSMj/YlsZSS7Yc3uXz6D1Foxdi4mr0h1gmoGOlG2rBDB1+a9IwnNu5+VzC4vyi
LwOP/6HtF+JVkxUxcxnFGrGL2FenXdmlbkBiLdsENwIUUtaIrwSLXxKeaIl+p7oHzv40jR4Hm0Jk
lQ4A74PS9Pu7JmryfRVzS6+m2s0y0DAt8Fim9M13Hzr8QeYxI+9p1K4T4PPA+4tbybhj39vDGwRh
KEiVAnl6wzh8znrnDQ7/ux4O3918efOq6b4UMCFZmVvzek1xaGGDbtomeTSaqD4y7HQfZZ0Zz1k6
ll+YCkwvbcgPypII87uT4B/MjjVasD4QaOxwxO3oqFnmcKLUAhoJRzfTbRTTqrdAAyfx9QS+Aprm
NHi3Td/MzmvnhN8H9rl59GwjXxxUFAP2FLpnEFb6jq2/NQYoaIKE5xqteqt5gFJ7+XItpjDbNtkc
FUfcTC1EwNQA1m9mV4Kh5RFjpPtmM/r7pBOETG/DKc6v3NgW7SPJ0Djc5STyEAigx0MHXkW9nX6F
89BpT3YTTjawKUlysNLYk3Bo3MRcl5o+71q/KrfS6V6A6IyrdorytU7vD9HHegGdN+6dpGaTeNEP
Z/5L5S10KSeJEietdT0QQSJYqWG3yNhO8QwjWttTizyVS5xvYsdwj5wg2kNMTJIFM7kIolLMZ3rZ
5tzybR6Xnm4tTsZ3tTD22PqOtuosbdiJcppB7apyy1yMgeXeZnuVJIcs3LJ3kM3pVdjvPbVuImu8
ZNfhzA7m0LorFswahCajw2JF/YE9MeGxLYzk2OusUhE58TVX1Nfgm9h4ELnNp8EkggXldt7hC00g
wXb4dSHBb9okrzZjaNUTvIKMgwwxVSXkvf2AtAKlyyh2th7q360BcGVQZzWLBlB6TPEVHIfjvXT6
ULrdl8FSVoOnsIG93Qeo7glmtP81cf8/TRwri3Xanv93F3dKWDjGP3Wd/NzI/fFzf3ZykDEwe+HS
NNmNqHJs/+nkIGMoxRPSxn9auJ9aNv1fADMIveHFYDWmiw/iT7DiHzaJH7jI/x61xPn1a8vGUYLr
jR4Q573pI56qlu4nc0cCUMbO6i47FGm1nKjAlq1mdAwuloLyzu5jfd83yEgrUA5kGkQzZ6pgNEqC
wtX8tIQDAHsC6qgowI7YVO2LGc9rpgLkbWJxpsP0f1vqDNw1BTvn5FWYuPMAHrg2NiZ8iJPPXvQ9
71JNvhk+ZNyqpfzmph7zrCZBu2JO6AOCQIe9VyzUgJ3Z084bR7yqLu+3NuOZvSuYI5HR8Io55VRe
8zZtAjpjWb+bfrls0YYz9oThVp3JsoqVE1taWe/zH3gsES6DdvQu3KxZIwD4leU2kbMdfVcznnUZ
RsmmGCLGZoxlNPst1pmbcueNrLO4qnoTXzidWVOPt43hwu9yI2+MzrB7Y29bZbOI7pncO8QPsqKx
VklU6Eh48Kb1tRYDTjkIS/2XkWDE+zq17J7eUUoRttAUWYwl71DGwgtxTIweJ2IgMkdEFGWFE+ou
KI0y+lyoSk+qmq+6lH/dpRQUUeO9LsPUa5tS1Yq4od3dAKuq5/8pY3j7xU4beXa9lDIzUxVnrmrP
hdNmPap6tM3vkA9oTtqCHrajxWXNQX0pYqWqZ9ti3DZYbm4bVeuiTVH29gOrJbTZD++kM09PmaqP
dVUpAzSMAxMqQ9BDW/+mqYqagMe0avyJKZevsTyvFMmhVzV4io62GjHQYqhrSwZZZX9kKLQnCZHf
x6qOlzTpnOO04UFJma8J6n0Wkhwmf350mSCzjcL3u892JcL7Iovd9aR6hkx1DzqK/RVxrm7TwVwI
oHXkT5XqNxpNxDv2I/lfnEs7gvclvZWqR4ku7QrcGP3soziygSwV2rG8tDaz6nJa1e+MTbM8s97r
MdVowRwE4ygwaJAS5p7PjuqZLEjl2zAPrUME1xhkPb1VS5MVhp33vqi+y68rWjBOrP6dbRGbdMHt
LFSnltGyyUvvpro4Uy5msXKikJZQdXmwIZxTWLnibTJwXAi3pB00WJfCnsH8gPbrg3Kha4T8G92Y
qpPM2MhwNaruEqjCsi9Ux1mr3nOQdfralHH6xjeKYK961KFa8v1QlvU5Ux1sfWlmQ9XXYutabgH7
yetCdb3AE2iAQ9ULzymDkRUr6XismFNy8ubWvPPptdk+xC2xz6c21Fa1l7DD0InMm8Ebumup+m8c
/rTiCJg6G2pkcurjrHkcsmF8SFT3DsADNuJER1+p3r6VTn/V25WvbSaWRx31iwwglCJAnDY81CyL
3/WLHhEZ8bEJKQ3BVmoCeZf5hYoehcHXDqXSHHrEB6gY7HgcYuB3Pt5LgURhIFXMts6uTsSLGu/L
VwiTONiVsqErjaO0a9QOiPS4VNjwZ8T6xEIdVJH6oo80I8u5LGjRTmmNd2llN+dYKSoQSs07EqPz
66D0FoReeccfJLxhR9fwwpRdBFIpNNwn/bpSqs140W8uUk6hVJ1a6Tt87dwt2oiDxs3qr6bm9LvF
K5CEphCrwMTsedUoxci9iEcY4ZwgxaXGTNc2vtPtqLpHKU6z0p58RCjAjfIUh8UtDHD/bCilihlb
vltYJrCdLkIW8Gv9RK+jn/w+889aVRh38yRZzCG6GbhQhcTlI43lF5FMKL1sGCJrvVg+Ilo49tOB
/afRsa6YWxFUB6U9mOVpQDVnlMejRmlymoMf3mgs8eAgPhgBYO4w6Bpn/gKWBUlvvMh7g1L6OqX5
wdHfTNj5j5wl5GCbyviUKo0wV2phYyXJo2jT7j7CiXQ2VDutDSSWViAim6eO+u882e5ykkqJrJUm
yfE53udJhVDJ3eNel0q9nC9CJvkVe1+W9njUokLSzQt5ln1rHg3cCaAgmuZ5tG0sKPYcrmeLFIKZ
TDHNylC/Of5Qffb60v0O/BO8pKN8lXBOvrKlMN2ALvFXYV9vx8oDZjp19hr6XB9olUJZ+lqnHTxB
Q7HSu1y+s2pN5HjvQB4FzqIRH4it5jlkKLhhGALa0C7UXMJJs++lRTQGMm/z4kXs8NlQIhafzSjy
dmXDNqhBhN6V9EqNHmxpD7Hv7f0hYxPTbHC+rXJMc+fe0v2b1Cu6E6BSVCOvq45NBfkz7IlApFZm
nzGNQR+S5fCCWZ5QS+3LLqDKnrxVZ47DXR11rB7R/Pmbbg45tTb76cuVz9/4Kh977TGObeetSSoe
PZlWWauq09JSPbRr2qElDDe97lU3blaa50QPSx5LEpakl89ilYa2t3P7iq6ctEpi/h97Z9IUOZKt
7b/y2d2rTPOw+DYhKSYCyCCBBDYyIBPNkmuW/NffR1Fd92ZR3VnWd92bNstqQBGSy/2c97yDr3vk
GsLeYEJSO+5rjnJ5q5KBgzlCfa3ElfXVjbGF1VRCeldjOrbBRf9CsplKmHpFl291mEIY2o4pqz8u
pNh6WaNfD26fATHVBBUkFb4XsW48OG4/4ppK1mnT1NZOsbMK7xq0RMjUdJxEiInAllzgEqV2Z7zL
zfc+gc+30XqBFeU0el81hrDbqumwKEbqcs8ANzFBm4X5JY+aNYprnL1zEVfODtZtDTHUOBEMNvHY
S1O9blTtujdtmIa97oZIkZofyQDVA5vMydtHfePssfsSfld09MbR0n0RshBfMAlt9hk8xv2Mlbkv
LTh20yQ9uSN40vlGLaDfw6PNiBGzDOfDBWx8LmvX2ka5eLKawgmVzDsbettlfD+1xxh3crs93CCA
+wyP/uMkWgUTXL2DyGfabcSh3cj3VLQl0gLSBo86wLFVc7wtUD5ZmmZHlAGEIjqgfKulHNYDJrfZ
dnJbh3Q24g8zf2YTvoF91wRd00L8astb7JpM4UdSNXecdzSZ5pDDB1WWrUJmyF6vC/cWYjoULtVJ
nynQ7A4rFHxEmyXaDyKL/DjJPX3jaC2uvQTsaD4rG88YhvqJ35pzBhFPrSlfoTyGuZJPd3bbgujg
w3yw1QWrm7yZeE/QsLI4PLzpW5mEJnz6Xa6yreAtQTFN/ttMqoeuTl9HbJcf1LwuHsi0dbfAJtL0
rahpbkXee1cSDKYMYys6qI4Yyg0+jiR75TUnGEy+6JAOYysZChvZMes9Ul5SRqckacVevS8bPe5+
GGXmdB4WPQitXfLCyCqKCPMOEBC1R6tIGmQfnXFtmu1y4zWtFhB/Fvs96NQxqSYZxhT+T9J2rzLT
vo/tdGIQTMJlaml8S/NY5o72kjqmvmkXWt0mshEeOiXGB3LUD4sC0XKcEiNoBoUIN0O+tsnyljrK
2RXEBnnJaAcFnmmbrsGMue6raacaCi22VQAqCP0qLbQSYCd+4LFAMlxc0h47MiKNguJGKdJbAmCM
684yn7WOhDuUI8Mmzgl0I+iyBTgsuDHlBNe1XDDANAwEL45ZHQmGN7YVk3So+XDG0vE2WUygbBLz
cnrzmqhxu2q3azaMLxUCCKMcV2SyGftNTdqF4+K6LNPMeF4UHagyJW2r9Nwd4ZvO7Wwnuc+4Cike
y+9V6ZwQa7foHps6ey8IUDlaeqder3BhMMaT6RPqyDHXJekB3MPdMviWPqJry1/MgZls3cc3FRZr
W498+VtL5ctlbgGRi8mx3Yi2923hdL83+P/SX+UTn57GEJ9TTBVdJoY2lJq1cfypMUwiE9YtqYEH
GCG0dbCbQTWkyy5tDbn91VSr5l1QS1Uc2Woe/NQy/xM6P/2t+Ekycbm4zexote2AF7PaV/58cZlW
rb1IkR60uW7fZdZWJ5EWya2be/ndry+1ziQ/XcrQGPtDQAJP/qtYu0kzch1LLgWXsQp5Rxbswpa4
/vHr62hrJ/35QiZDWJp+/DLtz0nyeb0sZps78WEQ0bLFX8JkejFDAKrS/kvT5qj4Ry9RUx56+Sqc
eKVyyzi5JRJnba4jKIPhrz/SXx8xrhGYFqw6HHpa51PvP6i9m/R0GQhbK3mNtxoxTdlqc2iSn6EF
apy07/Mw8py1NvpdsPEfatzfkAB0lG4onX6BH72yT75W3/8EHv3+S/8AjxxSKdDh4P4A2w2rl59o
AI73G1N+ywDVUdE5/Qwheb+xVWHkAHWA15o3639ZAM5vuA4bGr6u0JVUiMP/FqT0eZmjcHRVXJI8
FYwKKOvPr26lDllbJrncO7FmSYzZzeoUz/HyUGrEXMaxZfk/3Z5/slf85QUmosNAH2nhVIRS8vN7
hVIKn3NpL3vMCNszU9LRv/iK/Poqnyh/3FUVRSH8iZXWoLEz/flr9Vanjqh55/3SNyneEXNz5hAe
fU4+EarKhD08Q4XAbDLlrpuc+eHXl4ej+Jf7qrEjguUyaObTfLbcGTj50nFx+n1d2DDx5ymRW9I4
1f2IVoqJAB4QczYjsl4ipyT4KTIi2AACn1a/A2L6SrlG4VFH7nLdUTqKTawRSO+SiQ55LOdnCTSm
JzMKZaWzE7zLRh91i+UjlEPM3y/5HSrvnI7WlfvEtJgsOHZzLG2reYrSZtlFY8nWIWINGhbZ1sCC
QPFyrzZIyGFdiZt2Yi6rEzH1pTeG6DjZnXjFyJRjHx7i8pHg2bIdq2J8LIZq2XVkDZ9IVC58pNYu
Y+IVc0witX5J0kU8a7HKL04AAKeuYRdlw43uvNEp+4DODc48twrOZKyxFxM4D4lzpxNP221Up9ND
B3zrHmkEMdUzYzarkSue6XHOYdlTbISTtueaPEu8opyp9yHm0bcwu7zGvTHdR2o54aGYtjgt6c25
K/voKAcmlnajFYeml3wcox8f8eseH9Fy2F95OnooO+ielU5hMzDeeV8Qvfsx3bifTtXykPRR/Tyo
kifTiErd25PHOzSx8RroFJgjKOm+IRf+YxrE8qCi7HhY1Lb7ZtekbEdoKQ9N3Gv3aBm7b1k/Vae5
rhl0lsRZrf0KE12znEh5sQdJ/VgUDBsFznpTNephzSzwTtiJh3A9XmEBDl3o0B6FFAY7fpzp5KTS
uzGqNIfmnYTP5cFVeqJT0qE41C4Pd3EgXM8DtkhBR8YnvZoNK0EQzLXpiR8LHHo/ALoov4snOOC2
mzQ3Jt4pfoE4/0fO+AfGRJ9vy2INZBi1GoPLZnyMiBq5JgKRP7WivKJEWavNfGMPyepNlK8vu9JY
t4xPRt+EzBbaZuZt0P7BF8hzluIFTNbylIDuVDdvY5MnEY1YOplkSgbo8EyEKmLgvuaxeHUKz0JA
E2VZ0IMlV0GdRCQCq1HzbnmqvK4Ayx70CU9hsjPpLNom3yp51cNotLV7XAOxN4gLudUU7i3iVnWf
DeutXpdoAff1x0JfsZX5wpHeSJ6EadfLztRY/5BdcRSJKbMKQhompRuOSUpLE7sf6uCpiPYUsoYJ
gCj1Q9JZL6q+NE864YmPsc7a3OiAxTtdxWjPNIsXvHHHH73piBuRWSxKPCEhCPKgbGIgt0yGxC1D
dfPW6yfrdsAr8r5KO/E8wGB+UbBswEwWaL3Vo/rFKK3lKjMU6+vs4mxDCIsLe6DCUiRG7QA5GCgI
3Rv4+uXLISIpDh0N+x3hmlWPE1gmryd36b6JTsnvlrrXGALH3B8NIdtxLrLStyc13fc1lCgMVWec
A+e0fRcFuSSs2nxgFpi4zROeL94pUxfITrZuIKW09djVv1EUgoc/jwTe9O9pO5jPqVaVOcm+hqzM
fdpLpQoNVZ2Ga+K0McqaGKCbd0a+4FlvzssDJd/qWD/g6KURIBiA4Npb1qEFkg05nPkl3IntOFQ3
Q01vSHa5dzSha/Vqp5yJar9TrOHGLEW5dRPHOst2LZKd2WDcGH+NrOimJAIzoPuL9zFOu4dSzx9o
WLRwKCIcSk36IbckxG8cvueJDumpionAM5NDIm38tbVBnOpynNBZjvCYIyxoyZtsMNPuiG5ssNXF
gew4y9wLNKQ56D6sOAB2JnJImsu14omRKBYZHe3MPSq5aLBdbnCXEV7UHLCyKmB4zAQJqojMCLQf
601ZFB+xkL27AQ5gXtCZi08Cwd1SOWkIV9a7ypJYXBOwPm3thBe2yUrtKl0iOFyeyxx04UHCg1AP
aqWMezJ1GFb2hotkimA0Ybi8lpWW7RJ6Wp8IAPVqslJvP8TaV9RJHuQBpztplWcUoc69f+/ENNm+
1Xjo2krJM9zECHj2ukgdEkpJYqyj9jR0eoEoUR0O8eRp2O16ds4RZjcIU7p3o56GXQziUmw4wF3y
0jnmEn3uw6wi5MawbA0UJu8IXB6SGZ0WfhyeO7+4Fkw+PLPnqwrmNc7Aef5MBmbt+PZsLzuSQjG5
cWxgfc9yE1j8pkGFaDRnqjO6+RUvOQj2VxV3+QgOQZMLwjrhydfXZtGJq0lGMqzRjx8wP+wCI0l4
qzqkxHmzqWpW4NJr1lHY7fwgJyNj9kW2k9tVgMCBMSr1UWtt+UpGlHVAcyrvyTysYyjg3n4Gpz2U
Q7R8SXNDBiOTuiMUF9O39QItsZ1jbjLFedihWz87nZlTHCwazXM7lRtVuNtGGcsQP2W5mSxjIQ3T
yJ4cO0YFpC7T1owWmHJkKW+bpKg3Q0z+laZwlqfqdEhTYzYwMRqDWIm9xwKH5V2RsuJto04OLi55
IX7Q5jXmW1jq5pNyV5Loe6OhCT0uCAxggVleYoaN3ZY/MKW/SSLpnLy5R7xlTuTjbgqCpYLSTPJr
AY/7IJISWnqa2O1VISPjecgcAoMda4Kpp09Fd5VgbOT6mZapPwQEziIwHeRYTAPU8SCbxgMpUFp8
nwrreSqGNMUfKs1OZh9376WRQQ0EXRjlGjuFJO0ZtFzupyTv0g2Dgg7R94w6Fl7E+FZnGtOtYlrr
AtGc8cQrArsZqzp0idy5UuYCu2SCLDOH5VcmTH7G9oQFZm2iUEdetcE4MN3PaCE7P0tr63bRo3Qv
SdB604WrdH4rFhgbCtK1S4mUZQbnUKHJPfMyLIt1YAO3EjjxAasJH8spnNrUfB3QCnbhj6pAeiEw
DLwTubO+AzllghOpIgpiCwaYk6TE6CTCupVpqtwptcA8bUyNZDuQkOwG6AUt0FQUrQFAo3ibxSBF
mFg8JI28q80yUBX+XnyRUY6FubZ03wWkXDfQrYTvp5XMvjA3XvSQMtT+OudovDZrwUgy7cjEGCCy
OABKVCf0JXJvqh1SrnpiM25XW72SPj0KEqvjcPfKWrmrUCY+proR38YllUZl2eImlpdP4TVPDEIo
S8HT1k1ZlstHn1GTpJ5DeeI1jfaFbbD6bgi7HgMltkdO7ZGtMl5lkmXLx1nWqV6iKcNjkjLAZQSu
AHpcuuWYALgrdcz4/sM4BXHMWV5TbD3ja0FI7LKWvySxPzv9XBx0qH4bIyYWganM8uEuIt3NMoKj
l2ETraVTB+vSWhVrWAIVh1z3mvOvm4jP9i+0DRoscUenX3KwbbxAFD9hOq3u5XUM224fK3pzjDw2
Q8phSHdN1rTnYq1oJPhgMPJgXroFt+WKgTEyiN76u4YGydUnOITPsn4S+OgaH+czxDPUBjGuWdPv
zZTKn6nFYN06dq+HcT9Fx4XQ7E3icWexuJthhtawdjvL2Mu+fgGVZ2FCtTpCr12uqkk0T8Ngmrdj
qs8PExX39m9uHM3xn7EbPiyRgrphQ5aHfv8JjyK2J4dlZHR7JQV9HbvK/row1UMBkwHQDKw6jiIW
mDay4vMeP1uVc+qYV3P9mgnqZsekCPr1h7q0nH8ClGjbHB1XWz6UY/6l8QX3Zo2QIrgvS6PBwM0z
oqBzh+YkJ4UZJDliBFoUMkSczcETkan7lAmaVydZX1NzzO+yyWyORmETNhlZ9XcgNlJ6mFiHHkkO
+0hp62bT9Chsfv3JrX+yEB1DdwEvaKoNGyedP3fTFjwMATkQD6+GMw0SNfTFpvSWbb3M7E5pNQVe
wqRh1Jdxn7oGJhCa/upm4hu6atimFuWSYk0xJhNlfT22uvk8ClFdpxLimqqWxgsj92S+FrGoxqs2
SdxDhDFgoDJW26aM8JG4xdk+9lLrVtUgerZkENzNRemdKCDltmK8eYXueSJSeJiCet1hdHNQ7sa4
tb8qlrN8lG6sWhu9Mk2S1CHYUrTY1L1TXRyGgQ0M+Q81O80yfUmc80MS5Ua1aeOSnfhSqwO6Neeq
aNY9xVvL9pyC3ist/AjVFITVyEWozxHjdgBMqOgNNagG5EDs3fgYSyWGRm3pxUtrAMge+0I646mJ
iCn4NpELwJEEsSK08PNT/UEQgqDsDSMbjBZDhR6L2oAvBHm7jkwEbY0BDdKxZREfckqaIJLrf4go
6KNA7YAzfWIDNXTHJNXpV55qdt+dwpgFpzE1fasmzG8jonZGYq69OpzZhBMmiJTyDjZtjJ8o8mmn
1T3dN1usa3bf8EjFCIHYZ7+zFChDpSfk9cVP2E1M8bZkQ75t0z7dwUXgfSLiAhFWT0ORVPbw2KfF
i9PSP8pZE8+E+hmkYi/pSFPJvfNy3BCPEmW+z6Gj3LWZblwA3nNujGQCwQWp0F33BcN+t36dmea+
mvjQUu/jwo+ZN8/TYD6yRqe4J/w4GA9PNP12UXXfqpJeZp4140CUdP3Sr71dlWB1npT9SPq4LCAu
LMU0ECMSQ+3oiPPJKseAqZE659Joh0dVG0g7rPT61eqwpVZNOiyh0T0HWL1xAvTwkL/pGYBS0xTi
pncwnoL1zW7SR5UbkO9MZxSZZu/4tSV5R1biH3lzGv8nrN/mHdYkd2WlSnd0hxsrNeUepkpzbEQD
KodVtLeZvfUIXXOwt9bC/KAo9eZpWhz3pE3ALJ1IvFOsifaYwvI/2TE3ruUA3UHEtfzarcZHmMq0
99OS4jwIAkTEs7gpc/AhiMIgBFMlP1zeUhmmrhSwiaHVzo4g0Lun3Vat+FarTFT2U2L7GMsgSVPW
wnn91DMEAbIm05qFURfrMyBj7KCtr+q87u9qnk+BACx5gbc8bOe2zOwNXG49ZNIPMrI2ryk2kFWQ
zGZzViEDTT7SI5btehaLKsZrDKxnucoNl6VK0QuuY9jcqhWUqAtnucIwcblGye+eLstQn4FgWN6N
up8HkobMGMTD6JbmfEF8KoPlU5I24dvQuKBa0AUXcJn2hUlBVeD+dhoi28LREHhAiRVug9nQ2QI4
cutXIE+m7rLNBYAQpKeP1pXLteR1g1wLOzfaTJhBElUCeqXCzLhrhAl3ngLYo0+hJBtqpprNMALO
VT2POJ7U4jBLvhFUeB0QR/IK1mT83Os4ygD/wSn2xaDUoZexBCuAuyms4M/78Vxat3puW18peFQk
U/bYfeszPO/Zw/LmSRomQJnVT807Xh562Kn98lApvOaR3hYHZQVXDISUOctYj44XpEbB9RymCaQs
v5JonMlzBexp0D/CAeTyF/zmckjOOZ7Q1ZpUgLv+DxUuG+Wyo/D4ipJiqenUfPv70kyBLgWGpwfM
H6I7FZuSk6gh8jRYsp/cvmueao0yHUY/mNqwwolTaSTMC+m0/Fjt2dyhOn6vC69+mWOKnVZtvNPk
sM/WE5T8TWI17btaGTyQPB+08KIQgPYLVJHxTq/ruWnXbbiL6u6q6AoQSS91qHnzll/nEF2uUuYv
98mKelOXrKcADdqL5rIkTDl034cmql8TLYpvHSjaW6btrJ+cXCJaHcBIm68TrejXpbx1cbQiMrTK
7whsBkUiYj6wHU2/v5wNGlSCI2bzCbQIVlO2gqijYpm3TqxYHBWT55JfTBkChVO/n0iC9r3SBD+r
qYRN2mE/sTNYPzbqt3TgQXoAxIelUKuTJKrqZOm8OJjZYl5BefjcdRPxxq2sKc7xdQl1Mx4fl4ky
WeTgc2pdEGNVYgIfsY891Z2LL6xdREfwC9u/QIIjdG8siwn6IBN5CrKZ8rNjNxFIUxj6x+ixt009
U5z0NDslL/YODx9QUIb4lb+QA/JS6AoA9QRmbKQRrUJP4WzYKNN1wOWVQ8PiuWyzs8PdADlartra
jL/R1TMNhtKy9hPdDArVGvBVAW0ehEPVDpcfyGLsRm4mHKcdU+qO3EWDU8seBT2ewVrDt+RunsDL
9GJmflgh0IDnUAAirlslRtd62OZGfitdPedRwuQcY2bgBlxH2i4gE97JFnS6QrVz7cAyujcaZ/jh
ECi96/noaP9yXtzUowkRhJK8dWVLydF0sjhkFS8ZwQbJre5UL+Nocdcu/sW6m/CqjJAQQECYyyJ8
aZ6oSjJzM8wLBBKYbR51y2ClxMupbLJTQzlR1xEV5AKJZhx44IubS3J8gdQv/7y8mDhaccQo2gBl
dOJMFRwqh0r285dZh19RJlm6q+FJhEZKVRk7FpvMaLGyTeFInEqtVF4LW9KRoUzazl3+MZiytsOk
o4G9AMVOJ15Mnc50aoFvF0RWYyB0PBQAEvjG08Epsmk/uOazbOMkkOskpgdQCQfL4WJ5PbjHPurr
3yfh/xlV/s2okqaMuvxfTyr9uqp+vPfp+9D/PKz8/df+mFVqv2Faemn1YJjrl5bzH5Jlx2AiiYsm
MQsuM2jaqv/hu5s6UazMuTA4+EOX/Idk2VR/g25sWy7mWmxt/6YhKnEOnzo7lw7UA14zXc2x1L8k
BeAthqq6Tsd9XcVaoCcpEhJZeb7V90+Lnb+5tPcwMGQf4oXp+eT8QqiclxyboVxARXTv3dHNj0rR
59fzUJxGSlvITTYKzNbgZVMgw2Q4+IHnovxHarc1Sc4KEAYZJKk2UKk9JnSePXjEqOlnQYRqgHVG
Bd3dzUOtcWYGdVzzckBmJCj7KlKqIMu7p7Hw0DqlNfOiWvchSb7ZilCDAgfzTQ77xsfZoz2IsX0i
8YztwRqNTSYtJSwj51GZ1LvM0N7Glsvblngqasxv455E8NqBpGXrZy2hcaXBIf1PgJOqbfNka+tw
Zc1jnxS+XkU1gvy0UoNRcQ5t6x5ihjgYuXFrRozl4r40NhLSoZ4r88a2uZW123aB2vBHi5FbgLvz
A1+B26C6hxJdRYAfGy4GsLP8UZjIGiPK1yHR632G9fm2LtAK2Q1E0TE3z5M79OH6m5lJS5t68E6l
TnERL9wCURh9aPWaPMc1HPalwKiw45L4ullXltnw8SeDerHhAwH/0BxKSEYdznuRsyoh6+pjqRrM
rIxWh5C1oJa7jG28In6nmdK4D949Y+M+NKoCSh1Ri3QA1Ka4jbkrtR6FNtkb95Eb5Ry8CH+FQukn
sDbfw2Iz6Bq56GQ5EDmV+8sioYhGUms2XSAc1gG2audydCHFqt795FIYEio3+qVqnceUDxVnuXkw
lJac4Gzo6FLL+ejA/AtHsa6inp/FEecm7eh8m3ode45J5tuRjbkgllbk0eCuRwLbDev5A392hHYw
CECF0zcDBJ60Nf4FnXJGIogT/tS7HQB3ze+U3KVOoy3THZo2tek8v+3ap8vzLilZNyMK0PVgpl5J
WDKOh3KiZny5GWy3OKpa/MFLzqpGtoQ7GavTdVgq0LdTP2bW/FAk/BN3/DdoCzz/mdMOCV16w05/
gMRwv+DnF05Exm0cB7hoomm4pqcTPrjeE/WP8G2HJ+wOLCaXt/FyMyrBS8EMlHMoL9+AFJkEYl12
xPTbIkySRVvkHdgTuum7soMmqWPMs7lUSkYvxFaW+nqk12pwAQbJneEzxEl35XYMN3ET0E5GE6XY
rzEBzh1eSlTRp3TKKmRlNauMVCWGi/DCqHrUwFDZCNwR0RryuyKEsfyhFmN6HhP4s+vrZWTAn5dW
cTYBbQccajb1gPBdLXncZuLl0NjUajcj1wtHbX0Nc0xsL89WKfn6SkTfNkbrFsISqAQwt4Gpl39Z
5ZcBXy1ab4dCNicprmDwYiRFMCks58sCWFc4r/iZ7rHaGQvbmDfyfpswQyHJ8uj6AbPzvmUZzbne
h2OmRa8itZS9lfBVJYZ1fjVoyh7K/OhnVvqGRpFHoOUfzDcMVOC8PcRzpH5p9N4KBkRHtaXWxDty
vrFmC5VP9qYQ1rpRHEbaUa7nIVrAFHdLVdlf8Ooak5vTgjni1rFZZFVJaaZ0HlevVtwtK/HcYHPA
/BBvMHPnJQUdEXA93ALm72Zn2L7Tq0aAbycotN61B4gJwOAVyUkzIZx7tbaMUCliNkWokCGgOqod
J/d20aCfUSa5O6lRXDLf0kPakZE5FV+bETNBI4PGWwQBe0/SNf8DZPL73qR7K2VhfWmx3hyRzSv3
/O3ki4XIJmgt86wvGdP1SHHps+r12JlYTM0sth3SSB+2qBokDYXabJvzzeDkHyiKuTULb8DlXhO+
nAd5yZ9kpOFtzQrDIXPuoR9DuIPFjZbYKZToC0G72O/UDVT7qPloHP5zOWQhLz0dYsp+YkKxpC1p
311VsUK6vNivG+exRP0F/ZWIg2m4cTBb2hgTOVdLOlNRK7RCWmBjdBTq+VQz2Z8VewhkIV+gda6S
FyoCO/RcraMhkm32pmf1HKBhZvieqvo9oFUBlDmJ7Bpf0eGYTiqP0FBxEN1E8FaGMFPxuklqmHNJ
bNoR9iAao/Nt2834SC15r4b44LRdiDJcaL7dNMpRRMOr0tf1d8jv7yYpjYy6jDn/cBsD+hC7hJRQ
1L152vdVW2/xHpw9sWkZ3foia3nnM3NUgpijKNA1N7r2ploqWwKFpu4Gt2zXOeAV2ZX7fpG98rTE
tFbJEI/FCSKF0W/atgBFo/dq0htrtPUljPUqYnoxUD4kjn3/Uyn25XcY+P9VQ/mlTvHT+v//9Rle
p64hbA5sGHQVv/LPYVmFp+jSRFoCFLMguJXJR5pzuBiVez+0cNYtwuN9M2Wl//q6KxL+Myh9ua4J
nxDlOLws9RNPCsdqffF6Mey16bLZ8Q4aaf69AiaEVZR//Ppqn3mil6s5zDR0kxhAYvH+jCOTQ6LQ
5FUDOj4WyFoJeDmeH7RZ6u/f6z9NwN80AbjcmdzVf90FXL+mFVTY/w1E+Mdv/KMBsO3fQPiJhTd0
y6Zo9yjA/2gAtN+gCcKIZT4AA3X1JfojEMH5DdKao7sOlkXun8iKJpZFlkOp7qg8cdymnX+HrPjX
9UMwJEzF1aKfaITPhkUL7FgDQwi5r6OQbCZruXaz25/uxj95Ef96CdBxy3JR7PKRrUuU2k8zt2ga
CiXWOTDHyNjk0gULp+SxuaX/c8//D1dZP8VPV2kjb56tdSgNGtApL/X8o/87nuXffZFPMzAnrXFZ
HbnEIM+Oel5Scp7efv0tNPVCK//T/oHXkwu7FYalY2ra5zCCjkilLB7xo7GUqn3Hnk+dQhgF1K4r
H86K8uKOuokyAduLowHsDZJgzKGdzeQ+zOO0Q1PSPuqJNIhZkOhR2t4561Y5EnI8ztPJa+10C12E
8qufx62G58pXjpxVs8vBd4/6BAN4ptVXoJ6O79bipXQFdHs4GUWtjXvYrXjtNwgDFdSWQY7n+nUh
xIJhxoBtYUoGtt0O2SFRC+dKdaX9rJQOuEliLQmFsmJf0cEsPuVLF6IkHq/6uBzmTb7SBCTyRuwN
SvmQ9vwzEYmO5X/zbuulc4zSEhmR0oxB58hyZ+rdCVFJ/zBXC41QNGg78raLsDba7GCWKojToJlb
nOg40mehXbtqzgjVoAud4WDeGQ7iATN3+5MjsyWsAalQnC6ddh1FBu8D1iV+XA/JOcrG6d3ry+U8
AgN2tA+zQxeQcb1U/pgqO3rCMq7NghKmyIM9wT4OJqn9aNsVr7Y6s/9QYFmR6ZEV/aOnp26yne3e
PONRwh9abzBUqOt6YSq1KXtKSXux7KAUUX8q7IiTMzVjzMEhIgmfz4f4zWLsMRSZcpPF5o++U0zs
8PvheybnB1PqP7zKs1DAWrHPxC59IuIpO6jMcHKEWo22qyYMfJCHEaY1MeXMGpXEeRiAM2Qh2T8O
Kn+vnPkc2ezkx9Kzusd0VZ1j9Olcle6QXIsSS2vDajWYUVNyJrgZIRgwcYCZSLudGHzuajzhYR8h
//W9aMHgeibFy5cQYY4WR+ReajYX0CUVQZP1u6l0c/gb2fg1r+XwtRcRP9x6HQuDTCf0XgtFP+nz
R6b6JjnICJBGTOJuXY/bCXeCKV3ZCj3Q2TtvMJ7MskOm2yV5RqsVytykGsEFbaTdYRwRn5c4Vb8S
EJ/PUEKYgOpkgu2SOFZ3mtlGb5EDwZxVokQ3+uTVkc+0zBk2Jm4rdIOReYseHQ8Ymmx/lrF5XETb
nBrF0e40xgcH2xP2l0gxlB0wvYHctIxPk2k9RmUjz72T4E0/W6NKsnxj64emRfo4DHMx+3maRG89
IMrGE1PdbwxlUHY1zL8PM8uxlI+j3u8IKb9qsUd4S0CdQmbgTC+Zf6ih0vUIJmtvvR+RmtuBJufv
Bc7I+IqOM6hOLFRmAdpCLe7ppwLXrnt1zmUYLXTWXMzSdi7ziZ2FH9qTq0fjSxVZyVktGfhALMBn
yhzItcAxARylpAR61/KuPzblUN4Mxjy9tgbS1WqIvdtZk8Y9lvwo3rvORZLcaNbVJW/QGBlMxaJ1
v5BgVb0uiTWd2wVL8TlL+psZVetJm4GDu8azrnJhVDutsUYfN1T7q8DfJejlIvcNklf6DBigmLvh
2Qaqq0f9uZUqyIxUo9zZIO20Aibn9XaMJgxDUpsgOIhayVcMqLLvFoOhvTayCeVK2e1YGlaAKZS1
FYvodn09xSVuWMgVOVXMcFDNBl2mLdeau0nuJVnH+KqOeGTy0iRoPj0n8kGi5ZFPG9/rmFQfF8bZ
V1amL35hQRD3YZSr2cYqM+9A2Wpt8cu0oQXH3sHqvHrb23MNlhMrO0yzUpw8bYM14dIDb6kSaBOX
tj0o5DLwNRoGZRFmYiFRX6vLrFp4/hjhWQd4JWcwK3f+UsHNfZuavmcbG3PILaa7SyCP+j27wEua
etDuRsfZ9zq5JI4KMAeZ1LqiB63wxE0Ll44gE69dXmtvvVNBzim8NPpAelY8Lt083Xqamh8vP65X
zMrKxGwPy8x4H6jbmW4ngjluO5ilIfhgvYSsYcCfpWfOr8Vli4qQSyIbw07DhlrmD4uOyYVR9Opb
DoPkm7N2a6OV8KNmayghqvflmild5uuMdO/WaMfnzEzqxzEtMRD1hmpnWRKrfckgLgPZZ+Cker46
D/nRrodXeoT+4CL1yjfxgKs6qBRDIgZbbJ7teOORqZGsTlRK2OJHeG3n83itKX3sbRatnvc1Wt3/
Zu9MluNGsiz6K229RxoAx7joTYyI4CyO0gZGSRTm2TF+fR9QWdVkMIphqt7WItMqKy3lAcDhcH/v
3nPn+Dm63rUuoOqqyNn2caMBzSWySbYrFC4TR6eSH6wOSErcCJuYho3/SRLsQA2h4dFhVCagu3Ty
rd3PuqypbBkWdC4tmImzAnx26pZ2pdyVkdX3iBh49I6YtPPCFvWuJST0p8vRYp+ksXWb1ZZ55muF
S/GF0iG4pW5++xVny2603olSSR56N3IBwFWIAipLWZtGjXhZynwbJJzQ6/lj17gc05WY/mmPOpqG
JIWOwm0o0FIquxb1aDxrWZWu85IJbvlGsp+Y0UtbNeQa123+EvMNR9+lglZIrOmBiRRcW6ECpC9u
3VsSB+iyGY27jWrIHpT+rCfJhlQusOb65ymSlnHZZLm71aEgXqOCn24mRe1eOs6H95ld+stJwppY
zYWs388pkYP/a1T5sYMh+o1qlNol8XtUEfxkvBZIm/dxqs8amSH6mreNc+MW3bBR1NZ8BEBsPFL2
NR5jsxwv+VJZm7AKldWI3m+F0zj0bB95Kli2+ksRZqjyauDrSiKGy9e7Lk20fzT0HJrE6kbNc3AB
iBzOzLrQCB/FZ523E912JuJmMAFi21WYr3M3lrtslGJd0htfDrVq8BLbEJha8j2ufEcLdvAaMLe/
zuXJoXAL9AyaBCeUs8mJhkvE5mTLpOCqNUN2FYDqPLmiEJDtoIxYTy64kq30EVMgHOBjqNKtfuin
ik5Wg4tAm6uUSINBA6tjErIEatqXUIm+1wn8CxaFcUcvMr+yER0SzWG2AQTicnxQMeuai3zq4/XU
js0GzoJ7jkEuXrSJHV8JgDCbVujgBtrMPIv7abgmgUBZ+3U5XEEK59Nt05Lf2hiJqa4T1pRQQMDU
snAQCqz5NnU76JATcUJGU170EtXAMrfz4g48c75pWXDYA4F1OkMjIa+qgCJm3VI1ChB3XYw9yZGY
bvuN0DUFQXuSK3eNqqKbcDLEAKYh5lI7y4Ya0D9cSLOkSN5EEOacjhJcVXb5Vmp5+qC2TKesRCcu
3Ej7rgZox42MWjSCW/X76DogsYaI0oFiUCQN6foT60HaOGSN6QZjo723emNcO3Ksd2RrdViNx66s
FplrdcNCdgUrXd6I6Ua1Bt55RWA4Wvr8w52hYF1ZEDDanbdSiUGWJcY1zQlyUIup8r1Gi41tBJRr
Fzu+BWEl2s5XdGWHA+Zc1wxRnkZ6s2yj7FYfEkJEHWABUxkqW5AgskaNMOrfyIZwEAPn1a3oBB7P
JFLOAr+7bsvRxtNbhcs+Vl6civwkzcifwBJgcI5H/5zLQGGroo5E/dTUG8ep+zWNCH3r+xGgT/Yl
ZwbhyO0yrVR7zQ4x3JeTmS1lOF6jUS+ot1rZDztXfjSTeTXojdjoAyJr9m3VDssAdvMpuusL8iVq
RwkASlRbbkS3hCEFFsPPapy/zhOKx3pJagN4dOT//grEULBIRC1XqiNhl5ilQXG05HrzEvnFgqQL
gxU7vxhK/6LMw2CZdEBTLCBj0aIQXbudpjj8FrSEVSSDhs57bAfwBc5U3JaGpU+0SijtI9UIz8LY
Kq9z8ChPBOHSnEJr/rVRyvZH2dnWra3hjF+lDpKxtiMEW4/cZGukYespYWIOdCYq49pw6ukazVd9
izWBenXW2uNyQLmzsiY4FINd+0sfqd42dad401UJR3I1jfZBrI0t2vzqu4v86ExzFVSgSWq6hI0W
gejLjdMOSXLW5N/Z3sO+sXLnQiNkiagk3SxuOlIDlYVetP21T9TpTo6hu40Jad1Ip+VVzDJYiQmo
JkIuap7iavDN70ZoVLTRw2m8MjQZ3+SUYTcQ9uqvVs3+CqVVqF+OpPt8TVLCzFBs5I+IulV/UeWt
eFDnL6SlZeVCDZ0QNXfenoWRY+D5buRjLoWJwKPq96kZdGe9MiY/MJXQnA81Hm5BPtR1Z5fZz6yx
1WVnaSSKN3Gh84qU9l5LdOO8liFgKDQ3ROt2ID2WUUNVdMS5cy9yO1snvgkOJuq68LJQxpeks50n
nWThtepODi5MGjNmk8bLGA7Mgj3exKcwzMJ20SoDohIiOc7AxcZeDMcX+LwNyibla7sfOVXgiRJ4
AjS04A3YiibK7igSPw0QbxdweaFZuCrKYRd7TaKVj7WIBUBTukoLbK1VuzLZGSOTtrK7AujquZxS
nd6hz1ZqHWSjH4ilkZROi1yxoVnjcVyylJdRpm1JLwZWFi2kB6lU+YJzp7PlFNOjp4z8+1Qo8pyP
YnrNVjF+RqBX3McVgqWyLWGllooJHSTyqyjZdoXpgw+kn8dhSuY3htB6IpaLaPiW1JY+I4D7eN/p
7Qv0yh7qBRB5elD5mWBn+yMvVQvyn92sLCW5nIoO/0MjlHQrE0wIPY/qHC9Xj+amKuWloTvBZcxm
iJZuGjdrxFrVRR3QD2yQJX7h/f8pc5C4Ld80DHg2YhHhy2nvFk17ndBaXxlBGj5g7RR8uGwNGFHm
3zSlKL4LBcFE3PTfjHG4nVq9gcprhejY817bxpgat7JUxJJXLb3F3YqTMQyr+osJ9gr6jtVg3mnV
zdSRsmAy4z3FKYxtGFr2OfKvkcWlbu1dmLmcTWM9+A4HEgcgK+HCFEqwcYLBvuOow/ckcLNvfmar
qzJwH43B6M/UUtO3/Cngb4dK3hqRgWDUqa8IwRy/B5Pfke3WOxH3bYwvXHfqt12NxhEdrLOtAoys
1Fe4KcK3H+laGndRV9SbuI14YWsX3gbxOZjCLDC6ioksKCSxybUfWJCTq6GcrH1V0V6UvbTWJYnQ
z4VL7FJa945HPT++tAaYv4s5kmyh1+xuwetU6Gr7nPDfJmCHq9xgEpFwyMbsxo8U69rGHrWyYoKV
QVqKX1qQ5+gJe5TDbRTs/Txsr3JzCM9TMzFvDToZebAcJ19pv8awdHysItuM5ZbWrChRrgzqDc49
y0v7soV6kRTbsRPprWTFpduZo8B2O3Vbp+1d0E64JSjy78VsL5B9/S10c9uLg5AvFhvBPQup4mXC
7c7Zytn73sgCoLdVwv6XHnYrIaWDQCm/iypGtuVIdOOLAFrbd7i8sXqmla1/RkhXvKJagoOZht9d
qyvDuFRc3XQvSXUOdLQgVTUsRF2U5qbKh4mjWVi7l/lYp3d5hkcOk6C7DaMmWJWUsO4svXnB+9Iu
1ImtSk0THSZX/8M2OTWYcCzRrZockqpuJMooien9uxoKf81TdD3e8/6bT0BEHrKAvbHhF4HHrjBd
Ue740ehRu4KP5i/VmO8rCQdeO1jPNkcQIgPPzVq9YQ+FixW+01JpHe2H4ab9mTG38axKUEhJcmKz
fc3rMHL9Ci1hXpuqot80g/urGgzlAXZKc6+TixCuzKao4PzVwyyt1+yFkpvFlnS+dq1HVb6y5OwJ
o01z+Xkh9EMXxdFddKaWayBwcQhmfV/OtQbwUR1YK683qN91CsW4qCyYk9WW8/ipANgPld3X0VwN
Nb5FSerQsk+y3sA+ya69scACqDb8LcqIvEqDMj3RHjo2FNBLlEX4s0yWvvcXpjZISRDScmGhE9wN
scEnI+60C5Woj9+yrX8JMDmItTWIM3A1/dWyj/Xhg8FEI1KO+GyGwo3cnicIdDwaxGw5mbyLCpHr
tuiYXJ8/uGPXR9CaJqjDmfoHo4gZ+ZquFFHjjQl3EU0kX2nA1AvOpMaJ6zskEszXxwsNt8M2CJU+
5B4kLP5TWSq1l42hQMzsKzGLmxPjHKKimVL+uC5HjQpiOoUXLVr8E+PTuHnf6ZvHx75juDMeBq7F
+0dJg5NsugT7CTgoCvA5F4jy8v7z+/mhjckg2G7wlKlzr+gQUTKQHDpKV689KSndknXJLiKwhX+Z
6shoplFHm9K6ZPHVbJI/H/rY/BG6Zer0FTW0rge9Rdc0Bi3QRT0XScZ1KUzy2uO5EGwralrh5GIH
NuLaX38+7LFXXxi0T+GE2DAhZyvSm06OaJCjAUquPbuK072WdfcETk9eYDFrXZv5+/lwxyasYI1R
DUg/s8Xp/XBBDTIMcTbDEbN4V+nVlsP/sK58W91+PpI237D3rR2eJY4UgxM4C82H1vA0/f0s8Xr1
P5rXuTn67U8yemHwIRm4oKSsbi1nUp/xe1JM6inFf/4jjk1aJBmWjbIQzd+Hl8YWkqaxWnvCDowb
QKRU84mtPTHKsZvKI5zbVyqNz0N2kjEQ5GNkLD2vq0AX+7QiXECDmoGo6M8vyMBFBaaJqrw7N1Hf
TpdkmMl3GMC9vq8wcvfFN8spvv3/xjj4GkUmtls+1DBIdXkxWfXWcLJT1sRjk4P5p/FwmB6oQt9f
h+vGTl/rsvZK9q4XQavqe73IaZR1ffQUKqwwVd6pVwF22VWJkWhHVuipFe3jq4deAWUpjBXVpXRx
sKIZZtkKpXArL9AwOMhCWrNUqTpPlbjaJaWbr/70vjIe8lg4Oaau2YfvXsWxCheoqLwsH9igWOON
HWr2ia3Ex7ko6KHDmKa0q3/0fLroiqaadGs4CEG7bMoiWsKyO7djehmfX86RkbiI2YtoaSb6sINp
4jawmkdS1D2WNhSASnMmRvuurOOHz8c58pg0Gy6BxrNi5TLmhfvNCmmVWSLcmvDjKVLXdfqsOOky
TuBQVH9Dqv7lFuIw6I89BPrCN0MdbFeoUVl+Nucst5haVkZuBLPFh1Dwwe3aNa7u6X402Y+Z9D/g
RqD8XCGT9b9aHFnXqAChC9D93eoNZbSsFhTAM2NK9iZOxr0UgwKqAKgMQXMU9Ktc4KKnW8S5SpJu
SoDd3u7S4bIvWirY+KpB4VBxXPRE8p2KTz+kC71+wenrqbwAGuacg9cvTScFTHbLPW1C+egi6SUq
wvkyEgDxnMG22bezbb1O/a/1QISmDTGSnrW1m+GEkUlnVqvKZKm395nPwUgSWZ0X5Kn3zsXkU1jK
iqTCPoNYsIqETcpeLHQcSkW3qDt4/UqsEF1Lzo5HbxvjgnTQzg5JvKKEZ58nBlqGOHH95cB6vXKJ
0iB+Y1gZfH1c7paucG4ErvOdbO/8xEfryFzTIbah4OCbxZb/YK4RRFex+xi5L7HSnHeaK3Y89cEL
4hod5uCL3vt8cn/c8ADnws1LuhWMLohT7yd3VaAg7DG1eq4jSR6O8D1XQS3PLVGSVe0E8jyk9Hpn
RG5w9vnIR15fdnMqEWJocT6eOepg7JSwtWCpohh76qxe+1bR77kzNSt++XyoIxeJwIPViFoHfx1u
HemLct4c29zLOuSnECtp4tEJQp0Y5/XOapLIWTY02MdFr1O0/3zwI9fJvkpY9MINbrJ+MNXtJGgp
O+W5h2uLuMk+vwsGAOKEfP8ddPcvl4+PIxnzIqXZKIxskGwHCyI1oCYotBhiueM8jiNuLd0ZiMMk
OeqPpynbDQRTCKM4fZBU9X7WlA3haYBLUnQF2JUni8KriK/63rQ2FJ5+/ukNNFTcS+xvDKha5uFn
C+58mRvYlj1kNcJTyjEv6CHS02lSkZzCUH58ARmMrQ1bA5h2+iGyAC+fFlptxpUpxl0olEfIrz/j
QdwFvXViDzK/y+/3pwzFsdTi0ljzD6MQ8AZGY64gxMCbvhbUSt3CTJHJdqRM592eMuWp3ejxEV22
ou4sgHMOPy9GaTvFPGKldXvylp6LERNYDfqlxSu3CFv9/M8fHRtv8brrYMSDGWlCILOkbyee0rZ7
HBEeYNqryFJPDPNxlw1LE1+PIRBocjMPNlKdow5RxB/tdYqu3Cl2buzKgS/i5xfzcRVhFE1ls0EO
r/VB/ElQzEDMu5Z4NTnzQLydZRqTyZNbN2AlaKg701KMxYlVUv/4pWRUFg7bNCF+wWB8/6oRPyVd
jn2J55oEyvbQB/nWldjlBpcu/avoHPR5qi/AVicAgSZExHmj2ls5VMEupY+8wWN9N41m9QWyNtz5
Eu7P67YAUrl5hizOunf13vIC2Zgnfv3RB4OzghmnQYI8fDBIEsKZDJ56VKfzdTy68V4ZqHN+/mCO
rXsmuko8i64+Yyjf36IMX7OVY7rxcDami6LoPBXyn2PLU7uWIy8sOA72tqxD0AcOHoWJnB5PA/h9
DL0CIYsf7gZLHTafX82xFQjkI2U4h0M59+791Uyxqg9BqySIhwD9dDafqcHEfQKr53sXG3++i+bM
iEyUT4YBIePwhOpIDAEIrhLOjv7P+d7VkXWT1f7j51d17OWZRdo2klwOBofTGPsloVUFL08amQ4A
cMBPmm/+pNlSbOrAdH70aRnvqBY2Jz5Vx9Y8FLE4/vj4fjz0UDpVQwF8xAsC/UrmyvMUB5syfijj
6Zbl+sRoxyY8xx58ggYnyw9FMrBISEhBiHuQQJItsEr7ptfjU0AT7dgc4SbiZzQ0cCyHB3631YcW
AlLiERGmPkShWmwUFMcLPxZdSm/O7u9jDWtOW8juqhrz5NJMbbENHTSd0wjT3gzicqVV4ODS3kGP
0eJXP1GU0I7eeZsTNm+mgO588LrUfqOafZbxtRkM2gSyetakWyxRlTW7yHYe24HqhF2GNDFyET0k
fdfs4C9+I4GF8MRS7ss+w7BNyZpIGgWufch1fD4rj9xHetpsQW0bVyb7w/fvWmrzG6KB7TboiJ/l
pMmNWiKm9PHvFePz52MduR3aq8bYnAu17Lrfj6VrI2nyjmRr72s/VQoOq8xUn5sxzT3bzeM1pXJ5
Yodx5KXTNDp27Gj4Yn0o63d1Og51UHB5sfkURoGy1FHt0Meop4UA53hf1X21Qo3ReX9+rZpGFZOK
FBvEw5XSUFzkhsQ0eJzVLiurr6lKpzdU4wP4X8HD6JBx9/mIx54kWzbKALrG6dc4eJK8K71sDOyT
ihpUy1EjiyfPhbzpKzfzMtIBT4x35JvDBbKHgoVDvfb1DX1TFMj8GlxPwa0d5iTy1ACdolZFhcnO
tP+doXCbAAZhwwg69v3EKW2DOIKcI5qGR/TaTKtpUdvSOotaTTuxfB2bowB/mZ4Gy8qH8neHJC6f
qAx4TdYSuFe8mGZ1l0JeAPBf3WAnln98OGIBw3ShmzCOKa4cPDZtoNemN1PuTSBfgYP1X+q2Bhdn
WScGOrIwU1IHVS2oPGPjmJ/nm+dVTiS3EKGYe2lgPgYDeV5Tdff5FDQFf8bBhv7dGPMcfTPGHAIc
G0COPAT92oLgl3LfmI35RW+Jf/fTHs5FoPYLs6/LFSzL4L7oaxuxEL3a1iFyq59zVes8otMLa2Wt
CE1bg9BLvUjIej8ZRniju8GwzMfO/+qXODGzBnEWp9txiQzW34UmLJxJHYZrU6vR6sa0779MbobY
KtdAXBSg9bdqV/kkCyMdvYpTld1hEUWLPInqq3Cww61WN+MuNZFodiLMLjql7jyIp3dRkTRL7vCM
zKVuugCAWHqIE4Ev9wD5yC4yEQsnPVxjgRMxitvN57f32NzkK44Jn84hfYqD9dOqGoy6FnMTmfBz
NchnTOZXhlA2IivW/hwu+/l4x95w9txs9ijf0xA6GM8McWMLMik9WYVzzemy15NdL/MTm9ePbTWD
WimNLfYmlOkOOdtkBoWiHtwcynNyQ8hfjWbQ+VEl9zShIWcry9bUvwUEEnx+deL4uFRpuaMcrg83
ZG6ZVVnZm9REinF6CgcVl1BtKDcYXdR0jWaGM05FIPFaJl21SnNEgkqbs5BXerczUfmboPt3Qm2V
jSaNfOkjDGXClVv6nXSw3fi7qYF27TFoLgE/BitXaha1F3taBZp/qydGs3QmsyInJIYFKqcyWMf8
HjAi5QueD+2azIlpWw5zwpSp8f9nEzSjRsZrW7H1hwpU7IlHceyJW/BxAB/MzHptvmVv3t9Ibcws
T7rcU+XzSDt0MfbqNtFkd2JmHVuL3oxzuDHCLZ+lkJFyzyE4fQkmq11mYbj+/AEf+yBaUCvpK9Bv
s5yDr4Za6WBgjTr3aDo5yxEUHIfxxyIJ0dQ34wnT2dHBqFdyZnFxtx0eIqyaxSjHDYz+zso4iU7b
ziD0KEB9JGR04vYdWwgsyv58LbDsfdj8puMorBgVlVfH9Y3e2MC8/PGxSOsXGaFZCK0Td1I7Ni/m
njcHWCQE9mGfZmogQ5P5nXvxkIa4vHRt70x1DwDXNFaFUELPKCu5HEpXfCEdKvTGAFNDgJP2wgmc
ZAN0dryH68MbBY2IFJrPn/TRn8eCSBmJ+u0H620/+HCuQ7Y5fVW+CDd4CPXuNhXoSP6NcXBKz3gV
iMiHpeKmI+W3RI/ncRItqebI53xUgBW29YkP6bFtK8UpRBukhABxO3gPRe/i4EB76Uk8IyFpNpDd
burC3MeOdpUW1R3ogBOFimMT+M2QhxvWmIBBNHpq5ik9ZIW2eIFVirjd2tdFd+LMIY7NX06kNMnY
PnIWPjgXyd4xymmwM5YZffwmw/JXH7nWklh1Z0n5llT7EixFxoq8jqrZa6BoszKzRvRHqtmjQVHl
0a/Iu2p1HAu42vAZhbK+DSa3WJFgly4zv3E2g907D47JqklCaYNgSmnIB0zm0mah/1J7HTsLFMih
VL/FRXuJFAf4KVu+yOn6RTaKaN1mo35bIrrmY6+bJ2bTsbvgzk5dShzM28MGLIEATZPjT/CmctpN
coJvohqPZmmeUTN9lNHYnxjw2COenVkIZWyKrYe3vYwJmK7YDHkRXG90cS14l4nT70rAhvfBi6BJ
//yFedVOHGwIUczoXCCvC8fMgycdKGNKlzTNPCub3GXYt9atEUJJycVonoVFmj6UeuaQYIdy8tUu
4IQyfcha6D8SSd9W6XuU65//qCP3nc3GbIF2MQZ+OPK61uhkUhepl7iBsQ7r0brIQ7aNY1wQ5FDD
dUYX+f3zMT/wVx3HQJVA1WdetSEg6e+/rMFgTpCGeKObyUfKCpV4gyBVbBqfABHXtmCPWCbKSTNd
u0EdLkd6MjgvDG31+Q8RR9bK2ReOHEPjmEOwyvsfoiKNsDIZZfiWY0FrZPY1RCKdbtBW5+YZd8be
gR40z7BYES+eUkTWlIw+alSH3XUvenUzjr76FBpsvHUCPp/YFufbsGdK4ZgCFTi4UETa8GVEjM2S
3a0NKw7XaIUN8H+59IBiEhcZtvbKCc5gZYvbROTDFa8tJjRQDtNj6LTuPlXtryrRiycO5seunw4Y
HnR77tAfFo4ot8VpIwXXnybDbYgszSOpM3qMNCXcfH6vjw2F8BqtAW50PhsHGxCaTlWVzZ8ltxDh
qqyc2c0HkmEPEiV4/Hys1+d2+KbN1V/B6ZXP4OHxP1esFGBqxOEABByMUBrGmL0mQ9v6JVS33E61
M61Q/Ws56P2lrivBDVBad2mItNwSf1L/3kr+B99wAt/A1KKB8U+SwOpZPv+Narh8zl7+579XL+kz
ztSXtwCH3//NPwBuJmFTFE9Zpm3N+k1p+we/wfzL5s1FyzWr46z3YVNsA4G7UbdgcSfL/P/Cppy/
DIrpJp0T82+0wx/kl9NfZ4F4O9FIu7JmYoA6l33oxxws6UkM0kqb0OyMxGQ/oZnIy5VVih6v0pSR
+GnXmdyU1XidFjqmtDSEiUXjgvBLtdygjM5Rr2MvJMKozfA/5okFcFHtXwZpKTOcKV4iNMJMH8jr
3FEUViiyVRRgoaKNCOoM3GY7CjUAIM1KvuAmgpEFqXUbv0bwkBtymcam7CFRoVe0sSMbSz/O6j1N
yASiE2wmxU7DBexOJIWuVZ8NFRQjKxNz5J4Zb3t+HCHDtVXuMAn5u0Kp5ZecT8W+bqJv0AGUpyjN
MP5VubUwCHLbtq4erCl3E1LsNOXVNMB4IQb4pnOCnyYb00Xuc6X4V25AtbAZdpNwNSLoX8TA27Zq
kPwqyV8mWNaVxSpX+faZJdRsvSKMtpoYPez0G0sM6iKy5YUk6mnR6jCiNOfO79oLzUcMHg75LeZ6
TBMwfBZpkncL3ennv2XnxEydG0755LO4LynxDnvwV9/go+0sgI9kSoqbZEy+YSSOcZYWt0OsTLhs
oFsRARQS8lq2m1aFXhpRmGEKkkzqr30b/m/iW/NPIHgKxdrSrQaxtSdbxaKnKBsExsVt0LjpQwGL
70Eb8Fa/gtuqgA8f3SUCnBGZLkI1+9VM5TWSW4DThrKXxlg9F4ZW35UuR88w8oFyzi3iHorXddqb
nu9MuIVNWV2NXVg/QVW4s5qo2BYDZFutGYNzC0s2iTqu5mFCdRAtOffpVCrVgkP6fWD4wd7IiBaG
MNVk1JT89oeiVnW+xHUgbiDBisssqkJt1evhAFsurKZ1Gua3QtGGNZGVCNX1QnxpUuluGsfPV0KE
ELt5cxbxTPMOU8xkXTZU7hYlPi6toNQ0+E5YE2O6qwvpdFZxqWtDezbHA7SbvlbMe9voozMjs9Rv
Bhe+akbJLjiK9Whlci+LjeaQjb4QkA3O+rEy5a6IwZOaZgzdGZ38pGB1hSv6a8R5cpHqtQCznEMa
S2d56wJeE5kbsXb7unz9Z6E/sdDP6v1PF/qokXX0Q/5X8eu/wFe32feIfsn/UXt+//f/WPSB9hBM
QcPMQb5KA5e9xD8WffsvtqqYhehh/F73/0ntEc5fMCdclmFq8Kx0Fjv+BrNa+D//zb8iEBCZA9Jb
ims6/+pPVv15V/h+0UdegCcLiSbxoJSQ3+8aR5yhGqH1KrbFYpkFv9JAuQJuuwPTMidWeGTK7RuV
jBm/fdISVjbRnNi4viY+HP4EQdNZILqlfP0ab/GmNlXQGS0dIgCIbx/Vy9a5jXDNL6a2KRd6pUIz
RiROjibGSyz7W2oY+brXvxpAIacQEp8SXKiTsogKZyPdZFHa2mUVUpU2zG4BB22ldGCl1fLHzPiO
CsxhOY7Z5FsMxHH+n6MBBQTOeTMV2yhrFo2yHk3XMwpqo5C9rXPYhDnOGlVCOVPqRhA/lbRs9HN6
Pej4mA3sM51FRsIdJ4WzoO3tBTldN4bkAhzgB5GjXPAqQ12TokG6d24o7Q1SvnKNfgq/nStvLPer
huShCeznqeEX8DLPWddLw7KXWeVifQzXbZGuuiHDsJx8GRT/Lq76ep002bqT5Te+VOo2StvroLHP
YJt+n1CoyjhZ0qFKt4QROIseEM5C5PmPbDCo/cUOGSlq/wMh5iqw2uY8b3oTymq5LK2GwSAqJIIY
GA7t/1lWchnJ8cSyQrtyPhz+6w3kJiVI/ee7peTv/+bvtcRR/+KPmIU6tMvYEjrsR/9eSxz7L5YX
y3Tx6WgsD28IYAI2GIAvMqX4ASoxMZxW/l5LdOMvSqgsTo6KjJ8Kvfkna8lhbYsJiQWekj/qeWtm
cr9fSoJ+UCenLFpP19tAAgB1CcEkids9N1oBkMM2KfUnVkuSAFnVp2h5B2cyBG0z5ZjeCYU1OvKH
dqgKM7/bTQMAoFbv1vaYWYS26+mKRJTsz06av4fCdsXuFqvHB10JLtxO0zJTbtnJ4J/XtX4hGuIU
UN5VJxbHY1fFraSaRHUBrdFc+XmzNk4wQUpWKLl9DQAZxFRB4ZKAHQa7PdEimEuPb5bh16sSXNOr
ck8gJn0/1Jz2jRWcGwibxYVfpd/k1BB+DaSKk/AQw5diY1v5PnncqlH8XhT+pb5zPjF/HHxWujOL
NfdQ3ykHsiGR5cotUi9roVEHXOeaUZ3oDH28m1iQMLLxSSXV8INmrwkc0dAibLe1a1g1czNv5MIE
RtWt45I+9ImLOqhHcUeRkPJu6ZzamCaHZQKz6nQRapKwvNGSqAPqF4wLvxwCmNiyZWeWH5eLNwvG
9e8b9hZV+fE2Uv3DSwbxG0XphyMc3ti4B1TUbtk+kgHik6RSqoTIfD7KPOnePyxG4UtN/VoFhvpa
iXozKQFfsWuoknYriNEF96ScQ4m8GmmDLwc1+8Nq6utdfDvawSuAcCCoAjNttxRvNbBUuNa6TC7K
OCF/3nXBgSbJ988v8FCZ+DrmXMFGLEvb0jpcysYwsZy+57VDMWtcoaZPHwK15VgF3M1ri4DzZvXF
7kZnWaXk91hSdfalKbw2qIstLrpu3VKMWdS9Xf4YBqHsRuRwC8BS1e2EFJuMEsArCci0z3/3KwHx
4MkgAgCOSCkBZfbhjHMayMmF5DWK+pbOo6H08KvAGXZrRSFtC3x1tSwdciYEd29N2ILxTZ2A9bSa
U17aciLbBNv5lUZM1Il3wTwyNal8kE/GG27y1/zv30ya2E2tZDJTuR1kuNZ9WurUHYdl5Vjo/6qg
uR8i8qvU3nLTVZFO+R5Fan1ORCvEkGzgtNjRxqWzGi8QfZH+ppGyR4APRFw9GNl16fWlbk3Kjj59
sapgK6962ywBSNfuQ9tHyoPsHH/pCvBZtaHYGyq50aITtcNeZ9jLpG4AsadsmnwTYltKEdtI7tve
gUhrjKAhxESGEpWKVa/Iq8Il2aKKbDgfBiDigSr7uRqO6qNSV902zhOFI+P4KxnFF+nIBLdhkHhY
OeQVf3K++fypf1xmHPTcAqHJ3HD40LwiQthsTXZ326gJL5WkpY/nqDstGu7wu5Po0JJM8W+MaLJY
m1S95/Xm/bPEw9057pRIYGf+TmtgpWjBDzeHpSFyY5m41tPn431ct+mJstqgusIHjKD8/XhN4HY5
z0Zu4zHlUNAZ/S4oehiO+ElWnw/1cZrSu6KxQUvUnc9lB9M0aKmV9JAVtq7TmWeFUmm7om9P6Z6O
jkIvmW2KoGNx2G/MVF/JJMSBrWLVxAJVtqt4bRU4159fzGFzgnWMq0HC5bBb1JBUHjwouDwzHZHC
2oD9d0USVryxhgz6QoPRwPAbezsIJj4ix2BfO4+1HmyRWkenliXx4YNB1h/CFtgeJsqeQ0tUhRVn
Qh7RbI0htWHNu+nG72O5MXqJPUWQrbvT8sFd12rxkha9/QXhRE/ErNpdQHoQezMp/BNTWD/6m9BG
UutERPDBURIYioLKWTTbPGjznVqba1dte+wJsrr0G1ASod0SIm3yKqeVMl61ZTQurQhtI/CSAqh5
+pJqQ3cJ5XQ1Tf23Nlb0ZRXJ8nbMW8LbZWR6ZhD2+3xMLxVVntpcHL8AZIg4jSgNUxl+/1L4Wu1m
o9NzU8PxS1Db5abtjeA+ZBVblpUdr/xGU5eZbUm+WHW2H8Pp2Ynsu6a23F1b+njAiIddI7B1b4rJ
Lu4cY3qBxpbvhQMCvi+DkZgGBL4ilinxcdUpv+2hi/l1dnJg+ecVHMxO0BL84GKk7KvEgD8mN9+T
jpnPB/6VjGoW+ZZCMGCNnSgoUjYliqzPXxBxdBbQjKf07SChPnzdnZG1ZDTbZqYYSaKtUsf8zrbq
2jZoK6euSqRVNzwizAx/NBCj2i5YQg+idCpCfJlBs9HVpljVaAoWfaQBorL1tlyGDLil5BwvjTjQ
XsYcNWPt27c24QKmGhfAbtzH0omxAXf/y96ZdcepZNv6F3EGffOaZKNMKdVblvzCsGwLgp4IuuDX
3w9VnXO3ZV971H0+Lx67dm0nCQlBrLXmnJ9nXpGXuU6um6+QKh58zYFS1xridorU35KHf926hT7V
IHMDNLfmL0oz5ghBkYDSOOCI/1wnB9Jny62xEA9D+L/zl33ib5Ztnz0wlSfSVfaKHyoKVRY+8e+W
OrRp/UbeSMJbm060Oy/RX460ftLP+x5OC4EO4zFaIuZHM06XpEMbJB53kkwfC8tJP+ewi4HIaaoJ
TxcldFbfCE+QK//DofN6E/uEZ6P+d1an08fxXJ+Kzk5yE51joF+SPrydg+7edJO3MuhfKXn9v7yg
3veev5wrOmt6iRTcjH5+fu4j3MBYgrhlKcPreyCU17ZOnK2umcc44/LDTEiDEuW8TXXL5sYlJXJU
qVyh6X95en57M3mr/4AYElxzH17LYugJ1STo+DCFDclpbcDYJCN6yxBws70sf/vzw/qbl6a/ZgCs
TuUVHbh+nX/sIP0oL9aAZ35kLVGytATxLkOY/aVG/O31XX273ElcXqIcfj5Mriychi4qJ2pkkv/G
OduOdR6R1hwax0kRHJeO7rA1NDGWUwKcmG5AuZtH43JB2v+XbfOvRXnor84OinI3gCfx4cee9OAt
mUJF64yAGLI0SPdKElU4ajKlK8uIW9IuD1nQgzouBvMvj9VHedj7zb06WrAzo+YghuXna0EkDxMa
RsgHbbnZaxswy9iADO9vFNKZCvt0g5q5GfgAstghzmxGvyu9rZm3hb2puiBD+Wvo6TxmKFE2dt8P
Vuylnvr+5zvjNwsNTiwf8QO5JgTgf7gzMiMUqAD97kAYldzDQkOaQOzvjr28+Msl+c2hEIm55OSi
LQ1/Sb0QuaXaTgbdoV+S6s3Fln+31GuyrOGb/x+nxR4UBzmh9yjJP65qLZCdvg1dgopsIe9QivpA
fYPkMpc9XcT/aTT+pm/wmxKCI61SFg+/yC9mNntJUoRSHEkwgN0mTH4fqrSDRGiqZWPOFS3yJtN/
WT5+eympr8k4IHcP79TPNxch2XUfZV530PaKYvIInxN5ZW+laf/N+hp9FLCvdzI7DZNYj2g1Nnzc
cYeFi613sbhFXNiUe1/rXgK5d6dlixK4BhUplb312ZOXceeMk7GnchzmHWo2p7qrQo+HSzj0GI8J
vpYnmzC/DMJsEQ4ABSESbvqky742k2ecC4IdFLCmEn6LAlvKmJhTcuLAJ5FtG43eZO0nxwSL7Bnk
J5KEGBCg7ErkqxCGrUd/sBdrW7qzZ+9zq5r9nRORX/8McFRUP/ycZgkAeiqY7HLOJKRqKQqZfVKE
6iNvr+muER5mVe7OMFvrVC3zTH74UIzqGg3wEJ7dftDJna+gfO7538a0ryapSDAf3Kiot8iE3fRM
frcXbAfPafL94HXlA8lZfnKStYFZQxYgX3UqbYlzSTxVCknwZh7cJj8GKdTkOBwasL+6EDolB1XX
8iofKSfBo5FHXh6UmqJiO4+eJtByRHR0iYIvMek7QKTftpW3bq4EMuWvATIqvQmSfo6XEAjLA6hE
Izg0vSKwbEqC8aEWruyJa+yi4N5sQEnvBj2mw5FN7LzvwjkSIHtSv924bbosMcZDEiAgtTW7Mlnb
f8SVMTXqlBd+yrOujCFXN06s3Gxk4tu2Hhnnwx193j3Znu3npLXL59IIzfu+9omZrfL5AiIzJucu
uhlKva87tZ+zoL4nj3czulm6KxbInbYLZLeIimqfDuPJGfUU2636mhfkinqDDRc+n5195Tjfkf1P
OyZOAHRcGRx8NZm7iMzxgxstDUAxNLYQK9NL5bbza0DyJVnqBOjWwfh16XzvYnTmZTPOGlAx3gjT
3/mG3916USV3llmL28KZlngwhXUZVmV2diZ+D6oF4gNF8jQvjnfwDOtOCCiQzAUTbGtuAXCgGNhU
MFYveUtsFdkSd0U5H7veJVAXAy5/FDcF3aV5cuWpmGd7u5gEVcw98S95lowI5YvqckIuxRQ9vE1C
974ysnlnTUAMlkUuMYmbwzaxtX1Y2LreJ2nZfoE7ZV7VWQDKre/87Wz28s0nrzI2+rHdkjlaHtA1
eEdJ0OlmpX2i2hf2UUFeRkYynpjD74XXWvvC08+VOXTPtUguAs99EIN+9uaEUaIZ0agbkufKN1LJ
E1iFx3EI6v1oEAwL4++xiMKVtQoV20+bELgY7NkSScbGzaNlm1E33AtpjLeES4T3amDMODnqqifV
Emw3hgFt1D9UN7UXq2D8QqiquqircHxzFZl+WkwLHa5iFMTRY2rs6oVcPXaaMk12jYj6x6IJMzDT
3DyfK3Iu5m3QUUfwMmWRyJk2viApKa4JXxC0R6C4hYV1NIdU74yGoFXfWsJL/gGQOA8E7Afb0+oq
1FM6qRfoA4HqgLcm7lRsF2XLF8Ny9mZO6vbGsPnOh8Cwm29zsBTthVOQg72tQhnA5G6YbF8Zhg+u
qghCmW5KPXrGifasqWjSduJCSq7Upi9qaBzkJz9mdPVvbfJZHhOsCOI45b7ceZHorq3JDveAI6cF
vgLNOKIPzVffTNhP0t9td8FilpctL9lvvQpTHzZX2sT55Annap4VwtOxSN4imvtDzC6govhe0Y+L
DudPzJmqN1ASkAx1pawvNSqmLSWadxPVdvsiIpIkFKaBQ8+O5THUbv4yKj5HGyVJaL3dnZaGelrM
+O5tF2gtXbhV36PAB/fjwJ2QOVH3nBF89a1r3WJfzEb3HHS2uMhlAhTdmYEzC22qz17TwQgPmolQ
2MSr+u2wKB6Od+5uYQKmTX2Y1jkbruPQgRwLaCHvqEojuS+om7D6tc2apSTS8Wll0y+70EMptCHE
hQT1Bq5ABM+QVBXyiVF1TqwjJzJkswezyrCOB3Kw94rLaTwB1+IUg7aIssvUXviqfjE+jRhvp3Oa
gJkVYReSCwmPsOkBEJNnyqc6rTi8E+HH3gbJzE6kO/lYXG/yCdgsrTt7R+PMI1eKR3VHZs2yX0gT
xoQ1E+tD9F56gzIaEkzrZd4ND1HHQ8WvSxO+OxUVCI4AeuGrHFN55y7SelSC6y3yQh8WAqcPYcZF
NaSrLw1uzbvWk+2rt1aYce0v7bgtOqi5XFlx4YEcYdkbSA+X8HNbSJtXy6jAhMPXeB6JukZABAym
schsQ2iQcVk7kmBP6RoLOkS9+h5Nyrtxl85Ahd5E6c0sPEFmrl9V+vuSo9SE92FPDtHQzoRF44pg
F7vdQgtB4g6LlCjGOstrVqghAYXXmNZja2nvRnhN8qn1s/Ta9wbyxVK/2MJaWDJkAHhnN8Q9qO/e
AP4u7cPupPH1bVNjGC9lxcmTpDB/WlEKXwjKFmRr8Ldbk2z8ASnUAgPVYwdeIz/EO9aVR1kksM77
iCbO9h0LkFU9/wE4vXCTplPZb/OFce1m4TmnjVUrglVoWofBCNo9db04STSgeNmvd/lAQjAzF9t7
EFU2PiGPALg+NXzJ0jOL+7CX7Vcnz/wHI1o6co7rKbvRfgWuR7m1fMbZOd+GvhqezJW4Ltaf25ZJ
eOXBObzvVvQ46hK9j4LAtDdsMrIbV3HVwjzTt5As9Ju5EDFjzC5uH5r2yb0NRO7YmRlYRmfiE5ul
uGfLPn/CxKO+L9OI3myRtMR3BlH4b0FLmy/Gypc0G/otCg+tbxBU7BtEObOSL5URE06b3LsZJdeG
BB1C7KtxBGiPg3y+XYxOsvT6Lncaa1Z2UxZ5Y8UVrvhbAmJo4pIdx29tKqjRR99p4GpHqn9rUDpC
qzarPO6qqXszmtx6eufdj5OyfsBxHYaYR6+7Y7VY3ho7b2Xs2zXh/TL3hh92OOBySEbEkEbbcll8
3uTqYE6FhWGNLS8EkdK4h2XAahb444+5Dbu7PiH3dsAndd1D536Z86S7s/owvUn8FfQcAWWFV+cc
WcciudMhz3dtpP3nDiGgeScN8PIjBWXlHRvdcPFCJzhTEyd7Am4lixiGbPqmPTLzLnHCLwtRuNdJ
1aaHsVyTUHzM7R2vzStHugWByEEqbqE2tHvSbtQn2Y7JZsXo9WnDv1Jt226TsXVevSj19m5bLnHr
atCAzowqcXT8g5W2iCgJQd0WKLPaDSpvfW9Vcr5lEzJtagK/n+wydePSaB76yD2PwUrMM01BLSMJ
Nx+i/Lqj/wOYYzzlFWghggz8G3OqrOssqFg3nEUA/xTGmXCV9qbWXvLgJ3ZzjGYBvQBZ/bKxaoaN
4GdMPIL9adS63AqezbOZTvKqToMahChKIbb6bAGJHdnQQv1KpD6Bd0E93xfN6HwfS/fUCdNiSQv5
w1HdrvYtmJ+9ezmT4fqZ/baJLmduXqNpnTM1/T6js3wEbh8wLcvYkI55oz+H85Tem8De9yCpLvym
7LbRZIh0g6/mIpyWr/T/qpeiQrXJO4eLZBtuykJPhRMHWrsZMWCFOhaG6WzGxDBvigpbmxoGnALJ
QCIYwcJ3/ENAUz4xHgdwWyx1UXo/KA4yeElwO5jIU2lMoyMKEvcrcBD/yVc9nl4RPM25WR1ol8IW
hzVJJ25VSDZiys4ipHHTWPYRXoj1mpnJtB9Dwzz0ADS3oRhgXo08jBCP+s1U0CpMtfYv2VxA2XC9
A9HQzZ7HiQW4yalOUx8pZlRG0dtYDPbnuXWt66iKFlQLlfvYZnMez+xh9+Bz1lNT5RPugeCOjGi1
90Y1d/uAfeFG9jLdYZ5ufyyMmuy4TXtx3eXcBqIGWIqCuG5Z1lqdbdwqVzjioJcxQCAuDYHsEPhs
6N00/5rrGZQswrm+6EoYPa6BSjef7xYcir0wqj2P4l44CyBbpnpsyILhunI9IteLhm2GO+7BPwD3
aUkvuQ9NuWyLygkvlUahm5jZLvMIj4NU4N1Urdc0OG8ii6FFuRy1bsaz75H7xR7NKHjg/PrUpnN+
U+ZOBto6X/ACSVlTlhLDyGPEDG08R0mfP1e26x88iwY8rbWGN9aysmcGAUMlSpzuStPMXsHCoyg2
AMowOkzCvCe+8CRhvVwkYx+PoSrOJb8y9AAUcMptSoajUw8aWvVX9H01cJ78wpqN6DliZkqd81U2
9eoP9Za4a3Gr5AF2nc049tbzrEEANXbwai3+j0Q23Rd2rOUXwtYbFi1lfApKD3v0OKS7PhiqO+2z
Yym1tBh6R/0Sp3MCObYy54vRrkZxMpxmcrdjYKrgIijIdmDR8JsbY0qLdFProLmhfdOYGzvM04Yx
ACl+3KNe/qWq8vrO7kjp9AV95I3QLKB5NvXfS2Wbr7XKs+9AshYIxwYf2KECOHkE2j3gRwmnZ8mO
h99NUOTg3ix5Sxi+cyxbqEpLNLcvvC3pnS2lZQ80/fm/mkTYj+yPqUwLOEintJjV96po+u9qUDQR
lB6qt8Kt6SqopU++mCq3XotM8qbHijnfqm5OvtiFpAh3SVuPYigk6rvhtUYFhHqM0E4XXv1QdjML
g8rmqdkHKUSRvRtNdDSGOeP2yOyBDU5Tl81D5g+Fxx6zSb7gJ+fvRO1cym2QR4VHiqPJbYTlqy+2
o+Jb7nLcCghHUWkFFDEzB82FW6tLsXg9daNZjxZR66DS0j2bVz55McK5OboT7cdt5kbaOJALzBag
Z0KabCimoqs8W9kdvqzYtJaJz69kLLzqoMgNyZdRjhk6zUGssPHUq97sYeCoQ+doNN4k2Xz518X0
RgOxJeloFjhjZaJMC6xlbjbUE82BqN00djqcWfgL16aAA7bkwUM/Vh9KkdPuQVkgKDCLmfgbiy7Q
jd15s7XvvcW71LJvHrwJRQU/IfPWeAKMkPIce/RDsA8XEBBRMYyHCs9cdob7PL6NPr1RxP5em519
w8oeCz3ah3qo68+VFQV3RRB1UM7b0HyEMq00ElPXSm5cwqfR140m35FdOd9a1Ak/HtCeGnTORMpa
zG/Cs0vvP9Nb+jJcxdHo+e+X2lbfBdWLIKaBHbFWo/ohcpWXh2iQHQOMCEn6wSyEPcclXl/2u/yc
y0VN/+80CWWYG+5DdnTkphNoZPqSJgp5qCXxjZ3wJI86iSn8XYP3V1wNK9yjJlijiu1lXsobwv7N
uFu3kGVQQygs0QZ+ssiE2nVlY56YSRO9Ww2A2tNwBvVbiKdlyaZPkw3T673f+b/S9r9oUAmQWecd
/9Ma/sXEdBYKbagU/9Sz//sv/bcINfovM4I9i7wImSU93X8rUCMsTPguScD6h/bUNf/LJ0uG2Rxb
RJoT68H5/Hcdu48slT4GNn4a6Wui1H+iPUWYRbf4H2MxXH9MYcmTQ+/AQNz7OGyUVGAdEooMoJg5
d4S2p/7IQ0I9rTet744vZloF14bnNfeCjuT1gq9xw7puQoiK4HRbgNKxGhWL3knIRzdZiHx64xu4
mqJAHugjOqceAvuG10nbbb1wDp1Nw84i2yTFFOzhD2aXYzk1V2YagTdo7PKqzWRxi24yPFCYZ4ck
SAJAoaULSK8ywCAMhX9YRCaPBcrP86A0DSdSY43YGWhPk48b2pe6tP3PYgC6EweVzWYmIALbyQZk
RobdX4x1k9yThuDSPMfgfRxW5t3CKLkoCYwtHEi5cg4BzbtTSn3uz/simf2bKZnplFqIrcyYkgi5
kE7ci0LaxrepkR3lkohunLwOeSFV8kc620kXZ1Vr3dIYHA6948h7V7nTKS+wN2x0kesqdnL7R242
Jnj6nBKqJI+ZsVDqX9Ppp2HZLsa32qc9gCy/sa+NpauPWnTPYzR39/lk+4ciC8dPGTLQB/o+9NFK
Y5GvbhKkz9Ioioi8EJddhJ/mFK01Hb8hrI+lWQRiY5tCkhETFUFs25b82ul5GtiRTZ+RPdtc6bp8
LUHBXkSL6PcWATbfFnMor4Qpb4wl9U6F7NuTJCr9sk1KbMxeAJ5sDpkJQLll02fqgW53Y6fFMxtd
rAFcpYFPo3G9t5VTXmoLbqNsKp8TnSM6/1YyXFnCM4CRmtlh7pLysand7HPRi3UsVrfk9uqZxhxR
ahDpjMQzabnaa+4nK3ABztMdzrTkQakPjUnHT0PY3WfriwiIqaniSdXZtlwcK914sNbf8BMNMm5x
Y9EFKBUBI3lW3wrfm3Gz6eAKbSLDjgUClC3D6tzCB7uySeLRcVFN1PjsHwLaxk2bPiXBYtN8G1L3
taOjS0Bx6/mHoIT+1LRECWBsTwO2U3gHKHSt66Xyors00bzbSV2mVQewXY+8sz2YJzDiazqWaGwU
SJ/cMBioqkEf3DqbmZn2wHPyqK8/RU2ePBuVn9JGJD0/38Fmsb53k6mGTWZOw/24TMClR11YL31E
9z5O647e/FB3X3COYFNrJ+trIR2JQ0v3+l5NcHIuXKcgnkiGEZFdtlabqHJmKBJ9lokNSlbnyRnN
7JJOgvs6+B0iQ8vlpo1h15HtmNYhzkAzOMPe0uZxjogLol/bGLHOg6TiJVyO5bZNVbMPs7r6iuIn
+iSF+2qY0+qelM7ZGnz9w2ul7rgnrKbeJdjKnuncKguMTt4DGC1r+dIHJJpQSeUteeyM0ytjHCoY
c150ldlzv217eWcpjN+8a3mepQlmRxNrswvLdokrEtI2y7gGKrqt2LpZNOyWqaexRqP25LHtjRcn
w4MCQSM/NMPAsiYZXgKmIRWOqlTc26PhHWjfFvMWS0ri7txAmi828Ru7xWVFHW2z1XFUr5uEoG/L
Y6qdDnFkslJmG6e/l6HAS5MEVf65EHkHQM/qHSJ0l2Q4JulchzGzpvbLGNCFu3DpMVxA1WQs7Jla
0e2RxrfGC9i6wKgbb3WnuQ3SCGgmAdcRgyaX2sgIAY76k55+dGU2vWi3ts4Og4tq108AQlc6Heiz
tWS5yXSUFFt8hdXWMtR4GoI+MmPLbB/SQjE7KCLot2xh4qosuq1fBycXpCij/pqEvEzhtUnxiOYF
yyZygI7mQPWY1t5wUHJKNgIfxLhRUpByZRSaXk8/+rvOnJfvi4NLZzdafkeAylDtzAaXJ8YacOiz
aZXjcEnir0/cGMFqrfi8GCnxKzpw68J8DnXhMzlnqmf1/fMAIzG/SeYE5lqU+zdWPiX7xSrlvV+V
5j3CgfSWZXE+BGGxHMd0evLcur7v8HvcD5ZK7I0p6IxMdL+fHYy2A1OiejplOi2ewtq3WaRIYbiH
8Fjfmmy1b7GqdXuVVl7ci8K9jtJKxc242GzrGfpvLF558VxpcT3Y0cBwDa7G1mGecZ2DlX0e/ILA
JIUveLOyx3nUI2J+Cd3CQ2Xx9TFn2Bih6oSQN0qXBzeU/hGa1wSYyQixi45J9sNZ0NrRixoAsRpd
A4RMJ9dR07YPC/f4MeXEv7WiW46gVj20xB3U8qRbvhRkh5Ct2AGgTy3mcLkLkGxGfL/reqIgi95j
PRqEtVwyOIHEJUhirKb8tisHufE627lJmlK5LLJFcj8tuIPp6J4phhk1kBsX8KwNzW26BOKwXs9H
UFfWVZQvSLhQE0MIk8ZNUYyjs7PtCcx0tGTfk95l3jMbE17nbm45jtnrk14CfUeFNh0iHUXH0RrU
k0ya6na0vPGC5wnNG/Hx2EHbIKr4idIRN5zWaOJy+j0xXprujvlxxcgudyCwkodAW0CAoEWMfkMi
d3LGHzsfFS9GZiGEAtRR+M1kmPTNUo4NcgxE17MYyuyLOSXFUTVGe6gdVBRQ7lhquP0yXtIIm72Y
lPtgL8a8uCW+cvrSBgFjTNKuXuxGhDe2hmbaZ+uiSbCNLQ4LOdnLTkrbbh5qHT1TQDHGGjPyzC47
1aH+MOvQzjDQTtGLMJKCIitS3S3Dd0A/kIc6Y7P4fuHFOOA684qIZcF7LLJqkzFVn4k25sXPlceB
rh9kl26JCoZgjEc32LeIo+OsBqMe5+l0h9m7yS+ZP6rqYuiN7NkDPCO+2j6PeKztwvR2clqgx20K
f+4W/2xZMyaYA+p+YQ4nbllbFqdgpE9MKFuyvLD3nT8XhVF/y8fZforogD9aXQoztBOPXR3oXeV0
1RFnOtmfw0iF2cz3frm8sABCjc6+5r3/EgzT8Oo0ih2EK4mKVN7wgvo3v/CDsLztUBIBHTOu+HFA
BEv8xXXRd2/O4o31pm+7lTHcOcDexCDKC9no/s7xgOrEw+Bm3aaVUZo+hv4gdxWxg3fZwn4H/Mbk
Vca/1Bv/W0L9pYQiiSNERfr/LqGumkEo8bX+2cj3r7/13zUUHl5SkrC7knmJit6nLPrvMsolJCII
0dUj/Ho3DP9fU7DzXyYxZLiJQ/rrlFqoeP5dTNl8IMkgFEE2tDMTQfN/UkytjsB/1lJUbGgZVydf
QHoyOfgfJHAoUqahEZY8slgze89zw7o3ccqfQ2qffdPlIbapNjBflREkjwEzhKOu6uRkSMGkXNpj
HJQBD6np14fiPU4GiVy1CcPCeAzbSm0D+thi15h9FFtZPt9YtTH8yKVNykGWlk+u3fW7d751mrGa
MdvM5m1tB+N2pd/FVmqyevYVa33TVf7DUA/zX5KsVu3RP6pJrgDyPyzRXAauKTrAn7VJOTursRnb
9jhLa771E4jTqR6i2O779bz43v+4RX4jwPqghXo/XoTmx0Xshc/hY/Vqgx+d06Joj5Mh8ZOkJWDH
iVyGBPXmn4/0Qeq1Hgk9IdN5RJTMZH9xFA4oAhStyCNdKjjfOX3ZSHsEDDiJeBjt0j3oLE/u/3zQ
35weGdXvviRsmqitP1xOFF1TVavyOPiZXgPmCeYgsy/waDiubIr//GikRyNYJM2EdfOD7jiNwknU
Vc5I0Zy84lxLRtGzL60JhU70+OdjfRSxr9eTAHsOQjx/tEYv/XxqIFzKrCpMceyyuSTNImPEsCUe
iLwyEqfQ0GTzzSAH62pSxXixoApud0JB1Pzz9/j1CmPdJNbWJXGFPz9qBUtLYXkdnPzYsQHItrPS
IFUZ5j9GfkvH9M8H+/Ue8kyCZ3Cv0G1xaeL8fM4SA4fTSz8/ttay3DWhVNve4Alus7bIjvodiR3U
URH+5bi/O8m1X0Too090lvlhXSrSnMaxT++xhnbZbkZ+zckZSIqrxZD/Z8dy8aCS1hNZJosqjuuP
VjqXboo1ZpE4Ct7x227WAdkCpsRqpifn05+v54f19v1YNOa4lChYXXScP1/PvCIhRxrcQ4teJmvb
UEOdSuGMf8sI+6Am/tdxSD9GK/t+u9o/HwfsEeaPZhbHxMTmtJ2nnJNydW0zYHa8h0wIjJUz7Ww2
nLLNk51Zpdn5z+f64d5Zv4OF5WZ1INBCND/eOyMbbEHCCd8BVfq2tcYOfBFF0DlxdHVq0pAxge/o
v6zn75fwHwv6elhYQJy4A5QMj/iHW2ekG9gsSSCOGSFEn2XuVyea4/q6ZU99kE5bg7g1gMS/pwcH
cTKhIjxOfj1/t/yyk9/aMapORVInF6lpVKeEmhPHSm7c/fnq/O57eibvdnSqWPbNX0KYPCeZlsAw
LmCC+K+afB0Zj10Z8ROVPiSLGvlHsNG5EQQIvKbibI42BHanxok3FI17GfVRAuwodK4jw1fB3h+z
JoczHQXj4c/f9de7dg3ZW02dmGdQX39YBZj+9o2CRX2sIhO5QkHXvohrpfrdn4/z4annpwvXRvGa
2b2mZn58NwoDyVViKIERr1nuIrF2wOqi8S6p17yHPx/r43L+frAgwAvE9JX4lY9pmTpUnnJJzj92
jUSSFSbj1ixxg5U8KvvEbknamSd9aTEZfzGqOj3MDUEAf/sS78L6n29XjIHEWyJk5ocm2ODnJ7WU
rWHzZKBVHCapj0Fps5j20ey0R6wuy53h+Oarl6FywAryPu7JkB4JhMDhxq9M71Ih3T9FdBBuQWHb
w0ZBLJa4lftBxHZRLecyUwlKu86+X0oneRvnoXwikHs5L6VELhB10n8IOobZxDh6l6M0WXBVNdn3
Hl3rBz9rzYveguWd1a4etmYrVjrNRNogGVDDpsSNclNJ0obLRJuvC8O8s4JvtGyiuU7eGFB77akm
p3nZ1GObwEqzXNqAATqjjROsAd9GU7iYezvb/ZpFifUNMrDzaXKctsNu+y4QAA35Vo69O22rfnay
nUIsdE4dnmzXY2mx5CheB3IAtw0O2bcUOpAd1xXbxjWxLEwJ8o7SYW/i8D5MrslmqA6YtYbBYO/q
vAteQgJWwntiS7nfePpTxH1NxOHbVhp3Iem8BWqfIXhZ3MTbzmROnoP17yoPEmaqyfPfdWJS0yYQ
pfFIh0yfec+UT12np5v3y5v4U7+z68y8ax0g0idceGV2TKzUd042qr1zkUYVDYwlyxFBvq9Wg6Uv
ZU/zNQ6ZpH+pm4I7sjFnnH4lhA6AYy3XTnuhULE0zezRnYX7eZBmCSCBNvytU9gBDjuXz5logpz9
vk23qgvEq0QIW8OTkzo9REsEam61/j/kqeN8CutRguGxubYVvunXMq3svSUb92vudUZJFauYbSeo
ZO68yZj7GD/1fEsc+3wjtDtm28C1xJcSYNJxpoH1BDDCRTO93ocVPd1TOOQTkG9mLmK7zBYbGKsi
gaYeS+6loOqXczohr9oklF5606txuas8wzTjpWKfM2SKzmTOCahNldO8iRU32M4kk+NrBqL0oplD
7l6vcOdbmWQzDMKMisH3GuPRz0hI25ipq8+pUYLLDsnpXAzU6dKdb9B+dvueyPuLdFqaHZlzHtLQ
Rt6l9CKOZijrS4S0biyqEnWwrcyz5dTLaehMn26GlzymfYC0fyi+0vErzpqjoarzgptqCQ6FQDXQ
IVo+0KZzXkIkPZsWqaRJVU9TESGMacxLTGqzHVvoHPfR3BCoIuuyiLmqdCDEeCPSWp9yK9qDo3f2
ZKo2JwAdDBKMga49bZZNV3FaZYGXKSsK8lDI+djYykUZ6Lkv6H+dc1qJGzn3q/QCeTGpBgipItvZ
e5345CdgCbVq7UsSTGMTMUDc9vV0INzFjIsFO122mP42atGliyi7V5l+jVr7azsYapcbFcY0361X
6YF9NMzwmSE7GuWR0LdYz+SQJ0Nrf6kc97SQnkKPWVxnPuj0wvUfxzG5bGqGP31rL7sMdcMJYSsL
sLvukSpbX/vCcc79ohC3iVKdjBHZLCasqyLodIjiv8oDFTGE7uxU/ehMNMzaahgeMTNP6CelTn6y
GrchVcJIg6vBK/lCTUmCI2I+e/nkLa6zn6eS/mE/2tFlb1ndDRslN9tOZPZvGX2VqNl0+mmwzelB
N5hXN41qEU+346LPZMM7uwTo5d4telBrFTOqufTnYwa5g4Oyiz7L1LwPvWm6Dyatd84yDLv1/eNt
ZtCiOPnbrrpVfbDEAU9aeXQNUECIwRtmTZq9CO5j3oW1r2I8WP+HvTPpbhw5s+gvQh0EZmwJzqQo
iUqNGxwNmZjnAALAr+8LVVV32d2223uvXD6ZYookEPiG9+5LOIpKtQKCxxPBjXx3X6e0Pj3XH6lY
U7lFbGLteqSRddCC573tdPnk5jBlhEqGi0UeXBpEeeWla+kwUF00U8VJQyq3LdPMXmbE3dZx++hZ
MmA7mcjEZBKyA1S9LpHOKP/NTMeOiT5SA1yHnJOH0m/jo9lQt68MYAr7eSi4MFNqh3Tt5to9mh13
U0ztS1l5NrouObz2Vun9kqQHsOsrhfHDKGz3eVSMsnY67o9g6hVaj6qnHivHZl/Ps39Bde3cM+qb
ArOqauwBjbung/b3DAuRGtSib3/WENc3tUqnYyPNG7ewdMRPrcoJFBZn/EklJUzp4uPM/fs8bNB2
haxPaf7T2GJMgSJZSzSmDzL3j3yp/sNo9yzU4jBH+aAN1uc46929KzWmBk3Zrb2qMdZQ4Tahk5b1
akKeslOulm8dTw4bxbbkMZs6hsqyM1dFKNJDmDbGDZ9gsjbZoDVDKHaDbXNh++WNw/ggCAvfuIuw
2O1tTABnhn1sturZfgjtRiD7UtUuR4u0zVFkvveSt8RB0wRDpxIzIKCnTSA72t4uHkojR5klAAHD
bX8q9dG89LpX3epzSNnvm5Wzqju0ZJspA8mDMWvId8An3Vck1wxxqiY6jZrtVeswtPLDpPnTT0k7
fmbj09+jGIataNYwvQMtK3mmoy5Cp10N9oWOvd6hS3RpAER1zMUEERqE2Y1Ki/yuhjd563XjuDcb
tKkARL19Mc7tQXmltiLdEjMDCqebtC+9nRUNxUdWNq6zyWq/eSYiHmeXk2a/fLtIkM+4dXUg2YFZ
Upq3Ty4y9YKX3rTwCPLAt1HOBl04D+96baWYebSOFNkaMjEPV10itiyROKVzf0LhnQR6lW74xpNN
Vhifir3ZOsFFn7F7hepWRtF04/p99eESOXScIW2uPZ9nYBOb8w5Zdbi2vEzeCX3oPtI248xuoCLn
HAJtBiwLd1ST2Y9S70u3+wSBQQQ8qqcx/hVjNGUdw1qFG1uWtElS+9U4cXkz2rVxSZTdP2pROHxY
beK9Rr3PFrEsfS3HLTN7No+9qcjdAqFQQYaBY01Hw0h9bFnO8DxJkVz0rGjWmgejfZU2SHkSpMUB
VVR0mYzJJbOiYaphNOHBrvLR5LeS494qU/0GpmW+zkmixcRlTOz/877HDsrhFJOAljbjXoRKHkVb
1P1akobGcTbN0YOHTmAKcLf1B/bWPEYE0yGuy9zn9Olm7QcrY33rozXa1DwUdqa+BGbNSf9Z0xvR
YcT5utQKPgU2jm+hsVzKTJT0m9itjRIHfjvuyY0KnybgZ++aUWu/DKdX59Cboh92OaeBqHjZ0Rr9
R1EmoFR7u30LayuhnNT9oOmSRwpj4kFCRwfb1Fwd8ymKZrazM8crrBcuquJJt8HQ6J4GB2gkj8Yt
50B3va01o5RtSzkFVqYXuOJixp04G5AP45Lx6LERzMHPQlj8gaEmxstEn0xKJYjYyYn2iOaMbe+o
n9B4/B29vBU0reFvM+G5LOqdo9GxnxMkva4Ku996rEgDiCba2g25nPV0FKfJRno7i/e55oXjqvd2
BGJlK7wL+c6SyfjQOOxg0PhFN2k5/NJqFBzNXJQrZxiMY8JgFyJPPB6TloAeX2c8YIwL6Klu+x2q
XBQmUvgrenyeOhRCR6uvrE2HKh4joezOuhzTcybGXeZAXjQpuAIieZy1VOOtAkqwiq3R2dttEwd6
MXi0JvU6x8jNA6IK70bR6SuZp/XWk91P2WrVpl5SN4STVFiKfVb9qGhbkt5O7EOM1UyAOQ6U+x49
aeJY2yqMJ+oU/1IW3bHQmldVzCzFwqOsnMe6DW84chkYIQY5Oe38K22iJ6AzVxepX001HZRp/u7r
idrNGUNKlsYfKL67gEVRv/Y1YT9WedKy1DU+Rl9QWGkRh3xsHHKnlWsojNu0r/FluooEauezGHyA
NQVT7ZWt0RFEqu+foSR/jkNycFIsOY2bJyqY/Cl61gm5ZTfaetnRQiS/mqYJYmVi7sS8GZrkZRzG
jlVWfLabR90b+h+Nh8k57pIH+C3x3sVUGcAf6l80A6zRqAbkQfQw575vtX07psttPulH20zcFwdb
xi4pQOjif1LtIWkcxqMqXdoJ14/HXaUEJXTSZtYKTeN8liiw221cjFfbcPwvgIIs6LU6Z6CzyvzO
03fGgCPmJL1iCXds4mG8g1S7vJ7RZOn7xNBZMbgQoWSLK7miXZWxE2WqaaXYMNNcsDyOECpn1EN7
1+xd7SJ76SbrDtMESiKfoanTKVrOzE/AYBrhqxfh/OpChxuQf5UVA4R0GhFgFGhZDa+iLYq47Pt1
xfHCnGnZaUxVH75+p4OHWkOPsSSFpsk8ovYeaIGbcLrRLJsuOXEJHp8aR7+kmp0MG+lPtB3oCCgi
2LwGpVi6EzhLw890NtRt6kzirIts3uIryo5xpsJXdF4MuSOA4FfR2RKzU0snEs2D/lFVyrFvZDws
LS+A6CmI7bp7bsqB0iHHTr6rhdkeqO15ac0ptU1c0aCv7Smat7jg6a+UI9+cHMt00i4WfCuu72yc
lJkYykMJLDWYeeQfjIzg56Qzw6MZ2wwFOpp8r3eZESybmu9/b6gtsKeV0x5CB5gzfcKwA35YvHz/
Fd8rjKvu0PZX6H53rm3Pe3RK9XtXSHqwsTWYEnimulUzZY9Gs8muZy6dBz/jwwTzZQMwlc32e1Bc
5yNrlJF4jh7m1jovkhowWYIRWvP5FYtYZUdnluXOKezuuUokbwAJbrHiHJnvOwYvdzhbxQv6Ur51
RBP8zgSgHVq7xA4yLq4zLdb3c9aTI1tj88YHwvtCBxv+qG3avmaI6yqwpxQP/xJHsur7HFMgHkKV
YWNlKsLwksOgRyQe6q2/JkfcxsMRIhrm+tdn7exXUU3Yppaglk2ZKHrzyW/xj4P18yE78+yQmL6j
udrKDIzcOW+kfrGFAiiVzmzIZpvhVUh6/fd1pyXlvB0wxFH+k5GRt2Q2xLLDsjiM2vL7xXUIBZrp
2kqjzboHhMVnkvds2QT/l+9qvFTuwMfGkDKwBLY9oxTlrlpGcSjf5ht3CtXtdyBIVcEfdyyuAGnp
vLY/LC+Yp85DZJDz8M3lrPOKeb5bE6BSuvpLofMjWYke3y0Hb11Xkk9LOCMXLLS36WbghTbT3Pr2
ulEa+RHCtlJEAhnW9o7rPtYor4XLnHX9PXgSmhH+mgECnIaUq8mcedF01Kp3RomlueZxPjxKY1FX
CBUeB9SJ72Gsj3dTGHPraDG3sGX27CaVDI9hLar3zO3kwW9GDSFiN+T6QC54KK40B7zD0nAYf4VR
lFEBL6n2fpkYZ/qW9ln6y8db6Hl27Cs+pqGrjCsEAHz4yw1rdFn8VcxF/d54Cf/02CMjyvH1HiQj
VzTmHsKAeQFx4JS8lw0/52PFP3H4fvR2hwROJLQesv7Ek+cHYDW9XTe04VEnlnInZcjNPnIHhv3k
M7Eo/Z1sB7mJKme6MRmB39QFYXitsieb0NBZnPLIELeliQ3fJnSDvT6dj70uOQ53Otm0mM9a5a3t
5SpQNaM5u16YCpBOcF97kp5QkZJ8dLDTfkQgOt5ZRWpVwC6We7pq7XBd0Z0ChOd89C0+qQgp3g/k
W+EvN6x5w75crsF2AcaD1guPSWSgLvfMad5rLpYyIg5o+zwnHn56Dn1yQIMxvnRVMr4BjGML1VGQ
t4xSyUOLKSt4MtZpcxbdUF5wVPQ/El15X/UAPCepRv8IXSafVpHiyWQlZKVNtjtFK7/kChiQx7+m
DmoiRFhmG65dkHzDOq+Tavp9/PwfocO/EjpYnseC6B8LHQ7l1/+SOfz+M3/KHKzfXIb332wg02Le
9d8qB8/7jUselh/wsiVqwuCPyqpddOGW+M0l5RRd0SI++J2/86dk3EVizj6OH2M0b7B0/XdUDpb1
96soaJREXQBnh6vzzeL72yF7b3RxMsejtjjRxjWW2fzdTvE/Y3zSuThjZlYUYd0ENaLXBsV4AIGC
g9fmZiYdcgwEGNQN5p7hy+1FcTuHY/nm6ylGt8jP8IzxU8V6rEK5Lcq5fCvs0MQ1IYzbNuHJvUoH
1KFMQwlXz9IiKiihc2IEHe/BxVVxbcd+uNWH96JqiaTs4uxJDnr7WmXJoAXzkJfzLtPr8Z2ogmIE
7akxXNfMCJYEkYvmuDIl0MlN7TTZR6xl0MnNtsDbM2G73dCvJYdsbEa8+rnfM64eSW7AsTFba7ul
+dwwBXLNoDX9lLbQS81d4y82ZTi98dlM3cHboB5NED+WOZzyTMuqz7qr69dK6vMFJbuOTi3vTpHf
qU/c/+UrjQcDRJIzphMdZnM/1Wn0bsSGwWwBTVqBkA/Bax1AP6GkSDx1mXH63dnmVBHp6ZHlgYNf
uYCQk+zimcV4j0Bt3i6aTSr6A8I0fJpAaYOhRNFHn7tTVHB3oukYmKVm8Tl2dLjmWHh3ZIbXB2xv
8sGcVIcTtus2lprMfTjXgrEII4ujLRE4pxPNP2NZhKAsKJrjMOfxMizGqLpKmMCcPb0wyqDVpvzJ
pMt9ALrartJeQDIAuCJeEmhrL1QZ46FWNlZP+vKzmhFeyjJxQK5NVkDG3XyeI9E/59lUN8FC6jir
sG1O1BXDL7/1CReKJslIusut+HawynxTN8Qqw+f3G+TKwh1ucg2hCsj4ZdK84EgijI32LkoKWMMG
7dFbmuJpW5xJDWNhwj/vSlKhxJ6dVHJla28+G0yB7/3Z5l9jMdU+iNqA/NLE1kkY6UAf3FfxXjMl
E6epqteGHJq9QpJ+RaIDPQdD5qtWRu0RYaL/U7XKbbcO62MEoCajro1qGv+KiJXgmA7fr4YA2nTu
YispM1zvoVau/G7OPq26Iuu7j41sE+lzsfZtKTBOi/IH32P2yMAqvnPHtLvpxBQfXQpYfyMq1Zzj
sLTWmjNFxZrLFZih2egLioBSRmv4c1FF1k0z0KpSRhf1JS1deCYrVXCXv4ylSC1ckRE7WT6ekT1k
ffSHROd/qlJEkq24P0ypc+0qf9Tzc6nrY8nIs9PkvC8U3EgiwPTwOqnBnI44QdJ9o5w74aU49C2m
t6bJABRPI0NDNonDpmPd9hqG/kTJGKIgd3vL74KsNlCbFp390Pc2Y9IpEaxSCE1B1pjoF6suxrO0
nXhn4UxddWxfg4zEF8IZhow4SgzuLffLNexGuoFkGPLHMVRmcXZ6qad3btLNub8moa/XH6wZRQ7c
A9cpbeJKGm2v+vbJQlV9r2XeQudpTXVASn8cotK5QYDb7gqZGet8XKJL+2K6byrPOPRp3qwY3UYH
b+rye8XD+JqrdGT6kSbb0PTzjVvzRUKhZ8bZJSvRxJcCe0hfUCPrMjkPKWnoQFto4BuGr2Gz8RPj
1YEQTA6rdkxTAzcfxQPLxo6X0VQwNp31FIOih8XUVoHgY9mCj+1uE9169XsWWorZyQZ3q3aTzoIx
+XJaT73+XApZUwuGfMnTV9sNJ5YHeRBKnQ7QYGQj/Ezfsjd6ZJ8I/zGtnjx3cg+FV3/afGObMaER
mugJMOs/RWZ766g0vZNN+cIOcFwZ08mF9bEt9OphSMxiVYyuDJQO9wPD/kBtmw+4/rDo791YZGTB
lfmqH1i/rebYuWkS0R1bsztJsty2EwTanWEO1lp0U0a+jeHqa5eIoWMbkZvN26vn13jsuhvMH9bW
UWJlcBmdHL5tPEjs63Rmn1fMUNVOs0ttZxHBFsipmi+I5FNiASsk7F5i1/fNNPlXc26JL4oSmd9n
2qgADbRfbhXrxyyJxGku/Gajdcor4HeM0CmHssFn6XH5/XCB1axxh8JdZqq3mUHcADOJpgv4GzhR
g2gfZ6IuAs22uovhJ/d2qzXcElkctANYqqLNiLUgiu5hyMPw3gZHs7IWiZhd6RMC8+Hkh+SAZNDU
3/MxfI87vbk3alfdGaM/npK2M68OKJcHDJBFIE3n2LlFGYw9l06q6c92hzQW1hYS83TEHsDij1bE
/VTj0F09zccb0Y+IiKfZx0Pp5r+WHRUGMZqnuT8rSZIahKDOunDGaOdUJq7BfKNornbOKLLBFnoy
cXkFNvqAnT928aeV08Xhiui6wM36Kxdhjohdz+8wlC+ZlY67SZy5W2ONW1Cj1loaaXsoZtO8y/HK
rbV+qm9tJd7socVWILTsofAxBtjSNZ5lZaHSJ7JZcGXEeJKpCwiKtWAWTYmBRYegl52o2+SkDY5/
tDs17UsvGQ+O5BE5ZrNz0HKQbOvv4u8/dfK/qpMNfIz/rE7e/aza6G8jgsTvP/Nnnaz/tqSu4anU
sTAC20Dt8Weuh/2bg6zQoBp2vjMg+KM/CuUFu/9nYaz/BkTaopAF+y6Y9v47dTGqYerevxGfLNl0
vBi1KOI+2+Ef+ito0zeqEguSl+9NL3pVWTyyccfbDXj1hTTCh3bQ9iXMhBevEC+TgmbXu9O2A7cl
F+4WpBTjYKpiOnQLlatk7HGg78x3eLTqtbvQu5CktL+mkGSJKkZfXC2UL2ww9RuYXv2qfTPAFhqY
mTPvr72EB4lWjps+cq/kzHl3ak4IL5PFqVTMTuEwLRieptl0mmGsJwWBTIfu1wzF7dSR7lovlLIU
XFm7cMtslvjrylVuICbV/zASpqZL/bt4QtgZAz/j6WHvqFKeHavAWrgQ0tyFlSYXalq68NP0haQm
nA6A1UJXowXaWEn+xCmy6hf+GlNDwHEg2apepGy7B7VuF15bspDbsoXhZi40txoj0I77U9+0C+tN
LdQ3ZUGeygHByRQinLWw4ZKFEgco4t0YJsVuE4TJQpIjx4xwpIUux7iMIgDgnFrIcwUIOokFBnLV
bbgUg73GLqY24ZyNbiWurOfzF8a59TMiwG3hL1YJWVwztJ7nJPfanoLfzRAq9PlNW5uR2hjegHO7
bLKXHgrPPfBj62BS+3CGl4toIRrah8bUiD5HU36yMiwuK62w230knQYnd51c2ipXL6GPBR2lnv80
FmbGrrzqgWFVkMRiBDabTmVwY2Aw37uKWVyZm8AZcmOw99L06lc3SXH9Uz3lT6y87ROnL4MPIxcX
q/ymKIgc6CDDmPbsNgaTqsQUfHion1g59DCZOqMuyfoLQ4IKK708YhaC/NF4pdusEhZZ2kpUBQsx
aGmnyTPF1lBu+uZijAM9F0blBg5n+JQaYBFQSxebsUiqB4HD7mIyDjtZi6sehEj6Vtch4xlcwGAA
EkQS2yLVxo3UTaZY9oB9SrJpZj9gjRt8L4ttpmj3plQQixk0T6jcPeu90c38aaKc+Gh71zxoptkv
+zHJp4rvY01o63jHB6gFwP4SdFVgn3/A3yI4QfKSrtEvsqwymu6MiEvT7kMSV5lK8eabKZqubr7M
/wq0Q1cyeaB2kMOVBebE91B7OS8oCGVpNnmbsAMeimk9yqJ+jbn/aFGBlRIrwcgnHNEyr9wl27dm
l3aZGuBL2LOGnejN+qc9sgIN+6q+/f7NUhJPPNo8wcvnhuHeRzNmZ9ABthOwJ/LurXHBjWmy+JUv
8IvSLvsfXWqpgJkYq8VkeeNygf/AxZWP7ljwF/MwNQ72wCGyJvpkYnnd4Y1WVvr2faWlaE1ntkT+
wKx+YtafjMrfeJZf3araZy8H8AJuHNCqJ5bUxrMqFzakLCz3Hn+OdWBzMF7FSKhE20J6MaLetYhi
5UvFclMetWLhTBuhYumuCvkl3Ti5lHrl3OIAmU5NKIxrqKfeVVEubWKuyGzF1C588w3YY/hycKEi
AeKFBo9/0Z3KbJtHsfZQzSRJzA4kkSaCcFMRSLj5/rYKVVQPSTR1XtAhSJUIEgbStQlsO+MitM90
vIh7yGaOMeBGi8lVLXbWfOSqZy9NHJn36rXWFBhNlQRdOl/wEV+GZrpDsvNjaOCfDHb1ViZQwgoH
x6d3Y8geVlJ0Fw86+Z0y3hdp+8tW/gmdAOUHlBHMGdexM7fmEO+kMz9FuP7WGPG9M3ZtDrrQJqoM
G2M9VYFnlNVV8hxDh2SSVSMS4VwhSjxi/BQXZ+AMZ9kZrR23NgPhkiiRFNMlGf21GtN1F1ZHs3TD
OyE1jCMjXapXRRAwFYPHnVNl6cpjqr2Z6gxQFazePX1QHUgva2J2E+KrjEYUtcZPFh/VqcFSdmLF
zwbfKMTBNOzPVkjKJfse2T/t1dCbsD6i8JU930uneZ9TT0vNnqPY4vyVEMZLwlUKc1oDIwLNYyw7
ldpxqoeeNUJA6un8VQw2CAwaioXlvK3l+FCyJDz6braDrR8H7FP4ghNHbMemD1epmjJyssSjMwFC
wRPHpGYqUJsZ5l5xCK91r683Y5mFK93vj2BN661WVa+N3kNhLSv9PGW6e2y58CFCOvraZoysi6IJ
tKJZoSD8ZU71tU4892diwBWzVKO/uYDQ1iLLfkhCIt6nSTM33OtY0c3GY52KPBoPjDxafmhhBZ5n
zgNzyPdRiv98tQh4g5mi2g8fmqL7iieJiKT0pguAWkUwFhZGGZTS0KdVObdYkwejPFfCueSc+fdc
VmxUnVDcmUxENsroS8yZPaa4rMzqtdVpOEqFUf/sbOYC+EBxG1UZ++j6vSeLdk1gvL9OxfDC/IpM
2oqnvQ+fhXCN/pO4q1c0GDt9akLGBzVrbDMbKJHhYFUWtN7Wsh9DEmUCh9sQWk0ZvXgpz+GyM9cS
o85ZeUCGKBK8L6xSw9WFW4Nup1lqCEJ7obQ605FVhILyZoTeCB08fUzdHmF9ZxU/O+JU2WK3+dFv
C6zeyG1A3mpgnhxLbbOOn40Kk/0JGyI3TKt7Bqmg2+OGyspcaNt1613qoVZvpT7lb8oQ5sWR6Ads
KqwVbIJ5nXMXcZLLBCIfkpUmCGGY+itnTKPzAH5SHDsjFCMzxNmh/WLQ5kUNsgt4cE/SGbVbR7Re
kJlA6PgSwTeEbUSKfJb2Z9duLa6Ykplo1SA3WVmz4jE49tUFCQWWadjJm7Cxi03YNeGTT/4FC5Q5
STeI8koci37JEhdN/4FKIdsJvWo2yZiHQa5sNANxO/4qC8O4FUUkHxVj0X0du82z00hQt5yFa1A7
MAVcpnQavnYEFvMhK6jCIPNpR51tVlALo9lXsP+DupUp/MwphCUqPH6tHLS0lX+4HemHXcsKDOmS
ftOGSClzs2p3jQEyv1dZGFAz3IyQji1N20VGBFvIm1/TtmXQhUICKLBq2mAWmVglWMO3SMdkgD7c
2s0VW8YknnYtUlGEJExR7bwb7mZsb6tsqPBPO4N3OykIyk3aqb1nZtqrKf2LKOvup3ITChBnklu/
dqJtnzOZ0MwmQgSQJOu+pX3WCSpiQqZfeYJWt0iUwTD6/YR9StlPZj3uRjWi4DXnh8kx3QsTCkEI
rZfuSJ3YOWB7gly0m2qoop+YWHYm3IPV0FT5ZkjSfjPqIzqPQcCYSLvwoJrwnETNlWmGjaDESw/T
7IynMCURBFykFmdiAyrv6mecruLk9prDYjyt41wsoi6VRvcmHJY1tzC+ZTCpyhrY2GhaxCMhanQd
qYAeIRVyVT6NiCHhVp4RAiG5SqMis1GapsN69Jg9rtCZjylN9ND31bpwEtpfRO3x9BlnHhLGlWOG
lcHwrXiGT3Sv6f7AmN1fMFq9egBgMW/ENHeXKLUr0qlt6wZY00szm8lmrp1r4sNwSGdJBjMk2HXu
2+lt49b2R7csNlOjnD9EJ+SNKlxtm4jhZxtNAE5tY8AEOZjLrss6WiPdDzik7g54lnEGYtVcl/Xd
xghR706a+4YZLkSB26fvSkZTgH7QMnnes+fWGABHKevzrOnKYBiSMQhhNvGorHN87Ra7Zc//4Wty
XITLp9mk0GZR++UahD9bTdFeHCZIeWV9xrnRMZBK/CPKAKfcpOJ7AgyW6kMHwPblZnZ6VqrsqOM7
a286CcDk1H/Qh97XVw21jAZ/WGYHVn1et0TLT2cLovE9O7/5OWedf9PFxScNKDsKxBwMJpVcuFdl
WK2TMv5sioKnvtYUX+7gLGdWKOW2R1m1bQUbC8oXZ2NAc7zK0J8DaqCrmaQ2eJmZYbIgkvmoW36z
dqeZO60v1RNqrf7U1GZ5nvPBQyQ9yfx2EfqxCPXM+KNsOj1ahWkybgsR8yjQ/RaKJ61hRR2Q+96X
FwHcCYbIFlf4jd6zbN36dTYLglHjCs7KEJqWxpHvIpHsdVX+wMtSbewFlgx8o9p2HIwbT8yHZEEq
1wtcmc15dkmiXr2KBb3sfFOY7TJGipKmqlohN+ESiihK0m9ic7nAm4EiLSBnor2/uc5UzxLM8/g7
9NlcANCQt4ZfMRCFvbvgoVtgrPsRYnS2oKMhArm0j905a4GB1BF+BNwdw10Uy/pqLvjpbAFRz4gH
VvYCp24XTHW6AKv5xR5p/NiM+nG11VKw1vk34fo/U5//V5qriW37n0199u/qPfkbjpb4/Uf+GPqg
giDIGTiSC3SO4ajDrvWPoQ+8rN8ALmImxb9q81eIdvpj6GMYvxlLegHDGWIaHMNjdvPHEEiQGY1f
aImbJJuCP/m3POD24jD6nyGQhUXPsy06JMMh5sKyvL8bAumgoebUjoyHjrUez5y5wHkxCH7PYM6h
8tUWnOY4ybHGuZnxI44z7UpxMe2YkU51kCeeHeTdiIpFD3PFakYE6C1qioehfu10ndfhciTJQBuq
5C5tx3qRt9gQEGOg0b1lGJtvcLOhof3gjFbrbxQ0m8vsCoF53vuR261ige20nOFEoSpU1q3Gw/h2
RN2XU+5I9e5H9fTumvGUUFPxsQVxNND2tlmLhirXm6M9afVHb8Tpu4zUdAfLRSAcS6fXqZ1biEJR
5tIUz/Ln0EYM2OvcOkRkjN5HsXNPB4KaE2yI8bhMfbLfB6r/MBPVXOyYf/cVLEZNvlWW3vi1uQz+
OocrZstKtbBzHubW9A+22dub2hhbwEzVqFH/4pJnzWMU/l2F8vVcKoO3VjteZQdJptM9xum0Yc0O
xXbuh5s5tOOLQUrDl0gy7bls7O4aTwwm7CRNb2ioMXN4SydPS+3torglUawzq1vPax8lMJC9Xasz
+Q4o8mNjh+v/K22c5uMvN8n/YYRfIAZ/+6ZxMC8XMLmpmG7/V55S7TleFOp1+WBVRfgqlm8/qirx
IgxrvNNYNbByQhaHzweoGcglcmZYwm07niY3Yz/qH3UmluGLjdo0Kq3sqCpcTOHEfzWmYfw06kqc
Ig29XowV/mxGDYIyL3xiGGMQfcuoJCtx3jtZru8TEtB3MdbcXQaGeD2hYNjMesE1bUp9OOmz+VU6
bAgAF+xlH9p7sAELmZE4pmScMuTiytjoTBmAXb7mtZ8eLatSn7BnTNpoU32iRzUP7pS3+1ayjAlj
CtJ66LcyUeOVmzK7uAMknbwjky8zv2C+pOy2w9bBfJLyCPZ4JC+QgLFfJ0nXQHlHUaXPLXOKZBHk
lHCHx5JvaVk4pzdFvLBcvdxA+V3WP72cMgIXAL36yrb9Zg8TVGzLuOuwTdTJKZdSv0FOO955pRhu
bCoVdp5mnxebJp7T/URkiR/MVmRctUSOtx0GmTP2MIZeszfvlb3cm1qGaBLW9bMVd82HD2/1bLEH
DXQmZf/C5Pt3Z9ZigIfBQsq1KUyf79KH0/HXG8bA8xhGg6tdESmjyPL7cqcBJHqaRnRRrQu/gawy
rh1AaJ9kDqDrkItzjN1//JXW1XipHSPEHaI3z25joUqOc33XePXLSAjGuumd4hGdgs9UoLWJtRiQ
SuYLtKIKMYvoEiR/Z0fjhu7UuI76Ip11WRayedSmG5KxEhRhMM4Hi4qXA7XK6NFrKTa21IwNzBm4
6emImK/N8Ll+X7bIo5BuJgjC2sZGRVdX4a8q9wBFaUX3jDajey7h6F0YIrIuKwCvxWs6reSj1LMd
DlatCPrRXwSmSPOXBWDmbjIv9m49vflTKPUPz6tv6/b/nFfLxw/g0cOg6yDoYROx3Np/CehSjego
9FvY7G3taHTPrlhNbaM9pLPPOwCoQ5fddNqPdEqGeGWPtV/fjC0YuJ2nL8Y+k3uQoVDe4AjMhvo9
GxzgED4lEa4v0SKGw2vKJ83M99Akvbb952fP//UGAH4sAVIGz2XjO0ToL2+gnLOuFTFbhhwF6mZM
BWrROoq2jROiKu5KzpmwUZwXhsMRU8a2tnG8EiEdfvqTUE4Ipb41OZin6t0cIaA4akQIbEBN3za5
F/7I3QbFXFxGdKT//Hf/L/bOZDlyK83Sr1LW64IM08Vg1lUL+Ox0OkknGQxyA2OQDFzMF/Pw9P2B
KXUqaFnKzl7nIs0kpUI+ARf/cM53Pp/HX75820WWaDA3hav19b0zQY7r2R7EpewWVdzQNOFPrubQ
29fETHwz5nherEXjTQbSCHiKxycwgSUdPBX3R4Jz4tXATPKQCdTgpVtpD62TQ9YeEO6gKu+Km9lr
4hPtx3g75NCeWAoNzc+exwQ/EcS7Bs/8QZ9nD7VhBe2/I1Ok2Lm9C5MwAak/LgPPlkCEJ5MokL3m
wWNv8B/Dw3OdbdZY0VZlcnyGrjXv6qEPqb1lvZlhlnmr1jTHDyNqOK/M3NaWMEjT2MxYjLZWmf4w
mJ830iqqAFmyOmQ2Ey+YgyhFB54an7de6GvRex1qst/gbePtMT87zmiXL7RPjMrzxOpXjI3ku66a
eZvoEhVkNfQfdpYvJ8jy1YD8OxJfP1/bqIBj/IWcfGoJqpzMPH3QsSlGtGZO/B0G3ptVwqoGSDoe
0sHEjbsMBjWw6iegy81aMJA9J9Cti39yIVAk/vIE5Tb0LcgBS0ie+CwHv5QNnNV5B2ukutCVt4DL
oMSPwefZnA0jIxGCqhB9LhsKFF3RllJMvTpmO7MG4kzaRHlzkFrlrmWWZMDqGdGhvNLjdNVDDc+J
jii2bcXkKuBO0n9MAyZIjv/2h0mz/9HFrq2tWbHnLsYCj8yGgnLsui9ascldfeI6sAv26ZmVhdk2
M2CPglDPu71H57SeZuUeiAt5ZN5ukJglydpaaYDF/MrR7piETMS1IFB9JyCFIzJFU1yXAO9HYyYH
lbt2j5tiKTmX3xVVSfvUQGwWWspSZTTjeeNb05OhVLEmoMEKeD8SwlrCDeFHaL7dBGPsyoH18oao
MV+jTsCVDaJ4jx960hg5zNVuZmxUXpu4z4Frd6n8xnMg/oZXjpDJWQ2WB+YeBGLDioEtR1rh6ZHU
LRCRLU4DmNtKvqM5MC5ICpcCB8bcUfdGHlVN7qxr6JJI9WSHK25Ebc7HJdE5QJK96GeHmr8O20/H
vyS1DbFtY9tAQBFIRVHbAPawPw0bifVDAvSZVpHhqPRKa9ul/PEnjMtxqW1mZjE/8gzU56qtctKV
ONn1lVbMxikCJwajroQ3EA0swjR7ApUnDMv6bpQzcb2T3s13RFCF7FPcZLzU1Jb7VmOzGTTNPOO1
Sr0DqRXaJuvy1Ak8BrtRAMl+2Ng90mSvcWJJ3Bqd7VAvAuy4osqEeVSvW5+4XchSob4GkZ/9RNR3
oXXO4pWgbA0D0swLRodpfnbdXN6auTuseBgwxWgWb8bnifpvPcPDpD7+63+9vudxgbaxreO39s+4
Z4QiBoXTX+h+319l+Q/+xB+NrWGAMGNMTf9q6Q5t7N8bW8OlfbVofb9yooFKc27pOjpcIWzusP/b
1qIH9uFNQ4qxlvOMbvhfEjd8Ff0CVtMtnbdFg8vRaX0FfKRGWHXCDZ0zFHPsniEugSvYfQz3NI+I
HheFDIe5xRoVEFt2P8dKYAEz3Q9JQu697abo2o3SenAcAxqgq8VXwnKBJmamB6BAFY6HUH5u/HKt
sc1oL4RJRAiPomHAtFVUsDyLPs6s/AoTU7NjN5UkZ9eUPstASoQtgTXFIQ8nDr+kq1b5ZETrIs8Q
gXHeb8n1oy9O/O4uVT6E6ASA4yljEXJqOrPdTU5fHU2/Ht4RHL3YOaZzZIX6M1RqdweiQ73UoKpW
TO2dg2M1r1adcGsSDMb6zDVreTVDq9rrqrS3/FDauaD9HHEv9lsJBQayau1TY9crF3NM3m+BPiws
gXhIbjQpzad+Gk82a981nii1amKpXyaCxi9tVxXrvtWfMhH7j6MYJ1r00dop038aR8/Z9Pq0Cq0+
v6PfrfZIv8xzned0eqzZsTTG8Snvy+GA8jG+xtn66rcVy0PyMTeCDKSrKscBkZVa/wPkZXiYQmFh
WDGyD6gMFBCJZ3wshWvF0VOXe9+MPzpgzht/iMfvwvCgXkRxgngY4/4KWoL3YpodQc1ugt7ZK5/y
OH+qNF66qBRpmHLoyfnVxIZCu9yQlu6uhEJvFrgD1q0gY9tnBFbs5/fuPBI/TGqHOixX5GPVN86W
9BOyG9BWpHt29BUPYddtefe9i6mVyfJOp9WcCJUEYB04qRFd7NRIb6epmW/CQYLrnm3krpapsZzT
R8GrWCXiD9fe2bicJ9phK74fnCY7CaIXT5K1wLXpsyZ1ZDjcDnVVb4H0jG+tZ2eoh3WrXXWppn76
2PY6znzb2OVuMpxYPsT7URTNqQ09xCqjM0TvkrChVaZIoZEGopNg6pR7ZdDh4htuXf2MhEUPHDTL
KOYKUy9WldP7QeQ13TdrxLgfkMtgkmeWVkxBIRaszUj2216aYpVi6U0CuA7+VZ/nLKpbZaNoZVcB
+WIYT3HFm3IrR+GfmprHiIlvHvSpKX+WqFI2npf5exepzKkW2rsDBZ6nqEySQAtBfFq1NsCDnWmX
LZLMtm6i+09ILRAf1y7Ib+Q8uUdIR0bo/I/eMbKtyVb6LYX7SZGYQ2KAo+SAfmW8zYJ4+O6XtsW0
KHTJVfbCbdeW+HCLFDRQOWgA3j0UVEfPSaFA5xSdG/Dh860r7HIzo91eOQ455+1omYcGFOwl04XY
ednQfSMbrSR9sSBtNQl5GLp+hI5PWYC5c3x40F75SE7JXoE+Cckwj0AizOp+2hhzn7A4CKdNPHjz
Y4+6P+jpybZS6GRr+FCiiPIKr6VX1LcOdGLM9PUDkyDn4lvdvi6s+QaQA1qLEWJ0x22NZsocD5Cu
WFsNTnmb5Ka2MdBgj4GnvOk+bTJ1nTc9AyFw3S/EGuEwdVhLd+i/0QPHMjwU4NXusZ5C52YZZo1K
v2ajwnK4HO4iu6pPU6KSFYenfm6gUq8QsEgk0LHFoVD568ga9MNcGe+oyJyzskHGExZrHvKmcwLk
svlqLJTJ5DCMdrUZynUYKzhEakJ3alrtPevD6SPXFdxYzZ32U8KqyJ2qnBGggT6CilLipRbpzkWV
u45DDnLdnNurWHbjY5Hp9rZSRURJ2DvXSL7Bn2PbPPiRHNYhAVfPVqnL/USm6UobMx8ZVztpKAGE
88xDcN4DmNM+sMJrwThIC72v3f1MQq08YzAtL03FUBTiC4DWSn+N5jxC6plla7Ps+53XN8AmFMX6
M21Fe0Ifi/q87I7Sd4qVVdfqisir9nYu2G8Nozff6gbM/obIgaXNCueNHTlotm12pOxesPmmHgRk
V9of0aJZGNzxDcoszRpnJhyCdECNS3zQSWps+EslhidF6MGnn/DiwPZAeFM6z/i0uTcsRxGN6UFY
jNPxupCdxoEVkXglYvsFQyLhRm4Vn42wKHazXhqvA04AFETzI4uxcGUOk7kXvaPQRcO9v49jY1wr
cAWgxLLLrBsHxqL0BbVlgHbQgfVi4xP+2o37u0Gl0ZM2CnK3uxwvglPI2wTwRxFoVTR80yOngoBT
uccI6DAwrDT095ybBEq1+qlxNesyz91th845qDJyJTu+sJXg2mMqYcJ0Y5XOLUHbAnT45MyRPPh4
/FN0UWyB69JDP0AAA5GyHmhnp9tGXpttGkDfK90LT4TApLvSaSCeI/pB7EAE2aBy+8ANJbddTj8U
tbAKzTEjHNULc+rtmuN7CIdXGetqp6HlvZr7xn0z3Cz7UTdKO4umvmusXNwTgfuoT4ioUz+sWOlZ
7qFutXmHmxdMlHD7xyaX3VE4+WsyJ+1BJuSFV2lc7npWrPsO+qQTjFrUHGM2lEgWI/vSREV5O9NP
rbHpiD5Ikjvi1sxnwvGGEyR1BjWIlvonI461fTb34pSrODmasdiWVlJRf5Md5tjfwFyDrCBTdoOL
MwQ/02cPvhepXdd61Y3y8HGMjSJctAo/PORvoAOk3KHcYJvITn3flNl8ksRUXCmRRoRC4BVwm75c
q5lsM9sR808AOA8yh95spol7n4a8hdZIUSHC5wicxLom3qIgfcB4CRsWYnmJXYax3ikbmL+Nznia
QsN+zCrsPRUZjhtbq/sd9mR/G49p+FJ307iDl1W/sH9jOet3eAiwgB3cIem2mdO8DKRkILTLjW3E
EjZd9qFZJ1+1TqDHm8AGuV4yH31cHS5Y0KuxvXJLWB6EZ+fgdbIyWklPJ7NLd7PHxdJ9T1GVXhWV
x6NeGDREOKPAxJdla+x8N1LnLLK3uWOpncc48XqwyEEqRmCtMrFzyGVmdMJXy7FjJh0mhyRGg0Ks
6i1SDSBDNo760evq9ZQkAl3p8NIYnLUkgQq1Y3E93yj0jatU1AbosbrYCm8YXzsPCz1MBsxeYdo4
IkizCJeRg7JvLcp5fCtSqV4cPKA6Ze5rHvnhmjfyM+/yapuwgS9XU6Fhs290D4p3qsHhqVNnBd8k
TwLDTotrNZooDUE8bYY+ZxhBMh2s9NokT2oeeKRBUgiEvwgT0+SGuhf8iZ5tB9OZt3qoeIIOoXGc
OQdQ8FBtSlYJ+9DS9J+e64mgnbI+6FoEe6XTknESMzOi9Kg3TZbeCZJsLbQTE6KGsFlErSZJRvzU
LyXwAeAb0G/colNwcaaG+WzTNSvUeA3W5gx1VUWCy/dK6rW/NXDQYxfX71wYlibYyCghyLY13kbl
ZrDuRw4EcLroGlNzGxYzwdz33hh2SUjYoSfLN7h9PbrevMj8/MEdgXPZR9g8GIjb0fPLh2Hq+dYI
/sIEzoStoFIOkhp6L1a+DM8X7tpErAnQTd31JKNirbUhIIUeLfOHIpj1fQBsGlAjiO/8mfJFIyd2
O5k91rcpHOvA6L1xrTdefOx6r7quFP922Tjls8WdZ6VTveUVSTP3Wc13iB92MaZfrI1qLJij6cY1
vl7v4JDaxx3MjvLsds7DTIRrUKHnfLczBQlqdmd1FQp/2KBxqy91XllB4uQ1ukmV3+mDlGuyMnH1
lnLo9nYGhIzTYFpT9ZkY7ylhzKFZZk5xunfqzN6Q+2Ze6UVD8pzOJiwWukUCBnho4Uw5Ex2N1wP0
VT6OcW8/NUSMMfuKFdKrBuN5UGH2hkE/JBcGNazJsHM/DyK8iRKPr1XP/PEeeWi07hPSH1ZtN+vX
k4rMVdI2zbq2shEVsYCvjolIMUXnKYy8G9UeoXQMz4JGFflxzJPkIfKy9rml9KRnavrzVAC+ycXc
bL3lyw5zmcA7aJfoFjOXZy3sB9JlipHhZKf0w5Q01X0Y5nq7jkv+1Q7J6IHhdHFpI7IwosqovgHp
ZytG2ifoLBJbGK6dbJOZF+JEXdtb5rK1LXy0Dl2vX5EkoO5Jvm0KgE2qcK8JerPvClm9unONbFHN
I6wWwAnzyht0HvvxHBEppJO3dpNmU/aU6Ag0PQIoduxgDFh94BF2tELtI9KE4b3XGNcpEhCvmjxS
a95RsU1qZBH4yAqYJk4rUKtVZIe2FTPfNe6u4cdM1UfFrwkgVuU43VbkWMh14WfxpY58KrFqZmRM
QipQRU8zNqY7+wc04vFBznNyEhKGSg6/+0wWIA3s6HAx6dqPzCvnRwkFDaeN4fDhkDuWG12k01PK
UQGloR8gBybufKPhhoI9o8Jda/bZBdust8YHBcBnRkRoVHp0DM0UkRmVL3sYImSKJDSIzjQWUWux
FLKGqE+Y7kgGLPQlEW9GiT9Vgyu57JK8+l62eKZujDRpLIKr4dNeVwZPgQBtmPRWnXQQcuHRd+Z3
DRXicGt8hgHgUeQ/2GvTU1uManyYBw1Jc6C1NLztbac3rC82Xeeargp8C2DnFV9J7RGjHVUSMXVj
lCgQ/zO3+0baCGXPczTuQs2tHrIsH7/9afzzD3a2xq9aAdoHnamz8ASiJ8QK4istXZERlGSWMZwj
rRFrzTehHWGdRp990DxE4tGLmVu7PjGPViq2ml1vhTQ2nhteq46dGaAnPirQSbARpCv+9ZtbdAp/
3ot8vjf2OXjJXcdnM/LrUio3+qrQQ0IwlKrPrqJWDPfA7v71F8Ers4D7Gb27X78AkbTwxf1+OMcm
MBP+54B5w2H6twXVv0eS/2QkaQndRBzxP48kv33UeVn8Msb8/c/8PpR0jd/A3lu+Y+mGuRj+/z6U
dK3fmFW6BNHZCG/+JsT5XW1ji9/4ByahC5BUvL8RDH5X29jmb6hwIFnbbDoNXTBn/O///cuqtPny
9/8Bofa2jIu2AXLw60WKnEcAmXJ5h7wIGQBfLlLP6Ls5xkW79zxW7LkkBjWJeFT+6Tv5B/fpl9vU
XhIl+IyLtgfmgvUVpBx2yN6tMgr3XVIQ4wjrzAsoSdD6t3hJQBqSTDpXab0u51Y9//VrL7/Xn+/D
zxfHvYXbjK8NN9uXjyidDHoczuJ9hPUi3bp1M6z70eB1l/zwhLCWV2i3ymfNGltrRjzxx6i1RbFx
asdaZwtLf+pIeMfsQFFVadUR3LW8AfpbIOTMALO2U602DaA2kvTc8JI7yI7+Pz6Ey/DaoPwUXEjL
N/ynBbGOicuCRuvvWXCam9GGUZtrdHexO0yPlaUDczFS18IQQH1s6KN6Hnx0GAKDwpKp5BMlUZjY
dhrPC/SeyGkfqsK299LsgME8pTgYjIc87totBQM8GQjT/+J5+Pk7sFBlPYisy+Vg/PUjNLBzuglU
2D62FK40nUnd2NcTBJjk519/W84/+MV5nsJDJSYAmPaXL0ugKs6VwSv1FgzeiQf/rnUIjK9bq7rT
BaO4v369LzfR5yfj8PVsk0sc8cdyBf7pxzGNpihyjSkgyV31HScKWtYu8k9//SpfnifLq+DVtPFb
opAzLfvL9+fXHBc0lKzVzSHeofn8ibMOdU7jPfz1C30yvv/05FpeSZgGIBRuPLwiXw+FJDJMn6bH
25tM8w+z25gbSZzPbmLetKbYxWFsUD4wkmrTy9QL76QyJ4VYaYQXCfbpKheiuqunRavg9BRZyoj1
Hg0f4jnMluGxzIppF3NtPvakl4NOBQ+rIUoeUNN9RtSPyjY3hmfG+8Z0mqfBmeP9X3/Iv+1bfvmU
6LwMg6/TJPGGTc8X0UhohrTQcz3uhwQnSR4xXnOjsDloVZ1uy7Qx2bqWP8kc1tYiRYXBxZvss5yO
vDdUuwUhV59VGlP3ttCjKqfQnwxKtrPwJ/vFHfL8SVTOhvAP897wcyQ2EF8NJl3EMZp6Cjd5Zk3W
UhpTMiIEL6J42qXRlgy66IXjjLajFeIm6kyC12P2oTxd8D+p0MTV4sR79p4TQ8sYbxfmxx2bTO+h
DkVySJDcrgtoB8yZovANKpazyps0OsBf6G9UZjC37WfXPuVele360EHc15tsn21o805HovuK9qDc
p3UJ+QWJeFYBCyjySbsRvpregQM2AZ0PwKi0tXYitJOG1kqaqzlVzlpzZ/tOSEt/UF2TP7mRTH8q
tNJjkOr+hKurlgULVYIlaTvk+N31inTt5ma9F76fHRIyy09Mqp0bCmhv3Xpx4QdWHsMIbIvqB5BE
8apXzUYj6pIA0fRDSzXvGhiMtrajONpobn3MEcqtMseoNqnpH8ZeK85lqEJmX8XQBlGNU11zC/ZS
CSOlkHYPMNQK8o8GmWBAGJ5bz2JhBtqj1A9RmucnO1TTo5alLTU8ILaz0WmMLifWB9iHwJsk+WDt
zNL3Dt1sW6916DS3Cd9TcQCsCtgT2PVDaqNwU1wRPZ1BV1nWa1nV5TaVIDQtNbK9K82ifsSK263K
dBz4adhF4AqIwJ10YLatOzOEys7Z1h/arJwCJJS0rbU039mnIRpwDHU31dl1jN5ypQ092dhR1q27
EDaMzNtuVev6EYcD/WZk27CQxwhDGAEYkfMix0nfS3R3l9AgiZZ+H6le+moy9Vqj00tWWoJ7tgVz
uGUEbJywgwzYJFM/IKcPiYFOF9st82aYAAzhfI0RGybblZEXycpOyvFKgxi6S5uRDDTNw9am5MSb
GUkWNVMbRDj8ZBBfrKoCHkbspOY23caR5wCNHxZPSuSYu7pptCuBV+hEZoa+qkcxvQKZ0e/As7tM
PSfhQZ8wE3WDz5ZfyGiM6mqaDPsgizHbG1as792S28WhAcNS6FcmvL6NOdA4SBdOw9zKkP1QUrzV
vR19p+fq3h23mb5bfT0c2dT0h7SnQ+wjZZ9qnfy6qsXGI0K9P3QsQmjsUhrfbILxHeiJ2xgH5Pju
Qrqu4JnnZAEzB53HR7vXi62lm/Kgp5HaMKOzV8mECY+VSLwznKo4xWPZBAVkanAU/G1SdHjSYmdk
zEy2N/Zlokw1B+MEpgQiIpJ++tm39VCe9SnK1qGiKJh7tmJ1aQKDIU1hHUc8OQzMFsTW4uTTe1Si
fOL66DotHhPSD9am1KcrPGHN04wC6wYyqn6eYr3q1mnYOkjgVNmzWKiHtQ/wmb1GUr9Jd4y2Thm7
32TcFicibCFW69QX6Dwk4YSoWsOeko8NBg1K5Ce8OwYaiyWQDG4oiemFeWP1PUmsdJ3qM4prjbpQ
E2oC/WxYh8Gu0q1iWPatbMlyIvO7eZ8X2GKW2Jw9+PvZoVJ+ORlI/9ln/zFNljpbEuahS1bmDksb
EmzHYticlGxv/brnk6dIthmqDmvRWWSBt+RNoguObmZXhQ1TVkSpK9PPmqfIccSqqy3eSYp1heV5
y0dCWR4FreXOaFnShLWsL8WNwcFAVCBGaNWa815PHIDPbhceqVUg2IfQaKgj62NPfBSEIjn9pAbu
v8V9zbmOx+WYMEWEKoCSAddaXu3CQhOECZbaZeIFcJIyDw4IlMGCLyYpXoZQgPcNHdledFfxVwBP
LrVuVuhOpfFdJ0OjSQ2SU5ls7ZrEnJdVqG5diVHfgQ7sVkbdWefequytktV4yFPTWSEOkEzZQ7kp
MUIboWauhrYlvz0dxIa86lu8bD6DaETtu1r1k9zx9bvpW217lTzVTV71XM2iDdqxwDIGAlBniAUA
jMF+LoAdjFMTkdFu2vI8DibwzMPn4/3fDes/aVjpFpfu6n9uWA9ZFhcApn6V0Xz+od87Vs/9DYex
CeBa0C+R+cd/74+MQOM3AQmD+vN3DB7N7B8dq8n/hf2e6DPH5U0s8pffO1bL+Y0ATILKYHvgDgG6
9690rM5noftL4YboxcKHAp7EReLyKeT/U7kdOzF6AwA0x7ECdIBRtVyATZNzpSoXbcI0Gvba7vCZ
qbSi7GpDwURV7z2BvbVh47mvDZisK6/MnONMIRRuMiKahgCk7AjN2c7tnZEAGb5L/aQGi8sKaNWD
o0hWE1FIWLjMpme1Q/kU0P11UKIoCeBklJ1DMKvjMo0d6vmAqLG1gyIpiTHOXKve9EYyypW1xI6g
kVWY6TwNYXoyuW+fnvnWg44ezbpVBFJlbUPyqzDF2kAZYZ58s5Xrxs+dayJjXLLgu0uTmdqWJwxP
Xs4M3WISbcT3imC9OwqX9lxDybwsAIhi446lJleJN0YiKIQesZ5M1CUTClxCNFSs8MuJpBGgPeaC
72FOuMPPSZ0ky7jcioISEmbhQvz5pP+MIqy29oIEyhY4UExHcG+YowPG1X6J+gUhVE4+j3DLuu1M
AEN9OdlraZi3coEPiQVDpE34EEelZbcW0QRnqxguQmcJIz4JRmp05ZuzYI1sF8ARkov0ysjz7PP5
d4FfCAmpk3F0zZ7EPg9yUXYyNO9O+rCpzLI8h6rOfyZgiLZ9agOJEQgIUW40F8roNxFiIDRCI8QJ
xEPfWTBNUsxPPhCWoF4QTioTx36BOrkL3impG+tiLcgnonGH23jBQBE49yNZwFCidMiajsYrtBQT
jxL08MifbUbPSrvryzG/zxbMVJFmzRl4sURSnNSr0E+JjUjaszaCDgS23TxivAsDuzFHHriArNSC
tDIE7xQoVrTW+zB6mD0X9lXmVWa3SoqS1XDBAxinhzKuLFnpRzSS7yD5BvoGO7tDcA2OGsQMmPEF
t8V526PZWBhcnNfz2Qart0oUI9BUH8vd/IntMrmi3QXlRVlmX03orVVt2Vt2Tc11OVrzM8IVMjRR
dgJgT6QBZy4FxWYtwDBiYocdm6Zoq1XdFTTN5kjM0TWsrYU0tkDHYLclKw/s7t76ZJI1XIMEBkxQ
bUO4Lsjfv2mMMLGMX7yFaBa6V3bvs0oBdQY1J7mVwM80vEIGBgdqEPvCsDzbFIDSGkW2Qw46bfpk
qJnNS+7W2Tb9BKzlsXklbOQSUBiusumd5AIVlAuVDSjdk935sBkI7t6rhd02AO/chAvPLdHtZw7D
5sZcWG/aQn3L0kgcpgoSnP3JhKPIQ2mDFlvDL+0AjnMXglwYm8/9wpTr3LzeIb832dQcZ7BzbQ5/
jmIjmMCWFAuZDr5SgD83XyM+yjcD4dzb9HeSHZiw0Mru1MK56xfiHU4K6wBadLzLFx5esZDxFBNm
qPGjc22DzZtq+Hn1ZBNCPhjNcDfY7TfYC9peqyZxRmUlCxr4srEHneofYbi/rgwWuXCOB5B9Qyng
onk/UDeLjePM/kPCGmNrm/ASpReHtxMpwDdYj18LWyEvqEA7zLHx6qie572s9falqfnIxEipda0y
84qYcXbGpuCS1iNInDkJTNkks9uJYzeQI+ddVtYlQOBiepk7n9CrkPO577gG42mcXvxpBGKYU4Xe
VzUMCx1bUeQV+U0Jq4V6ymeRchuJEIyGYom3Yx3EdiITwCObOSkPKu1DZGJFm61LVfgXcpV+kk05
rCJoz9tBehlbcM/AEa85NFTKKXJibuw470Y2vZ1AnaZih4jxmZrWM9t8O1EpcYsX6G/G7huwYFLE
9hNa82Ne6LLj2aJVb6mW0KRJO+n0zSgZqNwQklYCOSpHb592bOxPo107dyMP7HtQwtwi6cClh7Si
F98bI66PcomZArdsiR8tV3+8MjqE/SuKTNcOBke5lyojXWwdYnc+lqbuHasp1LatnxTRPqzawxRb
0Y3Muuze0xLLDeqezHCZhsAM/XmQz8qzmw3df7434ki+MrrTwSV6GItBU7X2KbJqAzmErdBvzEMX
HnrFanaw+r4PcB5i1eZo/1mQmDZgojGH67ZvmltMCxXIQGdi24tCnKo0ocQeKfvm7kkPreq1qvX4
mWcyNKIh766hCOQ3YS/8n/ooybaRWWghU0/7Jy3N5nOuuweXjdpHnlvOuyh8gXgbS1kXdKKHOeqz
mRNlf8g5bVeNZ5jTGmvboocN+RZRlkjvW9dP4kTtnL1riZ7gg++WOZ2j4uEurGznG88Rf6MQ6m07
NLkaagW6gBXkBRkd6ngc31LWcDaHUQRuIi3629FlSweGRWq3ceI0MKWtvH5OpjA9WxnmHa7ilvh2
06e49bsqfbfbKsUbAC1QzB5ySi7LIwrLHPoJg4yFb17dzJVVkSI2NN4UmA0KuM1E7vI1/pThWQzT
8BF6snrxbLvfxhaCW2JcEEIEY0UmAj6n/pbmC9mB1dTam61Pzc1UE4QeWBoJSJ07qXrvaoN68aMR
b8tEPjhJqvgB10mcVOz6sY88wRxnOOCVVntJbOSigTZaFegPlR2452J2wqaOd22yxyrgnfsby631
59BvQ3sDLDQd10aviV2X2fElpFPdobx0VwUaOwBQRC7sOJ5RKAmDoPIlFO40DW11NGTrrB1l6+SE
ddD5TS44N1PzagQZtKl0Ua2cxGw3QhY+aNdG3Rld064bIfxTpvWY1F388+vRTdShcW2yaPKsqJ+J
0lisqlHXGBjSmvJ7OsHi2rQ2q9IAk9v84VBAXUN5VGvLdH7YkfQfXdydr2XUlFtL0oytR+w3OdOe
FHLD4KeciCiJdWbvunvtz7b70os6AyBCIBeYJrHktViT9cMdEDa3oWGR2C7BIXm5NaLkqJlwkP1Q
7omt5C/TuUu9fUInePHSkL5pxKX02vu9uVKFUC+sk9s7QbhmsUpGU3/uZgpIGLVDx7WkN10ARcx4
Z5BRJUvkV6QdGQ2H32EAFI/Yh51mazFmu+oapgV9omlyPdcN+m7XSg9JlN7qcxd/J0T+HE09VDzi
n3oi7GDPoIacWv/Obn393IFgWLMlQTfLDNBkNkdt6BmRu8N0RD8nmJb8YMxhOkiOFLFO9uSiI80H
xrqGZhkATptY3/lZFJ0b+uLNgIfkYCakPcy2aNezsjIo0Hp3MpCsOl2df8jE7OpV3Dnuh5OglQp6
aFHr1GnrxwgZ/Q8HX8a2Z4yYBvya80JhsbtraY4pPmkrBRsUCjQIcR0ldhARKvauIHUUAdtSuAqa
zDharOG6ROf4lIVj9oCiQxKIJ0gsMcLuVCNCRDaUOt5VWuc+rH1qxHyIjt6ca822wJm292K/Im/B
jNLvjecaTNnCAdmajAUYIqVMZ4OMd75KNUMdB7aAJz5hdjLtOH4L5xg6N+4lRrpVv418qzhUWUQM
QTo/KXyjNOamUb9GVuXeWlWFmpNMlH93yR//TwwFNpH0p3/RJZfD668d8ucf+L1D9vXfDOH+fTP7
R3fs/IamDmUHS1sa6E9Mwx/dsbV0xwQlgdj0HTa6rJD+2OeC0CSzDXwCnTZ7MVb4X/a3f7nPteAw
/HndiQeP2ZDlsCDydfpk64sVecrbti/c2DvqVc7QNWnUekjN9DIy/HrPi34mf315LqFn4hmVfj6u
Ph9cn8+w0G20W+5rnmwcZ/2t/X/YO7PluI0ti/5K/wAUSEwJvBZqZpHFSaKkFwRFSZiHxAx8fa+k
7G7b3bf7+t33wTccDopisQp5cp+917b76FO+cp+5UfoQTHoCC6f6/ZSKqsE2QvV+ZIqIgXku5CdE
n+lhgN6ItYb+L5peM7/4PurDd1SD/4kSTJLk6/vp3L+f1JU+tDmDTok+xnGCFrvs/Wz33s/5Sh/5
IO2KHxVTQFwwDiBcjy99qpxHBhmmhYEi15+9HiFiY7zNWevwBCZ2/mXVo4ZDMvtljlUZWlQB/QRn
yDwSxC76YzvL+4acALD8xUaxJ0N9u0pWNjiAneWnLA3joa4yLJdypJZspEDkxJqEoylmykB6qG3n
AsIhzwiLrIJzmB7M17WJq2PhRd0O/lnyRSw24DfbLynh0HrGhkt88bSIJLnC2mZuGVD406mIDzCn
/LPLHY0mzrmxtyuLjKcyiVm9rVVSSHqZeL5xa7EG5uYcPvi2curg+6IXvqgFrWSqKEYuXkHbh1aU
s6qO8myHRcxbN9yKwUupObjRUb93xYS8YtD4dw6ke0inoxweR1mqY0zw7pgbZge/P/J7CkRI7IXO
6jVPqtDFatJnPrJmXpygAEVnNFVxFTgUzY0fr9mV2HgNDglb8OdigLzmDU7vIyrUeJOSdZlnTGwy
ANjuRf02Bt60K7qqveLm5oE/pwwi2Lyx3k4z6Q7y2f25z0o72XjJHN/7ffOz408Zjma/qpRmKbZ0
U5wXzgZAajFtUmft36rW9owjIeTiUzTM2YnEvNoRBs/sE0mp8bXBYHHvTS1HHqfsPjDsVgLrp8lU
1AGCypwKimv6Ls4+Ud8ZzePDavgp8CqxcvE9SDGmj9Mik3tSI4sovvPbJYUaJoSheW1JmmLdvJDJ
Xmqwnp4so7u4I1VQipoNktOPeP8mEtCLsD7GPt8Ditk2K9Ynp5vj3VThdWIJJ8bqGFVCQ/aYP7jp
I8wGljwzmOf7rsypyIRIEUKHCMGF0PdLQQmFh0Q9OrMpQ9WLaJ8ltFkaEnkfjiHQn9guqc4TN1Yf
YKQ0BTjN2nnEXHQsJtO9rI0TEbRsubGY1XJk2cDrPswzhvnRoUuw8lvegU6lzDsDjcfbdt1AS18b
YWXO1v5slW25S5G0Tsgl02WwAeZOxKQOyuU6R8hmVTdep4YzxuHycREVFa1p7bkHmiqJrAXdw5rw
wczZbgNc+ghkZeMVfv7dp/J3m3ksIOo0656NwSruCBXLsKs4gdPZFU8ttXf03GFrhejPtdD0gMHj
gU3gGsZ+yCWHtc2Q3+Nl/hQ4bRHGKx9so7aPWR8/etj5wVyKLIzgx4UZC2uqUAG4HdvVw4Gfe/rV
rqdnIBAJYswSnFgkrTur8IhMWJn16LHv3PJ4yneL07onIjclrVsBNtDY6YZbF8L7Ts1sNxfsmC92
4TifZelm2yTnOj43Ca0CQy+fwaYMN83kFTMPqY5nCvoXN5nUjYw3c51r6kHyeL2aOWljmIHZ/Try
bGSH5B9ruC3HwQiAbgkjmOliiGeqw9ch7FkjhROMiBA/q7orB2Cqsi31aGO9IutCD46hZs0Rtdjw
OPod4RrWYzYvysNE9cQuWpFrcM4XvNqWnfFBBV8evKXpwiHi2yN353TuZzayBosr1IFr1vm4M01I
BWOVrweK18yd6ROAzhw57NvOLz+jBfn3SR9zm4j59X/OCBpa7kDuIJ+rK9aklGtcbD4TIit+dovT
f5Eidp6kmqsHpZJ4t6D97AvSWrfj2vsnxJoOTCidIDv2gAUP3SQdnlLHJhCVdPar3fGWtumEvXA/
rW590XQQr1xx7To3D+ceQGFXTstTLErPJ85GR2XPsu9iUnNw6Vz8e2biZuGYdTkWYZ9HZhFfRdBl
x5RQO6GsgZ1OPlKXGPPM34LYpGSERq71TJN7si8pW8GnV0QfE+zmCdQMt/sKOD0FzGqM6cUa8w6/
Q6TY74j5GwvbPFztZn22R5vLQJTJFhBb2scbqbqPZE6sy8rAeeFCAOuu8MyM95tKHl1vEE/EJS1A
zFkDllpRMADqL3lpVNOBuvTgGnU1aEUeTOrIiT6/JjkRBztxIBsBp5kRoWzsypazgj0e+rPb9g/9
ACOPZgtb9P1nU3la+V28SeTm5wWGdnUkvtWmLzBGNBu2r72Bkyg3iRWsdYJRvSKqshvYbG4Xe5yB
/Zrz+t3vR28X5QsFEmAk5CbBR0aLVjtFmzhZhsNkls/TDDwgzacYDjeFKPwqi+1QVcWDrTtY3Eqe
h9hocGC06S9jzz9bpP9ni2SzeMZ+9K/n4+cfVfWj6378+OOQ/NtX/b5GEh+8/21IZtwVTDlsgoTE
x+T/9wqJPZGHo9HDR2U6Qhsi/2tItp0PeAdx6dCmQa8T5se/NSRLPQT/aYVkIZHCvTdBo1Hr9FeH
GHAc20gmtzqhMZFNOaDUxtm4QxYjrNmXZI43rLms6ULh2oJ7Ri1bwof2AYOQPKrSSTeRG3Xljqoo
cdchHz3PuZnvvNSEHBp7HamX1t6VsTd/Lnn36re8a8MEq8TJaswiHKBEUfMbEyuI5PehanomlC4+
uDzRtx7E4BBccxKuaz8clhF6JcBXp4bfTA+2mzDKFhXWvQ2NT5+dRvmvFSvXE2olOZWUIrVOkg7F
iMGjKuUJ1cJiqZYU31HCk5qLtMMzBLWjpjJvUAdrNNZzNxYBJRyW530Di9IQQC6BxG/KNo5v63bB
bZ/1/mXOVvNxADu1rQr5AE87uDWZmkhwxfHXgq4o7Av5eFzlMG5z2ghBJZrtoZVRdZxSJ8xbe3mo
m5r0WGVVew/oGfL7SLcc42CMD8it5/wedwjxU+zvYLMnf1cgxGyGXLlPLasx+nwcM2Tf5rBrm7vT
0K3MecYqzk6eGGcGyQbXj4L2aGTrtsvM+lZ5WDt2yjfw6k+A90XaODuLG94lZhl9cBpR7i1Fut5c
uxVBkz2HTI1okw/WszeX89uSD96um0hlRzJnQslBmU+LR5/2UM9bo5mXRwdE/LchmtFslq/QsrqD
aOzsOIyxdUCniz6NTI/7LIu4y6RevtwOi5Xdxm7JeeU3rAVnKOc7QmzjNiVWdOy8tt0rz+IExFe8
wztAiSiBPy5VbfDNb6vpZzwtwX41q9kPVVQCx6UX98GhV6rQ0daPCQUAH32Yoq/4FDBbVQSTb406
H298gyhCTTaVwSlIml1DSlqvrMjqrrl/jkyvutpirG+LSXxMZqNhwrcddfSHOn+Ya4XCVNnjlVEv
uHEUhhTqBBxWWqkwSsn8MaQL53u+jpuAWirOsGGezvCC9xkNi8EG9I29T5zGDy2BmM1GyCqPC3J4
WBE2oa3dGYhvF9ZAd88Er3lLUy5IF0F0drbW8t4w3GPgUiuM1VDdtp71WhfEoy6KkExyQ4/Wi8dJ
8ljWLrkDXxinLh2cyDrAPctyoJbBVAVvoEZVuoujZb2ulNved4Pll28BAcL14lTkV/x++EiYzb5v
UcIARxe5fHaiLsM6Mogdx11whm1gaYm5K0jNJ17z2MwGdDi6psf42ABsaD9axeQgiGI0rljfsvas
5bkix9MZW0Y/Aow8KHndy7EB8MQI7AHMBUL3hSF46kOzMeI7tchSvhCCsBRJMncRDxWDfPQ9Y04I
3XSFt4xknwjHcHbmAKCdXGu+8YOSzDu3WFCt81ikzcZkKfBNGhGLIL8azVq3alM8UPvDgE9soAx8
E6G9O7dgoYNP5dK4rznAKt4pJiiIE/osFs5KAWGqeul8X1AG8oPFzag5kmuWcBYMWNUb7hxIARjD
+JZrEbceVUT0A9h0kpYhuW2K4NBa0wPPPr4j3ilcWlZAenRbwkKwNyP71voq/cXitrpQA2b3NznQ
ZnNbQ6/exHKW8c5MKu86j968Z6XHv5rFmG3oYQVp7hHJfC4m37ppPdZ13CRaReaGsolDhmxyi3oM
1jwN+NyzxdbOTjLz1mDLA7mi5FBRMHeoSebeU+5NOxoOCQLbbn2Z6da6iZpG7mt6eeDiOL7kQzWm
XFSHagB9nHnW2ZftwTUQuvmsZjy/MGru2ri2jT3IAfMJQZsZzepWes6B1G08o6ruJAVnj/4ovbve
U+MXigAttH87uGHRBq1PtWKbz0586Fs6o4DkDoVJ5/C6vKlFfeOMgsdrO95+khFJoTE1tblLmU8x
/VN7nGz+RyxN3YPjGBGHQ1Wcilh217r3jX1hUMo8ElJ5Q7h12f+JbSe9GAhTFh1L/qjPuRS0IJP/
/zIKNdd4KazmmLlqvpEE7G6Z9YD1qJnlxbRkXxPLFmdX1UROuXhA5oEKDw8vQ91JRKOxdc6O/ch6
78ES2On20K6omo8rWcMTBBGA/ES2Du5YumqTiWkKVwDs4VTgtpcOnORtO1v+TWprAxfQlm3Tsjqc
+P5PYPLcjSXgW1BDmNwjxE/huHJvcbIgPnj8APsGMhWGwMlJeDSuzmfuAS1nIXL268hO71bIVfwY
Bwu7A/u2HbgWceSmahP55vtZNO9uG5Ka+yxtmh0168Vdbk7qE8tudTu0fXuvkxYXVOAqhLhPD3ky
p6w+kvEur901dLko6hTzV1Yg6WVxkuQFw4h5F0Ui4A/pPCaBEkv84ONrrEsbKgEUpj5M+eTfu5mc
D4Hlta8+HCLVYbZm+dY/tJ07lxun9D3y613wkHvJeiOyvP42dTH7jbk0dzlGx1Nixi9RW1HWVMFf
LypJTYqx2LsUBgSBAGHQRBeZuymp1e2MsfjGNjpIppz+aku7LSh8wR5zM4v+o2GRq94OXdx1G0fO
u8AAQdyNs4fN1TVptArgL4Cbt3qQJuRbvA1XVUETCJ97f7XZOg3t2G9rQtSv1uwzUzhUFWwkOzlO
tzYPUDpGb0kkK9HMjzny6AeMk+fOW5r04R+X2L+jf2sA0f/pEnuqaXP/j+1rXvd/0sF/+8LfdXDv
AyhQ4bl+ACLJ+aNTTJjOBxOh23ZcXFp/1sLdD4HDzOOTivof0SZckJZH41TwKxH1d6Z86MN/nvLB
OgnX0iZ/Rn2L2MxfHP6BCTgxipRx43CpfIA6XO5WLc2UWqSRWq4xmS8e7XcJR4s5Qss68HAZhHOk
nkWLPnZnlaFQPSv7d00oyrIqrLRQRINhssvRjuLGPjp5D0ZVy0p0eH+a0JkmLThxa/VDQ4tQ4l2O
0sJUoCWq7l2tUmD5nvC1Q19vLD47dlzeOdPYPVd4PTed7J0tH5fiO4V6mwU9LEMXs5teMR4PD0uw
sKLV4pmaXHQ0ZJnyERVuONeNj+1ZJiP1kVp8G7UMlxUV2tPk4ZGJuX5nWq5ztHDXawmPh8bqMf+b
5h0HJxrfpOW+8V35k+8qIDi/5bhqadDUImHjKvditv6xKCDeaSGRcgFxW6It0mdBGaaWGzkGrV2u
JUilgNX0WpbkDQM0R0uVSouW6aRCKrJblDx6tbDMEdFyDXkmy+yFkRY+B9wc+9liZX2c35VRV4uk
+AKelFuB/F+ST2iw1sepdD0YfnL8UmmZFeprsDUXu47umnZBfeIcSYGiKpq8zZuxonv3CZk4x/+d
TrVvvOXFzCEAVnkw1v3gdewp6APpKN2iMgKlkP09hlacho/Krvy7IA7oH598hbGhXUY1HUqra4+W
dOcDFjJKKFKIZ9e51MKm7M2eVk2jJJXhr509bvo4dS/MiGaYCZpld+BqQSujN5Xc65ib7zDI2Y2x
NbhAxuuhbtq1bW/rrEjZXTLWwAqkidMeOwkNcJzp+cV4VPUeRb1W5D62K4lsDO6UYBtMIvSREop+
iPq8PFTobjJm9FzHcdoHUQJX7+CsTds/Bt1iLd7HyRw688kYF5DIO/REsNsstrHDWHuOI3/mYZ57
tWvOtzSn0x27V/QWsrAsTPFSc515APe4sjHPKmVpnlFWA1mK522K5TQKjaHrgh1TsvEpyd0Uz/kq
qRSB+jnf5sSS8PEH6rsLKnDd1sqKHjGxwSK2pUuFLJyT5FPkVqD4DLgpIgQ1ZTLDT97IPCOnKGRm
rMFLkeA7L5lIjjXZkF26SjsO2WovT22UwFqzwR++5Cn+xQ0xHfsrfbOUMcRlfFXJoq6eSv1dP4Lv
8RJRTbCY4QetZgdLMlaI41WxHtOlau6pYkNOnhXtGFIJujccIvTMGQFd4Rb3vVMChhDUKbaLjdv1
Mt/E/Yyp04Dlz8FbSX7lK4VBmWv3dLLqRElidv3jMMrqHgJwfJDKYbwf3WtAMug5Kpr5pika2uUU
zNtfYcl/BK//T/DiQOT0+NeC168DMXylLS6t/seRyJf+diRK/4PLHyU971eiFxXtt+2wb1OV6LEF
JvLLklfra78th233gz6duMHZNgtk8n3/rXtZEA0Jkkui7ZxlhPH+zonoBn/NwgLeIDHvaIO2B6va
/EuGcGDeq9osrY/zKMWEXRcLRFiRUDkkMOb2ZESdAYdk5j8EcDBHEHt4FCc65rZjgSyBh38Qz1mU
2i94Zpf72rOqp7HzKBVzCNQ2q02HhJxW98hoDm9YH9A3ZDnqrcxZ84ZgSL1yCxWAxFiCs9u++IWR
3OWi5tFXgBY+D9ShqZ0K0hh2w7JMIkR7AbIBYqz62ZUDt0pJvm6fG51zheY73+OdckKjJuW1M5Vh
n1s6lTADeS491YadELDhfo9pm2XVrWW0EY1cFuzzobTt88SO6RTMqHY7sEjjF7PkL7WFlNz/4Lto
IdqBxkQfIZ1MkMcU9wvpFQucBeoC5ojreoghBXRtakzukatXIHdkGcufJPGh1keujt263FCBIEff
V9R5Vlti6l4aoGD8ufzNXhy2AC/VRBSZBRGddbpHAKNd9dx0fn3tOwhrNzxeYhAPg2UiQSUSuQY0
MO5luGfAWVdwUw8zsIydwnKcc3UC4LExbaBiGyeb5QME5uariFm2REXNtD6vrSm2USCh+gQgGvfS
B2jlrhBwm7K55kIF91TXpskl49p17Hj9cNoojFZeCoY2SaZLMgTWfk7g5dGih31RCOU/GA7vlixP
yjDAun4sBUlbnLHiOarpV0yp9jobReqc5kHWeCHVaDytTrnsPJkh33Vc+FSRD842xfbeHVej7PmZ
Bd1uVaq+TWupvrRDbb00kKhs7IsKV7obEwVCd6KApMdBtvERxR7mBllpWZzgyWrT+AHPMvNCMLdG
ELqj/RXRgrsL7zzX2vaJMb36yF5oE1zfmsYGXDUs4DecOavSIzmbfj0RXLYIrEaDcbEi6LnhZMly
Z5uzXzGlUVUP8crN3QmIYTM84g5xc0CJc3CPWVLYG9HCYKzE4twmnUGdXcjyz2BXnmWQPVEs2tU+
xDjKgmhj0OgC1trghWiPC6w2/4saa4aPPmBOIj5oR/x+yPax57UHNcGygL0RE1K3hmNUtwa7chaR
5qlQaklfrEZ3p7n8D9w+b5/P6NzG00KgD5RVdCvLcrxJx757QVO+i1h8X4qhTIO3DK4JKxscjbVj
nGP8l9VWWoX50bXNFMj+QhBs7dddRGRsb3Jb2/S2STBrjadPaY9qaQBmvO0yehy7hiF1EMk25dDC
05dZgiUZ76FPnkfw8MjH23iuYjs61C0jDo5Ou2xCFHiybhkpJi8nXGb0Vhdj/OTvcFzMlMOWm/qw
XfpZ5wrN7MRV2t0uQfVYr/6l141Sme6WCvx6Pk+6b0oytOwcfHjojfMBUqLBhMGTpojoa43Ww+yT
kWIZBzi+6eVdt8xPyC3xltqJA1qO+0m0LY62YRg2eA+ocPTNRwHFD4wjrn2j0+K5ozB96iYtX3dq
RVVHyaFbAQ2icIuV+J2Jj+YL6eLpSK1X8YQPwb9m4FjChazZxtH1XUIXeSld6TXpci/oLHep8onB
6eKvRFeALVhSN7PBV4mc9qr0vSsspzWsjmgpWgp5ZZK77XW5WKNrxshVtgelq8cyT5eQ6ToyXLD+
Ju3qb4GuKqtSSsvS9/oyXWRWRVSa4TFRR3KWaVjowrNMV58txQLfSsZf65Tep1hQQJTrqjQrGChN
Y8B8mTI1HU1dqcaGuOeNMdFqRtXa0HrFYdGlIH0LZ2AUVvQVIAtRhjlKnJOXORC68DGbJ+LHU360
S8eFTpY2+yBoCZE3Mfg6kNfOmdUAVU2GIR+GhhLWlIX4NitJ2/Xc7nhXeKu8W8gK0Mn03gbn62K4
4FdFHGVxtq6Nw5iV3CFTkCauczqcVsbvz7CzStBaI47a1PL3ZdfTjLjSGNNMkfkS6GK6ftSYyKla
7wiu1TeLmtpjaZf+g81/uO10oV1Hs53EamSGQtfdxbr4DjokHXjDex+eq6vxgveWvFgX5hXv3Xn0
iwP/w0m54nlhEnZ1zd6oC/ds3e+wlgk+akw27OxrClIkvTdnoyXj2TbxwBg4GJ/6hsQm7zjuQ+kw
QaKy20dPt/ohE5l3CN/V1u95pYeCtwH9f+YMGX5G1DlapPL0Ssg4AcbOftgd3YFgvsutl9jlGo7v
BYOtQ9cgqhG1g5luIPR0F2GdDONjovsJgb3FuyZQ/kVF1lcjGH4CEo0/exa7AQ0XCjvH/Vjp0kM+
UzlUSIoQCdGz/NHliHHrHGY7+xrRmojK7dJtx815jahUtNPl88KlfEve2YIH3L6CyQWdapsn9LWc
dD3ljOzkiCJm1EhaPjuX8b3F0dKFjquudizYpdABSt1jRe9jFZNQLVcUfe1IQGh9b4ickpa2SHYM
KzZY7d0su+9Dljwv9VZn3UIjXW2xwfZeHKVgr0Te11Jcrni45i77evxqwOKctgP4pgssqyh9tei0
NFiyscWg5jKxKLysdfVlK1qme/EzIjjht6kKA0N+qQphbpUuzmSRKM8BKuml0bWa0lZf6piizZXG
zUlXb0LBa/BUUMfpxyPmFV3RaQNXc3VpZ+aJj6mu8Sx4z28qXe0p2i44WBnaeGNmB9LnzbmmCdTR
laAkGghfjIRb0eC+98yfaLUsESh2GcP0vVc00hWjhQZ3ul7NHVYXkFLDWG5aw3+L6CZliUPLp3Lt
K0SsIix990HRZGrRaFrqatNUl5w2uu600cWnAw2ospzoehTfOzadCfY9alJFpTsKMTmgjLCeS1UC
30wXqzKxyEfaS2JCAVO2N5ker5auYW3h3Lb80uuiPUB8vksWEPqupLo10yWuAKWtLZZ4OpIBiM2g
CR71fuPAtdjlrqarYAeU9zCjHVZiQnB1XazDkX4xEFi3HV2yPdQXPWwqUV1r2QPfpHmWGp+fbhof
lcVFPTFM2MjddS3SDUQEyhY6bGRN+bUtgmqzdvPz1A33WOyvqOG3TGv03nr0sBU9q8JlweARjQNM
s4yPOVRTwLCujdNnM0v6dCvdrOuV1JYnXruxFglJw8jL9d5qScP9o4T+O0ooGwmbS9K/vvjd/Zj+
4/bHnL79CTz/25f9duljfQpF3vFcyn9MuPMmxoXfbn3CBDDvYjJwhOUG7+7e/7r2Sb7I5kLhW2CJ
pL7b/e4JtsUHBFJB0BYjsWkR6v1b176/8GkwOPDtIeFAjBIgqN4DtX8IzKrMKdYpZifRWuxmX53a
4Z1UOaiLbNICQCI4J9spWyDz1F1pnGoraVw6yFyJqWfCt88mbfne2jGsWcNs3HDOlnG9mdln/lBt
IQllSq9d1bHqYw90J+TOaXGeDGyaHAx6VGMO/V5InTszlxjhapfD0UuCq5kavSQkyfPQ3gGYa5vl
ya7aiCAghD/48fZUpBwTDluHsE3oTi/PqU94aSYIubHYFJGH28QrhrHk4vFQbPwnnrRrPeHI9XG5
7ETp9EyVWcUj/bnDYwL+jUVgYb6kSvbrcKga1j+khkySWzcpWGFKgk31hn+z3UvVLPdsbiqk2WXK
+FJvMdavDU7k9PafD+C/8wFEm7ewAP3rD+DNa9W9/jmu/utLfl9COB/YP+CKNHmDg18SGOL/68OH
fAIoQVuKfCh5uprod0M+ysdvBnwdTye3LgAw2viPiGH8nQ+bcP5Cn8KAz1MARhN7EfxN6EB/pkGp
qPeLLJ69m9JqfAASHkrL1hOEt1Q4dLgpUO9Jv7Cez0stTtfVgtu3dU2DQOvKGSyeCrDcRklK3IOw
uAMX0jrR0Y8wz4WDrYFKUhVrc5cn7GTkvmyJVE53vQnPYoY+LjEiU10NgxZpvyi9y+io7i2PpwfK
XSWZNsuQoZN4cl84IIP3nWK1ybz0ZPgrPSwAQVKaT6FQk3jR/P71YDFDmJdqFoXLeWmS/ZFtl3bH
QvmDuqerIX9qVRR86YrVBuaNvxfQUTtmzY1XtUm0Iwz+2UD7qvkWi7fuZlqcGOilNNlaINdAvkj9
a64q74uSks7GoJ6+glHF3Or2bNwHIGZEgKDzciudsRHbieEDLwe/kq8l0CB44l9xXanPVmdb9UbU
3GGh8bwV83LnmyheXAfK5cQ/ottx8Oxr6kKCwW4mdn1mB+Fs49lhrAzUA4i6hHKXZTG3/cRwuMHv
z04Slz7uSyfyls0k3PFI+1l5P5BB+8SalihTu0wHYALLQ9BZyxnNXLXo/dZskEMy0iOVRul33g/u
Q5aPI4z52jKuIKXJ2bseFVL1LC7kMqrnZJW4/bHa3OPmleEIHRXrPWsUlu2j9WJQ+kgDMTi9a+3E
wzZocOaXHC+nMRUrxXkuKS78LsNOWNWwo3QKQjBdGnt7Ar6FTWeGkhyp9auxlM3eTwvjoFK1nhxK
fd7M0pKnBD/c02ou0R0lrvWlNnjqsx0wlus8rN4oQDuPTk/XDvS2X/9PBNkZk1vkFMivLKxJidEt
PQZO1Z6zpoun6lxGHWv8rewjlQV7wAKPCCPwXjfjRMvTyjFEgvXtnyfqv/dE5Uryfz5RyUgNb/ny
R+8mjz39Rb89U32qb2Tw+8SiperfRezgA45G/ZgFu+GjWfPw+13FDj4Ih6HFZKihho/B549PWAJX
PBddZPZ3XfzvPWH/vNZ10AHIWAH2Y4HMUfBXkKDt2Unrr1F8HgXm6tC2hXyYBN5He6r6A8d6cB7N
b5kxzadGOcCEqUUOaDEf+yNsh/FgK6EOJmhvM/zDy/i/YC5di5/xL75SXhJOItPygK6Z72S9P0xa
c+cubm5hx5AjyOprgKR79VePZz0PSWxZQhu03q1aKbfuPrYJ/jcj5PF3S5cPHPOhY5LD6dW8275W
7QAjbI4ZjBZL8QVAJxs+eCX4xfD9G/62eLeRlb88ZY7XwwdE+kFI+GU5E78MaPW7Gy3RxjQaXLVJ
LXALBVtAe9cwfdslNwssbb42t9F0m+3mNnjm6Z5wUQ4m375fhTd8DOoGYapVJda+ghKIzYDi862k
pI3idpsK7NFpAb2nDGrLxs9d0vVjZCXFmQaHAprXuFBVloFYeaBImwbpeCJHGX2aESUPbbq2ZxVn
4jAMdveWmkl7DUqYLV7W3cCjOze11z3LKp0hFc9gI7uhB6WejOfZGI1tCmOLBzT8lTvl2MulipO9
QXEvcYlB1I+GE3wxbdYOBrJXvV3zIvlMR2EjN+bgTrdGXBsPBHGhQEjukbspHedLLNcnc4iLa7sM
eA/XgGVdN+Fl2fu54XxrO0SroEm482OOWDmZ8d4+Au5rHkeaCFC+/fLehbSHCEeKPr8lQdGxwo/J
ss40xV5X9EeW7NZeIcI/L6Y50+xIDHT2GvcALbnaN7JPcgBN3hB23Dx0JaE4znbU7ABSGxtWDXQ5
QOQ6EXkCtaZi74FXXd1Q/4LcR83wORZ2cNY3jTNL7yLeRpVZfG560T3XmrupJoFomA9G86S6dIXC
Ys0XezTl91gm3p7osdqVip++tcY+RP9rd1Zao7Pzujv7FTcgLiM2sq85b3ssxe0csuIk38dTHxwV
XGK4yOONyy14VzismRyVFDuaI6oNEEubH6i36UwtW8K/Kw7XFvMryNVSRnvwdd0SrnirP7PnQoKZ
C85SPxh2bjCJVyvOEij/y/LDQn+4VZAgtv48t0fUAwT6HvfAF05iqpQjMFgna/Qy8LKTveCq7gFN
HDiBLdjdbtdhmFOltDAmqIK8GWV1LIILFlBeFxnP7tzB23GMomdT1IqboHEBY8y8jqdRrig+pSiS
S0wc5wbIA6+eQwVK6Iw6djfS67NYboadNHLeSENPgOOLqX1ep6a6BAWEewDoKr91cf3RJ8ly3PJT
/elKfLa+MfPGeCDeY1PNwgLgQVbkkw8yr71T3rcfg2Rav0nwezs0COcUeBmUC4/CEJxqRo1wLKcv
Y0IucNNwccE1GK8VZsIUk1XIqTwtUEBa+bWKZDBsXdAaMNFpPRjvUODZ0giCJRusc5IY9Ngn5WVB
BLE2wTKOpzpm/0/6niLfMCNlB/CnRqQY09i6doUzPXgt+jtE+GRkJK264kqncHOYLB9dh7xKbWAR
FqBfsDV4dx6Pg5sygb8OBaYoPzEIqcd0sPuavZxFPF9NClmmr7steph5Tf2sfpaMUMVWDKmzNWv+
u8d7lEYKsSTncXXbW5h+yX1qTfnHpqSl0HcpAokXXMVlMxEQamoevm6X529ZjDhDbDCFcEIO0Lvv
0qUwPkN8WrloKhU8WvbkpzuJss0vpWm9du+YZfCDvY06L6WYvsSU08CPEeOj6EfqjGtaagzPAJg/
1MkRICEokh6LwU0SjNleTmP75Nr1mm0i4SUPbH6tl3os00e5zKU4dm0X3zuO07C2BMJYhJZMuq81
BhzMfuA03EO7ZMUOvTR/TVSgxMYV83jb+5SVbWIxuWy/bJ0PyAn90EzeGzjrR1AoG3p7xp8834NH
AI3TXkmv++oZAd8CMwvOZ57N+2yxs1ObW/MOWxH8Gvztp0zm0WdwHIJ/8KbjOc+HPLfJ3i8m/orN
sNJzEzA/kpxzlbyI2KWVUS5Wkm/MTkAsnCeiOyMRq5ve97z3X9vR8JObktsECUObH3IUctcl3ltm
m9N28p0mzNVsf0qB9JwyLgv3ATZSvmv5Zqku4I3o5vYVe/oFCyaPHLe4xIsfvUF5OEHcKzeea8zU
UJbG1mcFQx7fye4Wl0I6h4sDXwBJ+UohLr/TKfX/k70zW5Ibubbsr/QPoAxwOACHWVs/RCDmnJOZ
JPMFlkkyMU+OGV9/F1glWZFVTUm3+/G+SCoTixEIAO5+ztl77fHGYT62FaIXQRHP0KXQDG0SZRov
6Zg191rY00U6CLa2bR2Xn9G9DV8GO28v5PJ5AZTw6bCeS95yI6u+8JQ69hYIQsLSkaIp3s1xGF+1
5CvFG7ZTfbFVMzFztWPP3lotFLJdPxtAssZC+/Z+ZupBgsHSm89u2nUlk90me4O4FeEuRKW+egpR
uhL4ZBBs2uVdQTJW7I3U0goqEFjawdj2g6k/E+uXPXOE43aRFyNTCJUkdT7MpvuYTaFzSNOCMBlb
am/ZliTZXrfJ6JJAwMHrNsxKeeKIVb3MVdjtu94ogqozuV9kDM0VL0tavthOU/B3JsNXYZXZDk+v
XDdRXVyrprWuWpYz3qJ2XvBbDrD5OXcJ4DyKiIqN54nslRbY59awXHCGli23Y+rX55Q5D4KyURm4
euFXxds+D8dyZ1RN8UAWXXdTrZgzuQLPpu/ssxXjEW30ikRDXvQQ+SObNT2xa2LN4mCqeMWuEsz7
ToCHpm1JpUFHTLSZZDK89l1DBnRfgC41b8pvaib/i+GfPdkSToXhntA+wFL+bv7OdNMr3k19J735
K/QNwxD8tzrJIWcB9/Qo8NN0uGqsBTTG+J0cp79T5Die6I8iXdlyaKHhzIG8AOT0nT5n8gyEO3+F
0g2pZieAElE2R4Lg5BRMYwiXFN09568qt9XjNAG5q77z7uSKvlM6Y6GN/TWxp3Lz9FrHczYxy/OK
m7RU07MWfsPAcvRemlClh8qNqKazJAMTA94RZojXlIem1XjxDea9NpKjZcVqok4/JNC070hXj4sz
mc0+bDGP1L7SlEwHzcg81SrNTTSR6PNbu3fNYPpdt+/+ruL/n7Lu3ynrUIxI+lf/90bZ9Wvbvn6J
+/Zb17V/ru3++Df/qO1c/zefCsTiYIcNjzKNbvEf1R2BBKs+CS+Rcty1XUZj7h/9MvEbgkKbNhqN
Nqnw7f2zuiMnFVgkLTR6XtDd1+73fwCwoLb8sYLiE0jms6kt+TCY/T92z3wbanhWGzVslfw9riL/
YCgCeFmIx82ffp2/q9b+5pOQsxIVi96YYepPn5RjPZfLZPFJKxMVOxR9XSjVvGn9v6oL/+aTVk2z
jfJKoJher/lPVSHHi3DRHJOPTOV71ETmbTtQO7jN8vwfX9LKhpcIxlwuS6yDgD990ODlll+h/DwS
IfWe5dk7raf3lP/+73yMA+rT447/5R6BAV7a2JlqfHejv2OQTjYRMQvbbEr+Gz8dz6qPmYZpg0LJ
/eMVRbVJjmDMFQ1hoa8mk2yZsBLqSpf/cWgAHWBX0M/kPq3dkJ9+OwAfahXZ1Md4HDOQFfPDHE3P
DB6f62FQwa9/Qd6Wn59y5dImAfILb9Jf2yh/vlEGjiLezao++k2rAq8lRT5VDGwrI3k1FbKpRGp0
QzODkF9/8N+8XsqVmE3pmEvX/fn1cnXVizwu6yNituqx1429cXwjezZS/tevP2r9wX7w2K4/qOMx
c3c9RPjeT33wpU/7OamK+mj0DUKJvoYqLszw8def8rcX9KdPYcn68y+plC8Ho8/5FH9yLhSgz0NB
w/H7DOn/7ZN+Wi8I/44reJo8IHk/B+6Uvi7odEgA+Zevl/nXi8IZsfJy6cJJgUfmx4tC9O6ooqqL
Yz0IcgjNAVUfsqTpblnlcn5oQi/1tUXjwHGOJjnuiPttQGyNLM8Dsjh3izdx2qkpYmpWleMXL05A
maboHpk3Wvvey95nvBmnaLGG69ojL03XC4M7bE4NEZz8Ec6rxc7MRrGlXe4cPXwEsOV9QfK0wDsI
QvRlKAi3H4vJQSXHFK6aS/8wgn0IMm9yo207c17cZPhTg6GJ5AleaLnrsxz6mvDKx85I5Zkkv/FL
E7LKW53Ld3ctPiWV1WVU7QDf3yOvDpxGTjsPdy+KBL6PIXz5WoRcdDZ09Z742/o2EksVIAFCETig
maFg7UlU2zRYEg5uqOt9Y4bTLm2IRDF0bYCr5+oQFGJwTr1u63WloE/A4hJHCcEvLltA6dG96mKo
fNvBt+yzxBB3SPVSXSyzq3A8kyqCy9IApGSKj4QJO5cpstKXCK7wsztmmL9au/7cuIX4GHLtCFdH
CzlRIVHbu+GA2yn2yNLmeIkbnZBjidCJhKr8uR1hdiujLe4Jqe9eQn6aS5w29a3bp++mxT3tU1d8
LFTyPrVj+Ni5S3VCss+3b1t0Sbmosr3O4crzbnO4vUvx6D6kE8pLVvQOyUGRHEgGQNLquEhasdqW
5yRa3YYSwsJNZNf+bepG5TuloXVjVSk/Yp87KL2MkfyY74993kbyvJihuopdfjK8MVwmKpLtImMc
8+DYP6hFcEmRl2Qv/jKxxTakshFNQFRB3nHm3VbLqgtLiGuur5Fe1T6ao3D4FIe14WPQHlrFoTJL
aMSYpb4yqmT5qIzS+TCh/n+nJq7OXOO8KztWTtNUBHinmOkqTvkfSMjm+XG06SRbzeQEJ0QcD9W+
nwr/SgNX2pDYxS1Ah5HBeREozDZGlBlwnIg5aAlmCGARLsZ2QPOxW2ZfHTq7HuCE5iMGhK40IJ/3
qkxf/ZGSwy95j3D3AoRP/CE/tGQ3PIyg5j4teskOTt135EgaWiT7tLadZc0GJy2XOn8EcDNl1tvi
MyIXC+8WRs3ZCrC8tk+D19Wf4dc5Fw+e5bGYKr6s7tHRIjhI6NyOiYEMkDvhxFH20kSC9PgwKnd6
agVu+/Sdfot/RZPBPvNF0AJFxRwYCOTGIC7c+Cai4wlVI/cPYKJHynC2vt5mVYuVJj0o9sPHdNAY
hGM86t/KGjVwmbkD3A9AzlfS6j/V7UxHvaiATvo9D8IyqvJMcfXehusUyOgQf1n5AQHdt67XXhC3
AFwbceyq4a2P5wRgqkugXFi7F7ZC7z7ueSmtkq9lWvlwPXTaX3NGANBSMW4E0rePyqqXi+lP+2JB
bxQtU91tizED/ZIlTPrsLuehZlWEcpLXc1CCAr+1OVTuG4O3PiOcIRgghm3sFkHiolndirEDhL3u
u7XkukWRviatQcwiQZev+dSuEr/OuqkixIswMe3z1PNEZSyoL70P79/MEYoNJZfvtEjKAag2/m1X
9uOX1tBEx0Qta04sM3VvuQQLSjN/dRwWSq1ZP9C/rhLtKdsIJKYBimPyURy7V/fIpvWVNcIm3nw/
afW+bg65WfQBKSksYqKvAnfko4Hn6mPSguoSljV+iQFbgOQiXd4naXSQyCB0kt9iHKv28Wjj8ydD
5LZt1nM1IMpLbtU8TGMT0+gtLDANkE83SeiPQQFKZvd91R3j5HOXEWhvQrZgUsoz4piLdUMqBJpv
B43ugMCTNY6TBN7SzrlJI2ffyhQJYaVprmJBO9DBA7O8uNVTMvELLRiWYD97eiuNdtz23GFaVKbW
x4jd4MNQR1DaXXw84dIX923P2mNErB6jz0ufDQW/OfX33qbltImwYiOXFOabbzEYgEDKebTqbxWe
c2gK5nBI48o/FH6ECFEnt3ZiD59QW7e38xR312G6fExMe/yoslkFCmwXM0/LOS5+suxIqyxua7wD
d3n22SNLMkhswt+jNY65S554n5/1YEZHAfZ3F0dFs+1Mu76Vcyso1+fowOL+Bi6r3wiPTS/z2Q2N
JM6fm5KVF1uu/2wWyvqQmFZdbRduKd759WzhSpT3jI8sFPo2egF38sC8SbLpZ7jDx0I4Uh/K2Mf6
HNcA7Fu4v7DgcxazlCIPyqdIYYRbkZmdSlSIPspkiPklQEvCeYcGYUxe20mxsaOmMzdOODbFhsjJ
pxbl3nls7OJMy9est1ACmjPNLsJkrGIW5HfgBvfcy/x7dsNo5pr1j0j48KGhsT8GZpbGxkEmQxGf
6egA/NmIgvjZsxx63Fm0Lm0aX5zFdQ9Y2NfeeztD6SX6JSu+1WjxNvCI8SMor7a2aPp1y+nGAaDV
Tqzrs/KyOdl2uuvuECHR90ll7zMkUVG66+pYy2DBqQJgtrXaFwWapSNcPn8k6WnKN7XlQiHgcA3G
pfbm4VzmaRYktfkmVX+En48WeWYihl413gtYdgELx3BPj964tuzSSIPOo99mSDwBvKeCIKO0haBF
T+somr7bTU34mmEI2HnQ8nfCrFRAe8X6hOJ0uqE7VSHgjkjEKKXoaZvm9nLD6xp9iXLP6jGIoEjM
vcnnaGkYJ9hmptp7ERFOgMJZvkHU9qs2i8HmKP0cGzwXDE96xIuhZmc4/PrYa63n2h/O8T57J/ma
JuGF6N6Qx/xwwm4XAlmxA+bHhg00cMVIpznqmYkozTmh42h5M0PTgQu2cK7IfF1deOHJLLEhOmws
/18Vaqtr9y/fhw6BhQZyLXZ/LtQiQZuXJfSoC+u5J61GYyXZjF7yWub9A0QPa//rX2A9bf/0gVCJ
BJ9EK3KVCv30A8jBKaKxzo9DwyGsDAnpsUq247KMq4sBPPH068+z/nL8xxdFlidYopXm+Xty2Z/K
+FJzwJFulrOgNCA6WCWqIGnLoQ5SXbySfOSjZ445D5Kbffd92xkr5rOHWIzWPrZyA+wdMVnV0gyH
qWVf//X3s//u+zmWwM6GQodO0k/lST0llaFknx3jopDnfmiL98pmdLsZuxEdHb1pDtt5nvMixanV
3awTrBUVXd/WFgfthIvgKFOeEXurYAa9syEouQRqNPfORYrEv8Kkpq8yF5so4xQ8X10fOuSMsyrb
E4XrTkJUfCQiT76iKlpBM/zHAUmJdw/Egg04nKf82UyS9OX7rliWJE5ux2X1Yf/6t7DWKvbnhwPL
OrIHMoCguP70cET9GKbsXtmxc8nVcgxYRR0i/+1oy09N4kHd59iI1ScWe0f7DhkU3fnXX+EvdTbC
ClcJgiG5JTymP32DDgYbFHMrOfrU2weHUfalxkP+L5aBv3Qs+BQaFcK1PSk87+d73ic9SXEEyxxd
yeHZjVi4SgSb20b41BluVtnYfSkeoHoMn359geKvvzFHFKYoCtcsI4Cfy2EcL3LQ+RgfaccTIprD
PL0ywMy8FD1HYzLbnPnWNxx/xU4/Z5C9343aGXcd0YREM5Eyx/Se1Dfy8PJe2buoqzlOMsE6cv72
rwiEar82hIF0JyNsKVy/f/v/sdT+C0stquV1K/lFvzpZGXI/ASb++Lf+oUPyfwMhgbHbwc1GU+5P
wmrf+951RtrpmmuzmFChf/aq/d9smhfsgDhm/R/8tJLIXR9YBQU7clGfv/k/6VVbvGA/vv4m/B/E
Pp7yBF8QpfZPTS6bx73oJMphos+ruMEDTyhIMFklWc+dNcEig5NUMY4damLtIaHbO7fu7G8TrGSk
A0RAbmq4itcTpxG/omHBOXRaYIM+W5wLSPBorbdIieipwDS5TSLX+ThI2V0TPdDdLaMP1Cep4BYT
Y29419HI/7kd3MmvDwbk1yN+rvLipdNC7ejc57qz34xRhvPFbJtJcZ4Q3dWQotR7srOw967apVlM
Zm3uyPxUFnb/NV1mrIOiBaXq4jX1Uw6kMwm6C+qMwIbIRpPG7j9TKI2IT/uhMK4zLAwLnPsCbEPG
vX2MmOkTDY7lItvVeZg8WVjs4TtipdrqJB3cE9r69qunq+bRxeV6AnwRH8SUfs0bjvqJl2CbMJsE
fdEgxCEVCWgOO7tz4fKnR/6IfU02Z4izeLKTI2mcnca569i7zjJep0wyGzVh0Z8wZxhks/k2BmOx
Br4oBn9L7DUOXBCjfUAh41wPvjPtrK73rFOPPqO6kLobPi+F8h5rzwk/6G4WCq9UZxuMX2snv6DI
BKjvEavzaQD5vyMHxsMX7Hn8Bqz9TT+VZ5fB3qWrIXgS1kxkqEBbYjKfn8dL13crIySqY5LV3OWh
KSOJ5j6MaApnFjrLDm3pRnQjYXvjgg9TkTu5lSgp92oOw6OsCvEJ6zUROvCSlg9+7sFC7iJOREds
pip/TmCYlXCGkYmau55T5wS3osv9tj2IPp3N9hRHDtqCgnBNklxwremIO5ejK3ByHxas3IqmljcL
BQJ6o5AOGQ2PUzIsDyoOv6c+UWxBTEH6tYbRSaa0eFaISdR9h7wmXww72bSOGHf5Eg5bPal6Uxre
hwwSQuGIU9Tra2dWKREjkICS6kY2C2JpJwPSVRDhl5X7EmPBE+kFuHlXJBcfs6fyJ7J6mD9b5rjs
PS8JYVjPj2aetqdGxzH2rya9agqDCaUDVgTxqThjd2DuSVmwaw3q1UJOyVn2ebUfVZVcjHxeTmbD
qyncXDz5s3gpOyW3DUj0TRp3BgVfOuyr0uuw1doIJRiXv+lK52edyOjSuF4fLAvYJZwMhwrDMW6m
fg9cg9/HwJtXGOU2agzEW7WFgCmK42/O0nyi14iWLATu6zbmwnFG40hmDkfKYj9HJCpOJWekmbTJ
dHnsElLOkDgTpC0c5sQ6te749ukldWYkJ+GEXgJrav8NTMQcqNjmx+FlOzLWpjXL7l1GS3esmoaa
0HkEm/eQqeQKXBhdmh4ciVg+JG53qMyWCTg6rtZPTuVSCGQU8y5K+fUjN96qQT61TXNQ83SdCgNa
sdNPewJ/ut0QLu0mCuWzS9G/GcuiDawi/4aHVW9EObp0q2O4vDiiVGNZW5+Qik3TOSyCibqWNa2k
FOjJxlS+tSEiXd6bEN13xaTLrUfWPc9W3Vol98M9iLZot0bsk8Wg8y/or/FRCtM/uyyXZxIbsVKF
dnoT+x0wRgW5mbfCuo/i5h6K7w7LaaCWqryZlExf83U1y/qQ7CCFsOJS10I+JKJx4ems7jlSL/f1
VPu0AOJPptEOdE6nd9Rr1jHyCG1tE9LmCAGYt44R+mdOY/auZVm/78AiYFJx/VOWeg+hq+9Xc8ue
ZUJdKnSqUKzBCHxkXekDAYp02NR2l96koh+2xIt2B5MbtTerpr/B7x4/2NPkX+vJfFjwexO7XHxu
IyG2qd/TzCj2JWzkzYRiBvlV+9C6JL2s5Rlzx3RPwqbN16vkayyTm8yO2R0InKEDiZk27T7ktPf2
oljCxzEbr2uykHGJdumTZ6RPTkQ0E1krr+3if3IjcRK94/Ic9/W+IGN9Q/mxb0d9qtwUWBkZYypt
5I2wouYwKv2lRBu7c/TSHs1OfKhBafIAw7FBbpMjEWxGLHyW/dD7NebF+NnNBMz6HG14JTFet/WO
bvSL9ImIAzq1zda1tDbUnWrtQ5uk08PEraN7MUTNlmVUvWRhZH3KHeVCrfB41QxJ/9Abrqn4d0OT
nRnNdXtnaFZSYKoQrNd4MUO/irfZnKsDDZblFFfdsavT85CE2aHLzQSdlEGoyGDs2cwI+gSiAHNA
rgYB2csvEpEaCzbl0c28mPI+LghAIVGguc57WrXzOFS7OnXit5qWEBSB/grcPXvCmD9ZElNBWF37
w8LGmhJAJnT3OMztDWVE8QXCzxGy2ieUWPlu4HroGlfZVjpechlm+2RRDe9lHCoBeN9ZbiZH5gMd
naYOEGdZFydxoj3e1HnT9pH9GfZc/WCbVlaSPNahjkLSSlupsMs7MhRoNVQ6drcd+xoBSeVxrqDv
WRYo+rKv+ysRleE2wdVFzWHCwrWNJzgK6/ZMUF21ppkpksYYUD8TzFzemhGAokDOOQnNBJil/QO5
Y+rkwwg9T4P9JNGwvhlEU5FZVZByu3e80W43NlHV8OxlNQ9H9lmxGzr/S2EMd1bs0fyRY/fQOuXd
WBqkUGTGPVFM/S0z6I+tthGUTm51bhb3o2pl/gGL91nA3NlZXF4gyrx5YXmVx5E20Gu6WHo3OqEG
Wm+IXVoN8cGFdbFRqs62RQbtKmmHz34UtbvSJP8qGsbsmdkNhE2GFO9u70RB79RiQ+51/gpdaX6k
EYoPrlef8bnXmGIL79nzoHAZoYvKzItTmAelSWCE2R6wzdKCs5loTfgwxj03LN3Yk53tyWJiQYYl
tIuQG6NB+lrr7G02De/B98vho90OO9PHzs60B/7BwJZNAJJFIyjREqVrrdElmTq/0MWpjtALJGeE
Mrq24CjA3sy2huPVu773IVAWCGlZbuP+3mhsBcPXbT4ai3+sunn6MDDu2Vt+4ieAN7Lkquy6r02m
vrA654whXT/oddg/JamF5cf2D7VPK9sZjWRHZ58NIvHdoBP2sI0dAd3VqFJxU9p2QoyE01ylKOAg
CLTzFUYm/zhW1hR4cfMFHtMa25Qn1l1dD9YjC2Q77WzUggRYdmOcH2QZtXuUVBmbV2uUnxH/25fI
nZ19zlnweW1Wk5KucrX262abNA3beitzh6SnBHZHs3SkZ4XEPxqoeHdLz28umBShJqTZzMgPJv9i
bJKeZp2NII5CZZWolZpAX+SqQcHJg1lJMhDKVoRWMcYX3Y/ePiuG6NEnXVFb1xy0tuSuPGt/OdE9
+1qFrntAE/nmS+S/RVczgQGEcQoJhYJF4PjYjMwDd+7spPjg/YS+T14hrp9k/zJ0K650qSHU1iGJ
nwQeb0iOYw/MqmMsy3ozh/B6MZ7lR7sTkKN0SoOTVMxQ2zdpnNpPiXQJJKzJNUriorpgDAfM6vmP
84JaeWj0g0bbfTCtN0xVHJrSsNqlRfhkRZrkyYasOUPaDOrqGvmvpmFLlpp2ZzJGm/yIvhjkC9Mn
ALTC2lZGWSNlGAJF3DNLSuJspGJ81Da0RJYsfhmh67sc8vem4mcu/PqJvlCF0tYnUyopLqPLYCK1
VBFQrjAb6IgrZKJYsy/m1akiucIfkdG5kf0lL/unqp6dW8Nd7ruCWkVghtpPYym3uu6CWkIpsfG1
XkP+Gvbo+8QzUmzS9fKieJq6lnwYAcUYAz/R6BYeNzwL2zR2mL2LlMRxnNdPzDWnfdVyrksAWH7N
YLNak7cwvuFJn3IXOaxEeDqp8Mmz8ismKvJGS4a8fQO+yBHEfcXtDoJABZ8axfwkh9sJbPZ+gbvy
pGWaBDkz2D2DfH8nSTHj4K0cgt7T/JqIB4D7yBD2vukQyKbCN7PVUeAT/HiIx2y6BxXMKLJ1rRUD
wsnHoj9LyP1NOc39jTAxilXNClXVTIqlOd8wHDhjwwKP65Kx6q2Zfth+xitle18rao7cMj4LtbxG
tUviSdtfUepCTEiz/Zgvp1Blw24xjENOqI4ii89yMQlabVofm0zfNYl9KaeYJTKGjdBDk93XNSXu
ILR9sLvhICrHglmYXpRFKI5KTaa5wGq92N7YyfI6ef2XsI/eKpDVgars+767Bn/xRNx8B02jjF4M
QwzbXuanLllQl9reFVCPT6pmHub71SFjgwTvoGoYqyj9jdK0rtBU36cjJzQDMviWwFjSNzMVmYyx
Kug9i3HXw+CFT1NMC9tCGnK57AbNhqT3eD8r1Z40T/DLrONvdkZv1g5R0ce2gDQ8Sqbam9gpPudV
WlS7JLGKG7Yt0C5TZecc8irmnyLW5f3Yie44GFOzjpuzQ5oYEREuQpvxtmLW+Zk+brKdRhJItFM3
T2OvMBsM8XDiZJ0h4YjLg/RLArvnJbow+Xf3mpjuWS8RdBv/1lfkpJaJYQEqaPvLEifuubYVbMJ8
zs59Fc57Z5T6gyyZbSgSQKjj02vEvhT5ETC9JSIErq2iK3tiSAMX2bmmQU4K3zIhcia9MkgHKqbB
k2vUpMcck3jO0C7Lw1DaMogmQOvF2g8mugdrKcJmwh/MW8YIauvWqb3DEhTeuugajl4+v6miJ3NS
eK9elPOLcbC9LnvyJHQ6nxw9AAIbhxurAMBbtbHHfuy/MLJIggbBIvCXGDpS7ZQchfRC1BV/fesz
TOTdAb/PkY/Kfy9FWtIdEEyBpnSPPSk/cXY8gWlMtzhthj3LlbNjRZ+59U4J7RutB/1qCir10KeG
PFAO03Wxp/TzkPk+p2kMVtds1+xEIxUD0Bn/An6F9NAslYGAxQOzHi0tchRMFaJhgt+a9E3z5Nhm
crXH1ukm61rz0mVNd24r+71Z+uvZZ1y81hdiSW4sVvcd8VrFXaq5jVXmblJSN3ZWno9bYySr2K2S
LshA219GmWJ2KARkyOI6cr1nPG8tVhGr2U41j387TfvSMg/RSM8Dmyj1jBPP+z5L+KsUwuUk6b4t
VX0P5ON6rmd42vA/l8je0Wmg1hJ2uS2MAt4yIHOUE7Rs7HZrxhOrsmOGxxgMx27JaoeDy3weeVO3
WDnQZfQda6Rj6YBD4NvgpW+J55yUbO4mhsGnBOBkQBl5YYl+rsOh3Mt+2lFu8SRbxEYSJ8qYy0rM
m8XqxUGtJHl/YeOVnX3StfXAIBwpNp79wc22DaQOn2JnKT820qB1Mo6j2ovc+sDa+SDmaOaKhm6X
uSPVlyIAVlMSdrC4lqXe9HQFAitMxnNMMNkGpOpb2VX+fRoZ3Ei1YlahlbjgxJ6UJe+wYJE3WVsi
sFsTp7WD1F9roKUclo3Azb15Q5GTfijC+Juympt2EZdMua+2JfZ1/tpZxQGS8jt8N+DsKmGkbYHK
BrYdNBBmrbROAwY473Wnsy2mgpcYcOmuYWSIAcHYZqICurQo+iULjOsAiJ+1arY5uqBKgBN7p2MW
6G0Le2mC/AKJlNQfATcoJsJ8ioh1HgcK86GZQa/27OQ1o1eIfXWzK9up1EHceZuxcS+4Zy7oaIjf
RBvew5nr93RyojNblkN6peWRXGXNTY9AZ9EHycybzCJX6lOSN+GdYlXDsN1a2ik4HjfMeGGDut0H
g2Fmuy8UDoa9NrJRb20rpt3mUifMLB+gKvbg56xGbEp+IweslmbqMJtXvafkW5tNXtYhbQHCo/vf
pzr/v3v2h2/VzWvxrf3f61/8hcMF61zc/Z8f/5H0vj8+N3jtXn/4B5RJSTff99/0/PCt7XP+Vf6i
6Fu1/sl/9//8X9/+LfU40rdfYhZu9beoKn+Qjf/+r/zRimfK95tEkGjR6Ub1y9vxT9m4JUAwuLZS
ABh8aEgurth/yMbd33DCcvxHVuiZPNmMEv/ALiAbZ6AkAZ8oFyAlIQX/SSveFj9NaU1O3swjIQOu
oyJ68j914rO2XzKkMsldmvmUzzxNJmdOjTHv1g9rKTGLNLo9VDlasj3DIyB9vAGJu83CoRqnmwY0
CBq9jGCJtkuy1ZcIIjCfPjoK+aW5xVK5dhfK7IiLzhzvurwxv6IaHxGme22ZqK22YsWpE7sp+MEq
FpkaDpWPwaSImxSecWm92xEzY7hRjXozRMYeD2CX9qbkcAzkiQgqL39gqBsSBVgtge3n5m2WJdWw
LW23B/UldAGvLK+1s1lsaTx5pvGmJpfwBIB9bLK+d+PGQwJzaUmv6HwnqxG5fxnTXuykWfvuBrVJ
/KA9lcVBW03z3dDTwwhqge9oZ9dc8Ub1S6d2bZPXgW/G8aUJsz0cBCZp0ei+JbSuntrBjdMbhz5y
wOTWu020iRphTiaQcDnFF06VeO04+ZPPYR+rNfWwg40p4E7Mn8IZBYhBGCtMa9Rqj560Q3/TVkRR
bhGWDafEDePLMk7TJzwwFtlwNAhOEZkjO58ucLk1rZRmh4cOHQtRYtcfZz3pbRQ1abtVCLnPRlua
6PkcBY+gCBeEXNno9TQU1szidElW4yfH7iVInbbV39fqz10/N+4dV7K6wBAXTQHSSZDFZs+BwtTk
WDBRefd0LpH4JNmxTWS/HyMb31KToIupYu++WeQUYeLNokDMXQWPv9DnuaLxZBaNdc+IctyVQ+Ge
Q4kHCNq9434da98K8Kz1N56w2IXimVRzmDZIDhH4ltjbZITb6tos0VzUZ5HJUdXoP3B6KSqJAptc
MaDovpOwtKrTwj4gMbESzFZuqEwxZfY08IFLkBeZbOLSUiqjaUcdG6CfSzhXt3ShNwiBvccCxtwY
eAbzo2cUPRiZnKolkTn2XcpMMybCg94jefeuIJTnnFah9q9caJtfi8abawQrHgkruZoL42oAktVu
AYlVN0jpkivC0eOLG5bjqyjWLQgiW7+bGfvPpymaY4fjsSjB3JFjFjPpQMR6BGtEQ6OzZpyb4xIZ
HVrnwtuXUZLcJRNerG3cDLRKKh0WvNnkFiHqq2eORDqt+pHINKT7V8uS9A3SVZihFahrO6gRLltb
szT0gi2/9CMgraRMbnXRF971tBTjTd465kFnNPPjyI5mnjhJEkXq1biTDS+5MaoqH/C2hzncLs7G
OihyNX4SmMsPHTRo8KFm+8B8Il3u/d74Qh+l5J0yXPRvykln56ar7HbZ4wktun3Uk+M0hZVJ7Pbc
xx+WBb7gQYa1LunCS3QF69SiO7ISzY+y8afqJBy3o88Je91FEUjT6PRd3W1XtX4Hbvnk9K66Yg7X
Lo9DJshoGbPYqhhbzVOgasMCa98CtA5TcS/LcVVkST8FCk+u9MYhf4fRVJMelslWZ1p1M6y50Zim
q8kaq4tHjh5kbjpRBwVBYJdb0Ro9wr2q9lG9pIFYpH1vwOUe9nYf5wFxH+JSuZS0tkqR9hpJTd6L
jCfrQ73IJDDtHO5ml8kofdONl76mUN6ebJ0Pn1tzwnNO+KPkXZPTEJDqRLCW5RrdiWgquc1twjN2
btxG+sIfkJShRg0+EyUDKSAbV0FPPEPDcURBZLnn1CapWTktiQnw6FagDPwv9s5sN3IlS7ZfxIJz
Jl/JmBWhCIXmfCGUUooz6Zyd/Pq74gw1Nbr6FtAvDdTbwUlkplIK0rfbNluGa8Np41uXixx3CN5m
vY56ip6ZWmwMBqe6kgPGtCoqnvQ5Nl/GaXm1+Aj3XG8U3geCcMbO8Sb3wWF7tor7aEbqSpq9CzBA
rKulN9awZjEL1mpS1yrqrPsC7+ZIvYZb6qcJ9+YJmCqqudfU5lvTq7dYqdEPeoiQDM9pVFBfOYqe
br4xU8OpZCS7X2a9uxJKRLKoOb/iByLAUQsB0GKHNQOmdHuXskLcxHF0aDreGvdEsP/wRv1vT0qn
9LOtu/q7/8fZ6Ld552+D0/+leYq9P2POv3A31FX/8Y+kcOP33/PnQHVryMCww83yFo/BXPe3gYpZ
S1DfDEjlZgQjAfK3gQqcHE48IQyHzq/fKzf+HKisv2B2AjJnEvgj44FR78958vK7Y+lfF0nffH1/
52wStoO3i6GHeCtxv/8SiJLcNyFkzHTvoNvoXEE4AIMpMezQbmgw27l1blZcIOME0zWn8Ck2cJ4V
jMhfXcRWLcCzaMjQE0mj9snScHesO9f5XIiirksGJguBVc7HGrWoeE0XqzlStiC+MuqS/UAfcii/
YNPdeYXmP5rblLfnM3tXF39A449wP8y0nU6tdKp10tMYCvrqdn+fnfxEva8VwtLtA27wRzFQHUPC
xYu5VlWLseLO8wMqHTALlIi9NSoxw2DE3AzbhUsN5Z3WxvciWPyEjrkqW06SngrGxP1QDO5Oa4d2
P9ZlxpUkrdTD2GgANgmO14b/OlX0BCbgIhBC4/r2VbHxeFV2R4PBQJPOMKtj4uspiS/WDrqOZIH1
iPmhoM4O3Gdrk76mUh7hqWi7cAGutaCTOWiDMJcHnVt+ah/wVXeXTk6Zc3dDeHzyHZnvcvy/EXAJ
Ry77vuWlZ925bQwmNWv1QAKfUHLbehICh6GMiS4JCxo3RNNi1nVBHd/i3Q5GGpKSHq4o01zdKFaT
chzcuwXJDQU71DtcMvSDJjl8VIx3cauMca9T++GPd8XkkzWhdAQMoZfvY09zXclwaVvvIxHMawdW
+YLcq6kv3o0y+/ZR/r9nYKqTeW9QjFbqjzj79I3Tp27d4c6N3Dc5FawtmtIfj9Q85weHFRTfqDYn
FT4XQ7ZP0cLMdVvkD7pet2uRskCOknw6dzMrsJsLkI8lYuBqlnlMfEjXDx51J+s4FlB00jTf5jRM
6alU194ZOI9gDBur1G8TauiaPj54Hsnr0DL5bocG0fSdqAQqQmHOdMko0cJmXbqP2pDFp9E3AMt9
IIhodw238d6DjkHnQ9ZywnS+fuhM1kaWGRc3qHKm72ib+5FkFngVsLf2BXIYKnltyfgHXFxxR/qj
3GDe0bYkxjF/8NedCoeYt77o6qGqe/2m/VKySozb5drsESjJDZHf3fauSCdGh3oKnGQ/TsK+T3HY
ozr3hXV0vGw5VNGC9pGJeZVTXM7XiKdEMFsPRcxFoiP4MVjOUbhu9wZuN/qRtIm/ocR53CLjWWsu
S9Vh0F35nHXLPXhu++H2yT5HOlMj90GMIo1+Wgi8BzDl+tBDfwc6htLJd0CK71qnu6O28/gtluly
1zbWdKxHjK9dwYQ4p04Mn2DMt1FKQo1VJgkZch5b6bT+Y2xpdsCt1Dh6ufuy0KVXmRk2HBZsR7oH
7SPrXG2HwX96pZKMut0sVxT/pqbxDjUSe8EwL3UcTIUwr8CcAKZVnfmtkTijjZ7vxiZfwLqT2/l0
PMvHpxQR2NC4JPhU/DrWozSpJ2eTN9afljfHTyxrYhGQ2LB/sn1ItxX2Gv4Mqe0LrzBC05Q4eUHd
ktRiMZmTpwsBwGfriCMdwn3s7SDBReACKvTngXjhprdjECru0Kd3up8MTz21dGHB9+epU80DH2uW
dsZ89CeScXYe+TvNpQkg8MzGBeREGx8+kgI4MzVFF7/wUjK0dfVFD52/KsRMvaYscbWuuZ8I9hb6
ngLCKygeb49bTa1yPt2PYGRo/oZdaLDpNaNw6tG+RKavZmXjiHHdhvBHMfJmH4T5oy5iUl7JgAFu
0q1spYRjv3Od9VcmkZ1rrdgeWm47vbIEgb1gZvXJKGTeBaOrPqlZYy9vmP13jLAegjFa1jWVoltl
GeabgQHlvOjAB0blLZe5suuNDs3kYiCk3pGOoVwPjn4eEt3Km01ddzGc70Z8cAVsVxbA4is2XbJ8
85RgWcsGDZJKH3+jropdNVbuu2n0i7Za+Gitqc4hAYV9lD6BOJlWFQPW3ptu2ENvpEUCzH3IE2lu
rFinv73x5Z0HdOVQ+628NDoCa98IkMKzn8y/0pk1vo0rIQvpsuHWLWZ6VROdfVOkGifQ9dHYUxQ/
D6FlNL/KEteIrmqYrLZRn7BxZKFmNu1xqerpoXA1OCG5f2qw/qQAVtIk2psk5k8JXRArdObsBxh5
44kOGnniuoIdatI7lp9O4l8tX7F28Hq1r1WUWkEdWdTkJak4t6PMX0vCn6+xV7UX5PfoReZRejeo
BmMHxW3PemvNVNPUUPKR49bRDMdSOCBDVhb/2hrtwhD9nl6cEa+LOzxblgACllpdtdKoiAgdm9qn
RiTi0nQusrLrwW+uuKsQ3sqn+Y5bUXnD2d/aTmvL5PvYT2+WQke3R4w+GFtwveFVWQ56qjufuPWF
FtZRlV7iHmCjkwn/dV7ojRDWwkHvVWKgZSvu0o2T5s7RTaV8AhSOPU2zW6ThOPIgB3kQm4ambjcd
LeLVf6y//19io0lKBKHvvx+On36pj+7vtcY/fscfo7F/41Dcgvi67/xJRv4DUcFd+i+Ij4zMSPAE
JG4y5B9aIxxXy8f/TtscP3sLmfKvWqNh/8W7NdR5fOY8Bvd/D1GBFsIA/vezMSOObRmeD2GBL8jk
7+LX/y6hwfVUG5uaYsUJSe511CxgM8X86SmjYFGhNetE49Wtyjq/upN36jo5vjlj1jzKWntsRNvh
DnOwH3guJZr1oO3nyHQimGRZcqHVVvsYXBedEMctoVYPghlOTCSXCyfsbD5YVprTPIu3Rnf3DJGe
cU8AQtTPHfv5gVVnvtQmECB87idPtsIFhsytlTMPc35fWiBJWVJt2PMJyPlyatvmufCq3laBW1Es
g7VBOQZqY+T3azcRVrdJCsuQhx4DD4uDrMo9OqmVMc/0eJXMsQe3no0Xa4475NOl1mskQEIg3tYz
XIakIa3ZETGap+xDaKDVuPzqbj42q6S264+siryvmPyEu1pwGnfN+oZ6Hp3Q6zitHtXSUmPf8yV0
LHVr484T5tKRS/dpZM10agImrrrdZhQMC+ulzm4JvjrbMX7Ld1WlPb4FPME7Iq7eesIX/k4wAKnF
jBNCk+ljXBQMlGrITg0W5V1mTC9ZnZrbrMfSpJMY3EEqTHA0l3HymqqUPp8ZjdX11Km22rtkGobX
Li4rfNPdxSwVqmQ1YmAYY+ezV9GEC3Z6X5AaWeb7QDKI3av8RY09dwNfzxgvrZ9xyuRqRvnwCPsV
ODflN1tKZ140gswBHp1p27mJu/GMaku1+XVc0hcMqt+0VfV3CwmIgBTGPa3BrEeH/r0uuwNUoWqX
96lcIfKBkmI12M2kbKUk3c9oeiGoWDMq5i9SaCn2Ha1eY1v5RZrbOZXOEl0mv3ZQb0HY+gOZp86M
VjnI+q01WgTYlvFsZKifuAZulC1SsIROkmM0FO3J6ydj7QIi37t1mm4qtbAN1fDILDflOx2McVui
D/70uBoeFGffWja2Ro/ibAVVFv+KzKg+2xrnZp8SFy7nYiskgN4qlektgOwEQyocDBozJbqVPWx6
VhN73gvJpuV2uYlLmyqARPO3ozP9YsAs97QDET7n3RHkMTllzt70Z02nejjifOYqwLkAv6yjZZjk
H1WEmDghuAW2GIu1Thlq4BnqSbexbHHReNGKaL8sFdNOJxFJe+3V5hYTmLnKDkljs4OURKBN1mo/
hsWlkABycU4VdNCNjWMxeor8WI75cOc4PU/80HrNygSy+w1bsSJe63k6lwCiBzFSJobAcC6VtjNy
MVyBzE3uY2Hl8uIIg0t1E7XpvYQzAkCQ0rqIOxPdMFyMqEylQLYX+hLj7ayNQzXg4Qlns+dv44OV
L0E09Z9D0ZihiMbxAuhMR2jiYxETYtcDeIrzV0MOXqxj15oPTKLVzughWftbbKmpCrXZESps+Gpx
DHZT/603De72eIooE1PDkHzThufzrE1+Q8ONaOR0D3yoe+9sPi10NFrJstHHUtwllV9u4bBJNF3N
2AoDTbLJkTXnDPNJUvOWUMAfakERi03hCkIvbge2leY6YiG8BQKJq95b3gBj+S+c9uq+yLQPHqlX
VukiqApufCWb9l7DlJoJI1+1hZHdVVr6xWTfrlJDpi9lm4GAdKSdngw6HfWgHBZzteilfqEV7Lkp
WOpADjD9o7SK+qD7/YYc63gcKSa7WqavPeZW56Jw2ykVon5zK55us2CIEx7jSRkICnWlNmw4xclh
D7Luo54qnb7vkZxBXfDnVJtaE/O2vT21OA+dB25b5iZqSCXQCpVs3WK8FJh3KVDssC+i/QZRz0Wz
8RYP85eDu8Sc34kM2jtrLP3P1ugeXIwKU9Dl5rgzvf7NmbMySAXtlTjy9ui2IDvo2TKR2mX/HSG2
rjOt1+6I4yUbbxz0VSUWfy1rhX0z9qg24rIZdN58n05efl40MZ7m1GcBNQ+UAVSKK2ZH5+PoGsO6
t4x4m/iEMAT0x5Dm5yGQerud8bzwDu5P/sBbi/jCHBDK4JPYq2qPFszlbmLNBc7wOkCSwKZDeqS2
2H/xb/N3DVYUjcvYvhVjFGIYFCyd/fJzljWWSJx3+FY0bUXrM+vpssaJQA9D9+SnGbcRQt4rSH7+
quubva+BKmw1+a0a97lEd1gv/jRsRCfTkOTxEmpYUKl0UclmGEp10PLmi3KhEx0ew52uINoucBIp
rHer820qPRqKH2wl5mwzpb3YL4h1O3yWftBICJMjm/rQi6EzoquTGs4zCtDLnPdd4/xYAG8DCwVL
nuT9Dzge+Z0tI/KmM5DFyMRrhDNDP/IZ6DA94/Cc8vx7cAp/o+TyI5Y35iNp6hiN245OUa1HFFRl
N1eIH/+E4gbYvOjbS4SyFyYAOu8nyxs53CHyIYS/17r9TY3PL1LtxaawGRhGZb2W7YC7Me+alwKT
aLC0FmYB+oy+28HCdd4RnrZu8REXWN6ltovswTdquReesRzHvOfb4OY/hjISK16mNW/tdHz1Zsx1
eDge09TBdxyj9WXK473upMVPo+oNousEawerdDbZ6M5hxQpk02VLeTR0ciT9vBB0MuefXYJHawSy
H0w+XwO6FAxCmoheOmEsl9xkrchpCoEJ2goSFt8wyZc/9nn2zmOf9zRlVd5T4+JOmExBO+gQ7Z1C
YYop/JjdWDFdbESTdzdzHhFdp5BL7r1l1N3OHLzYDFWSSagPWMyQOBLrGSgluEM2CsHMFtVaIscI
bxceftLjhP2kod8pdSDKhHFt0GimKny7/JxBW+j1eYQvuBOLcgHu2N4PxA7xPgj1mcmoPy/C1LL1
zQe2y2Rvnu3SGWkWzNAY2e3iPcPQE/pAUNm82jafCFFeG8+3rxMRHwGBgYpECAkSGIPVFd+4pJFg
eVBjfqZI1KTU3NbZSqnbPDIVvYbkI/0F2gwq9orNxyOUiCGEB3AkuJy9daDBflZxcyCZCXA6q5M4
bGLzq3A6m26z1PjU4wznzIJhALBqOoDjnmqi2mnO/XulEGE+BdrIStZD97hMbbOPeHmeRsTTrV85
lwWkbgR/wF2NHAdqp2sL4tXojO5XFLukQIzOPfu9nb7auGUhyKQ2HM6pWNuo0aGsJT4h1knlugY/
fW1Nq01DsP7dvQLRDSEkqu0AwMoQr5bW68vVqLr5XMGd28Z6m20id+o3ust9VPJ1bfvW0bYZnN5y
27hF+srbLH/liBveikmJxzzr0QUzN90Le2LijYiNNNWIZE5aJwLf5EzFS2yk2QybgqiWvyQtYSSD
ByIR8GihR/oHo2lxSJdKB66Pl3fljLGgjaRrH3p2ia+YZIcvW07jzutqn+hI1p+hAbTPtWnj6XS7
OutXZuOs8LDBG2K6Wl78FjUq4/rQTU+xzhs25J40UDThS9Ohc06ShiCC1+d3vmeV5dqLCud5Qr93
3sDh0Eg2emgFmAIsnwexJXE1YyiK11Zuwe018+R9dCdHY1gZHouFKotVl1Taia7p9B2MVbVpwWDf
Vs2qoEaxEqvMy2Ks1VZOg0NXTuUrZKbogSYX2p1LXq9t6T9OJbMxXWbDz6qs6pWWuBmSMF7HtmIk
LarxVsRcjuWTniDs3Uh428krc6K8XbOZSxxqddwUodSWAsZqi+g4UeL7QMNo267shZhINlK5PGY6
ntZqGYKbP3A3uCq+GNKM5qvnZm19pnuBgJofK8HCA2eBYzAslDLxZ0Jtw0D+ofti3ExvJTe520zW
Y/1HAQ4LXc9tu13mJ6UfUK1DXU6hLGAvHS0ydHfgrzK7hPeowhrN6OSYuz4h3HnDP5Mgm2Lp7tqc
Z/En2e9oJbQsio/pOMLU4SPcZmvDi2kVYYtIskxzJ94+fVsfxx5y4oDMfFVNz11AZzOx2PhDxn7W
Ds3Uyn3LZ3I19GZ6JIiShpExuN8lC9ZPAXQAr2VKZnSrSvnU5X6Uvus6jbAlsRuq25wq8AgSUP+G
9+AXRc/xzhlwngR6jwTZpC06bDaJderwdl77Hcj3zuiWD8FgfQfUxCYwVdzXrhTbmj/2sBhN/yBl
KhGXLbiuFGscFvImoYGrAfqQbspAT0oS23nHNlZETAcN+q8CRIyBMiMnaDUl4qJuPXdMkWvqIH0C
nnq2jjnrGM6bea2I0ayHwt1ToDeuai7uV6q3/U2bC+PDZmO8K/NWBlHOm6mgOP2WP0y2aWyOYHXs
2xK9hEYCb2H6WfjauMXQezZV4n/hIzrfkMhB2wsjlIYx7xq9aBilhviYc6VVwC+sW0On02wkdLp1
Q88jucelEIGepcl6isoE+izHeKQw+FEJL4Pad8udluLt10hghaTl8JR6ZCNoXtLm0MpMc4NuV9KR
7Wrn3lzmqyQZf/PlnUhAVTSiVibEoUkr1sVMvFBKxzpFUZryom0I2ICosXI6RNSAsjgXcKuXtijX
bd6PHDrT/JD0wr+nd4S1Ef1xu9xJ7TXVn7wwIecfUqFfPPZEQdd1dIkMMv7oXKp2qxpSNYNd490T
dMRGX4oco2qEl77wzfcYYxk83w7KQ5km5bsmu/fGdDGij97WspWOdC7HL6E4WMm8LPu5pCxK5+JJ
LYvdDwGG74KeTBP1wY2dlbOAUPLNZD3y0wqMSr1Jj0tEDE9iab6qrHjrMuzToM1EvR76Ciu4Msle
YxwLitSPDlna2R95h0G4jAW8PHPWRahVCq52i8VywEvAPtLJKj4tnbvVRe6GRmulxyKO8wv6gxDs
RtTgrUcpxvuuZ97OxMhu8Sb/KK+Te79pCnhY47KjUFn8miquaBnx0R3m1WE1aY3xkPW0t+ey/ewT
1R9cFkJYQXMXOzDOk2SWFIc7BGENjfSSW44PZCbIvabNT+5rjGJzdYOALVm5Zyc25mE8dvMrjY1d
gN5zMs0yemGUekq15pZP7t27xDEp2VULg2Od7KNpaeguHLR2VY3DD7yWJ/JQoH8z46XCPhtmI74L
ti2wM0CxvGLYIKfUtPi4hDeGBlCOJ7bEKLSQNe6qOTmS6Xwn5dwBIE0eWwfDG2/SzUTJAaFTWT0m
tfEOxLvYm2NlfYGPb1cCD+5KauWLgnH0LWWpLZu48tgionowfCs54E5yyqs393g1ahoiVr30wA9C
vBsDNY7o8v48XRtdZ+lceBEVmQgQ08burDll+KeD0CqUvc0H078Sv2bBKk27dvjnwfwDY3PL9c48
A47I2wPdgsG0pDHY+ji6+Yyle8ozW55Z+jBY67lGqoAIFOZrYwFmOHoFYeJBJJKoo+Pt+Q9+Ka+8
byM2rlbGjol4bXLwpcgPs83hCoX5M8rl0GxzLY/Xip0jmxS4VnahDkvqksoS+kvLkRQWeo8v2bhp
gbKiJ9AfWLroJGh4JpjybuY4w2YSjjvjt9xJO047rE87d2wAEZKu4wPPSl5Slwn3KvIptF0KoO4Z
KyIJ1H8zmbm7dnOnOEgb+a/xRRdWjPohkylIRHbybTw++Fn3JcqUT3xEhtNX1UNjyWqFMOPuK4sc
i6sR2OfugoC4lNp5MqxXbGjdXR9pcjW1DrnJwqy2iZDxOq0JzKqMy1lrD92ezjiisDWQBCJsX7St
+g+DJpDhoikNk3r+kbMFC41+Njc0S6RBBsMgsgmDQUnMcWNTZhxmQz39sjt3fOTdZwSQWtrQFc1w
aBvEKOyCIYxr61S0HhlsM03hoYk83/lOdbL6ApfaQmvDykgn2iVciPFkvUWSHxrOR91f6k1O9Pqj
0+uabZZllqtcW5ZPYDKUOOpzrn3U+PzOrijYN3LgtYHpumrn5TBs8HYahJbhv6xUGtNXiR3ULOf5
J3MWj1Ysyw+WwN6ZZooIE1AyfGqp802fM6Zwnw66Q4MM/bAoIoh26k4VcUwxPXvKHi54F6zlniw9
qfHJLestKmiZBH6PyWBZfGdzi4i79CenihV8WrUhvc1yw/Y14b4Qafdsau2RzWFn7dJofJpj+5kJ
wX6Ex4mRq5n7Hc/BvHYoauBy5b1M1IoEsO+Nx1jQ2Aks/uzpXQTLp9JCImJeiHmY7ueCSzqBBLxV
5rGg+5hs9wjonxiU2sQQaEP6uJzhYFW8fwKnJ6G0jaNJ3UQi7HQTWhgzTenowc0Qz3g31dIOXadu
X1ppNXdN43nkbGrXF8Eg0PhmmUXhzHvhHXudb95T8CmecFmClPeaYXkd8h7QI14CRCME6gRWHMQN
8xZkdfn0EMKRU7+dmooQvJSyXXFgYb5qh5iJaZ6wYxh9Ccugv01CvGXeS+AOP6w28Xi0h6zfSSil
QUOch6EVIw3cPa0YKe0y1aM9yB7xSeTSCbiGefwkNP+lMG5t1kmc4duHIqdWaGrzdQbhnocmD9p6
acjCM9Bz8VZYVEJG0FKuRlN+T4zXMByah5kMJWFORxwk4fGVLYdpG6dR86Di0XjNMibwlW3xwl5a
W78A+8P9WZBtupLa4zzlXVZfADOMr5qVDgcTi/IAj8T3Tu2s9a+51MS9KKd5a5Al9Lm8duYDPH2X
4oiI60urR/4dOAbj51wQre07b3w0DBMxVBkDT2ld8VoNSturDGbGhPZvu8Op5k43bOUwoQoGZuvH
2T0K/80X7LdmcZfpBsHN3plsftIlq/G+jdki591liSEJBs4sDUzKtXoSixsfMotXZVUk83eBIe4d
0wGDGtECEuUITGT+fWJJcZY2r4PDunjSOHXj2uIw4yO14rKTrkXcZVsJ1VTQPVPetZGiSG0S/Vp2
Tn6EVlWR2HN1cayXenoGptIr0n1puSLubIUOtXy8TnrtQeaNvLfnyduVic7meVzoOukoDjYl8TIi
1lN/8orSfEO91TjEJvkkmO+OEE+I+/ZM/8iZLiqNllzBKI6h58dYFNllhLHsytNA8lkbdX3Nyyna
OYndQ/FcdMLiPBpmZiQU5pr7OtG9S6UctZ/gwB0czQVs7kQFG1puHQMTY4je3B46eAmkIN38CIL4
J+0AOsiGWWwyb/6I5xJXg4U3nZoAZEU9AjnXtPOLlprRxsXjvpYGFkwAYN42GWUXju1s7HNAP6iz
eUVphu8tq8RU+srB3Bb0ds0sKxaqKAprDrkqLDv82g7BFSKFF8+t0YF1vyhWlW2MxVXZSYrjmMMm
s2/t3Hg58qNGyGSyWd+gsepMGnWy0ek8D/wa20m+8P9F9NCRPDpPfYUOPOYvfme8mTEva1ur1qll
LiuUkg+/wskNAzJdTVMSrzqtINnravXGADK1myyq7uLsunigMnDj2CH59iWI4+VsJqkZFFnzKrsm
u8C/An5uYBdt+u24WOMPTbEGMUztzcTStxELE7JqNEoOac4J6Mf+KKkEfJiG5mGobzY1oIAc7frt
IpgU2tmjdSjEB5XsG+ykR5jWX5bmDqffPNEt7/8gZQ2G0ONbb/1kD0FcquMopdq3RfP62y72P57O
/4lYRS3Cv/R03v/62X50+cffb66N33/Tn5tr+y/svi2LIAz2SfyZ/Hl/3Vzj97TR0Wj1/Z089efi
GigVVk86FFh2k5a0b2y1Pz2d4t/xcBreP+2phWfZWCR5KDBbYbD4Z1Yi5mh2CXR1Haly9+loXPLW
MDjFTavJ5uo4uqk1yxKSDxk17gFec6sEmZ5sr3X23dJHj0XpRQvnl2mc6NJ2zkbbOUeVUchFblqT
GKgpTwkMswWIgc/+zerK8r713CZbjYY/bPzeS+8N5QFWAdnD4D0u6Gl60oXQQMz7nk0d4G3RbMTo
lZc8F9WF0X24ov8R0iDEkL9AP5oOltZ6XAJbp3oTzRTBfUw0NtRe7V+LxCuvrdG/OF6+7DtPV4SV
XUz9jb1cgQi3VxXz6jKphjsvUc8aZTKpbZco+4rxNwQ6rtZWYgH9SfOmeBqAiXy4btmwHK4pqbEW
R10gP3YXWo6T16bMBwIBNStpk5N24yeuTrqlSa62cpBnhTXywheVYnKeMKc13XPJlpabg26ALLEw
QoaCt/0TJY05wQL1M6e2jOOQvrOd0Mb02KRVxpZD2t2PtFoQuBp+hs9FnpX3HivWDbP2gkxmkVFM
sKquitFjxchO3gsyCh8uht9lO62Iz4RhKZvKVA7kCis4gq2/E1ONCy6phmOl6eD69NKhSZWD/hFD
z7DJlZ+HPeyVs9cqrnFGU53cRkxHfDzzjvZc8yOzTKIfvt4/QiUsFJsBLV9XhuT63yaGty9x0pwW
vRGbRne1Fb756gEMtPnYz1b/DrCt+J6NTjwZLLuYTlV1pr1QuzdTdxPbon/jeyVnLqmVj1PIK9/M
Nh03une7b/SGWE/sLbd4GTU4W636aqauO3NLqo+Z6lXomzeJLOODcwtN+P4njKahDZtWZ+7TFir4
QgXWYG1hinuoulFQ9eA3/XqOyiUoRU0SmNZq6AXWB2VF3l1FcH1L8kzeW60ehwiYREENRHECB2pD
jR+g6hHP5pEgg7UrYuntMC4Uv7Iqzi4ErugVyzk9cjujzCuzI+2TKLtXBlHcMVU1E6uGwHPt4Q6p
xeX9lSSHFDt0wNU9W2VaYb+RIhevrcrUERldrBOrG06pK7ms1bIZH1otXt7Jahk20Rmp7lhdxk++
ldvnW4Mcbt94O45udUlF11+NEUtzbpv9bRuxEPfUdW67NmChBf0QrdPpejSZDqTKROWKg7csyyi3
BUCyt5nZigBgEyIhxjUWNg6xmxdeIxI7XrHsWAUIFpilvU41KU607lXTFn1ShrgEPSwdc3Omayo+
t4llrJzGMX8UiN5QbQEyvHZRAseXg3J+dJzcjEOIuBqYdD3ZYYssD8PC4owMFojhcNQae9xUBEzO
VBpAkNJsiPD3GqPWi6tTAs4qsI5kaDVNxJsklZz9Zf1V6LiD2DCV6mQu7m0Pk9tpDkt71F5QToCN
ZrpN8VKhMZGbqc4Gc8lglW8UiVWyf55UDwhh+mvbRdXAYGa0stkUFOEJddIBhqiUH1xcDsrYYKiL
y1vL3kzCD2YaAN3HiKzz7DyzupD9tTeTYQTCRY1AhehpQG4Lew/ulVxZo5FPj22mYu/TirE5VzD2
CjHZz+WYTY279iRQio02DH32NePO1wni8CNqObjwZP1nDvif5gBT3JC3/7197f7X+PH1j1PA77/l
z2iHzlFvWhy7gonit0akv04BBrnUP8OxtJMLFy0Ae7FNH9OtufyPc9+0+SUbcYYTnAnjNhL8G1mO
/4qpdHR8dHjjwAljkXPtfyL2Jr2lxqqV5smNOvdlniwbk6+utSh3DMBzQhMGUfb64Og+bYK13rBD
5861nhyv2A5G1xztSAzGm50sOQJ+0RILhdwEF1A2vDYGvKEv5miNb30OWbyPKaVL5GzwPh49jkPZ
s5giplrRmTDN+pWC1/q9GqPxvLQ+IgqtDjfb+tK6uKyidtqkEH12bpsROKfYbEAKnPut4/MlIkBw
oBH2rDEYg+lWF2ueXWeTKG+Kd76lL6wW84zCENxYcwDwIv+iJq05p7E9suOlr+QcRdiDAxwj/NvJ
Us05u+c0d/f13FokAvSBnATPKr9qdrY0Dix650uT2M28j+mfyFZlOSs60/gC6zsrwqsV8CCX5oMB
fOTBJ7B3Xaj5PjfFFEhqWPvVlJR4UiP6/7bZ1Lq70i+qJsyseol3KefWhekmxyhr/T/2zqQ5biTL
1n+l7O2RBndMjsXbxMSIIBkcRYnawJhJCfPkmPHr+0MwVS2x8jFf1bqsrbO7BgkRCMD9+r3nfIcB
W3VtpfIT2r3Wm2meEfbS1vtAOHF3kQcytLwLxXIXchajT07WWpLrwlzTcBxPFt23QqxRLhsHm34V
kSBVWAPySlzaEqTzxW+W5qZCS2fd9yl6BI0FiFmhQwtoPKV1b/vBloJF+6uq5Ey8Y9njBNtZtgUa
FyJ6EiDvnwzMj6VohrXTtJbkZna911411C/Rhn2AKIy92QwiuJQa1gdii6ZfHhxv3s9j4sw7Y0Rs
BGuDqWh/bNuuq8yTmHKae6A7mwa1ItExgwR/+iXEhyPnZxbXqdCv7VC3OSSBdJ6z4O6/C97/FxzA
InHt4wVv+Mf+Ja+aKNbffjn9vP3JP9c9z/zNFYIi0Dbdxen/58nHk785Dp0/ZSrIQWf17T+XQM5L
uMwc+ADLuclZEud+HH3kby4Ue8WS5bF5StP6d5bAf4Fkc7SyMNvZy5KqOIP9KtgFBjKGi9p2ny5+
LmvGaSHd8Omnm/Knh+4fDAhuy7hom//7f/iKP6uCCSnjIj5L/pKsx/9ZTmM/qYKJNDEqn+7Hvksl
jTAPg3nk9d66Su12+/GlFoHxT+a886VsbssiovRM5yxQ/ulSJflHdRJa837sY4yo9OAuab8hFFr8
GlkYt/schNUFwkubfgx6pI8v/y+3E/U1cmrfE0Lwo73fT8AyKmdwZb1PiuFR5t5nFTebjy/xjudA
/BWXINmZNi6/m3Tf8Ry0NqbODES9d8TwODrWE1Nt5o2SOaI5198+vhhjp/c3FGSLRPtrA6PAz2Py
IP782xGAYbsjlp29PRDqG6a5IPXCN/Jj6lB9Zr39yQ6WdAw7rGnoEt6LhK7OfBI0GB+z53FUpGEr
kVgwPsP7BgWO5I2+7BEBohEjkYMCk3QOWQuSOsg6XmlO0QfoRNbvMqF12zft98JWJCYt8+QneEIV
8kqfvGLIjNYpqhFtgJu2NkQejE8TRr8r/FFDSOq2pzFh1H7+6DpZ+DmelnFRrq07+vjOjcPw895d
8BC9DcGiC9vw1PWFoIPkB5sl2AORq1PvAEHMByro6y4x8G3n+Xfby+7L2P4DX+Ad4oIcZ6DKj5U5
fg17cA9+nrhbvBRwg6FWb1KCrC/SZWSiCZmm2zt8wyyGCzqJbipCHTHUIXG2Zd5tOYK6pxG+4do3
3ODInvbkGYKZbBQDlG/gr6J0+IatxSfqqaEbKJLkNPt1+Ni65O92inOz34cbjwgWCIpBv5/jLNgm
5hhdYyJcdxHAhUDBVnaY7aZbnDvoeanFQ/9AjQ2mNmZ68Fh75PpFFF9rVBfeVYV8HI53JfAfFqPW
7iebzuDnKO31TVEK/h70sPKxFClGRx13e6pIWgZaoy+XtYMWPWfaBF+EcXlRp7t8gApKfZ/c4hSY
1slQ0GadOrnr48x8ssuUWXWPwdKIYtk9I2gGMrw2J3Fl0Nx+jBHvbIuYqJDART8T1S5QziEW/mEm
iOaK4Ht9V814dXLdXAX+ZD3Xs2ofbQiGe0BB4lqMlrvPC54FcDsxTeZivChy6znCoYZLNoYyl3jW
uLeb2L8zSUS5IKlAX4NZKG+XiCTZdNN1OHLIXPtVZu70kNTPpetwsI7dinbG6MQX2re7yzhgKw/m
CHqG14BWsUrOt60nVr4IvyZdGkGEdT6PPVCEPFjqzOGumtJPWD9plPQJMTHgES9bOu6rOOpxg3Xh
cGcEg7iQVmzuhUn0BqIe++DQe72c0IFkKzN0ypt8Yt/gicYrvcLmbt5ZQT29NEbJzJOX5qpHf3aJ
IkeSGuFDbsKFXzAPLtJdGtTepjZrrhamFiQl3zDAQ8gRhHQVTcfRUMEz6kB04opwujAIhssRt97a
W7gSLm36C3oHaAfS3FhJm7m0HXS0QpwU35abDUhbInHFMErtgsT1n0r4jTRK4mLjehGiZOuzT7wu
SQSteQ/JwtzL3voKQfzKUFn4kC4kCFpYvNvxjOmi7NY9+pTVbIP7DYY+BX0mIMDOybXR1BDtanr8
RT2/xqFCmRSZ6bRSQdgfAiPE12iYdwAAd+1Yhngg8IeUPn6CmXSkdRi49SctDA/NezMglyX4bNfJ
0npp+gxJd1S522bckeZmPTpO5a8LkeriUHh9c9sZlfXCuq0OcT5YACOZU41LgyGKIH+tHLuaT0GW
thJIXjV9KoUioLt05oMYfepi6TzrcgC07SuDSOygXGdVAAvMjK7woF1EbADAvc2+pf2eB6uMDPdT
k6tD1stPaR4B2gkEiDelj0R2YdzDKL0JEJVdh0H6LRh9kujqZut10n7pTLviPGD1NxX9SVLfM949
lgT3Jp7oq/guggQ3lxpxNP2AcpiHL6Aa0EHEmiubfjJNYG14gbDcjItp2cg+i6E28ZPN9p01J+7G
ylB0iixnroUC1kKlHbVbt+D5EsxjXjkwGDdpjYi3gV+Tai95ckjp2k9+jA621tkSHDDanAhYPTJV
c+giDvoqs+KhXpTuPT0yZexhNbpAzrw/PMKu21VP9timDpwEApryHrNmFBcF2EwULExavH6KsQzY
8OJcH4VQXBLMM3bO3mkd58aNBfktRhh+Vc6WoJ7pArUQt7+Pxk+ClWsjYT3RapyyR0uFgrAvQfa0
0abywa7drUva0OcWPdPXERbQydXu/LkprA1xfej/k0rrU4eYHBBqwpM3ecneTiHbESxgbNg8v6Mx
QLeOV3PnhkFzYH8cDn1isWa8BUtBR+MAtpFL5NR5q/9vV+NvuhpQHCBCfNDV+PxCeV+E5KH8XOH/
+cf+2dlwfyM7A6GzQ2GOUpQy6sd8AwrYGxiMuu1/exwLr0LaFFT8oXcFvvMbgZxiiduVHtlKfLp/
o8fBJX4qiMlURgdJPAwnDxx5pIi8K/DBZdWd0XTYJfosJ8o+Hrs7nTWtS4FQN19/ujF/Uegvf9n/
Vt/ni0FCY6hCerbL131X6IfOaGceTZW7yJiq58Iu5ePU9v5TGqMSRhdkktoI1+PF7xO9/w8ubZnL
KYZxAzf11zo1NlIBOFHYdzPdkOfC1/B0+mkg7dXrXMG7OjIWgFclrXVDZyJefXz5X6vy5Zt70pYC
9D6J339R+FtxWPiEzd5lucGMWBk9GCITkGp1jMvlcmOu1NXH15RL7f3r7eaiPCo2PTI6We8PO0VF
5lZY+fLOkYV8LAgqPUgcavUOVp3/VLWoNO3Y4uKd6EC8RW3XvrpVE19khst9qKFkXlRemIx74hjD
YDvPs/3CmQOZE0oiU1ySBolwOV4y91ZNJYATjTgGrTc78Buy7y+eml+PGG/3ziVyxuFwLOgPvjvR
qEFZ3ehF8k50aEDIobQPYwbmhJEDJKQsnspLwkib14/v3q8nxT+v6vN64Bbjwv67B8Y1sH+OjhZ3
iejFI+pTYhi9IvpuJkAEYGiN9+zU4oQ/hbkHBPX44uPr/+uLydFeceCC8Mdz8/5d6eGUg4kYxZ3L
Gfw+Xl4YTjXjbdjX4vTxpcRfPCiWIIieUz4XpOP+68sRTAT5mmYn7uzYH+9B9lLq9THeRLwzVvMK
EI+xjukub6dJWl7lDbwsRuKNQANRMH/8af7qi1umzWoJgMX6l6dWghvwiR02ARfXvCS2F2TlFUoi
s1/FRer/By+Jx7LHe8n/wEFcjuw/dQRElZixYfXyTjcoYBBjZvPapn6/7DyzvMTYZiO6JB64rmOe
cj8juzPv/RFRYSKY9ixM6kvD7cf7EKtZuE1NUtbbtPe3YHpJUo16MmOLKeEtQ9QDhtWHpZbtPr5l
5xSxd2+6J/n9TAzkDK3Vu1ckycKgU5hi78hwZihMcoLen5+bsc2rZ73EpcJZY92DgXCVIxjbhvGc
kQ40+fW+AiDA4SS1KZ/mYUZbKgKzeVXaHO8//px/sQp69Pexk9N9YcT+7mMaaJx6FxPcnTN73JDz
bRaVrp4FHYvHOtN/92QvO+gvSyBiAp5q9lxTOFjf318xb0OZUNY3d0NllZdOmzsv0BWXf1jg4TqT
PjiN3MZFExoEMHD6JALVi33tIQbxW62sYmpfrbLnSTdZAUyDlyC2bBbO5Zk43yKAcGxeIiYwuOk9
cqSFpa5IoMZYi+wH3lhXXn58G/kG778W34TfmQ6fLcl1U+8e2lmlPsPBKbyDp4d3CZ613iRkjdyQ
SoP+sMDrNIDd6xkfSAc04JpA0SBi5h6ilM74u831RCILVB7JxCJvvV1/5gRGbtMJDishamYjcLAn
YRnH5mdGg/EJsXHYbkyP0NzVcEYP2iC1mw3kR94MgDGcmd4QhYsZ1GbyfNct8ELV5MmVzFV5gnmP
IEmV2sTLCPXqi5i89EaUU/aHmTaEN1MHoEqfZnJ/Js5Er5NTTu6xnaJiE7fs30fCNnNrRdwXwJAz
VxFHAT1Je8EtOl6EEKP3PKN66sgmHTZW4HkPvl9z6qHrBwZayx6Efu6EIAyhr4LwdVupfq8NJK5r
8nbalD77zNGrJvJBH2Q9xQbAdmET3dFhDar64GgiB3ggkUTg6UKzoO/QRYCOTGgYOXRhZIrpLwqr
6haOV4ag3yddZKOSwX8igJRtN+UZ8fCDA9kr4QDUeYQx/pxD74mWTMa8dJwXzL+UCYVitaEEZCHu
iYO4J8qIPzZ5iEc2cMMNjP7IYcFGAZBccD5px84sULNVuDnO2EvrzMB0rbK+gk4JGTOczpjMKh7V
ASpBdALL3f6hMIfjXpaReWHGid74ZJCeOA3pnSa7pqwBAgymOX8RjYqPzPeBIVIH/A6rs0RfWwPM
JhV8h76t/Jr7jfOltIAM1W4VvfKgjN/CLkja1RyFxcbs+HnWUdAWFzqsiLESXr/mwcpNCxZ6MZKu
BueAc3jZvtoMRPAExmH1aDgcMS/7QgEBPxZFRtPOY5Ji+hgJCZH2NrmXKxIH0ErQYWY2zkB6Eezg
eZTkiEB0NUSELgbjdQ7XSfjVFyPqGaXnfpqgJZvqKefYZi7Fz+yM9zgLudOF0ZeXZqgohljB7Rco
UR5U02yoIC0zBvs0Gg2/2BQQco042aLf4PkLdrJkrYgnnsoVSGw2U5txuLXGy1E9+7rhl3XFzI+K
u5zkdJPo7AEaEdleIeaKJu1ZsknFuus8NYO3mlz7JXAGOPuxSb3aEspxC5zdeRmD2X8apGxemzmy
D24Hu9KwWYc8OwcVpyNcCjVvqFozZOOvn2qHD8eJg6RLL0QM5NLISyfCLBhoycfaXNxvGEz9q7bt
WZ9ZzvDQZqT0hBshWv6dcMZosupjCh+JDzrGAInWcKccbo6W7NSomyz+GzoSyQm1LUsMgi91FYIh
u/K9crz/E8BpsKKe10hqOHUVOGyiBCppbDaKUEnackT1als8Nk3H/3v+tDn+IOJdanu8hcRPAdI5
MePFcy2SZpgMbgpayvsw7MUJFK849UTMXk5kAjxiDyUWSCbTfRdz3LCyBNJPINmeW7pqm2mpHtHW
OC+cnvlSvJJcKaWn9gqAY7wH2Na8ItdEkh0mVJ9m2jsvCmjbltlJ81pl7La1H9bPSZpT/Y5xM92f
C4WZ1gVNsSRzX+RIfb/QhZ5hSPi4q1TyapNuAIzUs5Cg1otuGAfgGgWGeWqAJZRXPEb8dnL5tEVZ
s/GQhLBvAj6RmZgU4WVZ+1tHpNUz9Ah28ymVht4GEhGO28y0YPqSFOZD3Wg+OZQPKiiITHD0akNj
KDoXOHhBSMUF2fX6dvgBIshNS4CabjJnomts49sG+1vhtrgeCJu7ioBEvEQemNELth0+YEXiINIf
ZtHJFkFx8HtmRFy8OL9CgjbLuOtHvZRB7DwwZoc7ZQ/NKzl6/EZVoCju+Jc+LAy9LWyHtQ2pj3VI
I2KRxSQoDGDJHFx+6ROoMe/A1ykvMeW69/hqsYIbUcanRRWl98PAjgu7g7ocyMvJpJGJs9vu+JsT
YFm3tkqm7roaQiNCcRxwBhQuQqtVFxE/v4XUzYcJYPeuWjxl/FMoH+BI7D0mKc2lbVubJOlKn2cE
A5jzEuUD93REc80RYFkE0swa76cYxjCdVPJ4YTpbByYMvHDucvl8aNU6Wd76DGbAc4I14tIP+VUp
9+t9HVj8qrEEmAZbYrkPAyUoQpzgyYggAI5T6L5gueV9NQlf2coY1MaGZDP/SuuGT3J+Eu2RDvHl
ELMEOIIafSsANljUtDUgHH8MYN6qcvmBktpmaZJlUO9zLfynGLMs+n2Oow0RgPSVV1LBZ1jJIcwf
JjNxXlA1iUdpKM4AqHLZmkYlHgdEjOh3JBLtFeu8nwGg86tnN6yo3msxjLfnb8hORI3cLGm/mkQb
rJLc7HkwqudZWLyiIUdUpFOpuUJlIR67mn+TaQM/Cxq48XaG7p29VYznbXOa0TNuqsywDpaK+O4z
bdarQtIUTTqZb3TXcZJZ7pqu+tHfJIPI5o1ePk7k8i3SOLBfKvyc1rqISLPN0oLXap6AtXjWbO1w
sAu1cpqQ5ShOebmkrVgdo0Y7NDh55EkSSoPxPooD19oOMJ/3U+xghnL8LnPuR03YES5EO8WKpU3n
xSYfB4x0HPhPxWhybAXOeEjrEnoMo88hgzvj8qezLpL1gwDsyCMSpNxopJfiFCfntW+UdP3LULDI
U4qEy5EcHw4455xn4nwD3tai5eDeJ5J1YVlYdeix45yfXTwTbGtoJfR+9OLpd802dHd+Pm1caRcJ
jQCySGo7vfY6xSOizE7vbSftj1E4afXnA4H7WH2vPEyc61z3em8kIIozfKovoUsv5fxUuIhJZjA5
gTi5dsGLXBfilDhLtyFtjLhcu0VBFmHrFKxE05waqN0kTQjtJPG8ipcvZAw5Tx9mm2yt7YH/bKIQ
0hvOnuIkbL4Cj5x4dCK3HDYL006tvaBmh/Hk4vWseGi6pGS1R5J2w5x9vuOkzkNtGgKjYgu9Cecy
75edIr7ZlIHHzcZ3tWzfbcJdsnAH0wxiA4I3FFoTXOy+ZVFA3dEHu9pQPstVt3zapGt5zax64rph
NY33+WRrEv44qj3540Th56Cch17T45cYpN2SgIpiBQcstdD80AsVj/uW4SI0TfJ1ykPBMnrSZs+n
cBQpPez8GB42pghm/dg6HUVIaKQ+MV0VwMRqXL6v5w+3Npa3h06N+Y20nD8iI4AHiAdt78DcX3ma
lX1Iw+R7iIyImWsN9RtqEUpeYnaIH2F7TKDS1+spxkDY0vL0qVAm9ylNJu5zXPGDls4wAxDpEmtn
FgSqrsK6bDGjjoihqyq5tpDPCEKenPzAyX7cFyj1GQJUVQFVg/61P2bUC64cWQwpMqGjNxLewzg2
rXmsl8X/iGObRiRhYtRUnV1ygsmK7GCUki4MXbaOCKtgMB7ChME97PGKf9bQM2fAf/N4SwdwAI8y
MJTQy+Jf99Q4+VLSEaEx3qdhS4WHw2Dd1SC5zwflNOMpGCyfV9WP6oLJhebjBbNHs0mW1AdMsPmk
43kzCSLW7dmJyxQ+EnMEvCcVAshlDxeYzZ8CFfAEnQ+GoRkW1ZE4d6Z+umVNK93RCyCTjnoPmce/
iv3QPiwc+1NIfNmTMFpAnTMULvgA9oEzGL/roucmHjRhc+vykNWKoaR8XCYY6/O66YPnvJ0ZmFnb
qS6WqKKl3qwCX12BpMRxA8udNXq0q+cUPMeqbFn3dM0r1GY8PHGARdYoHcYJy8pM2h07EGe7aC/x
k3yze9dsQKl0vHHEvRDuktb+lfFWYRA60hnszDkaKvuARsn0DhzYYCU2nG9WCjzTRdk23Q4GGgQb
1bTOiwmU9xEJAy07x2dVos/DLfGgm9NrCiQnidxlY3H7yX2M6FgD/vCsA6pd3oc5XJaDc8nsmPl3
kjQJTwVeYu6QHXhq606t3HHl6DHS3fhpjNz5KsLK+glURYrQAGHBlkFjO+/YEBdDqJtjQJ/syrjV
Z8I85TS0eUsz3ZWhY/zRVZbzmvjd/A3zcg80bGwot4cMI5I7yUtRLbldFGUX2QKxX5B3Gqfnwrav
6yKpt3U51kfHGuMTwmO1CRM3/oyGNXxgJo3rpcsZF6cNxPxJOdPJt6qAOEgv/aOsJ/4m5wzXxxkM
aH8+Q/czMxzEAhIBjaT93n0+txX+O+H5mwmPROpMz/kj3erwj+M33Xybfp7w/PnHfmi4rN98U7qe
j3z1h0/lh46LgQ3OFbV06My3LJcfSlYBehyJqaK/LL2lNfZPGZelfvP561Cz+pJmqPnvKVnRfv3S
McJXYzomnV2xsB89m4Hnr21OifucWHJH731OdtQ82kK8T+WZXkZB71yCR677hxAgz7E046g79Ei5
7qLK6POLlJiidK01A6IVue0x22xnEYvLUygrGqHUIXZ8R6KnSW4WFLbQh9k6j8ZwClMRWRuiQoPH
URbOFwa7L5lAUsJf9dgzgX1o03K+a7T/WFYhkWIFki9eriwAPyIwlgBWnq87CkIIGokS9w2Be1hS
W/OLn2KrWXGElPdFMaTHRkOWLnPF0briDw4uxFdCXsdTzol1Iwwh7oNZGtu8MfzvjdTkHFalxYLY
57M+hMCe8JiMafVi9aSdzkMDEMNuQHMtNyqda8LavOh3fv94bRgNf3oQPeL+VM+45oX0S5y83WGG
D7km150/2DhDI0lMXSLB3NzP/c99MtchxktlfvHydr52qx6qjPQJmTdJmucQBB3d6Li6UJz2yXqd
dk3c+ushLq0Oo4EP14tkFwjEQ4OETScKlZOsQuO56yznQbUJCk+3s8SVVo1vXgyOyJ6mNCNprg87
8UXTIqH8Gk3+tiyPxhtF/fx9jga6KFYdHNNojF4NxuGnihnBxfnzNcun4snWZAnzz4MkA61YFcDV
sBZ7xbAzdVdcdNQ2xIVWMwohbnIDc4AAhx4CgdfGEmGC6MB2dm2aDlcuNN9oH2Qinff4JrS1ixwK
1AuqbgQlCcM3+i5lepzt8tBrm2Yc7AeG4XEov+CuVRi0q0mR9Al2Zd8xF/jiEzd7TLqm2XB1glab
xom3NgOlB5Db2ZM2rOwhqvT0pa6i5koR9/OYzL3akT+o3Q1SI+sIDDG8DGo7+pxMFYZFf3IuESUy
qXMT+oZpiz6rJ1B3ncw4aBxwm8UFLFZ7BW8ZLjmZ7QxMk2p+Bm44XSi78dkUpPV9cK2hWgc6Bw4o
rHlE5SuTON35idlGHBdL/i4ODFD/SpdW1dpGDR6D7tCll2xb+C33Qe5P1/E84HBGJLCZWzMAM5kD
EezDQV2I1gdLmUXWU4a+6yJXI5yFFGpxthnbOFcXqTCbh7a0vzhtBrXHMT+jeJ5AmDCYAO7dzca8
BR1+TT+LZlMjXHcXq5l4dI8Qgs4EVA7x1ybnrlOaiMOsvG3cOb9rDMsFUDHlt05si2PHeJNmW01o
ExlmSwhuu6VKmI+RXS9wNTlY6yFzrE8g7pEB5hOUl0C7vKgjCna7ATBfyCLmoSJwZ1e0/biVZUto
qRkk87obGuOirqzmusOOdoMtLgVAODi3oL6JN456jOqm19BVpuUaJPQifEQg/pIvBGPK+9IzYb0O
hAj/mHSSwOol0QUc02au/HRTuJY7kFxakogzQeYkJ4k/8zLX0NCITdEESIdlXj/AeKgSTno4ebuo
t2JwscX8CRwXqKmkppGKDOw4m1X5ZLgO/u/aM3FdYzfHAh9WQAMLnMfQTbOWnMOoaMjjLRwIASwU
YtVlg7npXXe6BAFZ3kXj3Hz2+f7WAZ38mByqvFzig+ZQHzljRygcXbxHKRjBdpWjXeH707Jez5FX
UiEUlV5T40SPrgerHx0lAHSp8+Sy52Qz4TyOodIkkqRmi3nvmlpihDERQnmb8peSk/VWx5iT6Qx4
p3LqjMc0Je0RoAbUSX8YE0JPi6ylyaxmfasV4QIe9HXaFSzm0sXLtGncLng+ryx12gaU/Xl6zEre
ULKaAMac36KKMT2QWtYozYFy40KvMFf9khsKoJsdRhN9czGGLM94mqTN6zDIe+EsFwLpPm4K2fBJ
soUpSJgY+GyGFH5xYrefaKCl5QSUdG63TVfM1xrU5tsU5r/l0t+XS+6HgpjTt+Efz1QO74ql5Q/9
KJbEb8hDJUhppAkIUDzGdj+KJf83Jt7Sxm3jnpNamMv/qJYw9yDdZmzootNCxoF85Ifo3YRhjbAG
jQ2jch+xwH+uiUGf7cCmZvZsIeBFlv5eQi16t+5NM2T7YaQQYxEJnRtLD9Vpzga1+amS/Atxw68j
0bdrYTI747VtTADvRu8UTQbFhSg4Lg8MC/uJLgmL3NN5ilgvreKPr/fr5PB8vQXyDQicfByK0nd1
IHuh5Cxicr1c0F4Y4APTCeQtPLWjbR2KdmlnWee+3nLQ/Pji74tQbixVqIsCjl+Pqdm7L0uPG/ZV
gxBy1uSg51lOOyYTvbo66ynO44xAmn/3lf/iFiOXUpbtYuLCa/BOddQ2hIgMyssPOhfjbYrC8LUv
choGfqzRU5gM4T7+mv9yQZwZpsnl8LEzTXmvNUpM4EvgbHx0ggFzDYxAWMVaJjLKMr5awY+D2/9T
ILOcVn6acvOjes5Z7I8fhJtL6NCvxf3UCFxnwdjvO06cKVbNoJHs1TVtUTXYS4Oti8VJZQXH9CkV
9zXw5qeiQsexjtx0BrziNd59O0nZrXTvQBmvlkoJwen4ZZLqb54Cx/uLz4trm3cf6wCnpvf2+iL3
VZjkbbd3PCKDHo1cOsFlE2ZIF8KSXZcQZDEc2ZEnztq0DWjXFuF0T5OABocZue4xbpgQ5OeWo9XQ
a4vcjGepCSSSjVmJ0xhH5Jf1pqSnSgwqrSRpch/q1JnFpgMjA+1dx2S5TnJWu3N/AbAH05NzS7Ay
aOKd9RsBzDNAtbovnd8VO/y0cfU89luV1kCQteWMtwzR6MLHikHqQjIzPidZ5Af3tWbHJTguqekf
eg3Y3oV/FQnxjacUphGKAQzz163t9/bdWEzDVWFG9JldJ+FQwjETYtuyEOizOmPsGwZmQ0szPa2Z
VY+kujx3S4t31ibDEXix+CV6Jocqt/pbs2nwHcCOZvkazWRx6GpGVpoWfKkzZmd5H1QQxVp65LVB
c6/tFDqu2AEOh1jsUEz+CBWopdtGXhbzkPPUiZE435S6GyMGEkEE7stoglzzlL6HYiCZdfRp1Mxs
L1iGd53PjzarmiFlPTsvb0KmEL9wbQ2OtZsIYQZsPBr01ZueXvrbsxrhz8EnjoQXw3Y6Miii5YNY
xOHLyglyykUz9DS9DT2l4MG8IM5ppBs1qCEiVdWZnBx9RgDhP6mK9XRDKg3t2beebF8wTC0bVT0z
ouflP88lJ81YHg0yavQi5sngGGi8aYA0BAFao6BzgI1PtAJ7d4kf5e2GkI+DMIdGy+EQE4hmMfUh
Lx46Yr0ASy3j+niwaWupZb5zvv/22EKd6RRJmKnnbRBww3OoC988nf87bRCQFc2ghXVjjvYG3/Uu
8tp+M4S+v+vqBQJItBSVUpsO1b5pkiC4FOjpq3WP+II861H591A9heaQrCzKYWbFZnJqMUEAkYT0
KccHYr9MeGwBUSb9LkvgJgeWwR8osliQyyBarx8po40iOjYEuhoXk9khpahDYwru6eM6GQwpx2FY
HXVtcCVnf3rG0jW89pNREylAolF8O0yGHD433H4E/wX21YaKd1jNJjxBQ/UEkJgpBbTTO9zn5hF2
aLQd4wk0W+FPO99C2x2RfoalCNiXSqyToxYxP5Q2LBsj3gRYRm7eleuowj4EX3Q6MaVw18D+xZfG
lPUGN4KLGmAUN0S4tPcDs/Bw1dLq+Mpoj5CzyGo4koR+PF72ntHvbVWGVLgAcymloeMoMFavdcOy
yVnLOxZx5J4qs/CDVTfb0xUe/ZwfnPl/SQ5UuHTh5/bVx30yAMfpwnjDw+0fbbgZUJoQC3E68rzg
ySoasE0McD4R1U34o65fCuElhAFBRdnXoJSXhAeLh+6t/X8eTUeCf7FiXR7v2eZ4lmVQRDECL0RT
w8wsbWra6tnhKPiUo0RkWhuqfMl/QZXGkTN4GiNqi8qmcz2R/4yYJB1exhLXf+K4LJilTB8Tw0w+
J3rmxeLsax1QgNEdXtraqiLOlkZrUDC6VSVmqXw7x+TCN3yNcCesXDlHJ5tN//OMCPRrrg1jPiBI
6NTByvUMOZFOKVlNWmhSyBjO/E6YuONudcGZwK+CK4aA4a1ukugQKv+RCFyI2a1+gd2/rP6xeMJ8
0G2SjvuEP4F13qlEfPTLSn7tjABjSRYN5nXlD94DlpYUlHo/HBwYLv3GGmpBV194+I1LrXY+p8yb
sWN8t5tt+ZRHqtqUYwOboUeHs7EBd3gAIWwHHY4VFCecTPbvmbD471fsWPoTw1YZ/M7ELtZ0eaug
3M2q5Pglw7Sz12mTGle4gDtuXU7y9swB9cvkqXIf24W68SILPBNfCdIKMaDrSQbNczkqapFqUeNa
Q8zEZtGbDjVor22cNTDlIzsLNXCYZsJ8nqiTsYyUNHTifIO0C8Jglvj4zB22wdSdWYc4CaIVCqGm
haOxPEqczmk8RKU4vQ2va1eypic+f08v+TSEKSBeY9zFcSpbBCz5ea7lYQVbxdUSpBqlRLeBAmVS
6jI3yGljpKz3y/RvinrWwd4Jm+biLPbA9gTXTpVcOWEzIfuWyI9b9He8S86AyNCb2MdLzYWtAEXx
zKm7A+3OMulhgdFbzwj5FtNgZtHtghkvVl01EMXbdXQYMwfFjW6N5rWAogwKytI8EXKunRcc4+Nt
E0N6Jtc5ZlQ41SRhbehYeVQMkyXci7ePJQoH9UIdJVQSgWGwfZ2HYwgQmcRPiGzbntr3rJMUsCqn
I60ZIpuY4OU2yAomDxB1tV8+D5KW0o10SBAl0KXiu4It5ZIF52fv3q6rrGG3cLEi4S6NwqUVMigT
iRpkOts9dmlD9FpcO9NDwBDm2Y0EC+ukjeRqqDSpASlxFA1bhggfB2/GDVeamXtlz5ZqWBc98ZAR
enCE9Gl8b3XtX0Td4IPP5S1Glm0wwJIjFEk4uHqZm/ktQnddsz2FdDXSnfaW8XQ4xssdrUueQiQf
bOtdpUhNwCDXFg/BIt9JEoufqcsXUUjDz2gIUh1WrZxNjeyuqYwY8w2kA0ZYE4wn7hOl5YNrxUb3
0LsjoXTrGGxYpO5xEPkuWxUUISDFKkRgt5vS2AjFp0RRLYcX49CCFxcM7BjLwUQxbeKtgyyPgf2R
RjAwebnI6e8MTDAj85jCEzxZeduvY6b9W/4Xpxzqr2OWzBWuwqi+L6FIHlLw6F9Gw4+PRov7sW9I
TrYnle9xwQnytD1jl3XD2UTkEtsQ0CDx/Et7aoJ1DaGA9IZ4Y+nwf9g7jyW7jbRN38ofs4cC3ixm
A+DY8oZVLG4QRZGET9iEu/p58rDZLbJ7pF/7XohUSCwWCgfI/PK1cm/oqRH3VFuE/bJ0p2Yioigd
K+NR2CwxaIfGnpRsovyMkolkdOvyG1pQ6vumJjkSilnn4dhNTcwbOFP+K76JvvumVetdsNjzieea
wUB2OgHtrU5U/TrFE9k57rDWR0xIHV0cafK0uHLdF2yiMcjTvFts+87WR/sGga144NNmXxZLdWbn
I5iNoCGCRml28Gt3lwbVjaRsI7S4VXf62qboOl2Jp8y0bpuJYtwIpQYD5NIdKtIWyFKnm8d4ZPIT
O1Ob9W/Eyjhn6ztOWZsAmcDB5BMmPjqA7avTuXwgNq015R6795zFtdSRgzIRELmtsQMP4Uo4ECtI
pgyJF+W8NxIIITtTO7nW2rU3A4KLFrMvq03u9jyR25Tw2SdEEA33azkXgLFKu/bnxzZ1SvqXiJpT
lM85ysMa4hE4C5fzy9F4m8wiYMdrj+2F2GWMhfDsldzqz7/Pv51++EYGQIWBmwEptKWOj39QnAcJ
RouiGdtjJVwlC/A84xmNFmS1vUCM0sbD0eWyHP759/23o7/6AVU8isvJlMqvX06JHMkrqgOXlhBZ
BGmjVvfHeliqhZ6JjPWrqcX66LoZazEteUy5f/7df/ZTXO4ulb2cinnBuYiLhP0PP/U6FKAnhtsc
ZyfhALL5vflMVlZzVXigvyHhVfyqKzH4RYL2XW5zuYT/InZ/hdjhnLH+8GnF7+P7/3xvpLt9r7/+
3/9z/5VAzrWa3kX+/hNq9/0Lf6B2NskSpm8AzKG78vm3f6J2vv6bg4uMHgTXJMYBkvNfqJ35G/9J
RfJAmKKHdHgwfqT1gPUZjgma52NnI0rF/juo3fcX9KcXGDsczCfqKJuABfdXGIScUFSPrb4CKwia
aqQK8iUcWnXkJkuDWtMsDAstbE48yzy6XRCC0vQnRn+iJ7cOp3aUVSTjouIeKyfOmGY02n9SGffB
74h/krtZIfT1augx4a8IeDZmX8qOtGHghL3a8eZWVMJoFqPxziM1eAwJO6YJoy+y7YDuqHnph7U/
r4ovMFgbGHW27UNiatAJyhq36y8kQ6b4hrRU1IN+oSGo6YGRuJAT5YWoaC6kha74i1ouSSwzccy9
Lf8K0Zn+Piu+Y+FrPjprU8iYRDcb3aaiRmBVORd6Fi0DCGhhTxrFo4DHVFeT4laIhR9vJsW3GIp5
SfQEEqZRfAwCvBLre0rKqqP4mkUxN5ricNAiMnUwyQPfK47H77nNmKOZdqAM9LMg9nMnFC9kKobI
DLjztmKN5i2o70fFJI2KU9IVu1Qonim7UE6kzIkzyq2WaRJGqpxpcjNZY8ao9+sb4Rm0fJBhBI1F
5cNWRAJyi1PWeC2huwYnHZ8MbMPws30CHWYi7WJTUSyZ6KX1slSluQdi8Q813DN02pYklArCsa2W
XkZ1A23gONPwSCiaX+zcy7anNsBBbYU2e6I33atAoniY7Y78Ux39FW7haFBbKd1n8s1Q22tfW8vd
NBSEorL/aoM/Rs5lS1abs6W2aWCt5DpoC/HgqE0c6/Er0AF1JGqDh+hZ90Jt+tRKdTtXc+rjzESg
N8YYlSQVPiZqXMDE6cWJGiFSt4Gyt/xdbc/gewT5x8ll7AjUBFIEibMny638Fszz76QRa3t6qxhc
MjXD8JBz5FJzzaAmnI1E551BZAmttqYdu8J5aHjayKumRUXNSLVPawooxsetpn2Z/h1tn6l5Cp0w
V6lmrFQybRmS81qlJjDb89JTq6YyB1HYDdNicPb8geIcNb31xjJF1WWimzqem8uYt6iJr13JppCc
euPiMhAiR3Z2cDrLI0HTDpWBuc3s6Nr1yiRJRviS74fAmJkxHYMiHU6P3+fP+fs0umoARU8mZ5j5
ySELmpnV6crMeDEokC52OiLEK7fXvYfRz5LsdbE3ZjmJzQJBVqDQqMol4ds3pvyWlBjzFe0O3FUF
yjNFfWJlBHYYjeZ8JMlAFKe5MTmoVA0lH5DE+mbjfWi0fnqa8tye0UDkkrE/TTWAjhIEoHgry7Hf
REyEryDaK3MGdEqtG9AqM9CSFfOYpelbbeR0OxSZkfP5aE3NVDY3sJELPGNKAnG+qBF7Xj2iLgvh
+1hNrLFMj+vo22+yEXTYeWVglC7QAST0FFYShw2x0qCaoUjK0VpIzqi1Yxqkea76dgB8nkUpXXI8
O8uk1HvszYQXiyDQ/+7U/7tEKYKg/mynvuVYnP1P9N7TUCl+3qtREvGlP/Zq5zcAURfnmMsCabqK
g/gHw+bbv1kMuLauG4T2+LbFnPgPho0qWIQdcCUORlCTL+OrfuzV1m/8UfTuphWQWcAe/3f2aqKW
fhm2sZwDJwRE6jFH6JbHfPLHIdhTRd74zIvjwivGKT4oM1pMhxT8zJx60kHHqaVay9e9zD0l5opS
Eugm8EnvgNCNzNlV9d8bvPKOKtS0I7i1MWaKgaB2dPxq+DJYkmCWEpwxbYOGmnwJ+0QWPcPnapLJ
UsE/I3NS5qq5qJRPQOkjVZT7dZAl5OwplLjVN0bjqRgUpisM/9rICMb4zigEgKRRI9A8h2RT++3B
ZAfvd0BA6kusBFSkJFH1nrae4AVVDt94RgfA+W9AiXqRfNa5sTz2hQnehtYbPW67eP1datK7cm6c
vvHPbuBh76GL4bnC3gJroDwiBqUu4Ao26va1WhjYS6loijZQsmPTTPujrjT16MoARUzErE2jyaM1
ZdaHbQaLEZYyklg6IJBb48JITRxw4cVlU7jKSYLZFaUzXiYwHY7qw5eiz7kDF8d+rkwsJMZc8KCe
P3Y5tdTKtbamClyQtIIeHQOpMS3xfDecXcpuw1ATScvFLe0GCz+1XfI9/dJq30Ch+dmDC7IjZ91C
MZ7XVyLzONmXYCH+lKCVnvPlpkjy6WQ1QXkSCmDjWKvup7sozW291LATPNf8l+8fKHpJoB3C/cFB
pPqEL9gOH+kw0OXYYISZLwZ2es1ANnR6l/IHuCh+hOZi2G3ZsajwGipAUaeS3Je50MBKsoUeU060
tka/guaB/pKt50zHVuWrvDIR2daeMAWEOOTxfcsS5fXTJwGpW82P4zY4+1Vkro3AH/oEKVHx4E0E
lIcXXTI2evNZsCO/XVBblNQ86OWCh2XPNMHftCUmv3Jk49ro2QpeLv6IjIQQgrTGiafB7Ac+2cAa
0YlfwFxoeNw7FaNRF7XpwMNHgRoWwkntS97cjl88mqrSnT7inMnmjpfQCxY+YHqdOAMTqg/EVhZI
uc+iULLdktz5egcpxvNm8FpeNy3z/dEjVvakFRPw2DpbXHe+SVClWhklLPQlmILmmicmMSSucoaV
FJWYUtxP6jmBc4LTUvCbb42we3RAvFGUwV928S5ATAU7T3kJ1gnP0gXO7qmweLk8whe0ayVO/6pR
L/vFaZW4AOCzpRxks0kU5ZLyKtQbHKGdFcr6Apn68h0RHfELWFFb+YrKUq6A72fz7zY5JZRmv+fm
XdCKTtmRciPv3i7y8c5pCT7AfGc823ODVUeRgGELnI2arUvrqOqVMe7iWtlIzDpUmTNPamflx9Gx
CeeDMmV0F6qJYxQPGCWzWoRGmPtzIdIuIO2qb6wgMKrW6aIen5VRb+tcPsLx4gttWszoYaX58IPS
GzLrvugmuqE1zhysp+kWxPSPeEfX6Unav4DG3aIBkWcEmi4NrXWhtRC+vd8GRNTqtMQbBonJBQE4
4mowmzl7XIelvUkLSYP12oHgrrzLpRKy+6LET1UbFX+PTfbWqSyBaIqRkA9d2btHZOTcQRDUxxYB
Pm0DWdm9lTr2o4BIq0MyZubzRQXhltWc7P0MOuJpCAKIERB7fD6Mo9dLWfJEaYHJB1UxeTwnOm7h
c9p4QJYWLdzZmQjo/HCxa9OzCcA5KatHpfw+Q26yNBvJyjPFCYMHfHU3PtZ+wMylU6MCWyqU4Uxi
eCjopUCfzfhOfrLe8LwYAyQ+PbSYYVG7uuFFqp43gfFMVxLXU3CQSHZToFAdz6ia9WwXCr0yier5
kpaYcvLM4enmIP1sqWevz3FoXdktJhtpeLDfl2fexiFyCQfhKlHE86v0XDyNyrroIIvl59TVsjfN
Rjc+TJ1DFIaeU8kQgthiHcss9Tyqsr2o7TCwadbGB/l9SSsGA+gNdJZHyUkguU4F07cWkl8697sW
ney97fJ2VRXGEXR33F4LhOjyxtWTb7/MYlyMaOmcPqNQi5W1oT3DPcxYr1+M3BLiZU7TtXx1iIjP
meXVKmVMM2HgGfL/QJkmC9nVD0YmTTB/8UVkS3Dq21ZtBp2uNudE6fwv/sl5U1488qd5g33kpdRn
Z5kwQNzXbD2y/Fg11p9UMkKEaUPYHO7JLbiqIdmwkXsJ/FFPTFv1sBVEi+s5SliMd1r6cnGKihF4
lTodXRmVFHPd8E5SK8ESA0s5m0S/W13vfmlE/YLpitrJZJG4S1Z/XphDrP4ZkOqkiuco9XVF9Ywh
v71ij/HviQfXE95dGoj7jrN9h332Fg1HczXIKo0mP80+5F4Hl7qK5FM3mjvNxKI9YG+PegoIyR7h
HQhlbdTafBzH9TRkssUnEZCsda9n9G8HwfhK0+O+JdxtryFMvm/tKSxq7zExiV54XeFpqEzxmpo4
csNoalbVgjfcdtE9wg2bcYv2JwbQ2UTkIbLAj97ZBf2fZn00jI4TRG63Pi2+pbUvhTkFNPxte12S
YeEU1MVGZIpjAELhnK371V0r7xjwWPZROkgOEKaXBVcj5dx3/jJ65wFL6YOXL7QDLBq4SD0bH2xj
am403RV3+Vb6Z89MeHqpvwrdzG92qV+0oPAtrchF6cmrfplIRwectsJBc5b3ym6KD6tXf7ALr6uu
q26wHzjDiZ02DrMf2UQkA7pb0zcQl+Bz5qMRHeYA5JGHbNc5Xh77iED3q1aQ7j91U7wuY41Gp12y
yLZpEiBtubihjqdYb7hf7pdi9MV+k7Qo0N1DtXc+fwiCoqXlyusPXjJ/QsOAG77wPqfdsj5mzgrT
W5GDTlcYUvnR6R8GndvqUtKwc5aaelppPhOjwgF5HoYb2s42WqtXJ2o8We+bVbMPSTCRsBjk9i7t
hucukORR9i6T0W6ou4ZuyYQlqsQv5eAf36XMDWeJmfMMsKUdnaAZTmUg7evG2mjpcxZq14iahD5A
ab10nb/Tgo0UZ1YsElDr8p56C9Ih/bO2lcYdmwAdwPYk9ikKl1PVW+tD2liRJSzqzLWhP/hqh7BW
Sl+WNEDNU/KBkVGgvQ3ErMakmQU3W+E8yLw241EI/bFEs35N3MP4wVxM7Xqt26pDEODxdTOz6+dx
qggcTMgtPkOcd4ciH5uPBeO7oiTriYS0Gq7apBv16M2Wdqu7nR6x83px6dt76TmKFaG1ftY9710r
axgfxbkZXgVD2ffDXvN4bEhQmPVw3UZ50BPiGhzUPBGLPyVvBIEekjQbT5OgVC1L7Z050v5stHql
VivjtBa99Z70FKjHpGEvH8mw2jFd90yCuS6wklPfOJKJ+px0rCis/H1NcxsdUjgVPLKdF+tQk1gQ
DybheM5cGfM1BSKEPraWxGrEQgIo3sWjoz9Oc1nRXETZ38os3iEDfswTA+OpUdR2dfS2YaINq1zS
PcWDXYzsqY0TbRJtlFIs3GNUtJLD6GYaC1NPI6VfyvlFI0COiAWXdAQk3UYW9+3ICSTrdh4VYzc5
vVJxbo3zS0uE+Wlz0WQECG322zZu6J6VEoCyXhx8lf5hThefR9yqG1s750Sl0khUyjoPfkermSrT
/y3S7OFVozeJJB3/hno/2Eymgadamuj258HtKYQNEnpFOqjA18FtpY6hDD39WeuMzZRHVq1gbwUW
fj0wVo3JKeXgRpj2GMxMsyTFhgt2PP8t6Srs/0lRzKQzaJSGodVwDPQHBw/H9eZgpLc1+qoGTZ8x
rTi6tN78rGbXNSUux8jPfYt08Dlx6qsOYrPbg7/Bo+pOjUxp6k0IeUcyg2Z9xrwm5oFBxJ1s9qYc
onc96yoU6pI3APNaRXWnvMZEXrbhH078/0Ey+iuPw9FZhdqQJ4ZWk2P0LypKUlphx8a8ICwB5DCu
G3wsr5u9yeGjTXRKtyf9gWmkQaqDdYE21L+KplJo/k9MGVfgk2nCb3RLchW/MElz5hrNZo7p0SFT
RMV2DLCjMqA1XeGeWcqwmbSH3Mqz9Gpsk03sWndIblMBAe3rmAmBWZkq//ZtQc+KZpexnTDiX2We
wpIJEn47PX7P6lrY/dEUNcykF7ckPhQmH1lvDEfalLZvf/7dL/zVH8kHbgbf3lX/MIITqPczoCFI
spGCFJ2jsxJGgeCrWwl+HDq/LvhAspW6X6QwvvVceol2MtT4LezKRpOPTMC8s90VITtdjmOaHUd1
gqZ1VhTfLsK7WSir7F9c8L9/iAgzDQhPEHM0Yb/erwlQT7PITT0KOlF7qkAXOSg5qHKrogLsIlzI
YucuQ/dOq8D62I1gFV3GWT5vlv6xJoj/L65IYT4/30LkwZZtKfW1ZbAN/3wLNafTNhzMGc4mjF3h
RS94iWAYgHgGXB3q+HvJO7HRSJ1aZe0VM4LGg9GzJePVbtUZjDv75xdm/acLc4GiXdeHGf437tJD
YkdWdZcdWzdlQiV0s6lkCIDeezR35tYgntqswgRLeAorxkIESnmebHN6lPYUEAKjxIi6juUkJCab
udgYOcZS7U4Ol70xvudKFVnRMcwMr7AeNIG82RqZTYymaFPkzQow+OX7oZTY2OVRbgoFEGtLBEGi
RIu4y5Z7Nce9X1LSBNEhZRk6XssJ6M9vh/krgR0YUOQeCY7gBrYb/CrjzgyN7ClUcwcrc1gDzWZD
LOhLddS5ZBtcVJXohiftSdD1igGlzrisNZfb0xK43K3UIkkocjYN/JpKBZZXm9SLaPGqNd1d4CHL
VHzw3BegNHJGUHdsUhAw0lIIPtgRgtcft1WJuB2Tgif6kFaEBT4Hgi+XH/a/nPFfccaWq5b1PzHF
XpDo+L1sxl9xaPWF/8ChAxBlwGf1zlhsWqbqavkRfKrbv13kALpJHv/P9QYq/VRHPG+jw9CxDLDF
/XB6OL8FrA0W8fYmew8r7d/BoW3vZ1mCiuK3LfJATTQfDo/zrxmZWBXaAVu+eb1BAqXbIR/SdSTf
3dTDeh1uNPTZhNqgLAsn3ym6EJB8ewM9c0k/z43jMLXaNf0kEve9VpOu1TVkXW/DTZOKY9Zb8ux3
sxfbVeBeNVJoT50YCMgXKQHbuc/UZ9fu08SZA/lTMCJ0a0j4MNquoYQdaZg70MXC32fsTSBZEQZT
Yh2KjrIlrnuBGEqPZZ7duOgsz9jtsEB1yQPt1HfL0MRqjQ1tOj2P3YCnkcSuMvIq92zQvgkmGcQI
0r5IgNpYFu0Q1VNfRD2BdzdJn6a7eaQjZdJJkcAm1lWDtmO0MvagUNvBaTrWntQ80OoiXoN1KnZD
q8yJlb2rlv6uL1d7x2o9vvfmCBbq1UARDokdVo3izqgNgpTWzuZM4AdUXsv80UOdSBaYsQGimjhe
mxWAtW2nYzoWd/0a6HDy5Yb4if5oZjDWUb21dpnuWOC7ZI3NsODEHVXDmdPYTWYw+zGXPgZUse7G
xDsEtTy2tspbr0ziPIjUj2yOkrGZ6KzDBTnN2frijBPmuFH9EG05xqMkDKZaZRr1juaicJOf64Ey
gWUhzV8Y+VWLyi8i5WLXbN5ey3FxOlsnYllynMrZfMPOcY9BEhBgR7S6XyINyLdEe1ktAAaOlM5u
AGANLbkse9NOA1Ld6/VkMsU8e3hJT4PhT7Hnzd2eoFNnbw4a54ZFt2OBMoFkEMRy0rVJw3PtXWAU
n9qlta8IJjkBKtSR6VhdLId+Di0ONZlF4kHQcWyp6Acri+65GdwXf9muC3P2wpSW7r0mONZiJckO
Hv3Km1N8KrrRPhRN0oN8z2JHpLd27szgqw1qG49T4MQqEQjHcOjOPBJ+nz4ETUEUeorNkMNPFRG4
AdxhkKk5VHpojM4J44TxabU3Iyr74WrRys/bai+7BSnuriBv5OgIQNNtE4TTVzwLtPp1sZe29jHb
bEnj4LpEoJddXBr9R20YKXrwUECgz5yg3tfuYPh8go0V2HsXV/c+sYoPPaUlN/gr6r3lf06DQT8v
KUEnTutqzxVlvwOHyMyOvSrPH+upJAsQUhjYIVsPbR70z9QS+jGsd/m44WmLh2G7wblc7f2inFFj
Z+5+4+ATO6bu7cRiIGcyNf0e7dpGH1RZ79jtskg6pRlno0WQvFe4J4NjbJSn/oQqIj2NzmRecTSR
sQYo/0ES9r2XfmLFJvBG5KbBHDtz3YW60zDoOIX+YU1sPRw1w+XN7bb9mLUetasbTMlWiqdSs9b7
hNPU2QAOcUg7dDP4C63Mdm7rz5iDazeSFd1GFprwPZdKqzOFGfxB7VqgaD40pXsL+PM5J6icmkRO
g1NH1ZxkW4+9jfvZwmSg2K3om7T0b0uS+fEyN85ZdVWGhTs+6X5+YiZ2z/7mgQn3zqOLHWYHw9Ps
smDpwm2u3NjGFkERRPC7HKvHHEoLduC+IjkSi2puHEhg/Frb27qv+u0KbOw6n/nzgycOSEEVPiHE
3ku1niiioY1XpS8knMwPDTt/75qU1DwfFJmKgiOBRWlYlZ6KzZdjhDhvJUKrMeNedDxSqdvfrKa3
l7X5HnSKOs+xl06ULD4lZpZGtRfs5KqFOq/aYbG7rxNBgPS2r8mt0xcE+VeGcU78CpFMRapmuUJ0
rGNJFVVQ+0eU33dNZX5y3eG6SO3iNDjLiz8PHvOjO0bVarknqefiOQim14ourxh71lc3Q8IxJdR7
zGn1bBryyrPH/rb1TWKjaRBxyP+E13FpGu3vqwyJPuIDP0q67lvfS53uEJtD8Cabg23TGplQRrjr
5rG6honqD/ZCpJNjJcERfUA4WNmnYEWAv9rrsamEcbW5hNBP5trtR78C4/H5jmLbngGL8/uhdK8L
g01o0ZIFJzI5/qWRVvteOk6o186TYsOwqnT51doNp7SnXnCaLA2xrDQRQ7O9UJ/mvlXl8nFOpDx6
q/elkSb0Wlple0ko3GERi7aHNgJcIXP3bqxwNqUe8Sq2rS58vmk79LkjzqCoTh4bonhpXsv3S5dj
oaLy5GRk2qtEWRPSMv7Fyls6FSopT/60EQiX5z39lYl7ZP3NzxkI+CHVWOVmH15PIjFCN21ah3yz
nH0K3LQ3q5Z0P1KfD6lXvM5T7lAq4hNhPlwNuLJC8NZvltZ6ZwKLEgU1baHdusbeaUinMexaP/st
dFpjs5NvrKr7Hsglnv2Vfs3PKPnF+MHOx4TCEgC3LhDHBU7PbqNlpLB1fkE7W3u8irh5CoKNePpq
/w7ZfzBD4mUwHbxkmAKcwTp2ZpNPGMFbwhY+WJLzI1mY60paX7pzBhLegDe7rZ1z+lIJvHu0bGz7
/Rs5t2IT596aBi+IikYJZsmhqJBWVyGm8q3vb/47Xv+vhB6ANyAE///x+i7Lm5+kmN+/4B9j9UVv
SaYL07GH8BLB5T/HauQdSDSplwKa+VGi+MNAbfyG4AI1poWGk9/QcPwYq4mbQYyhc6JDt8OX40P+
G6UCxq/qDo+Yf0JtHOXTxuj5qxKTfK50yoTjnNBQtyiEiq18zOgpOdO1PEXW6pBuYBXbnglq25PJ
l5x98gTe2JiXD45Ad2G7xfCq45Z6TVFh/4U/91cAjaszOV04XKBpkUj3C84QoDBMjDmwT8VkN+9O
ZtNTTPbmtXAWYIeOwrxD0OpME21DHM0fPsX/AN4Bj/2CcvhoYPE+q1MRUbQX+c0flS+08qE8kXl3
StLkY03mIzSbzIObMiDwIHZbx7umcEu43CbXu1rsIP9gIL/4tGxi++LJAaaiJafwnFYUTZaurA5j
1ctyh4PDffCYotZoAQk/EVo2Xhut1e6ZlW08rFIZvWvWaXsa6rvMXDEOepiNIt0HfCXQBk+ilBsF
rz6Gki60RpeZunDNN4plKLWB0Q5BFXA045faoVCSj8RYCIgKW8BZj5Zf7lN8S1mExB3uLLf1V406
Gsyy3rOkhp0w0a1jD/bcVtz2NviclilAt2+s6biCdkQlVcNhATC/hps3T11I0U4WkUdPpjLCt4+i
UMY2DWnftTMXDH39Or4iTCXxJ9eJ0Ahp01mmkA8AuNsq1/2cVe5hCUiF0WxzHkKi/rtHxaI84G9D
HVyknf5WNQSNNVB2fezDRu5mSXfyfsIFT9ctr9LjQpsReSVd5+IFhsh8NmST7cTozfJErHyVkkUh
xscll4x5hjUPCV1PaIphhRMfKd2IyiV0XOjVHWdM64qaLJ3BJM3NmZhZUH+YbpuPlYzhI3OgqRG6
CzI+O85Hr1j9Xea44r4U/bJHIGUCmdMnyjw1smuTqmnsaeAiqXlEyLvCiR8208e7mJnTvtTzfTBO
U8ybGpzIXKgfNzy02EMbWZy3wi9i3xk94lyxI2y1vu2Cqh1JsuwbJkoQ3i30Csp3cQQwpUUTp9cD
MUPGVaL5yznwDRyNhQLp54xNqPKc7Ks96xOR3tRcEdfv1V8BkjB94s8ittvJRa3arbo8XKfNsULX
690i5t17wg2J+pHMdSWFLBIKLp+MnpSblgRj0UxRguIojYoloYHNpzP7iyjAvajg7ouDqTfzF9QG
tYGzMavJD2lFC1k4dEGfv1MbVrXHQAAx3Q1Dn5w3uVmnSreK6aMyYgfXq2M27xsOGRklgVx63opO
G3+nPaOokH6PHZ1RJOjku1H2Qts1VKTdYCwm2HDQvdHYyYl2iKfVatb1SKwOVistEYpyFz3Jyb3E
avwJfQ311LRrkZ6EJodw0HQu9SOJUBlbwSiu+2zO27hjNn4nqo40QSBNHvWFOEhkLeUjZQlqMYT+
pvA1F3fFJr1bUxIBTLF2wHfr1c+GTNZ56pPNmKE4h0RBj/bwOuZuQal1PnH1HHy2I8l02zFv5ham
zsHGNtF9HgbOBJOXzbzIuwGeVwulvsjPesEkeUMAoaPfBglymqg12+YdzQTHP2h7ImHUUg4KwH2y
oTR3Y3HJmdLGCR++ub1UA7GfDfptayuHAwm0CVGs7ATG+u4QEqi3Z3/KdX4rMToDYlSrwYRMne42
Tx9FulT5QNKXI97lOtY8Ov02XDX95t52g8EVQwE12n6WUCIhndjtoaNf/Q6JFUZmklBN3OtGscBC
psDsTcOLlTOm35Er2tUR8r3GiUmynE5L440mQq0xq69r0gAKlsRt5tmlmf2ELMSfbu2uXwpwfCeR
sRh67xN020wyVt6XQVSlGw1+je+uOoHCq9+DxnjzW2NozW3mrgHB427RhImvE+4I/7kr56H5PBjj
B3LI3BMRwIWj8pzmB+lWVhVrpZ1MBx9lBa1mRDnCtTcgP7ZTJHuDZKabzJoS6FNtFdcZ8/yziYrB
ZRSUzu8ORncwYcvI9s1c7gqzoSe7Qi99bWOnv0qyKbuWHvHNIbNldVo6v0VPvfTGlaVV4ymAgaXg
fEiI/mGf2fiRgzW2gw4nF94/zySmYKAyDd2jSWrS6In1IGZrZfWbXPLjWccpvU0de78kLPgDzozX
/w6O/8vBMWCi+JPBsazekVL+jMmqqJd/YbL2byh5WS9+GHKAa/+JyVogr66LD87UTVg+/tcPbbCn
/g/MDIOLybz3L10waScOGyp8pPq6vzU4Ilf6eToydMJ7ApPxkStAo/prHk4P+CIW1+jOpOTSJm9X
ABvTuMfh6T84zAHNyQkokw7HIducXdm7UvuAsqj4wikYSyWn0Z56R0w+QZ6QU6uh0pFrV135WP2L
+9EV/SfMmd6bs7ninHFgvRrnwsQhA2NKundenykzJKG2DCYArkJcF22nIQbO2oY1X7bbAfvPIZ3J
v0u3zGz3NfKy4G3CXuwffT1TUa/Ed36c5gUd0Go6HoKKPANlI85sZ7mTEFGQtj770qhlHyUa6Bov
dEMxdTuAHF7D/GdjuteqWrdV/lqeLYhl4Kbn2yrDXeftSSLf2tuGiA+W94VViDSutbCT4zggSsK4
23Q6BayCFjGfc6KZBKYTk4FRJ7e+ueGXBwTlfnZhvtYSDj1xAh0MeJo8qviwK+m/z3M1zNuuzHKH
mQrS3kFOIDixYouR/UY9gysRgYTCN7Wa4ykoA6kQ/tbZ+K2K1t6i0iXQu40IPjMzryS8UeJ++IJa
ZR2cMhrrdHXIJKQlFRevPaUHs1yS/pZYRO2kk5x9rxd+Em6BZoXzZGOoHTJxyjRtOqQUiwNuMUCH
1qBj2yeJ4cGoZhJsg3Z999qC3lK0uoThrxl5gIijJoIvrntSLw/NYNcn9KHyUIqpG8NONAQQTZVC
BJbIkxnto7VoYlTK6Z1jBiKasmqJXZv8WHtkXinctDkOW5A89IRgvyZCG9uwTCo/3LC33lWF+6Fs
6vTBQq1zP2eT9wCSPL1lxPLFKfz4uW+z5YHnoUFS1+TsjEtyX5nN+oqVXTMjLO6MOgih4tnIvdsg
KJOXrF2sI2G22p0Gpw301WvBfvJ66zpxk+qgFVq+gU2Cub8g98M7nVTuh841xBOyzxJ3WpKl6JKK
zloi9G3eEjWoBE4CTNQl6nqodxKw7TQzoB/mqkxf8LJYV8HmIVwwWmd+RgcAC+G3ZNmAbffVNwNz
EqkoHqnKSnYndiUUYLhS+HbPec479bPzXFAUOhTStkLbWrxr5YRK2Sdx05P7J6c7ROLmlbEszdG2
GYDHYuWzpnq+f2BiF9jkFnGYEq/9PJvZq9HhqyHLxD/zSdc7EhrtaB1a/2ZD/v6QuEN2FoBZzykR
ix8lcsdaxdSZvxc0zVxpm2Ar7zrLO8/VEuztov1Ku3ByNByC7rIF1r1MvOIpKH35UXeL6nVlwHq1
5jF3Iqfzy9eODN54ZjcmcmPsD5Dp5i7w5nGft+7V3BQgsD6AKcqg9U4EwjnPy0BVJ2VLBWZAEWh3
BpmPJNRvnKA4Fub3IikWylJbZs2GIlWeYhjczPHJ5sixgMe21q27ZpZtNCczwZmk7YQe3ZhRqukw
KcN8bvRAxBykzRcbb/fdqPX/j70zW2/bSLf2rewbQB4MhemUM0WR1mRZ9gkeWbYxT4WhCrj6/wWz
/XeipOPd590nnU5bpkgChW9Y610f01k+Zo3hf9NunVPIhPjnVugwfaQv2OOefLKsTiUy41uzp8qi
w4Z1n8bHUHT+eVISM3s9dI9zERQbJML1mzeYwapRc33HjHD+CjBbtivLKPD6laoBZB2Lj3Ei3LXX
wudjB9NO5ImG8Zk94PC5d41NVaN2xNpgrhGUsQQAfX1DpED8yrAx/V4oSuVubG9hz6ut6ym9ScbB
ecEzmR4cw0eopJWabm0NQUvkHv1bz2CdO04k5sVCvLyTVFdIksygvs+zDnZ101ts0hc159ilCM7R
2CPzJaiBFDt74R3Vatk357FyHnF0Bl9zVbJ1H1IUxutrpgcRwdODMMilqBGBvQ7YME5kDLG7n/rF
LDKYkOVjqwLvQbtHEKsS6BIXTe+E+OXio4SbVvHgoEx10G4hiCPIt6TCXTUTBpLFBXrpUmbuoXLr
dW/qt5Zn3oPFOPsYG1G35i9Fn5RFHXjZJtyjJtO3Rr+ATYMmeBO1dH/UhviWNq19a5Eo26+nlqYd
cMe2RTnBTW7kZ8U+5Rw6eX6bmDWlYDa/JXBxkJkv2Uxaf6xN+ahbZIGBJZM1CyN6VpYgu5TREiFA
c3jfWrLekgSYEB7Rqe5AaMalyMd4xyg5YmgurU+gK9gPoaXacb+/ZexsHlobrkFCofgU++AurUQ2
N4pglK3ESl+c3Zq0ZrerxnNdmfHBUHpC6VF6/R46Xn3PlVuCX4BlT6yf/NZqViJQhq3iQ16I4Dkm
PeyG35CYZdVgvnHZKjLSd8u7MjLcXWETd2JVvb02mSRtps5Mb0ku9FeEDdT7ftDDRgy6/2xLkr+L
oK5Wo59/6Tvra9Y2OThLe74dAfsMK69TyZ0ICC6vujrfIGDAgefo7ofljPl2sKbhMTM9d3uVTdcx
kw9cxAGECCN6ZPLaXRj+9HsVsoKbulR+IFLZsbbZHIJeIssbWa1MjKNC1ZoKBIiV+ipNUXxp8dTu
Yqie30roHltCLvheg+BLEhTfZZ52R1BNizo4J8rY5Z8i4gdXEwS6w5j25tFETLHB0mTvoLpYt3Nj
ZG9hFricnYmxB9xrgFqNivuMlB4kolm6a/qsPcLparYDqewHh8iina+pvAw2OfvcTsZTWta4XQrN
6rC3DGNjIpxc66Yet47fVW+9q8C4C9TPQ2ythynxDmp0oJq451mAqargT6DiDe1dbblvrdncDwNE
l4q1Ht3ivOeINlaTQxZYKqZVkjC/T/OZCqMwvW1u1he/kfe+CVuma4mnKweWCzlZCEn1EBCre4O0
L95Vkj0qgFZ7RaABJokEeNVcxDvMy2enNIyHsNNqX3hDeBBThs7TKe/Bt96hi0x2IIQJMqoxc3nF
BMd6sDY5kR97oEr1pp+baiPimn1DMhATPDoQUwzf+WD0CJM52/2nXtjpYc5IYg5d63sbeQCCJ2Lu
UySrK9xELg+yPOF54Az3CoXEW1pOyC0NLr+6Mw6eHqt7zxgDHsZzsmCemMiFzXDUJQjBDKkA8Q9z
cFP2032Rul9E5H/8by/1f+qlfG+BYPz7Xuohqb99/59jV7xW3/40jP/9B396La3frKVbwnIf4mYM
zX95LX1Ap6D6WAn+xJz+HMXbv/ETNFiLokwwdfxXRyX46xDoX6f6/Ov/YAyPcvbP3dSCNAkcU7Dr
RumCaObdpLsFWCPLMKwPBrfqKpuSmjKHswFxPWEIqe2+qHIcz4XRIK0empeC2AMKcAZL9VBQ7M9J
vmkomrkryoqlrPkM5SfmSVa0Gb5xaKgzLdZRIrCGpmP4O+RaxG90/qWBy7uytXWXQSB6DZ3y7Cnu
RUPh82Ej0CMxZO7NMLcYh2BFS/ZjMIf0wpKVYaPfoIQh8mplGsGMvJcxaWrOpzo07zyrY0ct1Wut
lSaOghWemHKarvRHV2TQEJx42iJhv/iO3ivUYhjeqh9hXp0Btj9E2k1ADww7jEHnYZrvRDadWCnS
qWQG5pL0FWZDvanb+c3lbClG6632vZd26nYcguTQlInzKWrFIZUB0loT1V5NXDDA8oCADOclH4tX
H9HwjqSGB1Pm5+UT6GEOUL4UP7JmsXWhaNmR0kiXUaJHGZZ95qjGp9hRD0vruw7QKhxlEb7BWwj3
ViKINJtOOenyx3nxZhqq44MxTQZBZPEtNhqd6yePokU14iVx8hsmZkR8ZJCc3QvIMSoXT3RbwRtS
Iv1R99OdKPiuJqfftWHDBEkstHXWA5rRFwtBalG75oOyEwl0x5X9in1Ksk3JzlgDVavR9OJ+j43l
s0zKV56GasVTgfQ9dDvr5bUawR8w2vlOdeZdb6s9AVsnK0DXYYzmqfFrY82k9odDeO/WtdJznusT
jA73ENRoe7KUd1iL6ZnsI548vVewyHYMsjJ4oTFlaJ2AFr+VbnZDK/MsBUk2GKueStPd6KlSJDrJ
Hnl++lohvNwWtn4L6vk02nGKXV6ml7z1X1Jtfg1a50OoUmxDCmWT3R9mFytWq8enuXUPOF4RAUnn
ELN2XRlmgJqlH+EADPMJN1+yVYrvk2WbA4WSK4HgSFpKu3Qw/5nPVWy9hTQR+FIl44q4uKFWe2rl
8CR08aM0M0z0EDZRJOsnh9DGFSHYDRUMnJLZMxikwQddXz93q/LoBMVLTajIDpkqdH7h89Ti53if
jADY/yvHe0l9OfE04XLEkH9pKJS/ZBE0Ez9Lpg2FyXjv4HrdFDqOqBgp2ydWA4fWn8abtnbHY1d6
wVGPhvEB3UuxZT9cfqiMZtrBJR1vSgiKa9sonLfe6r5Mo/RurQCxMFdNnaLlknSw2SYEpr/x81m9
Rn4teXIR8wl1TbTVc15Fz6Wmc9/MoiNVEqMt4Y3RhRCyL3RO4xoyISog4AKzk26afpJbKt8E2BZA
IzQmWBNvSIUkTcFvL0TM3VW1YN9viOfaoKbEdEQ5NpCKWE3yrapA2VZGlmwLD9GeTwhDM4feruSh
vKFKjO6QIvUrZhSoUDL7rbZqIKRtiYJuNNeetq2d4/OA5rdYiI9chi2DkY1m1wlpyx/2eolPmnL/
xTe8y2C36hiN8oeh5El4+c0fHjp/szNcgFB/1EWTX2tD3MGsf52wvUcnpZknQHDmtMojEZc4IXrc
i/qSuu15jizvFxtKnjx/ebWQB5rjCgziwXsMFmS1ofImH+o9t/qmsvIbu3BwLVH4/uKV3u9hl1xe
VnG0yyyyl1R4fpM/IKGU72snA3d/sPv8ldUCsZ0cx5mlUNUxtKeUx8Wx++fP8s96zwVDxWsSgeKx
mA6X//7za8ZOFSakplZQMNwELcT4BH+xWBuOOCiDpLHl/eL3PsmO0+2fX/ovMvLra4cLAhvdPfDj
d8YNBM1qZp1XHbpSOpuMpvBuYr+5HBenrM7ygxnqN9Vp9nZqHG+yseO+DdFkyWR6S4i5jav5NMSo
3tlAHEL4A+tskFs7UCcFbx+FJ0IYxhSrts7OlSexk44PuoyfTTdBIq3FZQhAM+q6DveuS6ZrTOew
FgHHwz+/07+5hBwya2xUv5bp2va7L9YuUiIPbYEC1u52ojbvzHDGeM304Bev85ddOt8mol2mnoh3
uZTefaKhsgLN/8m1GgJ3AFxzN9FGbElHBGjrhdkGEfy5j63yvhinO783y3vURSl76PhHO3IuL6UK
kQhLUKw+xQaL21ANT0boXRw57pOA494Fd0nGTeLtW23rl9i1p30Z280CrE1Pgym7hyrXzxomIKql
VNwg7C3RIZFgh5P0R5Si1awIhoQXGNR7bWQ/onp+DkAJzj1cF904B9whB4yt6ZrksysE4oRKrVjb
w3znTyxO2cZYO3DBX6SLrtK3qLH++YP8mxOGyT5iaERvPnLsd1/YTDPSClznh1lh7qWc0JxsTFpJ
2FHO4Z9fiwr7/fmCSYfnFOohP3Tfm4ekPaWY8KYKu+D4ILr0piTs5Rcv8TcnC5ZoW7CtsCBCvdef
gOHN+8I0q0Mdjg0hOppklWh+W0565FzTvmdVmtviEBr2RUVhsiXP4obx6qcuy74GDOlZ+o0S/Vfm
HMaMh3gScjoRlH4Gr/Vj9pSzhTudHwrHI/4PJRpTobm7LVJvi5j7YwDOihFCEB+JHyP+Dif5CiJg
vwbm1exsaScrJ2zt/aBxwpp2+sNlVojwJD+POr/J3XhacmcoUC2AQa7VrCvIR+vR7B/qyk62SNB/
kSgu/uaO5bvAymFyDgvh2n8+Fiu76XU9ldXBKmgUxqRM12k/UMFjojxb7ISXHMYMNXRwKREyrKNO
mqvZKj/0GddylOO69aphp6JZrXrcYQDJzBeVNc4GggsD1tG7RLjY10PkXhLIAgwYOYkajDQbFA7P
5F2+zZ25Sv30EfcMVVXLG5aG3ueJ+TxRiK2aKGn2TqGQ5qiH2PUW0QTXp2g4+DpvVKvQENmmjIpw
b7vzc9jI8Xet2r/F7P/NTcIzY/mP5TBKeC8bUnGLDUCN1UHheqTEwfqj+HUEPLWoiX/xjVjWu03Y
8qQKeApzrEGGCf5yT7bCmXDeDdVBEja0tTwU/WQL3kQ8qUKL72dmsbuaJxqk0eaYyjIqwLjAY0kB
ONSRh/wghLuKOHgbQldbARPumUkHX7vcumXc8IEQbQxfIdW+rmpn4zTdG0G2D7oAcecvD2Mus9jJ
XyO1VKmEE2WzeW6HapPp2l5Trm6Jkwl2PV/ptb2chXY2bIzsdbiAnhlZrrNGjYQRDv2qmPvkqKF8
XJsggr4RPhL+dVMN6intaSQDOHvruaXVc2f1JPsYh64IoZiM7LWtO4ARQEep1ix/2OBwmlh5oJUu
+TcEKnBBNsO4s4Tststt1Gn3UvvqyYuXBsIlXTTwYLoXLdUSiUJnUhKCDYOlbiuhdLUZEeEkX7S3
oavfiKbYKFysOJPSc+rQs4SaUhyv3kuWjPBEBNKs2j0AGroxRlQ0ZduS8MMN3PfFDU3xvox4sqTx
yIXJ3eGp/szm/UvSqeomt1wG03CpbTmtl8aIrUu6Vy0z5oDKnmygF1umv3oee39ze1PrkEIH/ZMr
ynz3nERdnLVQAcpD509vCOUfEK5cqC/48Fxu66X+urbadU+aVB9S6V3v+Srpd5Pq1KrN+DHwYZu8
r7JtiHckGKXjg1aOwVvYQbUN9TAdCqszaNBydOoxcpm2KuI3yELhGSd4spmhkm8ZcWF8pPpdzz5c
RoMzJuun59Gh3DKl06xZjwxrHfc5g08q65jGsNGnxEH2jlhLHf1seOoB16ywljxITDOI3ovzOAwP
wh3SfV14eoscw9m0aj7B9IY8RLhQaRlYxerpjWDsZrd4nn26A8wzHjHh9E9FPzw5HgY6qvne//l8
/a+L7BcuMu4Fm2P030/YPvavyR8na//7A/87WUMN8JvpmgyxTEQGtrMEhfxUKli4x3CHMVI1MWmZ
ApPiH2ZryBssisJ/yRQW9YJpOhjRFo0Cq8j/ZLB2rR/+0JGB7aWL4GxeBBG4jd4jfGtg2Uk9IQML
4RfN+TpQzTTtEK1B4C8F2eWatSIBbfBAOld036xpSvc65QK7hrTKJXsWERWnIe737ZUClkyTe4dZ
qzOdFUmjSJRo9ZQ5jMQDlh4RtA+GP8FEWA/hyMzxYxLpsGwOuBXoiGO0ktw/RWR8CEsxlje1zCQR
howg6+CH0/h4Lw+KzkSPx9gfrDQ6Roz5MwYXAbmPzciH/GhUtW8zuoFwto0zhd2Cz1I4HwLwTWuT
lwWy0pge4RB2vNzg88QNWAqoXqpIL1FZJvuWmGWC3ioPTmBJ/tjc186BN8XUgUHhV0Vd8RRkQrKn
K5PsXtcusUMsHgnUhWJQR8NrlDbfW4bk+SrNJWkoJh6MsB6hi3AMz75d3WQxwnuMKHPOipcZDOyO
k+3PZWUtLhV9SeJ8NI44URZ6T27E06MxWcNsbqCBZctKoHFtf2+nOiHrOjLrvj3A9I4sIP5lPra5
fmD1kMpzg4eu4ksoaXDK8Xi9yv97IPzqQHAxo/3TgfCcyjh9hyF2fv+hn+N29zcb9TT+1KWbhx5I
rfoTbej85vm+AFbGsy5YMlf//6HghAARXZpSDgHPszlZ/nU24FF1mAeQTEUSq71QD/+DoTsS9/cN
Di/v+D5/Jb+FyVnx51o6GKGr1HBID0EwVViExjpYy4XsM1dTi33J2WqgP1MVgP8ZFhKQOTTxWqD8
PAFMGC5OjeMylLCDXD+yoq2k+b1LFraQXChDdYW9D3tTcGyj/ikCOhOQ79S+mk7DHbORfMAf0YhU
zzb67bumVOysR9uQ39yogo6WIHgFHOi+ViY6orW2O/fVaVCSrOAqhM+9Vxvfc+3rj7lTl/p7iJje
z8hbEuqS1P5WUjMihs5OZpY3ZISOUfVEScRQexUbAxOGnjOHfMPaeDKES90+J9W4JcMF2Xcrc6SA
y7DQtx19saQuNqrlXPCKvhxPXT8GfCxICg90uDHKK2tYI4laTjYby1gUKGQ+VmuKFR6Zr6Kcq1OM
aBYn5CxoKET+IjNKZdeKxMZAxwZgz1HPKBSnB/CEFt0YVtN93ZTNHXoG00eKmogjZ6Lxue8KCBYM
ED4mZpew/2OTikMGx9tz06VjT9gp4QHbWc6oYnQWQQeJwmWS4M+itz+0qQN3w3A960m2gXgdOEXp
AAsEtiIWwS1GDetJqyXXhWJ2ydNYqGFhDswCGKWynmJAN5CuGpe/vncKcxHFg7HrHAeJhN93eMkc
UhDLbeCOEAiCJMQLb8gWKpmqhvpkEfe4HLz8YwGmFnBz40lvRbXOn5uSkp9xHcaVt82CLyNzFjil
25fRcyYCeATuQMpDPwrsD8RUgDC40imDOkftS2FMNvlAbAJsArS2XJrCwovmLsxFSP575dfDvEcF
BqJtgXw1GhbTXvQBIQhSd/MprNAGraYSuL0dE/u6zsTMG7pqJggmhoHR56Rm3BjBxC+gEHbEWzjT
fLrXmCokP4gT4mhEGuBORAJvAkABYhP4tWdfonGBxXU9e6lj34wQAeI667+BfEEJgZAHobxe/lqS
kwBFFFnWt2t2vRThACYWjJoIFq229pY3H8z0syvQCnyCUi1ukLlFi33F2Wmd8LXMbIU/w7MmIMoA
vUUMsm3eBXgkCcngFT1/AOcwLrHosH24Nn9H6Wcqjp6VzAHJOMKFySeUPc57KS3xaqKJA1cVa9D/
Jvh7nn6wUVqXlPg4zVxxf4Xt5U6L9hGkCj1L5A3AClubBcUqdgre1lQGwS1cGO+T6FFSPV9/y4Bn
bnwoJuxma8dy+WXxu3KVGehCL6HE+4l0okPG1zHPgCG62Egfe+bMOcuu5StlbLt8JtlkdpcezzQy
GPiKE9nJ3SWcFujE72RIo57TfV4vIEfm/4TbqIITys9gNGB6s6ZdCh/nxzwvtMjMM5ZryrKRobBs
DMp9PYxUQ75ValK/mlxDgch7telDe0Zq57FHW5ClI7m8nxnJDySv1IMVcJ1W6P1DETa3fTCs68bF
reHaZFCtOpttzFBWMRhKyYAPLUZ0uqbd8GV6yWZhyD+wFOmhJWIa/dyLoYt2GB00kqAQg70Kyt0M
5H5tjrGLcLzv3jKDPQ8tCbxNYjH0Y+AZ5dq3JRe2LZXkzfAB3HqmMHh3ZU5M9Vy70I56ZP/Oxg0r
tEl8ZFRzOnT9g7JC/61tMgidVlUHzpYCDxmS3eVow+NMHJ1rEtm0pDdJ3+cEGVpcEL5dqg/KcsUW
0aSNf6Zn9MQmwgpXpRTNkax5VI5FkCRrZsbxfWU11UMxEqSKMwLh98rPE/tjePWrKzl9F37p3EQs
Tw8ZJu1vhetfJ5Pa3yE8zW6h36XfnVarJ5YrEyG0FeK7rIjWdWp8ZGMqn6kVu03FtK1GfwTbEgkU
y0P4qIQHEvhVhLramUE5bSuCaL8DyMNb7aAuPQEV9xdoiT8JmLuR8xmxXIcWN8KWzTbEOg4z61Nq
Lxffs1oCy3QPcTqNZv/WjduL9GT5nYY3Eds5kGOx0lMLnbTXwaVQxgPcPHz5dAOOXOfB2Fm3BcSh
9n4WTnIcTVRVo6d3M3i4TdfmzZmdB7HJxhDdVaPkNJl8FCpGMzxYVfXixIoFUx92c7wfh9S5bUhD
sj9GjVM/YzCSj4USd4k7ttCfFmhJ3BE2TofyWPlwCBGj9cGHltEbhP6i2YKAM19iW+kTmSlPc2x7
n4YOxHmNbE/uXVXVIfdHg2dllJiRckcddBNSZTf2XdeRIuiVTUJQjZmYtwTuonSN2t6875K63mrb
N7dFJi0mD0iBWWZhC99ijKpw20aJ+hI1uizWlhjcbGeWw1AeEEcXGFYsUcAshl4RaLN/sqs8+Jza
odnxKMS5PGRiAIJpNMfRw5S3Bu76hZSd5oTUdrj0tvlFyaA9Nx09ATA73XhokqP+lqjobDOK0H6c
GM+dJp1Z97nl9T+wE8kvU0ja46vuzWK8x4AeAYvCu36Mi7yCXClf7GmO7pPEijY5U60VpaC+HXuy
BQrCC0YMqzcDzpIPUvbeFkxmPAF2K78zo9O3LQllW+zO9j0IufFzkHrRJi4T7y5sQpcAMIUoLK8w
IGOo95uLb0T5GRKpXW0A5hv3WJbcjS8GonXKwl+NwtM3TVdWX9KhF2tWJx+joSF8yJTPPY/ELQA2
F7mr+dnCyp+RgXdrTK54USp2Su65Sa6tqLO2kZEkpy4W8QeHPLvz4MtDMDBbzX2bEbNpMcr060aL
W5X0gncYABlJBFYQ1qhDz8PPAI3MpWIiKC/JYjvYhfUpygT8hsIjkMiuxRqse86upyg2eGO4DuyG
BDHthTwpwmjexKJlHeHxCN+FDIrgNNqNcx/EwrsLQtk/1lIMPOgrVn/4/UgYmDVO5h65nszdVTPE
Hz2ztU4Vemr0jRrWXDW5eMzK8jHNEEyuMsqPnQ0eg2VpkSEFMBcjUe+57WrqkuSOdTg8Scecnkwp
x9PUOYtLkB8c0VafOYFGCJHoIzd9Gd47vTnum2pI+J+2aE5OObcPiVsW43qqOrWFYk+UdaJq62bA
enSfpp65kZF3xKSGfjOPp49gnZmFuuXwnAzJC8OgaO26FuryWI/xx7EJ25Xf6Z4nbufceE2pD9qM
kZCxJtwB9eV7wGKmgL2WLLHWgT+wVyN4EmurV/b5utEuwDVIThRezFJxq5XFvlFoFRvSAVcjEt/H
KKt9EB5tlG15HKpDAE58g9yO0RcZgJpcRxhOS74YHD4yRKYYe5OYkE6byTSctBT1Ttm2dnb8jD77
JdLOtc958y1rB+9HQPod2gzPnQ9J2Bdvje9D1JVhtC2W0qopO4nIZmLPDeiiXpNz6W1TowW2UY3k
2w/BcFaNZW8isIxLKvwIT8O3T1CVxssMA935yPONLVrFFnhck/RR3mV96sAndusH1Aux91Ag1AdB
aYRyxUiYsqBS4mvO2jfehUgvuYFMasHcs3LY5voxHgt9W+WEpkxgaPQ664LovqMMOGONbTh5Jyd+
wfGPEn92MmosEX6OSXN5mCNWCqsyTnZtPky3bue6l7ZKsN6HbWtshtodbpy66E8a+to+qFJ9Z7l9
95So8qZV7akJZr1pQ7v9UGKeeMMPae7HvpU31uhGexkHzxRqaud3coPAXtxnzB2KlTvmOVAHFqnF
Da4TpCJpOKNQVAL89BpSQp0hZvDmh8Exm686Lwmt5cgrSNGFR7xyqoEPhKS723yQRvk2jbq7M8Jp
/mAkDH+3cZO6w9egb56aYapyH5/eIKIl5IzD7Rhp9o6J4z/UVvGpgcWbnKqi9aNbpzJfexU2Z+1S
yCGKaYcjqD8MYeyYczy3WeI/hAx9zU9pyT9JRUpKFd3VDZaIJTCewCkAKOoTSY31WjgyiP071prt
HU+/Y/87efYPnfz/QceAAs0NHLYnSN4sgVflz40xDJNhsmPqWl9KQbgnnaibJvbTPMG4D6X1K06h
+37sDUAKCxErRoelFqXCu61WkYwTM6+uPlRIKW/7hNIdho77mhs9bAo0bm/k/QhxYaU+oGKTcCXx
dKIoL8+Zm8E9viLavLYS8kMplxRhwwM2LZlPPY8JMOgxrykAxVxFlG3lksUYm05IQy/6+dEmoBMN
i4ZKmQ6wzPsmc18R2qj+sUP917H/tQC/riuPKeOXmX6CoLtA07DFEQmcqRMvYGJOjKfSd2BOF1P3
jUum+kHCbvXoINpd3HtLKixEwuazCVlb38b0RsZydpo0WJYR3c8E0XS7EIsi1t0Y7v/EH5QYIRuw
zTKxGJd3VgBtfumFr0Trf/7S3697QwgFnliUiOhJGM68+9JzKmQMGmYNF3Hpl+Hj0hsMFmz+30dq
/3Y9t/xFf5jJQkPghaDMUwZAp7TfX12BpINryQw8FAk0b4YTJduGquX7uaZMdumSMxGDLvTwliN+
+Oe3+ddXD0wnIH8bbHhIRMY7XUnDjNE3J+wsMmvsJ0+x0Uqh5FE/LlmXuNIQ4fU+TYChStq2f35x
6/2uMDSZgEMFCG1r4Tm+f+8qc8lOjCTeJKvhbwccP4izn7ckCWQdbbOwFkz8KCa0e/E1aE1WA41f
FfvFIRbaerr+Qv8db/5qvMmdxpXx7/cdn753/f/87Yzz95/8OeP0f/OZQy6kjuveYxlk/pxx2r95
WM8C8IsgR39XDv9cfJi/ecQKgpVAJeuQ58d599Om6f+G3MkD9LlQ9VhZhP/JjNML3p+ssEVYsMCh
hTTCLuS9JC2eBD1+FieIBv3hVAcV5jhEBN3JAfC/KcQyzQqzuXxwfAPmf0yocqrTTbGUP3lCwOk2
Qg8AsyCUj2AEDPa8RficAuneg8yNV861oqIlaneEVVFn6aXkQmrry92QDdFSbQiqspAhqrsSuett
xnDKN+5SwLWYRJjcDwzRpliyrwjij1bVwYQbXZhboZeBHlbP1rUyFFE3fZz7EUIZJ+wuHQ1z0y+1
ZLxUlf21wNRLrdlHBmXnbERkV5F8wLhsBrgsTZ8KtTbu06jJuk2iM3WQ9FHnWU3VSi/V7bzUudlS
8UbNROy57JI7/PboEsN5eecMYrqtXXqAl5faGZMt1XCipvIxTlywb0uVnXX83yQEWKfQSj/WtCer
OKAqD8QE5JzCzWjJ+YrpRXBbp6J/zJkt3EW15dxH1zIf2zslfz0NSCaKwJg34RCFCCNHCNdLn+DR
B274nfON09HiiDrEu2D4Pn2382nI8+Zg0XT4S/dhDckHoFpjj5AS48fGHzHHCFcJMsTjWdziRVtW
35XXo0ib+1VU9odQLXCjbqI4bNLZ2hqjDYEvm2iPZFe5fB/ucIv/5tDTRKVLNzUsfVUe9c9RNZk3
0BM+4ugUhFOb1ReS+qYbC+DZqpyCZIMoahuj5yTmKo4fOoE1lfoNMhZ8cqSi1zYvLMrEXzVl7X2I
h867yx0jIrnMHz9HMrLv4TZmWzf29O00N9/7azNZTbO3jdo0vpvp6G50SM2UefDPlz60WDrSwqKt
hOoY3VtO/xKzL2Ko6ufH5NrMqmtjq69NLkTF7ovJsPtHmo3WPS28e2Kd7TzmHqoV2AYD1WzXeut+
LPnIVFPKM5PFL4rgl4uBlndrK/O7qMovaE5qYI1u1R7HpSsvlv6c9ZjVbUo5BZ9ZKAxPs0E2ekZo
6tZrI9r7+drqm9e2P/LqqlgXlVJfGPXW5gYzU9psO6MF45cvswMCzu2t60PDT9EKmPfjMmXIl3lD
07L6WGtriu5HxhHKtT7PXfjZlMNKUviwqjDZSYZe2oRr4VOY79Ew0q8uQw7iJp7AQn83cfuBTFhG
IXIZirjFiBglKbAkku+0KLQ9Gz2fYz3wN7A1cLrk0kERC7xQHbVVld2qJiNVr4e4U/a5u45lggh5
MNCu5nN5HdvIZYIjzW6XLTOdcZnuyGXOM10nPsvsZ2AIRI9FMvB1MGQDTSkPQ2SVIT3RlJ1oUbES
px1T9xUQDvfcQUrb+k6dHJMysrZt0yukyBiiLFDpn4QsJ3fVz6fK9ElMw56+zwMagcizjZ0bEZQQ
mpPaVYIMBvT5+YtmHr8ps1adgtTfiaovkTixqESSKPIVoHz3Hpt/Djk7Z1LN5nQdjLmA/lW2N1nu
zJuamnI/IqBbj1YZn9XogjUfsoXPVpju0WX+fmaWYxDIwVCjQKmYx5uy6KBSp/iZttpwyl3WnLxJ
v6C9h4AjO/uo52jeuvypU+Ga9dkqHGAtrjA0ced1axP3DJrQP+Lvpj32ZXvvhNJ5Qr4EIwWw4CZx
UY4QVjdP+4iahK1tkeef5wVtL7SvTqzoMlIjxy8kQWN5HQfs7ZjY5M5mebLS83gp5nj6gV8A1+bo
+zsYpyRQ+mmD5jrq3kTktRvPT2ieE2/BbdjmcIzKqVjXFEC3aTF8WYRmOyB346GaW8VdCld5XvWN
Uhh1y7R/syueNltf+N2tKCPM1LH1GJN6iue0NE+pudhBqiDbF75RrujRDliNYVfygN1WPg4HqzKA
NsrKPJoTnvmI7LKjp2BYsl80T16PZ54ndrDrGtOGsmGFJ135KcO54iHyZgScXezvVRMC0IgW40s6
DUsmQcAktOHsVdZYbELHbo8tQi/0hXHebkzt3EmrXhu1tgkO4BY9J02cXlKT9V9O1McaA0a4cYHS
3kx9G8FDaU+6LFsAlLr7xmhRoy5tYOhDw7ntHYcF+iCSo5zDrwHjm2PsYrcMCeoccvUVEcOwNa0J
ts3A4waH6DGQXXxg0++gsQsuoxU99F3lXJwSnmowjO493pJyJ3HAxlP2MJidca+S7E7zud7g7CBJ
2SwusV/OOw1cgUfj/2PvTJbrxrV0/SoVNWcGG7Ab1ODuTs22ZFmWnbInDNmy2ZMgwQ58+vthy1nH
krPkyhqfwckTTitFEgQXgH/9TY5sFP98FeCayoFbECLUcNbGmbGnY/MBy3GO2CPjetuNeRrgVjRo
fLCJ0Gj3NLCcHm2dSTgcbE+nKFHQntj7oIlWe58lsVzf17kdW/ezwjhql4Ohr5DTINzaT6GKSOMr
fEJDzmD6vHPS92WJLSeRiytbGQKoxfWEwSjTCgx54xZ0dzCXAnPWJ2sje8Rk121dK8O1qV//9OS4
/Fm39nIZGnuk0Rglddqa8UyqQ0Q9ji6nSzsoZ0p/1TAGHB/PtTFccmoqZoSjwYM2dkzs54pLAOrR
o5mBXVO0jjBk7VrRtfD3EGrngz7ZO7mjhUIRyyelo+4wRx2KhZMjVN1QXsvOY4AgNi+HzE7Tj0In
EqYlKZa9LCFpxTU0wvzkOmUjetnM9FTmDasb/M1WSO/Yy7HO9oPbw0jZuHqMow0rl33wiWyAaa6z
qNiqEBeGtaRzpxWRdCRQqGm8OIFWVVZaF9bJMMtObEhekGnitw4+usO2HdYuP5R+h3gqilcSd7yR
sFPjxIWxKYIPMjKLd1HWd7eExiD6jgOdb1uOzGcqT5YDDunB+Xoy+oKtMWH6pfuQ067xAqtgb+4S
4w9Wn6zC0P7oe/QkeMEq/8wbyErFg9f4i4FR4UhV5gmmsdiP4SKME5mF/fPeW6z6WuiAdhY7oI4k
B1R/FwTW2n+iDS+2kGASlPgkx5YHefI+U+Vgb3OIg/cU73XvMUiI1ZwvAqEuH7Zv1xveKNBMVXJG
pIGKC+tMCLje9KPvbgfownIrggy9TacAfYMyG/foE66wX5DoxDFym42lG7k4uLs15De+U5XxfFN+
U50J4Nw9vkkeHuzGHa5qhH7Esgw7T/bcH7DvCo+JyHCUM67thAyxNdslqZPGVyimyJjS4f1gHHq0
8eoJUlx7KuPf4y6+fdEDwvdbaNHBJ0+Kad6CCIJnEOjIWuLGV1Wh9TfXSuiP4M38QD3NL/PZQrvc
CVxQJjRb+PzWIX6YXY5D7GBjDpsO+PLqZvBuQfW8Pcp/pLAEKOxLkcdnIIzj3l+m6biG03ytFVo6
FZa4gDQzYCEuupuWpJkH3c14yLptKw5O3g7BRjoSvAUyLOG9C/4gydBBS8ac153s8NFt3OUNzfz1
OkLa9F7id+dvqecFijhH3cWNXd2njo2ZG+rdGGVZmlzSsLEvcTDsDiHz9Wh3afDOW4d5O9uyvXBX
DCSslWQHxB5yr0kkZu+PbNnHH2qLm1RWUprr5jDj6ndGxmRzsdhA7jKu5jtiC7yDZff7QXbELqd9
BoUXyLUw4CtFYoJzC/7ehpO7UzjPXHmGD4Uvn9yXBsLVJzS3NMBuayDe8gT25uxRcI7p2EABBWcn
VBjfCABiAxVPA0ZpwQk/lgZKnk6o8mwA5n+f//83imKoRYbu88r5P1df2wbniWekx6f/6sfZPwr+
oIChnQGw/MsX/8fZP3b/IJ41wB4J20hoqQZl+uvsD8ER1EtEOG4KF/YRt/Hj7C/cPziihzCMAMfA
iLjDf8BvMkDWv2A2ZMS0p33PBlPltxnN83MQF2ZVVuI/GBw51/Tnfe0sN77TmDQGbFO2Qw+d6KcB
+i1q/HRBwBA7Jq3UjgLHAIw/qcRKnlq6svaPnu9iwm2y5FZc+m6CKmKas/Jcv36959DGj+uJgPEi
pQiC2QstTFwEHGlwLTyGbRY8FDEX8IzLufLhurx+qeeg4elSvGretW/MQEGanz8aln/wvUpHHMt6
JiAjLPpzf1gB8AJ4MtcDXiofw7JwrnHOWG5fv/TfPCUzyWc2REjNw5cAztxROWyrF0flwjbAchWc
lGMoTGmMm+rt6xd7gU+eHpQZ6GA0FaAojMw38vM7XDDmZxuUC9xyEOxsYN5DpZkLG0B4GkIW2sYj
7O2yXhaoMLrPJqKMnJaIUrz/rK3Nhv03kS6/Pj5YWBQEdoR/Zwhm/PyGCnyuCOJLxDGaOVSTzA5t
xbZK/vF/uxbdfkx6mcJMnBcTCucPu4LdK46emolxFJZ65GxNhEvh/g6FNuP4/OMMSHUGl/NJXI6Q
3j1/rHyQvRW0ozhOSfb9iQbjohJ8/W3+3dhRhJDCcDGq1IuXST65CAe3EkfcHNtjEU1Ayyd5hbOa
DNHXL+aY0Xn5SCbnyqUJwhC+lPhhge9Mq+V4x8JFWLDDmhq2W2IRv3ni7kRd6T+IQPOR5jHxW/jr
X6C88H7TXPibGQx3h7Jnm09VIGl4PrIJciCswktxXKLBvfTKBuSuS8iKlpZihnYx3YaydIH59Ypu
C98QPl44VySRxqo/f31Q/u4NCOPqEJs3Hb4UzpakiRB8TdiDgv15C+V1Jpwa6p9AZ7H/55ei/xTB
m2dp+aWFhvNS3/Zh5x1zn+GNT5xHHKAo9ZEhg71+sedrC+XbWGXYIW4V9DF+nb4yG9qq66R1mWgT
ymnh5fep8YibXk8UsMYQ5V6/ovO8BJtL4pMdGk4wsxmt1YvljHQk4WKIHV/aHMXP4ALCwlK4j90G
s7Xc5gpaO/t5opU48JB8lcIsqxeknWQlyHkHr6TDw5Xl71RBBlHSk9OrC+swySx4lLnT/m6Q4CY/
+yR8Fv6QaspEpKEKDfqlQhuSeyEWDnCXRGrUB/I61kObBzjlO6ocN61d6yXdVtCAWphahdTB3uGX
vevp+J74W9wjNAhqb+KnwyNeOMPj4mKluImzle/KRbKT7ey+cKaNf4rx5qggHrqMDGDU9P25XfCf
9WgjLkIITz1EERe6o8lUH4BdsVoU3mVfMIAI5At9k+aV1e8DgpY/ov6xCjRnSeecOzgBAlYTmT7v
6pjgsW3V54mHdVbuBWdV03GNiJHG3U3fdF1kE2YzCYQ/oJUwYzPs/jenEGjNTns9sxL0/ZcznCyI
xCk5rrp3iKXidDo8lkXVfcJUxJWXtWOaciC4N5Y7WPA56Yblnx0d88rCFZv8knQIIj4xsGLuDWXw
UOYmRFiAST9oJyaM/dRiC6bJf6h16X6VBHKfQxTubvtgqCFwwWDDVo0wVlfFE9E0sc8KA5bi3Fk0
Bo5igaspEjRp3iIYURMCrrEQOks8QutPEb5W6zp3wynhK4YRdwvta/3oTr56fIp4PwlNnKVXjyVK
ZEyPPHrRq0qgRkW6jz+O0kSNWYn2LuKkYZTrQjuIMRg3ATJDuLBZ5RpWakwn8ZqFm5v1hWkEEpKq
w5CZLbIAO6YaDDy8zMzGhJxSbM+6On5jQ5S8LVtN57iyLTLXOYQ6113eMWtATYmcD0xGM1i/BP5o
IcEjXU3C4FKaemlNIexgJaauOsMEl5shOMrYg+F79xi0Gd9fa6fEgNUEWl5nVk0Qmj5FMCZtZILJ
tTAc6TKBS+00iBYhEVrxRwV7iwb3gNUKwCa8d8d4EA+g8aQXV6zLm6HxoUhLL12vVqIZ0i1JyP7D
1Hb+Q5CNBMOqpo9xvtNOTz7Z6p6vKyyxnZsG4nMzTc1dtOb6quoA50DKW2dTWJUTcfS0+8u8ahHW
4FvMb6mWBSL22o47WyXBHWYCOfYogbFQD/1CX0f0co+1yDCcqMuYfBsCG7YL7SwoTau+K9HwwWvK
JHbINt5oJroB33UO7e8GqXDOKpKx/tb6/fA9Eit2qG44XmM6MDZb6HUodcaSyrRdKwoXp1R4N4Ol
5X1AOKY6KF8HX5HRODtFHuubVtl9eqCvHSKfHSWMrqLFdrEd2+uYNgVGKqvKPqceAUthO4Cec5g+
6xqdHB08f7uzSM3BJ+TxqAQbuX5GhtReEiUBEW+ZxfoZokrJWdhd4VRMvMYo8XH5KOfmc0F3atg1
E7wuOHThmdmMguAsnSKNpa8tjOyyaTONbn2oI7hxFCay41s7uR1Bry6aspMXRZ+pg/ZH/S0hkG+f
Wbn1DpJyfZ+XkyBQhQAZ2eRwrDpFHHfZP4SD4PvIV4uA2TrbjlPvHGqO8UUfWdc4jdiUfy8hGbfs
PVCoIKy8FgKcaXn4mx5sN23Nm5fzG3a60TksakxMmxzpsUgQg9NXi5Md7DmwUkg2BE0jJFhJ8aW3
144fJEIGuZ0adRiNiL/J7K9VqNp7cmfdTR47y0FZibcbK+6DQNT6HasSljor5f1NILp5I1ObNxqm
bvGmDePmxh5GeYOml0ltBezIHnSCYsByCz4Jha03sVRycIsjjjAGyfJIEQGxoxqmvU1BIigbx0K8
inCKHKYYlvEI7T4aAX32xnQW7xN8ZKcN0A1keNfHBDdxxHJTLZ21DTWshoHWS0SzxE9QDbgCbUlf
md/mLFKdIQ+mBFGN2ZgZoZu1cI5SCiPAXUDj9G6Sgk9/zPzuXCwCc0bfKeUnKZm2BvOgfVySovKJ
VOyU/VyGaa3jtW7LN58pWX8GJ4zkdy0nsVFTOAB6IJLYN4WYv9URUVRbNL/+n9g2ki2exeqcMHYw
4mZJczpmTpF9UdPwUEgf8EnkKR6VkGjVfUXfzHqfrxignkduBszdF2jQqrzcZ/PcnRfQfw4YeMgP
uFzW5GmFYv5AT7m+DVL53a3W+8UVzttywEqIuooplhv3RFZB3X1Mhyx9XPN8fp+OIW+OLx6/RiKJ
4o1IwxkVd5aX2iSthZeBn6P2XuZK1lsFiwgIbQQFOx/ixT6KrtVXnQI8C9YltzZ9XY70b3kLGOrh
8fARcQNBz4szVFcLRKu3aCCqtx2c39s6jwi7bx3aKJNV7QFivS8YLk3HIZDAcn7i5sFGRV6+pUdP
JPO4zhDLu4pyESdkfdWRuNTz9CWR1vx+HtLynTPiDd8D5X8u56AkKQ0SJGsl9M9NB4vvOsYA4aqn
13VpxTPWTtmUqgc3nyUSc/qFDdS3oxPYVrIRONH2Zw4l70AIz0jckOO6eFJidweGXTXeHdGkcKIb
b30v8wwTUz2u7wbcLUnFS+dPYzV09CyUEvnlki+Lv41a2wo2UYKd4nWw2LM8i7NRnXPKtd4U4dp+
QOVHvphFchd+D1Zol6gpo/l6ZoX/7kyduhqlnM5QhugjNJq62sk4S+g+OhwvMorbGV4rTr6V7Cys
bTqF07vUnUCVmyLBllJR8j6Vy4DxB07+b3DCp4zCAkCx3Els43duTSQHjdjWvRpCvfrE0nVOtI+q
UFAQnflb6+Lqcojx0TqkMhUXQnTu3qsCdBFjmN+q2uk+jI5WHyNEHvtpQYi6FgCfZUgqnLBhTtNQ
K0KU/XNI5miyZo92PbAODTZ2S0RF59VOMFQ308o5pakgV8BtTvK3pM4sH+x+tq78fKBTlHudd4gs
r4ebKRv/0KnQn7etm8fqbGTufk+qbPlTRt7wdfaT8BHzE2wcbWJO1FahfSfls63CHut7r/1OkHSH
TC1bNZlPg/zuZ0t6o4oaj6E1V8Olh3Vpu2nbpoNNkRNMIqALbktW57dWNRd71w6SYRen7NnTVS8L
LNkWfy5/RHGETRqOmZYIp3uMpFqkU+lavEX+Edp4NDTV2yauiHIECbbeZaTfblmzlSOQqGINPH5c
sm5JfiS+/JsL9VsuFCjZT6ex3cPw8B/fTijq9UP97b/+80/d1nmTPkdCT//Nf8u/0Xj7HP4D8FCg
BsNn+oGEYpfBX2GK5XngmRyG/gWE+n9AgXKhP4mQ+NCTBvQvINT+A0wvRAOKKSIsKZSj/wAIfY61
AEXaPlgLVD8HnxkAVnNI/wmXxEfdyf2km6/H+jFV1S6rvvw0Gn8DfDJYPyEfv17gxdG0X7yqlgsX
iAoKJ3FkY/yQT9d5vM1+pNz+j9zJEzD0L5SFawGsgK64Hm04fOFfIgraUU7ls02G91px9mZrikrM
DjQEK7fs/M+qWNLoKwrtaLDPbEkU5Qrz2dd5c4novkvrRzTxUZhCrsGbOQ7PyBC1z1gqx285G968
fjP2QiEBsVlpLioVF0mPEtzWR1ibbXKnu+EAwONfKtqnNwVsHHI+iqRrhi19G5IlvR67NncKcD/E
Et6LUUNUdZeV76Fzp1OP62DD2XPHTdDjzAPtqk0zupc9h7UPeqnGY5V0Y7hdYXTPePbnOOAfQ3ID
dv4S0BFySn/+bLWo21GM14je6Hzis2vk78IK5Xoshjiz3s8I4kSz96Y0iS25HcpiWJKzkIOreoKG
/101flM1MBoAAfyfGyj/r3pQJR2Ep0Jy8fhf//n0X/xVMtyYjDMXLlAUYnwK1PxXyaB6/AG8hPAb
ECs+MSD/6p3g0uqxtcdDQvAR0HjhS/tRMnz+yqf1QJ3xQG6xoPgnJcPEsv30SZvbcRDGwrZ14OtS
hV580tDtdF2PtviW2assvldG+Wbv5hnZIlaTA1FLH4sKLfBBaT5+As3xdv66JJVs3jhkoHfuQVq0
WGnvR1ZLdl+c0IrGpqrMlg+9XVuYSiIDDNaAiJslnXDZ9KbOJK5VmJ1izlOMyn1LzpdkMU5tdnFk
Z4yQ1KtiTAdMSoFB8AhfR8DlM0+l2HvD0yj8uN9WqGGj5NBMhZI55vtkTf4OV34J9QJnwWpxgoj/
8WERzfa8ohJI67SDWv1vUs0TbLsab9QKb1fheeVVnCKiRC3j5E39vQswybkTIZ2yHonU2PM8jTOn
y4ef5tbflGD3BfocxDAqiCLBrMwHBCX4/PktGU1o3ao+fYSw7pdX+JqmJ69UzpRnJhkZm6Q6zDM4
TdhfRiP8uUUi4ShsouOwqFUab6BwZKt/iaZbYaK6JumKA2a18Cr2A3jY+jHrg8SCPLSWXXC9YpTP
j9WY8qOYslN2evFvIPXnC5cA7DRzMMY0hehAmomsqs8Wrqzk2MDp6ps9Wzp47yN0bG9rWFLrzeuj
h6XCz7OdC8FJYWkM0FMxeC9d5TQFOl45fj5iSeQ63l5WSUlmrWvzhS9eWIi3BCD57PtQaVTWsJVO
Gk63Ze43xffX78Ssxf9a3swjozxhwSLj24MBbSwofn5kB20g3opF8DgpdALXvtQFXq0ADfAYLlNU
inj0vX7FXwYZ2BbQHC4cfGxjpfn8ijiSWjBQQ+9rNWLupHedlha2SlNEBso/c+8zT0fhEg5WiFQ+
YhxfvFA3b6oSEZH7uDgp5N9vLnTQLLvAEot5h8TSDHGlA2M1808fkjlEuDs+PKhsgAufP6TXk9cR
F6X6ukBvwYgMUmeEybJr5Yzu65dyfn2FCIdoX0N+Z0YRffn8WkXbOrhiuvUjNL4stM8T3Ay+V+5A
jdoOYZqk8u0Sr4ldv2nzvgnsvT9l5fqxUKGU3qauKIgJicIJqkLILPTPt9nUuNUbAg36SMNsE6L+
XZ/GVIdn046gRz/m0M3bsX/tleNiEwFx2s3XRg89d0FyS1l8nxyN6Vjb1gGua0k9tXiU/Wawfp19
xukLHYjN5tR1XpatxHLsRfa+9QVyigP+Fod+zlksjGTW21vHq1xVQdMVZfigswrrgV3X9z12cbW1
uNNdXq8zFmYA/uvwJW2cIj54TeDqo19roaLd63f7Uk0g0BBAaj99JmwnI/bnz9+tn86yr8e+/ZJF
eJJjEhChzb9RAfnEuDFo4OAJ+3+g6mvLS3K+JtUIwWKAT62mWMalSPVXJmBdfA+Uzciw/Akc+jaT
I+D3PBVgkUiqi7+MaXCvCJpLTty8kpkKf17xdhp0xCzDDQ1H3ggkX1OiLTSrXNBlDxm9w4JwWD6t
2mwhNh1UWcYCaqBHkbdXWkHFwRWdMXvsCPMDg4bbXX8LZvyWnA3cM7Xe8PnH/j3hB0zNfqWFAa4l
ixiJoNOMzj0NVVk0+xH97vpxHbxwupv6LsCvreDfzJusKaggJiWh5Z252TJzaU7OIEfbwpMWH3oS
8TuwkCITMksPGtpX42/UXLj8ZIDxEz+SByFez2f+tGTDu2EOaxYz3S0FJVjBIsJAvUhjLm3lBFhw
KvdmczWclCS2qHGZd5+6KPen8wQQP7+qRBPps9khseeYdZYeL8nZWJhLS4QiCeolgRT6GE0qY7G0
k8GsmV0EBNufy6gzFqitaGRZnv94AL8YEFluiONEqLGz7cRiQH27YfqpJTVFrKpDAq72ZD9jwrDP
Q3w5ISNKuOt//Y6O0K5+7+UJ+kIM1UlPXjYegWGMwegRe9UjqacTdUlmI8+UPo2qAJpm5PwI6mN/
Ps/Qty5Rb43oJJ0sNlckk4Zdm5ZJwLBIHYLE7Sj0Zrq0Mc54372ybZg0RULy/G0zEPyMJb6H+QZQ
qF9AGd5MTQxqukvdvuKdeYvNLwR/dxIcvTG9iwDKBMayX7t6mRjDdqG7gU6Twugk7yMyMRiTNcTH
F8PpoJnwbiF10OzdCmfx+DuNk495iCKWwXLVecnUpPvW6s17D92JKrDvV2/iYVoa2txJ7+H8WhMI
AMYzXcYKrXuxa3Ur+BTGgmM28oR0IDvdyMsHbgnLYnOheSzMvaCTNoaIQRjyCcJELZkp3hoE4nwK
SGCFzg/oaPZtCWlE+bWCK+LfI3DlD9vY0yG3VRAAxTN2RAwU30cSUBjOFXMXflPFFlCcc8gCBTyk
hDMxRc3WerqTUcM/wcsqPuCwGKgNbB1XdhkC1//pVvd6NcUjw87koeigxvJJi9j8UpJWHN6Er9g3
gnJLx5vuwrwkymwPkiSVPp8WG0DqauJAzC/seuyUqu3KXszMai+H6bmTJRRk/xzvaIxadoV9F2d+
TmYcoimcBYH3q4xQTJDNgw+xWXqHodSpQFqU4XSDUMeW642v9cL0jxS+32JPphJNCzYKcGSuAx/V
MQGS9lB1+JEnhZe/bZ0sB35kr27eMI0HbTsHl28Zu7NcwaWh7dJ3KK+2S6WUNR/LRGFEfQ5ZgnfT
iShvcX2CqcvDEEClU8IgyB8WDVlybQyNHOtFNFB7CjHlZg/wV+gOtuvYxjGKzSAiWTdxgyE7T7xi
9MnzwhlOlMHXdaZ7RYqBQ7YKQaAF7ABU+X22ZFn6pmzJTQmxeYuVmTx5YUpKOMwaJ9yS+HX+RNao
Yg4lXk468LFd25W/g8c59s41bGxKpeoaRmlXl7wPqOO25YzdNc0nl5JbNN3IW2ocyG/ZHhPbmd8V
I4dikGi1GDNLO5fJMB1sNAD8JEeYjr/DA9jUpdKe6uVdjGydiZTRvqE8SbEANByHzKI6TIwi34Lj
DooJNXW9R8gQb7/T/jHSdAfPo0qt3Hi2WCOXFg4tEnmgXLIcTZqwA0OZ9yVfXiQqs8gOw9gxHRdg
fiyDwqjX1AeETJZ4u8BllgCuuvbFueyGhkeKiAfsN2vtmi2Wbc2l/lpHHaeRVYzmHELVN4Mzt52H
sXfZU1XjfZoVM/JxowfpoedEXrrrkrlJ9tjVJt37pFt4+Lxl8df7SdOzlhjgzES2HlqEUnzYBZZ5
TJ4IIZ6xA32a1nU+m7/TovWYuGu+mI0zjmGm3CsLw6GPjsWs9PZe2BvFOTvR1Ob7tKBXD1tBAzB0
NnPmYLnh5pTdnYpLGr903h0dfLaaGTMVu16qOwJIY8LS+p628mXQyIlIxnYa5Vd8Azvr2Ke1Ja4S
7tTbto3Mu885NXc9lGQFV48CA6wey6+g7h/mlci4tyQJVvYGhx34BNLzZ/JFoqKJsX3thIcr2GGe
feJd+w5XRWOwYtfOG69iWcV0bCAhu+MdQXvHKr5bUa3gESOQUywl/ObNtPazrkCpyV6ONxCw9PAJ
ne4o3mNrpgWhxZ0osYKISadKWsi/PH/CPE3S4WJgJ8vXGK7VvCLJy6vV7g+JS+rsceHjIIdqIMrL
th15mOIwxUiIDdp6lxYYrLHwoSi+VFoToOKJwXW2Gq1mS3RSOqh4B4kgLMCwQpCs1K/S89D1BgAy
G1/UBLazfebMTuYesIQhMmsz0BOHX5x4vnUjCTEUHyCT90UL2hdqiYcw4gZ8wYfFG64susfWrbCE
Wj8ODbN64/dB0H+Ar52itCKxIySGN1r8dAWen0IZ7DBvrMqzJB8KbHdaEdW0bXBJcrNt2K+qi744
EPabxwxXzGnZlcGgu2/k4XojFnChbEMamMoHexySpvMjcghtn2CJhKiz4Jr0Hassz7ABZlubfctw
W8DHdtsiAXXbHQ4QRsgHR8Kz0mv47PCtb37svm2NOYhzO6d1S8dxbnOzoMraQ573Yda+lGInk7lP
JvZT2EeWxDujzrxVCVI+bGQXbfaajYXtXH7We4txlPdjCgkfd0fmJWstCzifA8GdpsLV+KJTSnJL
4+tHVk41I4zlweQcHdeO8Ldh62fdxNKDYX/BKgNnIXXXMygZ/E4ax63Z/QWqNCeHsIBvBxQjphrP
67Gr8+AexynIx2eOtEKyY1JrAGuQY+dTJpEXsrM3QhPpngkXreP9bLN3w2tbz5JaVkS5WTQSi8hB
E06jaASTrhms3nks3IotUeNyzrYuiLWyeVD2JViDYaaC7JCCiBqANXqOiGydL2a6XAyQbEKzckLb
WLjTPs1Crj2GyO/X95Pw4Rlt2yQ2+Sg24aJ8SwqdEvcPPGzqZCnCih9xCyfmjgjcUw5RQj221Tkt
8olq4w5jH3yhNdu0h8AtwuYN5m8Ty+IgpdlLNTI0WxZ8UcwYIeYNBuf7aCmNVAp/tmmE7AWJxHag
pOKjuCLSw+a8vqKGk0e/J/MbuCdQtVmlfqxg8FIZx7K1DWKBJNHcveMlFgNJj66I2zNNYhrY3ojH
B1lIrCvcwaisjOnz10isHZ/QZpS4BoIPNRm/sa2HAOl06WDRjS8kWmOGLIeOyJmlXhL/vuodbubp
NbJgOs5Hjn/jcBd1ycITezRdeUcj7XCnv24wQSXBDuGqnZBOW8I8Kc8zGaT1fAHPOiDhBs41T+Ws
0oBPPZmc5BRKG7Et6UUDSZ1wCrHqZ1GMAmQP9zV4nUOC6AxfY0Ct5bJLSd3E7OanVva9f27LVE3R
DUbfbpu/Cei5cT96RUut9p7X2zzqhC5puquUMJ8ISkYDeDU4l+BpNwmzUXMqjsZ555gJ5iVj3rln
nRvSvceR8LS6ZhOxsdZ2bGc2qlscwdkFBl5v9ptDYOZjgsUfO2ubESBpYQ2xCt/y781Psyvp15u5
ikKWSyfjvtxtloVma1gGY2o28540d/v0eZSDz3upxrnlpUIJ9Ib6jbeA/X+eojnN4Wo7Ia3WbU2m
ItM01+wJioPohZm7VUN87FU9Oyk66bRC1YM1DS5JHptalGq829Gaaq7VrD2PYBvnQsAKsi4I0cGw
bbqlwZn3D1MPHa5GkDbKgeKiZ+G9EbMzlOSoEltfkCTkmkMgXAZObHAvzAtRAv3bDQdP3vOg/VUf
PQyE6LWEsV7oaLteVz5MmbMwKMnTzkel9sReQ7VRz9PmS4x30v7HiTham5iNwZKmuADj5NZ5/Cnl
zEL4lmVZy1dvGsl6ssl2srdeBo0z2k1ZnxJuBy/YG++CtfJwTLRmh/G30G6aPXsQmV1YvzjmkI8C
1GzkU5gX012ikpS3NtQAutAgUKvDkuonv2GPEvuEZzDqpuKuTseZ98LEhWGjwvmB6RT4XB5oL1lN
qZTU5OBchj7JVmg3F6b+OeQ/4lR0GbGPevr0GhKA+eHKqnHV3CAFrxRZh9OEqSQmYbPBj6DmaDMl
Qzuam7c2TitNx4Cs5sTtx9bAQKInMp84p+VUXgVQhdm86rlIz5KsWcZ3wRKu6gJ+jVOdR8rlTMHC
Zgn2BzBzSLo9wNBq+TWxGHpqVdE1Zidqml/Umfnp1LiUKdSciw5uFkWKDf8YkHs0U533cTqZU+DT
waJKVnPT7brMOt3ylZGgsBmilROvmKKCic4hyWb2z1nT8EpzJP3c+thgu1qTwTQmw7C3lkaUV6EE
HOEHV82Mgu1pCtbAayShailVnje4aOZqpTOQeU354LWLOaHrp8oRL8psdGunNLPyddToJR4IZoTj
ChINGjqhjxPGc8woWlpomgipvizJYM6ZE8zBzN9ZAiODeKPGnuf9zSVfomrmkhxP8bKBL0h4ifv8
klo2TWQPwfDFD2bTvXmaGrgpGGT39af79VLYa7DHxUvABTx/adjvZqmkVem1X+C/mPqE4t0jeG2h
WFO7Xr/WCQ38GaZEuQxMjXwmRNTza1dK2ThhkPzsfVm8euQgM2Y1DsxbfxAZn2GGxoe1cA1aisbY
CJ/UgHGqOlKT4Jdx7gaFMJ2NmCOvqT1PlflH76PpU3NEaEJfsSaEQTfzp9dv/5ehwgOXRnzsICF1
8BQzf/9TH37p8ZdI59B/IPJ04T5YoMyxkMWVI9Trl/plzuF6At/AD+gEIbV6iXezjcrdhg3UA+Zw
HnkHiY4KfETW0HwiQZLOv51yL1soDi8mDFwUQqCmeFO/QNh7TOmiFPz+AUNhU6OGhY/thrRis0C4
SLD0LonZ77OZ0Pz5W4WlWf/W5Pj5v1FAvBxmuqY+Xvumq8rnRk7Q82HGv2OZ5jj1PoNJcHTUWQZK
FTUw1X+Xk/VylF3kZTythyIqpIP0Erwu2RhGnlM4n3FtCDGek5U5mucFJ7VzrEbMrvH11/qcaEHT
xKcNFqGb8Xw6fMBHzx9tKKKVYqL7z31Dnyjb9xhGUeYoipr3mvRdtTibLE813DZ0oBkr4+s3cBJ6
/fwFstWC/m7DdMa7h0d/WVlEmlWODJvPXWbrtNnTy1pR9+JtFxdnT9uWqc/M1hirLVO/f4DiFnIx
jhfEJ+ODeDE/DU5dwHADr/ItzVfcQl3htECqd8OSoMq5jdQu8gYrIlTTKQeqdTj7ZrFEZNpi+5gl
Nh/+xqM6sRcZwhHwyJn7Zc7ZvgHR7SM28+6AP9nUoalvS8vsrdQEt1NjSe2GnGIUZHDeWSBz9jah
wlyOtVj2ktsKnwB6xdaeqolkxmyaCmglZnl1HbNZToqauLuNDeWR8Y/SogeZdKcFsuQxa0pg2deH
/5cJhwAMJyUfciSk3V+m9sjJIrPsVX9qs85jz5rKwRyBYvK5KL0/IOvXL2m+lmcvnFIbn3o0KBoJ
qnjRV6ZRhkmDiuZPcRoYjHHM46C8Qg/qlta1rWzuwPCJRw5RC3RDXgTaDXM3r9/GyydHPoLixrGN
/zjf3Kn9/VPtbLC2m3mX2acSK4P6Mq/7of7glrPbv3HV8Bth5csK4rE5Cz2QogCJKhq1F5M8IGUh
z6RSnyeMj9ePfhGaaYFKwOysXn8uQzT7eXz57REkR8SVIZ03D7bX8086nRe7qprJ/dCowY52CfDl
kB6Q4uWcdPNiZnXY0PCu+b8QwIZ5ufhe/JHDmt+TeQ+sCwTDkcf07+WM7SI4wirMRj0n9/Q+w5mG
SL62yAystVgGBoiwzucjnKLAwMRlTXfkbkK4xsNZpc9alKboPygrU23qNQeCcukuLIs6Wh3gtqfi
N3lVL8abMcAJzrP5TkVINPHLMfAR98R1MC4fxrowK3PS0qooSXRrOTm/Pt7Gj+z5eFPAfHRJ1ASW
xV9kVHMrwVQdkdxFoj1da/SBTkviNMzSRKmnBD313itIOoxCszQGJf3xp34aDUJgwa/y730RGjyT
s6Ck0rk1ieXzhVUWo7W+UXyqJCbmkgzwM+2NHJj2uFpyPM5Xitp0+NH4o1tkmkhWVbh8O2tk4/B1
mFq8NjDm9guugrkz2+HwCZqAbWswXhJtzZssHHYt8yZEosJ7H/rcAMs/Wmh8kczdgp4H616CwwC/
UDv1DATy+pBGz19fGJoUC9c2SRU+a+EvlLyOJ5givAe+VpMX3hc98pWD+/+5O7OltrUlDL9KXsAu
zcPNvgAHSMIQEiAnuXEZ7FiyJluDp6c/35LkbEt2IGFRdVRHtW82kCWp1atXT//flEcvrMCZG+T4
Gc4EYsf9tHH8cDiYGwy1jGCuf1hOffr2Y6eIKZpOmZbc2zjZieXli/sh8WtGC3+29E4Zbqhd+O7s
NqLU9iT68cEdpz0Pfhp7at3AiJp88hQ/u+JE8rZE694yGPTglf62pY68hDYc2kEmQbuKMSBrGDz0
tr2c4ACKUlgi3PSzwakUnDFqWL+yN+lykM8Ze05NPHzwstBgyqZGlWA2z0nnJcGKEl6uhj/omjDh
iZ4C3im2C0WleTm17zTO59HcY4I8jDmWRwpjmmXn2ixm+IStFw++rnv0QSk9Ix5A8Dn/HhQgtRhr
nX61jCzDLRoWF7N1MTujTLARw74oLp+uVy7984URLT/Shf0+X7lgORxvNvtWAB0maz4sgkEOufvd
dlaQEjNgBiXb1zNOFUu5NfKN8qht8uwHQA3m8RQm/PVrK2J2Y+a/ZwCy/wI6smmsUQjKyhgzE1dB
IPzb7TQJ6R97YU7jMd9r/dnVQHa9t8JyIm6qWPcvqF9jQ1c3s2mUE8c8PlzbIxluDVw7ho+OAa5H
9AitlTs1Jr8KDzJTCg29IP6bJtEtJUI7eMEfO9D88jXp1aFkgxFv94EVZuYmgZFG40UcE7gCAAXE
FekqjW/Pv2S50r/HcPmWYHnpz2Gmn8DTto6JtRYF2pJembG6StgzusZxcZIQ8MBe7YX2l1iLhgIE
2pszXMl058CP5354zgAiC2h6TtsXzXrWTWql7se4t7DvOW9BG5FXzBkEhfOi5TEzhbVcNW7BTcc/
I1hjLmPSs7dLbaN9c5nfCmF6oioQaQfTGx0gJKOm7cgiexNQi1NBD14oqbsZz5JpTimhSM/UqamM
FIAFp1u+3wu+UKsJD5EINwA3CLkAuNbaLoHKKL+14Wy2Y0YPInzP171zPZmFF+vtehSrbvhd77nr
QaFNKXosgJtfGDCAx4Pnv4wpJN/4MrZo1mSylwaWimO85SCpwTCifODZ42lB4YB0GrNj1g4d4YOM
Kkk+WBoQPdpRvi5OIHyLqPYk0UVC3upqObeWzBu0p72brTo1LvQtRIzwPro/4P6KzdM06F35m9i+
3Oib81iP9DtyoOFN0uOjnVgUxhhNl68pu8wY7X5qz10bGmWC7zMxPH1jzfxr3Z4z74JM8QVEavOb
yMzDfJAMs+JxE3rFPbD84LYXOxwQ1lpdnelavipOdFAyd6vQhUDIWyi8gLdmasMyn1ICsGeLGYUQ
zsSvhtlzLn1vY3xTyWrDUh4E5voFtW+2JfGJkS2zpAn3LaJZuw3gL0gJ893t4XjhG+Z1b6HPHua+
vmFc1iJWrtWV4FR//nOqzcbX8pb4BoQ4tJjTgtdmAaZhP0wjjs4JyD/jI2kzmNWGxab3iUTl7IxC
RI6lN6fpeA5ZwoM/XeeXvu8qt72lq589/ywlPLqpWriamE+NkYh04rabAdNVZGbONI4n0zUFBuL2
ZPgjYbDPcrAQHH4LhY73kyJKAJjmsNltBjASMp+XdtgBeRLXPaXgCX10mlhMkYdmTqR+SaHHvcy7
Ciw/u1joTDeyCg/kGoPKjBPgetrqJAMdWk5QiyBLhHH51Im25vy8h1jOZkHeu3ItVYxYW9nMERGY
5w0gSoZtmv78bMpAAMbWqH5wGVHmxaPU4ek4CRdhTEsJbJjvlxQ9H8wloSm+SPY119YxPIWhnp6k
Nu0yaCLlolOLrN9n3fVjSq501K2paFJXyq0wZIA6vQ9XK1jpQDj5TA86RX6J+kGAQ9NzxZpq3/I0
8f9TMGDgp+FDxgDCaTZ8KfF1aH/g3asm0cIxYR/k9XSNSmiwXgUT+G0VIHYrd/ZIl8eGqiGfjJjK
Hm+zYvjBinuPG2bzxnSPLufRKxQWYhncZp3OVdjKW+kOOqWyKAMnPBlG1qYYlB/E2hZeCMWglQO6
X7p3C0iUz8DEDt/P3eH6u+ekyzl6ArrxeY1tJejK3SNALgJyAtr/oGMX9s7VMlkHs8nUVqyvC0vN
vmghzJM2id1PnIvFdREu8o9zqEw+hGtdvcpjm4OMcbXrz77tOTQkx6vlpd8r9J90zi/ME4cpqV9f
eMpmDCCe0qLfFVCMRs80QWVLZMtouInchVFMyHovpvd4FiZEpRow8iJTlteatQyoKWVbi2GvqZn8
9LaKDcB1qM1X50z2yR5MN5xeKoyevdeYQkGFhFPgjEGGIeKezuxTY0G5t/rQ/zc4i/pFBHjqfYmd
ui0m6ebLJOM0ynboJfHbz4kf53fJ6/7o+YVqsMXdZg5qazQGtDUAiJf6T3kDh6EpInPWgG6UD1U+
8XNrhKRm82LM4jrk1pxMjsjmlhfnSJjEOFHlr3uODoaDnQB2ovq9Xt5wT0i/E8Pzb1jJ8/m/ee4N
9tEoSvVMFfbq15f5OyHYNMix04nZxcWCDSFYfUjmRdYbeEN5/Y+E8JQUcS6UceonDUIzTSQ4/0QR
WivsKYLbN0U6lHC7+fIuE2EpiIBTMyrh8Hvu1CUNgJTnz96+tZX23t7ol5EXAVD1gUlv7WuAQD+i
IaStab0XF9ukW0KAluaACP+vjYGDMdDIyqq1nrek4EB3T32EWey1seieMQAcKq8KUO5R6QRIUF6c
qvuqACUggSv8PdB9lVelex3aD/QWSguBTa+Q0NVEoF5eTSHYZh9sHSVQFVmJq3NCIL0uUih/YhN/
axU0p2+SCySCokq4rwMOOuCAWAH8U+lA5zaCTUu45NvrDuBtxzTFnJPyarkGqmL2RWaYsbtdM4aM
IeSLSX173e5rpmFRp6l9gvbbqy7G0BYBE7x84uqaEABSYrqkhGCofVMkQSk1HFUBEL62LgBEWuf2
/zFi2L89Dw2jT77GBVgoqEnF1TIDLq+vYSHoiSmvzm0EEHzk+aR0QJgBOhDgIsTF3DeCNgS4ZAzE
4JtKOJUL2qGDENStmFUu+/r0oHDWU9YsLxbcl4JwByD/tYC7VlLonnsM3K9SzNdHSOwEvrJC5rI2
di2nSFXZKmwDm8Oia3aQ+o3IOMppgd1HlRj6RcVit9P3tcDGcwa5Dp1mfVZ2zh6SUJOODwylTxeW
auATVLre0gLH7XMbsRX+9RoRe4csgqhvENRI6QLs3gqJfDgKjuuCqxNJKwop784GzDRUSttFaD+w
BTYUEvXVtIuQquMXUEhya9ehg6cDTaWyumBBZFJWMutgsOUluoaYAqcTinTOLFKI0aTDRIc4iHY+
TF9lFtuv73BskD0isVQpSbX3umQQXGI4SSXQYbkSGHqLAYHV1dwKrtqnfZXyn1Pvlc5tBUpyorlB
yiwSMNHPTKeEaNLdPxsdE0uAghiGVUmne68Po5ns6xsmlkCkCPdUfV8KltuHZYfqGl1G5dU5KdDj
4kpvBVICAM44HSt7IPKk+1JwURL63eGCsyspdC5qpp1d2kMQIZPYC2YrXrStvk2xjmm1tQ50Ll6E
bd+Q1QH8I/IilIzoXC+vlg5A/gWDDeWUWs4dOg0ECX6lkRKhEmEx+RJGfBx3D2kvJMtONMF4hdLk
dur94aeSPAcIFR3RUUDGoNrih8cBioHjKNxHcXUuYCZtoMg6htRV6SUV0ILqJY+kjiglYWzo+ymv
7kkBeinpvUD+kAypTqNC9ZaItXEcuH0cJ/xH6i3l1bmwGQozwTMq5xm5UBoCE6GpuFKG1o4A5Uby
xMQeMhpIXJVb3iW7IDaspBQMvQ/GCBd5l0vmnNnXBY4FwDjkE3dF+M5FTAKqIi0FUijUT8kpH08n
2uTRMBrg62q70b0zQocVTlIXdKMPSRpIO/iCy6ulC0Bj+rQzISing3sBN17y/XGRcAKZ6EZLybH3
p7zK2UArxq4doXunA9wDslLQCRZ0MVdnZxfZXA2LQDoRaB6d/7WWdFEKopdX6nQwbDqsQA1RYKm3
fFMK2Alq7QIWsDMJ5Q07dDrQs3nAO/7XpTZ2BK4gk59qh6l9RipEjoDOBVN2JaauSYHwWbrWRoId
QgSTlGKdT2vZRfoOIOEjv95ZXdAMjJbsjtCxjoDaaGE4viM0BV1wQGl273DAp5eOnxXShTQe1C5x
6Q42zKLdh9zXETnXSjxsFSxQhwwC8wOkK260HgARp7hel1VFL0NDCriLUOgroimvvCqxd0gKIHpE
r73U4aCzFeDcEIyyRx0FOvJESZK90NVgWkihUlCJlAruIv6GQXxQfeuWoyCOSIwvhZha7bqkBSbc
JZJaIFwErB2Nmb95/9Igihx+3aTQObsIILxuEXq9FuAuMmiZScyQgZRXyyJQcRS05qaYaFlenQsg
odaQ71RW8QYFnH9nEfjW+3aRdm16tUVFru7h7dzpQJlEqzx5CV3gLUkxky6oCw2txFLZr21TctOs
zgUN5D/qavDr358kK7NQBENMy0OkI89CvJAC1NHEX2TU/sBq/gLAnHp+OC6hL/4kO4aQ+d0f7CAf
h7+v4R5iwoiAMzT+UCBhqntXwA/x//80+nZL/2fvlzt/qLxP/c/rFzy8deNeu7fa/fDCn6Sj9MmD
fQ3UzKZ+zGqiEsNRHkfRqIHKKeEj/z7JAYDnl0PwwsLHp66Uz3AUGPRn66Y+sL3mA5fwCekHTgOo
jEdZQxRlN77syqej0P+ZpLHfeOqqxVd67SRM0tE42X/qqnVafmXAkU+5/1TkjcXLplzZxQeTcLQa
pZP9lauuf+mVa5zZu+TnO+ZJFdFjU+xVQ6nsXc6Quj9ufM+6X1925fNJkk6bjwxDmYDJya58gcR9
f7dOOQdJp4Sz+8Hrt+SH8chrKKBaNWzKPvCHMPTjxG/uyKoLUHrpeOyPWlak6imTXjlZNdWiatiT
XfbToW2q2p+kF2aB4inY7NSg1Iuqm0Z26cuk8LMDMVf9SrJrX438uGE96FITLTDy6zJacxSPdyuV
h3nVUSG/dJaNnpgXOsnzhk7XPQvS6/tPMMqNmrBKwuo32OFXPmdBluQNzdYIjPFa5R87y3z+m88b
tqmuYb/F6kmRtpd+kwdP4rxlQ+r2C9mHvp48pu2ZdTTfiWq2/NLLUfPcqgvE8guv3l2Monnm+c1j
nfVF6fUt1v84SbNJw1LVFc23WPxqsvafGscYi4tC4Vss/j1Jg91KpUmBo1Ld/eD1J+91kubeu9NR
mnBSNjdnVd6SfvbyBoNR0N77oHXfwCW58fymxKsShOxT3wQhHkkzqqmbA6WXTifTNnK9LBjILvx5
EsfZJlyOWmECw6tEQl52+S9eMp68+5AdnG1Vplt2+a9J8RtFrJPIb3ODQ0Wss7Oyy98h/Qmsbg2X
os75ya+9bkaVdRZNdt37fOTtFEPYlDotJbvswySNONkaK1cJH+mVfSKblnrX2CbZpb+NOHcYWtXc
mtQZRepaevFJlr97OPbwFWWB9Pp+9pQwZKPhudXwT+m1fz8x+9lEzLFM068S3WH+aceGcuyfNZNr
4i+ewsko/ee/AAAA//8=</cx:binary>
              </cx:geoCache>
            </cx:geography>
          </cx:layoutPr>
          <cx:valueColors>
            <cx:minColor>
              <a:srgbClr val="FFFF00"/>
            </cx:minColor>
            <cx:midColor>
              <a:schemeClr val="bg2">
                <a:lumMod val="95000"/>
              </a:schemeClr>
            </cx:midColor>
            <cx:maxColor>
              <a:srgbClr val="00B0F0"/>
            </cx:maxColor>
          </cx:valueColors>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1.xml"/><Relationship Id="rId3" Type="http://schemas.openxmlformats.org/officeDocument/2006/relationships/chart" Target="../charts/chart7.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emf"/><Relationship Id="rId11" Type="http://schemas.openxmlformats.org/officeDocument/2006/relationships/chart" Target="../charts/chart10.xml"/><Relationship Id="rId5" Type="http://schemas.openxmlformats.org/officeDocument/2006/relationships/chart" Target="../charts/chart9.xml"/><Relationship Id="rId15" Type="http://schemas.openxmlformats.org/officeDocument/2006/relationships/chart" Target="../charts/chart12.xml"/><Relationship Id="rId10" Type="http://schemas.openxmlformats.org/officeDocument/2006/relationships/image" Target="../media/image6.emf"/><Relationship Id="rId4" Type="http://schemas.openxmlformats.org/officeDocument/2006/relationships/chart" Target="../charts/chart8.xml"/><Relationship Id="rId9" Type="http://schemas.openxmlformats.org/officeDocument/2006/relationships/image" Target="../media/image5.emf"/><Relationship Id="rId14"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png"/><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279400</xdr:colOff>
      <xdr:row>1</xdr:row>
      <xdr:rowOff>161925</xdr:rowOff>
    </xdr:from>
    <xdr:to>
      <xdr:col>11</xdr:col>
      <xdr:colOff>584200</xdr:colOff>
      <xdr:row>16</xdr:row>
      <xdr:rowOff>142875</xdr:rowOff>
    </xdr:to>
    <xdr:graphicFrame macro="">
      <xdr:nvGraphicFramePr>
        <xdr:cNvPr id="2" name="Chart 1">
          <a:extLst>
            <a:ext uri="{FF2B5EF4-FFF2-40B4-BE49-F238E27FC236}">
              <a16:creationId xmlns:a16="http://schemas.microsoft.com/office/drawing/2014/main" id="{06FDE615-93AC-0CD7-0842-E727005ED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304800</xdr:colOff>
      <xdr:row>4</xdr:row>
      <xdr:rowOff>50800</xdr:rowOff>
    </xdr:from>
    <xdr:to>
      <xdr:col>11</xdr:col>
      <xdr:colOff>0</xdr:colOff>
      <xdr:row>19</xdr:row>
      <xdr:rowOff>31750</xdr:rowOff>
    </xdr:to>
    <xdr:graphicFrame macro="">
      <xdr:nvGraphicFramePr>
        <xdr:cNvPr id="2" name="Chart 1">
          <a:extLst>
            <a:ext uri="{FF2B5EF4-FFF2-40B4-BE49-F238E27FC236}">
              <a16:creationId xmlns:a16="http://schemas.microsoft.com/office/drawing/2014/main" id="{8C4D1947-FCDD-6971-1351-8C34A8260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47625</xdr:colOff>
      <xdr:row>3</xdr:row>
      <xdr:rowOff>38100</xdr:rowOff>
    </xdr:from>
    <xdr:to>
      <xdr:col>16</xdr:col>
      <xdr:colOff>352425</xdr:colOff>
      <xdr:row>18</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5A3A633-4D3D-FEF0-CB5D-23BA31DD13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88125" y="5905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50800</xdr:colOff>
      <xdr:row>7</xdr:row>
      <xdr:rowOff>139700</xdr:rowOff>
    </xdr:from>
    <xdr:to>
      <xdr:col>8</xdr:col>
      <xdr:colOff>50800</xdr:colOff>
      <xdr:row>21</xdr:row>
      <xdr:rowOff>85725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28ABD58-3553-BC50-16CC-7786ACA143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52900" y="1428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7</xdr:row>
      <xdr:rowOff>127000</xdr:rowOff>
    </xdr:from>
    <xdr:to>
      <xdr:col>2</xdr:col>
      <xdr:colOff>146050</xdr:colOff>
      <xdr:row>21</xdr:row>
      <xdr:rowOff>73025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20D3E2B-447D-E3F5-07C7-811742C8B0D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500" y="1416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349250</xdr:colOff>
      <xdr:row>7</xdr:row>
      <xdr:rowOff>139700</xdr:rowOff>
    </xdr:from>
    <xdr:to>
      <xdr:col>4</xdr:col>
      <xdr:colOff>647700</xdr:colOff>
      <xdr:row>21</xdr:row>
      <xdr:rowOff>85725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EAAAA5D-8FDD-955F-ECCC-7484E9A1103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95500" y="1428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415925</xdr:colOff>
      <xdr:row>3</xdr:row>
      <xdr:rowOff>127000</xdr:rowOff>
    </xdr:from>
    <xdr:to>
      <xdr:col>13</xdr:col>
      <xdr:colOff>111125</xdr:colOff>
      <xdr:row>18</xdr:row>
      <xdr:rowOff>107950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DA74CF8-8276-F041-F1A6-8555249E22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2225" y="679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9</xdr:col>
      <xdr:colOff>247650</xdr:colOff>
      <xdr:row>0</xdr:row>
      <xdr:rowOff>177800</xdr:rowOff>
    </xdr:from>
    <xdr:to>
      <xdr:col>15</xdr:col>
      <xdr:colOff>247650</xdr:colOff>
      <xdr:row>10</xdr:row>
      <xdr:rowOff>177800</xdr:rowOff>
    </xdr:to>
    <xdr:graphicFrame macro="">
      <xdr:nvGraphicFramePr>
        <xdr:cNvPr id="2" name="Chart 1">
          <a:extLst>
            <a:ext uri="{FF2B5EF4-FFF2-40B4-BE49-F238E27FC236}">
              <a16:creationId xmlns:a16="http://schemas.microsoft.com/office/drawing/2014/main" id="{ABDF7DE3-328C-E801-68BD-89C5EC2DE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457200</xdr:colOff>
      <xdr:row>12</xdr:row>
      <xdr:rowOff>38100</xdr:rowOff>
    </xdr:from>
    <xdr:to>
      <xdr:col>16</xdr:col>
      <xdr:colOff>457200</xdr:colOff>
      <xdr:row>22</xdr:row>
      <xdr:rowOff>31750</xdr:rowOff>
    </xdr:to>
    <xdr:graphicFrame macro="">
      <xdr:nvGraphicFramePr>
        <xdr:cNvPr id="3" name="Chart 2">
          <a:extLst>
            <a:ext uri="{FF2B5EF4-FFF2-40B4-BE49-F238E27FC236}">
              <a16:creationId xmlns:a16="http://schemas.microsoft.com/office/drawing/2014/main" id="{08151AC5-7E47-F64B-7D78-6CB21EC85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142875</xdr:colOff>
      <xdr:row>0</xdr:row>
      <xdr:rowOff>76200</xdr:rowOff>
    </xdr:from>
    <xdr:ext cx="11401425" cy="290490"/>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401425" cy="290490"/>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58008</xdr:colOff>
      <xdr:row>12</xdr:row>
      <xdr:rowOff>98082</xdr:rowOff>
    </xdr:from>
    <xdr:ext cx="11623761" cy="3531716"/>
    <xdr:grpSp>
      <xdr:nvGrpSpPr>
        <xdr:cNvPr id="2" name="Shape 2">
          <a:extLst>
            <a:ext uri="{FF2B5EF4-FFF2-40B4-BE49-F238E27FC236}">
              <a16:creationId xmlns:a16="http://schemas.microsoft.com/office/drawing/2014/main" id="{00000000-0008-0000-0100-000002000000}"/>
            </a:ext>
          </a:extLst>
        </xdr:cNvPr>
        <xdr:cNvGrpSpPr/>
      </xdr:nvGrpSpPr>
      <xdr:grpSpPr>
        <a:xfrm>
          <a:off x="58008" y="2231682"/>
          <a:ext cx="11623761" cy="3531716"/>
          <a:chOff x="-79520" y="2751300"/>
          <a:chExt cx="10771520" cy="206861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79520" y="2751300"/>
            <a:ext cx="10771520" cy="2068610"/>
            <a:chOff x="59315" y="1971675"/>
            <a:chExt cx="12608935" cy="2240994"/>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59315" y="1993344"/>
              <a:ext cx="5219701" cy="2219325"/>
              <a:chOff x="59315" y="1993344"/>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59315" y="1993344"/>
                <a:ext cx="5219701" cy="2219325"/>
              </a:xfrm>
              <a:prstGeom prst="roundRect">
                <a:avLst>
                  <a:gd name="adj" fmla="val 7219"/>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91388</xdr:colOff>
      <xdr:row>32</xdr:row>
      <xdr:rowOff>64787</xdr:rowOff>
    </xdr:from>
    <xdr:ext cx="4841875"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91388" y="5831273"/>
          <a:ext cx="4841875" cy="2009775"/>
        </a:xfrm>
        <a:prstGeom prst="roundRect">
          <a:avLst>
            <a:gd name="adj" fmla="val 5729"/>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134209</xdr:colOff>
      <xdr:row>32</xdr:row>
      <xdr:rowOff>130517</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34209" y="589700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139014</xdr:colOff>
      <xdr:row>32</xdr:row>
      <xdr:rowOff>74312</xdr:rowOff>
    </xdr:from>
    <xdr:ext cx="3686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013068" y="5840798"/>
          <a:ext cx="3686175" cy="2009775"/>
        </a:xfrm>
        <a:prstGeom prst="roundRect">
          <a:avLst>
            <a:gd name="adj" fmla="val 8946"/>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184922</xdr:colOff>
      <xdr:row>32</xdr:row>
      <xdr:rowOff>129574</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058976" y="589606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257776</xdr:colOff>
      <xdr:row>32</xdr:row>
      <xdr:rowOff>125799</xdr:rowOff>
    </xdr:from>
    <xdr:ext cx="3022600" cy="1968500"/>
    <xdr:sp macro="" textlink="">
      <xdr:nvSpPr>
        <xdr:cNvPr id="19" name="Shape 19">
          <a:extLst>
            <a:ext uri="{FF2B5EF4-FFF2-40B4-BE49-F238E27FC236}">
              <a16:creationId xmlns:a16="http://schemas.microsoft.com/office/drawing/2014/main" id="{00000000-0008-0000-0100-000013000000}"/>
            </a:ext>
          </a:extLst>
        </xdr:cNvPr>
        <xdr:cNvSpPr/>
      </xdr:nvSpPr>
      <xdr:spPr>
        <a:xfrm>
          <a:off x="8787371" y="5892285"/>
          <a:ext cx="3022600" cy="1968500"/>
        </a:xfrm>
        <a:prstGeom prst="roundRect">
          <a:avLst>
            <a:gd name="adj" fmla="val 8264"/>
          </a:avLst>
        </a:prstGeom>
        <a:solidFill>
          <a:schemeClr val="tx2">
            <a:lumMod val="65000"/>
            <a:lumOff val="3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335091</xdr:colOff>
      <xdr:row>32</xdr:row>
      <xdr:rowOff>155318</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64686" y="5921804"/>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68649</xdr:colOff>
      <xdr:row>2</xdr:row>
      <xdr:rowOff>20937</xdr:rowOff>
    </xdr:from>
    <xdr:ext cx="11944337" cy="1875480"/>
    <xdr:grpSp>
      <xdr:nvGrpSpPr>
        <xdr:cNvPr id="21" name="Shape 2">
          <a:extLst>
            <a:ext uri="{FF2B5EF4-FFF2-40B4-BE49-F238E27FC236}">
              <a16:creationId xmlns:a16="http://schemas.microsoft.com/office/drawing/2014/main" id="{00000000-0008-0000-0100-000015000000}"/>
            </a:ext>
          </a:extLst>
        </xdr:cNvPr>
        <xdr:cNvGrpSpPr/>
      </xdr:nvGrpSpPr>
      <xdr:grpSpPr>
        <a:xfrm>
          <a:off x="68649" y="376537"/>
          <a:ext cx="11944337" cy="1875480"/>
          <a:chOff x="-129443" y="3022763"/>
          <a:chExt cx="10821431" cy="1518048"/>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129443" y="3022763"/>
            <a:ext cx="10821431" cy="1518048"/>
            <a:chOff x="1084" y="416603"/>
            <a:chExt cx="12649940" cy="1460306"/>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084" y="416603"/>
              <a:ext cx="2571905" cy="1419309"/>
              <a:chOff x="-9041" y="423929"/>
              <a:chExt cx="2744007" cy="1394453"/>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9041" y="680474"/>
                <a:ext cx="2744007" cy="1137908"/>
              </a:xfrm>
              <a:prstGeom prst="roundRect">
                <a:avLst>
                  <a:gd name="adj" fmla="val 5968"/>
                </a:avLst>
              </a:prstGeom>
              <a:solidFill>
                <a:schemeClr val="tx2">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lang="en-US"/>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66298" y="423929"/>
                <a:ext cx="2667000" cy="235388"/>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596981" y="416604"/>
              <a:ext cx="2592974" cy="1420217"/>
              <a:chOff x="42332" y="423930"/>
              <a:chExt cx="2777068" cy="1395345"/>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92751" y="677056"/>
                <a:ext cx="2726649" cy="1142219"/>
              </a:xfrm>
              <a:prstGeom prst="roundRect">
                <a:avLst>
                  <a:gd name="adj" fmla="val 6563"/>
                </a:avLst>
              </a:prstGeom>
              <a:solidFill>
                <a:schemeClr val="tx2">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42332" y="423930"/>
                <a:ext cx="2769866" cy="198049"/>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43180" y="422712"/>
              <a:ext cx="2465553" cy="1414109"/>
              <a:chOff x="137771" y="429931"/>
              <a:chExt cx="2681629" cy="1389344"/>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solidFill>
                <a:schemeClr val="tx2">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37771" y="429931"/>
                <a:ext cx="2667001" cy="235388"/>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28820"/>
              <a:ext cx="2394954" cy="1408001"/>
              <a:chOff x="152399" y="435932"/>
              <a:chExt cx="2667002" cy="1383343"/>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solidFill>
                <a:schemeClr val="tx2">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1" y="435932"/>
                <a:ext cx="2667000" cy="235388"/>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168111" y="434928"/>
              <a:ext cx="2220647" cy="1441981"/>
              <a:chOff x="108342" y="441933"/>
              <a:chExt cx="2424680" cy="1416728"/>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4"/>
                <a:ext cx="2380623" cy="1144287"/>
              </a:xfrm>
              <a:prstGeom prst="roundRect">
                <a:avLst>
                  <a:gd name="adj" fmla="val 7751"/>
                </a:avLst>
              </a:prstGeom>
              <a:solidFill>
                <a:schemeClr val="tx2">
                  <a:lumMod val="65000"/>
                  <a:lumOff val="3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08342" y="441933"/>
                <a:ext cx="2402651" cy="229386"/>
              </a:xfrm>
              <a:prstGeom prst="roundRect">
                <a:avLst>
                  <a:gd name="adj" fmla="val 16667"/>
                </a:avLst>
              </a:prstGeom>
              <a:solidFill>
                <a:schemeClr val="tx2">
                  <a:lumMod val="65000"/>
                  <a:lumOff val="3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188784</xdr:colOff>
      <xdr:row>4</xdr:row>
      <xdr:rowOff>8581</xdr:rowOff>
    </xdr:from>
    <xdr:to>
      <xdr:col>3</xdr:col>
      <xdr:colOff>429054</xdr:colOff>
      <xdr:row>5</xdr:row>
      <xdr:rowOff>128716</xdr:rowOff>
    </xdr:to>
    <xdr:sp macro="" textlink="KPI!B17">
      <xdr:nvSpPr>
        <xdr:cNvPr id="42" name="TextBox 41">
          <a:extLst>
            <a:ext uri="{FF2B5EF4-FFF2-40B4-BE49-F238E27FC236}">
              <a16:creationId xmlns:a16="http://schemas.microsoft.com/office/drawing/2014/main" id="{32E8E662-8810-2EB1-C21C-8B28D257A6FB}"/>
            </a:ext>
          </a:extLst>
        </xdr:cNvPr>
        <xdr:cNvSpPr txBox="1"/>
      </xdr:nvSpPr>
      <xdr:spPr>
        <a:xfrm>
          <a:off x="188784" y="729392"/>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D9CBBB-1295-433B-ABBB-72C36B21D860}" type="TxLink">
            <a:rPr lang="en-US" sz="1600" b="0" i="0" u="none" strike="noStrike">
              <a:solidFill>
                <a:srgbClr val="000000"/>
              </a:solidFill>
              <a:latin typeface="Arial Black" panose="020B0A04020102020204" pitchFamily="34" charset="0"/>
              <a:ea typeface="Calibri"/>
              <a:cs typeface="Calibri"/>
            </a:rPr>
            <a:pPr algn="ctr"/>
            <a:t> $22,97,200.86 </a:t>
          </a:fld>
          <a:endParaRPr lang="en-US" sz="1600">
            <a:latin typeface="Arial Black" panose="020B0A04020102020204" pitchFamily="34" charset="0"/>
          </a:endParaRPr>
        </a:p>
      </xdr:txBody>
    </xdr:sp>
    <xdr:clientData/>
  </xdr:twoCellAnchor>
  <xdr:twoCellAnchor>
    <xdr:from>
      <xdr:col>0</xdr:col>
      <xdr:colOff>231689</xdr:colOff>
      <xdr:row>5</xdr:row>
      <xdr:rowOff>154459</xdr:rowOff>
    </xdr:from>
    <xdr:to>
      <xdr:col>3</xdr:col>
      <xdr:colOff>403311</xdr:colOff>
      <xdr:row>8</xdr:row>
      <xdr:rowOff>85810</xdr:rowOff>
    </xdr:to>
    <xdr:graphicFrame macro="">
      <xdr:nvGraphicFramePr>
        <xdr:cNvPr id="43" name="Chart 42">
          <a:extLst>
            <a:ext uri="{FF2B5EF4-FFF2-40B4-BE49-F238E27FC236}">
              <a16:creationId xmlns:a16="http://schemas.microsoft.com/office/drawing/2014/main" id="{9C6C0CB8-7EC7-497A-A0A3-1B86FCD9F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188784</xdr:colOff>
      <xdr:row>4</xdr:row>
      <xdr:rowOff>46681</xdr:rowOff>
    </xdr:from>
    <xdr:to>
      <xdr:col>7</xdr:col>
      <xdr:colOff>429054</xdr:colOff>
      <xdr:row>5</xdr:row>
      <xdr:rowOff>166816</xdr:rowOff>
    </xdr:to>
    <xdr:sp macro="" textlink="KPI!$E$17">
      <xdr:nvSpPr>
        <xdr:cNvPr id="44" name="TextBox 43">
          <a:extLst>
            <a:ext uri="{FF2B5EF4-FFF2-40B4-BE49-F238E27FC236}">
              <a16:creationId xmlns:a16="http://schemas.microsoft.com/office/drawing/2014/main" id="{A7BB04C8-FA1C-4B61-84F0-71EB64F70B40}"/>
            </a:ext>
          </a:extLst>
        </xdr:cNvPr>
        <xdr:cNvSpPr txBox="1"/>
      </xdr:nvSpPr>
      <xdr:spPr>
        <a:xfrm>
          <a:off x="2625811" y="767492"/>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DE6063-58B9-4F06-AD7E-449C29690640}" type="TxLink">
            <a:rPr lang="en-US" sz="1600" b="0" i="0" u="none" strike="noStrike">
              <a:solidFill>
                <a:srgbClr val="000000"/>
              </a:solidFill>
              <a:latin typeface="Arial Black" panose="020B0A04020102020204" pitchFamily="34" charset="0"/>
              <a:ea typeface="Calibri"/>
              <a:cs typeface="Calibri"/>
            </a:rPr>
            <a:pPr algn="ctr"/>
            <a:t> $2,86,397.02 </a:t>
          </a:fld>
          <a:endParaRPr lang="en-US" sz="2400">
            <a:latin typeface="Arial Black" panose="020B0A04020102020204" pitchFamily="34" charset="0"/>
          </a:endParaRPr>
        </a:p>
      </xdr:txBody>
    </xdr:sp>
    <xdr:clientData/>
  </xdr:twoCellAnchor>
  <xdr:twoCellAnchor>
    <xdr:from>
      <xdr:col>15</xdr:col>
      <xdr:colOff>506285</xdr:colOff>
      <xdr:row>4</xdr:row>
      <xdr:rowOff>94391</xdr:rowOff>
    </xdr:from>
    <xdr:to>
      <xdr:col>19</xdr:col>
      <xdr:colOff>128717</xdr:colOff>
      <xdr:row>6</xdr:row>
      <xdr:rowOff>17161</xdr:rowOff>
    </xdr:to>
    <xdr:sp macro="" textlink="KPI!$R$17">
      <xdr:nvSpPr>
        <xdr:cNvPr id="45" name="TextBox 44">
          <a:extLst>
            <a:ext uri="{FF2B5EF4-FFF2-40B4-BE49-F238E27FC236}">
              <a16:creationId xmlns:a16="http://schemas.microsoft.com/office/drawing/2014/main" id="{25BCA6FB-17BD-4397-AADB-52E97B942011}"/>
            </a:ext>
          </a:extLst>
        </xdr:cNvPr>
        <xdr:cNvSpPr txBox="1"/>
      </xdr:nvSpPr>
      <xdr:spPr>
        <a:xfrm>
          <a:off x="9645136" y="815202"/>
          <a:ext cx="2059459" cy="283175"/>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A543D26-18BB-4B42-9171-70AE65743559}" type="TxLink">
            <a:rPr lang="en-US" sz="1600" b="0" i="0" u="none" strike="noStrike">
              <a:solidFill>
                <a:srgbClr val="000000"/>
              </a:solidFill>
              <a:latin typeface="Arial Black" panose="020B0A04020102020204" pitchFamily="34" charset="0"/>
              <a:ea typeface="Calibri"/>
              <a:cs typeface="Calibri"/>
            </a:rPr>
            <a:pPr algn="ctr"/>
            <a:t>12.47%</a:t>
          </a:fld>
          <a:endParaRPr lang="en-US" sz="2400">
            <a:latin typeface="Arial Black" panose="020B0A04020102020204" pitchFamily="34" charset="0"/>
          </a:endParaRPr>
        </a:p>
      </xdr:txBody>
    </xdr:sp>
    <xdr:clientData/>
  </xdr:twoCellAnchor>
  <xdr:twoCellAnchor>
    <xdr:from>
      <xdr:col>12</xdr:col>
      <xdr:colOff>109494</xdr:colOff>
      <xdr:row>4</xdr:row>
      <xdr:rowOff>70363</xdr:rowOff>
    </xdr:from>
    <xdr:to>
      <xdr:col>15</xdr:col>
      <xdr:colOff>349764</xdr:colOff>
      <xdr:row>6</xdr:row>
      <xdr:rowOff>10296</xdr:rowOff>
    </xdr:to>
    <xdr:sp macro="" textlink="KPI!$N$17">
      <xdr:nvSpPr>
        <xdr:cNvPr id="46" name="TextBox 45">
          <a:extLst>
            <a:ext uri="{FF2B5EF4-FFF2-40B4-BE49-F238E27FC236}">
              <a16:creationId xmlns:a16="http://schemas.microsoft.com/office/drawing/2014/main" id="{F4B93CD1-8B10-4DE4-B1D0-405EFB7FCB23}"/>
            </a:ext>
          </a:extLst>
        </xdr:cNvPr>
        <xdr:cNvSpPr txBox="1"/>
      </xdr:nvSpPr>
      <xdr:spPr>
        <a:xfrm>
          <a:off x="7420575" y="791174"/>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B4BD18-7EC3-466E-B88B-C08EF72F105C}" type="TxLink">
            <a:rPr lang="en-US" sz="1600" b="0" i="0" u="none" strike="noStrike">
              <a:solidFill>
                <a:srgbClr val="000000"/>
              </a:solidFill>
              <a:latin typeface="Arial Black" panose="020B0A04020102020204" pitchFamily="34" charset="0"/>
              <a:ea typeface="Calibri"/>
              <a:cs typeface="Calibri"/>
            </a:rPr>
            <a:pPr algn="ctr"/>
            <a:t># 9994</a:t>
          </a:fld>
          <a:endParaRPr lang="en-US" sz="2400">
            <a:latin typeface="Arial Black" panose="020B0A04020102020204" pitchFamily="34" charset="0"/>
          </a:endParaRPr>
        </a:p>
      </xdr:txBody>
    </xdr:sp>
    <xdr:clientData/>
  </xdr:twoCellAnchor>
  <xdr:twoCellAnchor>
    <xdr:from>
      <xdr:col>8</xdr:col>
      <xdr:colOff>236152</xdr:colOff>
      <xdr:row>4</xdr:row>
      <xdr:rowOff>94048</xdr:rowOff>
    </xdr:from>
    <xdr:to>
      <xdr:col>11</xdr:col>
      <xdr:colOff>476422</xdr:colOff>
      <xdr:row>6</xdr:row>
      <xdr:rowOff>33981</xdr:rowOff>
    </xdr:to>
    <xdr:sp macro="" textlink="KPI!$I$17">
      <xdr:nvSpPr>
        <xdr:cNvPr id="47" name="TextBox 46">
          <a:extLst>
            <a:ext uri="{FF2B5EF4-FFF2-40B4-BE49-F238E27FC236}">
              <a16:creationId xmlns:a16="http://schemas.microsoft.com/office/drawing/2014/main" id="{0F499D13-AFD3-4B8C-A599-96427F8C3388}"/>
            </a:ext>
          </a:extLst>
        </xdr:cNvPr>
        <xdr:cNvSpPr txBox="1"/>
      </xdr:nvSpPr>
      <xdr:spPr>
        <a:xfrm>
          <a:off x="5110206" y="814859"/>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02EC965-52B9-4874-BC33-D066C034DE2A}" type="TxLink">
            <a:rPr lang="en-US" sz="1600" b="0" i="0" u="none" strike="noStrike">
              <a:solidFill>
                <a:srgbClr val="000000"/>
              </a:solidFill>
              <a:latin typeface="Arial Black" panose="020B0A04020102020204" pitchFamily="34" charset="0"/>
              <a:ea typeface="Calibri"/>
              <a:cs typeface="Calibri"/>
            </a:rPr>
            <a:pPr algn="ctr"/>
            <a:t># 37873</a:t>
          </a:fld>
          <a:endParaRPr lang="en-US" sz="2400">
            <a:latin typeface="Arial Black" panose="020B0A04020102020204" pitchFamily="34" charset="0"/>
          </a:endParaRPr>
        </a:p>
      </xdr:txBody>
    </xdr:sp>
    <xdr:clientData/>
  </xdr:twoCellAnchor>
  <xdr:twoCellAnchor>
    <xdr:from>
      <xdr:col>0</xdr:col>
      <xdr:colOff>156862</xdr:colOff>
      <xdr:row>9</xdr:row>
      <xdr:rowOff>49083</xdr:rowOff>
    </xdr:from>
    <xdr:to>
      <xdr:col>3</xdr:col>
      <xdr:colOff>397132</xdr:colOff>
      <xdr:row>10</xdr:row>
      <xdr:rowOff>169218</xdr:rowOff>
    </xdr:to>
    <xdr:sp macro="" textlink="">
      <xdr:nvSpPr>
        <xdr:cNvPr id="48" name="TextBox 47">
          <a:extLst>
            <a:ext uri="{FF2B5EF4-FFF2-40B4-BE49-F238E27FC236}">
              <a16:creationId xmlns:a16="http://schemas.microsoft.com/office/drawing/2014/main" id="{DAE74BF9-D57B-4EC6-AABC-20C33FFC93F0}"/>
            </a:ext>
          </a:extLst>
        </xdr:cNvPr>
        <xdr:cNvSpPr txBox="1"/>
      </xdr:nvSpPr>
      <xdr:spPr>
        <a:xfrm>
          <a:off x="156862" y="1670907"/>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rgbClr val="000000"/>
              </a:solidFill>
              <a:latin typeface="Arial Black" panose="020B0A04020102020204" pitchFamily="34" charset="0"/>
              <a:ea typeface="Calibri"/>
              <a:cs typeface="Calibri"/>
            </a:rPr>
            <a:t> </a:t>
          </a:r>
          <a:r>
            <a:rPr lang="en-US" sz="900" b="1" i="0" u="none" strike="noStrike">
              <a:solidFill>
                <a:srgbClr val="000000"/>
              </a:solidFill>
              <a:latin typeface="Arial Black" panose="020B0A04020102020204" pitchFamily="34" charset="0"/>
              <a:ea typeface="Calibri"/>
              <a:cs typeface="Calibri"/>
            </a:rPr>
            <a:t>YOY GROWTH</a:t>
          </a:r>
          <a:endParaRPr lang="en-US" sz="16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4</xdr:col>
      <xdr:colOff>315440</xdr:colOff>
      <xdr:row>6</xdr:row>
      <xdr:rowOff>20852</xdr:rowOff>
    </xdr:from>
    <xdr:to>
      <xdr:col>7</xdr:col>
      <xdr:colOff>356064</xdr:colOff>
      <xdr:row>9</xdr:row>
      <xdr:rowOff>145879</xdr:rowOff>
    </xdr:to>
    <xdr:graphicFrame macro="">
      <xdr:nvGraphicFramePr>
        <xdr:cNvPr id="53" name="Chart 52">
          <a:extLst>
            <a:ext uri="{FF2B5EF4-FFF2-40B4-BE49-F238E27FC236}">
              <a16:creationId xmlns:a16="http://schemas.microsoft.com/office/drawing/2014/main" id="{C06EBAD1-77E0-4106-982D-314A615D8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274595</xdr:colOff>
      <xdr:row>6</xdr:row>
      <xdr:rowOff>63757</xdr:rowOff>
    </xdr:from>
    <xdr:to>
      <xdr:col>11</xdr:col>
      <xdr:colOff>566352</xdr:colOff>
      <xdr:row>9</xdr:row>
      <xdr:rowOff>137298</xdr:rowOff>
    </xdr:to>
    <xdr:graphicFrame macro="">
      <xdr:nvGraphicFramePr>
        <xdr:cNvPr id="54" name="Chart 53">
          <a:extLst>
            <a:ext uri="{FF2B5EF4-FFF2-40B4-BE49-F238E27FC236}">
              <a16:creationId xmlns:a16="http://schemas.microsoft.com/office/drawing/2014/main" id="{8C320935-E09E-4D42-8DC1-8286EC283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102973</xdr:colOff>
      <xdr:row>6</xdr:row>
      <xdr:rowOff>81005</xdr:rowOff>
    </xdr:from>
    <xdr:to>
      <xdr:col>15</xdr:col>
      <xdr:colOff>411893</xdr:colOff>
      <xdr:row>9</xdr:row>
      <xdr:rowOff>120136</xdr:rowOff>
    </xdr:to>
    <xdr:graphicFrame macro="">
      <xdr:nvGraphicFramePr>
        <xdr:cNvPr id="55" name="Chart 54">
          <a:extLst>
            <a:ext uri="{FF2B5EF4-FFF2-40B4-BE49-F238E27FC236}">
              <a16:creationId xmlns:a16="http://schemas.microsoft.com/office/drawing/2014/main" id="{7FFDCF7C-CB34-42DF-BBD2-5146CED9F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487063</xdr:colOff>
      <xdr:row>6</xdr:row>
      <xdr:rowOff>89502</xdr:rowOff>
    </xdr:from>
    <xdr:to>
      <xdr:col>19</xdr:col>
      <xdr:colOff>163042</xdr:colOff>
      <xdr:row>9</xdr:row>
      <xdr:rowOff>102974</xdr:rowOff>
    </xdr:to>
    <xdr:graphicFrame macro="">
      <xdr:nvGraphicFramePr>
        <xdr:cNvPr id="56" name="Chart 55">
          <a:extLst>
            <a:ext uri="{FF2B5EF4-FFF2-40B4-BE49-F238E27FC236}">
              <a16:creationId xmlns:a16="http://schemas.microsoft.com/office/drawing/2014/main" id="{89C32F75-9B44-44BC-879D-3CAC881E5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47065</xdr:colOff>
          <xdr:row>9</xdr:row>
          <xdr:rowOff>128718</xdr:rowOff>
        </xdr:from>
        <xdr:to>
          <xdr:col>3</xdr:col>
          <xdr:colOff>362527</xdr:colOff>
          <xdr:row>10</xdr:row>
          <xdr:rowOff>163041</xdr:rowOff>
        </xdr:to>
        <xdr:pic>
          <xdr:nvPicPr>
            <xdr:cNvPr id="62" name="Picture 61">
              <a:extLst>
                <a:ext uri="{FF2B5EF4-FFF2-40B4-BE49-F238E27FC236}">
                  <a16:creationId xmlns:a16="http://schemas.microsoft.com/office/drawing/2014/main" id="{729419DF-7AE3-CC77-65E3-2609A39955DD}"/>
                </a:ext>
              </a:extLst>
            </xdr:cNvPr>
            <xdr:cNvPicPr>
              <a:picLocks noChangeAspect="1" noChangeArrowheads="1"/>
              <a:extLst>
                <a:ext uri="{84589F7E-364E-4C9E-8A38-B11213B215E9}">
                  <a14:cameraTool cellRange="'KPI YOY'!$I$9" spid="_x0000_s7267"/>
                </a:ext>
              </a:extLst>
            </xdr:cNvPicPr>
          </xdr:nvPicPr>
          <xdr:blipFill>
            <a:blip xmlns:r="http://schemas.openxmlformats.org/officeDocument/2006/relationships" r:embed="rId6"/>
            <a:srcRect/>
            <a:stretch>
              <a:fillRect/>
            </a:stretch>
          </xdr:blipFill>
          <xdr:spPr bwMode="auto">
            <a:xfrm>
              <a:off x="1265579" y="1750542"/>
              <a:ext cx="924718" cy="214526"/>
            </a:xfrm>
            <a:prstGeom prst="rect">
              <a:avLst/>
            </a:prstGeom>
            <a:noFill/>
            <a:ln>
              <a:gradFill flip="none" rotWithShape="1">
                <a:gsLst>
                  <a:gs pos="100000">
                    <a:srgbClr val="878787"/>
                  </a:gs>
                  <a:gs pos="94000">
                    <a:schemeClr val="accent3">
                      <a:lumMod val="89000"/>
                    </a:schemeClr>
                  </a:gs>
                  <a:gs pos="100000">
                    <a:schemeClr val="accent3">
                      <a:lumMod val="89000"/>
                    </a:schemeClr>
                  </a:gs>
                  <a:gs pos="96000">
                    <a:schemeClr val="accent3">
                      <a:lumMod val="73000"/>
                    </a:schemeClr>
                  </a:gs>
                  <a:gs pos="97000">
                    <a:schemeClr val="accent3">
                      <a:lumMod val="70000"/>
                    </a:schemeClr>
                  </a:gs>
                </a:gsLst>
                <a:path path="circle">
                  <a:fillToRect l="50000" t="50000" r="50000" b="50000"/>
                </a:path>
                <a:tileRect/>
              </a:gradFill>
            </a:ln>
            <a:extLst>
              <a:ext uri="{909E8E84-426E-40DD-AFC4-6F175D3DCCD1}">
                <a14:hiddenFill>
                  <a:solidFill>
                    <a:srgbClr val="FFFFFF"/>
                  </a:solidFill>
                </a14:hiddenFill>
              </a:ext>
            </a:extLst>
          </xdr:spPr>
        </xdr:pic>
        <xdr:clientData/>
      </xdr:twoCellAnchor>
    </mc:Choice>
    <mc:Fallback/>
  </mc:AlternateContent>
  <xdr:twoCellAnchor>
    <xdr:from>
      <xdr:col>4</xdr:col>
      <xdr:colOff>317500</xdr:colOff>
      <xdr:row>10</xdr:row>
      <xdr:rowOff>17162</xdr:rowOff>
    </xdr:from>
    <xdr:to>
      <xdr:col>7</xdr:col>
      <xdr:colOff>557770</xdr:colOff>
      <xdr:row>11</xdr:row>
      <xdr:rowOff>137297</xdr:rowOff>
    </xdr:to>
    <xdr:sp macro="" textlink="">
      <xdr:nvSpPr>
        <xdr:cNvPr id="63" name="TextBox 62">
          <a:extLst>
            <a:ext uri="{FF2B5EF4-FFF2-40B4-BE49-F238E27FC236}">
              <a16:creationId xmlns:a16="http://schemas.microsoft.com/office/drawing/2014/main" id="{1275C11E-FA27-47C3-A6E4-32B387AFFE7F}"/>
            </a:ext>
          </a:extLst>
        </xdr:cNvPr>
        <xdr:cNvSpPr txBox="1"/>
      </xdr:nvSpPr>
      <xdr:spPr>
        <a:xfrm>
          <a:off x="2754527" y="1819189"/>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rgbClr val="000000"/>
              </a:solidFill>
              <a:latin typeface="Arial Black" panose="020B0A04020102020204" pitchFamily="34" charset="0"/>
              <a:ea typeface="Calibri"/>
              <a:cs typeface="Calibri"/>
            </a:rPr>
            <a:t> </a:t>
          </a:r>
          <a:r>
            <a:rPr lang="en-US" sz="900" b="1" i="0" u="none" strike="noStrike">
              <a:solidFill>
                <a:srgbClr val="000000"/>
              </a:solidFill>
              <a:latin typeface="Arial Black" panose="020B0A04020102020204" pitchFamily="34" charset="0"/>
              <a:ea typeface="Calibri"/>
              <a:cs typeface="Calibri"/>
            </a:rPr>
            <a:t>YOY GROWTH</a:t>
          </a:r>
          <a:endParaRPr lang="en-US" sz="16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15</xdr:col>
      <xdr:colOff>549190</xdr:colOff>
      <xdr:row>10</xdr:row>
      <xdr:rowOff>8581</xdr:rowOff>
    </xdr:from>
    <xdr:to>
      <xdr:col>19</xdr:col>
      <xdr:colOff>180203</xdr:colOff>
      <xdr:row>11</xdr:row>
      <xdr:rowOff>128716</xdr:rowOff>
    </xdr:to>
    <xdr:sp macro="" textlink="">
      <xdr:nvSpPr>
        <xdr:cNvPr id="65" name="TextBox 64">
          <a:extLst>
            <a:ext uri="{FF2B5EF4-FFF2-40B4-BE49-F238E27FC236}">
              <a16:creationId xmlns:a16="http://schemas.microsoft.com/office/drawing/2014/main" id="{2F536B5C-99C0-4B9A-9C20-F2DDE83F0535}"/>
            </a:ext>
          </a:extLst>
        </xdr:cNvPr>
        <xdr:cNvSpPr txBox="1"/>
      </xdr:nvSpPr>
      <xdr:spPr>
        <a:xfrm>
          <a:off x="9688041" y="1810608"/>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rgbClr val="000000"/>
              </a:solidFill>
              <a:latin typeface="Arial Black" panose="020B0A04020102020204" pitchFamily="34" charset="0"/>
              <a:ea typeface="Calibri"/>
              <a:cs typeface="Calibri"/>
            </a:rPr>
            <a:t> </a:t>
          </a:r>
          <a:r>
            <a:rPr lang="en-US" sz="900" b="1" i="0" u="none" strike="noStrike">
              <a:solidFill>
                <a:srgbClr val="000000"/>
              </a:solidFill>
              <a:latin typeface="Arial Black" panose="020B0A04020102020204" pitchFamily="34" charset="0"/>
              <a:ea typeface="Calibri"/>
              <a:cs typeface="Calibri"/>
            </a:rPr>
            <a:t>YOY GROWTH</a:t>
          </a:r>
          <a:endParaRPr lang="en-US" sz="16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12</xdr:col>
      <xdr:colOff>152400</xdr:colOff>
      <xdr:row>9</xdr:row>
      <xdr:rowOff>178144</xdr:rowOff>
    </xdr:from>
    <xdr:to>
      <xdr:col>15</xdr:col>
      <xdr:colOff>392670</xdr:colOff>
      <xdr:row>11</xdr:row>
      <xdr:rowOff>118076</xdr:rowOff>
    </xdr:to>
    <xdr:sp macro="" textlink="">
      <xdr:nvSpPr>
        <xdr:cNvPr id="67" name="TextBox 66">
          <a:extLst>
            <a:ext uri="{FF2B5EF4-FFF2-40B4-BE49-F238E27FC236}">
              <a16:creationId xmlns:a16="http://schemas.microsoft.com/office/drawing/2014/main" id="{1F5CAD0E-63D4-4506-9F62-3603A6EECB03}"/>
            </a:ext>
          </a:extLst>
        </xdr:cNvPr>
        <xdr:cNvSpPr txBox="1"/>
      </xdr:nvSpPr>
      <xdr:spPr>
        <a:xfrm>
          <a:off x="7463481" y="1799968"/>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rgbClr val="000000"/>
              </a:solidFill>
              <a:latin typeface="Arial Black" panose="020B0A04020102020204" pitchFamily="34" charset="0"/>
              <a:ea typeface="Calibri"/>
              <a:cs typeface="Calibri"/>
            </a:rPr>
            <a:t> </a:t>
          </a:r>
          <a:r>
            <a:rPr lang="en-US" sz="900" b="1" i="0" u="none" strike="noStrike">
              <a:solidFill>
                <a:srgbClr val="000000"/>
              </a:solidFill>
              <a:latin typeface="Arial Black" panose="020B0A04020102020204" pitchFamily="34" charset="0"/>
              <a:ea typeface="Calibri"/>
              <a:cs typeface="Calibri"/>
            </a:rPr>
            <a:t>YOY GROWTH</a:t>
          </a:r>
          <a:endParaRPr lang="en-US" sz="1600" b="1" i="0" u="none" strike="noStrike">
            <a:solidFill>
              <a:srgbClr val="000000"/>
            </a:solidFill>
            <a:latin typeface="Arial Black" panose="020B0A04020102020204" pitchFamily="34" charset="0"/>
            <a:ea typeface="Calibri"/>
            <a:cs typeface="Calibri"/>
          </a:endParaRPr>
        </a:p>
      </xdr:txBody>
    </xdr:sp>
    <xdr:clientData/>
  </xdr:twoCellAnchor>
  <xdr:twoCellAnchor>
    <xdr:from>
      <xdr:col>8</xdr:col>
      <xdr:colOff>304800</xdr:colOff>
      <xdr:row>10</xdr:row>
      <xdr:rowOff>13043</xdr:rowOff>
    </xdr:from>
    <xdr:to>
      <xdr:col>11</xdr:col>
      <xdr:colOff>545070</xdr:colOff>
      <xdr:row>11</xdr:row>
      <xdr:rowOff>133178</xdr:rowOff>
    </xdr:to>
    <xdr:sp macro="" textlink="">
      <xdr:nvSpPr>
        <xdr:cNvPr id="69" name="TextBox 68">
          <a:extLst>
            <a:ext uri="{FF2B5EF4-FFF2-40B4-BE49-F238E27FC236}">
              <a16:creationId xmlns:a16="http://schemas.microsoft.com/office/drawing/2014/main" id="{DFF127A1-F5A3-45D0-976C-1B134EDF3AD2}"/>
            </a:ext>
          </a:extLst>
        </xdr:cNvPr>
        <xdr:cNvSpPr txBox="1"/>
      </xdr:nvSpPr>
      <xdr:spPr>
        <a:xfrm>
          <a:off x="5178854" y="1815070"/>
          <a:ext cx="2068040" cy="300338"/>
        </a:xfrm>
        <a:prstGeom prst="rect">
          <a:avLst/>
        </a:prstGeom>
        <a:solidFill>
          <a:schemeClr val="tx2">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u="none" strike="noStrike">
              <a:solidFill>
                <a:srgbClr val="000000"/>
              </a:solidFill>
              <a:latin typeface="Arial Black" panose="020B0A04020102020204" pitchFamily="34" charset="0"/>
              <a:ea typeface="Calibri"/>
              <a:cs typeface="Calibri"/>
            </a:rPr>
            <a:t> </a:t>
          </a:r>
          <a:r>
            <a:rPr lang="en-US" sz="900" b="1" i="0" u="none" strike="noStrike">
              <a:solidFill>
                <a:srgbClr val="000000"/>
              </a:solidFill>
              <a:latin typeface="Arial Black" panose="020B0A04020102020204" pitchFamily="34" charset="0"/>
              <a:ea typeface="Calibri"/>
              <a:cs typeface="Calibri"/>
            </a:rPr>
            <a:t>YOY GROWTH</a:t>
          </a:r>
          <a:endParaRPr lang="en-US" sz="1600" b="1" i="0" u="none" strike="noStrike">
            <a:solidFill>
              <a:srgbClr val="000000"/>
            </a:solidFill>
            <a:latin typeface="Arial Black" panose="020B0A04020102020204" pitchFamily="34" charset="0"/>
            <a:ea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6</xdr:col>
          <xdr:colOff>205945</xdr:colOff>
          <xdr:row>10</xdr:row>
          <xdr:rowOff>111554</xdr:rowOff>
        </xdr:from>
        <xdr:to>
          <xdr:col>7</xdr:col>
          <xdr:colOff>428196</xdr:colOff>
          <xdr:row>11</xdr:row>
          <xdr:rowOff>124254</xdr:rowOff>
        </xdr:to>
        <xdr:pic>
          <xdr:nvPicPr>
            <xdr:cNvPr id="72" name="Picture 71">
              <a:extLst>
                <a:ext uri="{FF2B5EF4-FFF2-40B4-BE49-F238E27FC236}">
                  <a16:creationId xmlns:a16="http://schemas.microsoft.com/office/drawing/2014/main" id="{2805FC74-01A8-817A-F7FC-96255A011403}"/>
                </a:ext>
              </a:extLst>
            </xdr:cNvPr>
            <xdr:cNvPicPr>
              <a:picLocks noChangeAspect="1" noChangeArrowheads="1"/>
              <a:extLst>
                <a:ext uri="{84589F7E-364E-4C9E-8A38-B11213B215E9}">
                  <a14:cameraTool cellRange="'KPI YOY'!$J$9" spid="_x0000_s7268"/>
                </a:ext>
              </a:extLst>
            </xdr:cNvPicPr>
          </xdr:nvPicPr>
          <xdr:blipFill>
            <a:blip xmlns:r="http://schemas.openxmlformats.org/officeDocument/2006/relationships" r:embed="rId7"/>
            <a:srcRect/>
            <a:stretch>
              <a:fillRect/>
            </a:stretch>
          </xdr:blipFill>
          <xdr:spPr bwMode="auto">
            <a:xfrm>
              <a:off x="3861486" y="1913581"/>
              <a:ext cx="831507" cy="19290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231688</xdr:colOff>
          <xdr:row>10</xdr:row>
          <xdr:rowOff>102973</xdr:rowOff>
        </xdr:from>
        <xdr:to>
          <xdr:col>11</xdr:col>
          <xdr:colOff>314239</xdr:colOff>
          <xdr:row>11</xdr:row>
          <xdr:rowOff>115673</xdr:rowOff>
        </xdr:to>
        <xdr:pic>
          <xdr:nvPicPr>
            <xdr:cNvPr id="74" name="Picture 73">
              <a:extLst>
                <a:ext uri="{FF2B5EF4-FFF2-40B4-BE49-F238E27FC236}">
                  <a16:creationId xmlns:a16="http://schemas.microsoft.com/office/drawing/2014/main" id="{E8956B9F-6292-D509-1168-86F95774D83B}"/>
                </a:ext>
              </a:extLst>
            </xdr:cNvPr>
            <xdr:cNvPicPr>
              <a:picLocks noChangeAspect="1" noChangeArrowheads="1"/>
              <a:extLst>
                <a:ext uri="{84589F7E-364E-4C9E-8A38-B11213B215E9}">
                  <a14:cameraTool cellRange="'KPI YOY'!$K$9" spid="_x0000_s7269"/>
                </a:ext>
              </a:extLst>
            </xdr:cNvPicPr>
          </xdr:nvPicPr>
          <xdr:blipFill>
            <a:blip xmlns:r="http://schemas.openxmlformats.org/officeDocument/2006/relationships" r:embed="rId8"/>
            <a:srcRect/>
            <a:stretch>
              <a:fillRect/>
            </a:stretch>
          </xdr:blipFill>
          <xdr:spPr bwMode="auto">
            <a:xfrm>
              <a:off x="6324256" y="1905000"/>
              <a:ext cx="691807" cy="19290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60067</xdr:colOff>
          <xdr:row>10</xdr:row>
          <xdr:rowOff>94392</xdr:rowOff>
        </xdr:from>
        <xdr:to>
          <xdr:col>15</xdr:col>
          <xdr:colOff>282318</xdr:colOff>
          <xdr:row>11</xdr:row>
          <xdr:rowOff>107091</xdr:rowOff>
        </xdr:to>
        <xdr:pic>
          <xdr:nvPicPr>
            <xdr:cNvPr id="76" name="Picture 75">
              <a:extLst>
                <a:ext uri="{FF2B5EF4-FFF2-40B4-BE49-F238E27FC236}">
                  <a16:creationId xmlns:a16="http://schemas.microsoft.com/office/drawing/2014/main" id="{C657362C-C245-CD31-F3A5-8FF88C5F3A9B}"/>
                </a:ext>
              </a:extLst>
            </xdr:cNvPr>
            <xdr:cNvPicPr>
              <a:picLocks noChangeAspect="1" noChangeArrowheads="1"/>
              <a:extLst>
                <a:ext uri="{84589F7E-364E-4C9E-8A38-B11213B215E9}">
                  <a14:cameraTool cellRange="'KPI YOY'!$L$9" spid="_x0000_s7270"/>
                </a:ext>
              </a:extLst>
            </xdr:cNvPicPr>
          </xdr:nvPicPr>
          <xdr:blipFill>
            <a:blip xmlns:r="http://schemas.openxmlformats.org/officeDocument/2006/relationships" r:embed="rId9"/>
            <a:srcRect/>
            <a:stretch>
              <a:fillRect/>
            </a:stretch>
          </xdr:blipFill>
          <xdr:spPr bwMode="auto">
            <a:xfrm>
              <a:off x="8589662" y="1896419"/>
              <a:ext cx="831507" cy="19290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429054</xdr:colOff>
          <xdr:row>10</xdr:row>
          <xdr:rowOff>111554</xdr:rowOff>
        </xdr:from>
        <xdr:to>
          <xdr:col>19</xdr:col>
          <xdr:colOff>73565</xdr:colOff>
          <xdr:row>11</xdr:row>
          <xdr:rowOff>117458</xdr:rowOff>
        </xdr:to>
        <xdr:pic>
          <xdr:nvPicPr>
            <xdr:cNvPr id="77" name="Picture 76">
              <a:extLst>
                <a:ext uri="{FF2B5EF4-FFF2-40B4-BE49-F238E27FC236}">
                  <a16:creationId xmlns:a16="http://schemas.microsoft.com/office/drawing/2014/main" id="{364B33D4-B0B2-AB40-0B5B-189B3629DF12}"/>
                </a:ext>
              </a:extLst>
            </xdr:cNvPr>
            <xdr:cNvPicPr>
              <a:picLocks noChangeAspect="1" noChangeArrowheads="1"/>
              <a:extLst>
                <a:ext uri="{84589F7E-364E-4C9E-8A38-B11213B215E9}">
                  <a14:cameraTool cellRange="'KPI YOY'!$M$9" spid="_x0000_s7271"/>
                </a:ext>
              </a:extLst>
            </xdr:cNvPicPr>
          </xdr:nvPicPr>
          <xdr:blipFill>
            <a:blip xmlns:r="http://schemas.openxmlformats.org/officeDocument/2006/relationships" r:embed="rId10"/>
            <a:srcRect/>
            <a:stretch>
              <a:fillRect/>
            </a:stretch>
          </xdr:blipFill>
          <xdr:spPr bwMode="auto">
            <a:xfrm>
              <a:off x="10845282" y="1894010"/>
              <a:ext cx="86995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178143</xdr:colOff>
      <xdr:row>15</xdr:row>
      <xdr:rowOff>140987</xdr:rowOff>
    </xdr:from>
    <xdr:to>
      <xdr:col>7</xdr:col>
      <xdr:colOff>485346</xdr:colOff>
      <xdr:row>31</xdr:row>
      <xdr:rowOff>944</xdr:rowOff>
    </xdr:to>
    <xdr:graphicFrame macro="">
      <xdr:nvGraphicFramePr>
        <xdr:cNvPr id="78" name="Chart 77">
          <a:extLst>
            <a:ext uri="{FF2B5EF4-FFF2-40B4-BE49-F238E27FC236}">
              <a16:creationId xmlns:a16="http://schemas.microsoft.com/office/drawing/2014/main" id="{0655CEFB-97C2-4DA8-9966-DD5CCD402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186725</xdr:colOff>
      <xdr:row>15</xdr:row>
      <xdr:rowOff>115243</xdr:rowOff>
    </xdr:from>
    <xdr:to>
      <xdr:col>14</xdr:col>
      <xdr:colOff>377568</xdr:colOff>
      <xdr:row>30</xdr:row>
      <xdr:rowOff>155403</xdr:rowOff>
    </xdr:to>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E6AAB528-24F0-469B-8791-E0AE5CBBC5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63525" y="2782243"/>
              <a:ext cx="3848443" cy="2707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581454</xdr:colOff>
      <xdr:row>15</xdr:row>
      <xdr:rowOff>158149</xdr:rowOff>
    </xdr:from>
    <xdr:to>
      <xdr:col>19</xdr:col>
      <xdr:colOff>68649</xdr:colOff>
      <xdr:row>31</xdr:row>
      <xdr:rowOff>18106</xdr:rowOff>
    </xdr:to>
    <xdr:graphicFrame macro="">
      <xdr:nvGraphicFramePr>
        <xdr:cNvPr id="80" name="Chart 79">
          <a:extLst>
            <a:ext uri="{FF2B5EF4-FFF2-40B4-BE49-F238E27FC236}">
              <a16:creationId xmlns:a16="http://schemas.microsoft.com/office/drawing/2014/main" id="{40B5A569-5635-46EF-8412-BE783A336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91388</xdr:colOff>
      <xdr:row>35</xdr:row>
      <xdr:rowOff>47624</xdr:rowOff>
    </xdr:from>
    <xdr:to>
      <xdr:col>7</xdr:col>
      <xdr:colOff>398591</xdr:colOff>
      <xdr:row>43</xdr:row>
      <xdr:rowOff>0</xdr:rowOff>
    </xdr:to>
    <mc:AlternateContent xmlns:mc="http://schemas.openxmlformats.org/markup-compatibility/2006">
      <mc:Choice xmlns:cx4="http://schemas.microsoft.com/office/drawing/2016/5/10/chartex" Requires="cx4">
        <xdr:graphicFrame macro="">
          <xdr:nvGraphicFramePr>
            <xdr:cNvPr id="81" name="Chart 80">
              <a:extLst>
                <a:ext uri="{FF2B5EF4-FFF2-40B4-BE49-F238E27FC236}">
                  <a16:creationId xmlns:a16="http://schemas.microsoft.com/office/drawing/2014/main" id="{F1D075FC-38D0-43F4-B421-F8EF19F1DD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1388" y="6270624"/>
              <a:ext cx="4574403" cy="13747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197364</xdr:colOff>
      <xdr:row>34</xdr:row>
      <xdr:rowOff>25744</xdr:rowOff>
    </xdr:from>
    <xdr:to>
      <xdr:col>14</xdr:col>
      <xdr:colOff>94391</xdr:colOff>
      <xdr:row>43</xdr:row>
      <xdr:rowOff>34325</xdr:rowOff>
    </xdr:to>
    <xdr:graphicFrame macro="">
      <xdr:nvGraphicFramePr>
        <xdr:cNvPr id="82" name="Chart 81">
          <a:extLst>
            <a:ext uri="{FF2B5EF4-FFF2-40B4-BE49-F238E27FC236}">
              <a16:creationId xmlns:a16="http://schemas.microsoft.com/office/drawing/2014/main" id="{C8906DCF-760E-4D6A-8B24-46F1B481A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343243</xdr:colOff>
      <xdr:row>34</xdr:row>
      <xdr:rowOff>68649</xdr:rowOff>
    </xdr:from>
    <xdr:to>
      <xdr:col>16</xdr:col>
      <xdr:colOff>68650</xdr:colOff>
      <xdr:row>43</xdr:row>
      <xdr:rowOff>8581</xdr:rowOff>
    </xdr:to>
    <mc:AlternateContent xmlns:mc="http://schemas.openxmlformats.org/markup-compatibility/2006" xmlns:a14="http://schemas.microsoft.com/office/drawing/2010/main">
      <mc:Choice Requires="a14">
        <xdr:graphicFrame macro="">
          <xdr:nvGraphicFramePr>
            <xdr:cNvPr id="83" name="Year 1">
              <a:extLst>
                <a:ext uri="{FF2B5EF4-FFF2-40B4-BE49-F238E27FC236}">
                  <a16:creationId xmlns:a16="http://schemas.microsoft.com/office/drawing/2014/main" id="{FA0AA944-149F-4E0A-B6A4-148B278ED32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62826" y="5915941"/>
              <a:ext cx="942491" cy="14877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390438</xdr:colOff>
      <xdr:row>34</xdr:row>
      <xdr:rowOff>81522</xdr:rowOff>
    </xdr:from>
    <xdr:to>
      <xdr:col>19</xdr:col>
      <xdr:colOff>154460</xdr:colOff>
      <xdr:row>43</xdr:row>
      <xdr:rowOff>25744</xdr:rowOff>
    </xdr:to>
    <mc:AlternateContent xmlns:mc="http://schemas.openxmlformats.org/markup-compatibility/2006" xmlns:a14="http://schemas.microsoft.com/office/drawing/2010/main">
      <mc:Choice Requires="a14">
        <xdr:graphicFrame macro="">
          <xdr:nvGraphicFramePr>
            <xdr:cNvPr id="84" name="Segment 1">
              <a:extLst>
                <a:ext uri="{FF2B5EF4-FFF2-40B4-BE49-F238E27FC236}">
                  <a16:creationId xmlns:a16="http://schemas.microsoft.com/office/drawing/2014/main" id="{4A9CD8A4-D99C-4203-AA3F-1ECE072001C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35646" y="5928814"/>
              <a:ext cx="981106" cy="1492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120135</xdr:colOff>
      <xdr:row>34</xdr:row>
      <xdr:rowOff>77231</xdr:rowOff>
    </xdr:from>
    <xdr:to>
      <xdr:col>17</xdr:col>
      <xdr:colOff>351824</xdr:colOff>
      <xdr:row>42</xdr:row>
      <xdr:rowOff>163041</xdr:rowOff>
    </xdr:to>
    <mc:AlternateContent xmlns:mc="http://schemas.openxmlformats.org/markup-compatibility/2006" xmlns:a14="http://schemas.microsoft.com/office/drawing/2010/main">
      <mc:Choice Requires="a14">
        <xdr:graphicFrame macro="">
          <xdr:nvGraphicFramePr>
            <xdr:cNvPr id="85" name="Region 1">
              <a:extLst>
                <a:ext uri="{FF2B5EF4-FFF2-40B4-BE49-F238E27FC236}">
                  <a16:creationId xmlns:a16="http://schemas.microsoft.com/office/drawing/2014/main" id="{82B0E587-841F-42B7-9ACF-20CF54BB8D3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56802" y="5924523"/>
              <a:ext cx="840230" cy="1461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501650</xdr:colOff>
      <xdr:row>1</xdr:row>
      <xdr:rowOff>174625</xdr:rowOff>
    </xdr:from>
    <xdr:to>
      <xdr:col>10</xdr:col>
      <xdr:colOff>196850</xdr:colOff>
      <xdr:row>16</xdr:row>
      <xdr:rowOff>155575</xdr:rowOff>
    </xdr:to>
    <xdr:graphicFrame macro="">
      <xdr:nvGraphicFramePr>
        <xdr:cNvPr id="2" name="Chart 1">
          <a:extLst>
            <a:ext uri="{FF2B5EF4-FFF2-40B4-BE49-F238E27FC236}">
              <a16:creationId xmlns:a16="http://schemas.microsoft.com/office/drawing/2014/main" id="{07CD1551-5AA8-96FF-F148-819B0B766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31750</xdr:colOff>
      <xdr:row>17</xdr:row>
      <xdr:rowOff>57150</xdr:rowOff>
    </xdr:from>
    <xdr:to>
      <xdr:col>2</xdr:col>
      <xdr:colOff>76200</xdr:colOff>
      <xdr:row>22</xdr:row>
      <xdr:rowOff>101600</xdr:rowOff>
    </xdr:to>
    <xdr:graphicFrame macro="">
      <xdr:nvGraphicFramePr>
        <xdr:cNvPr id="2" name="Chart 1">
          <a:extLst>
            <a:ext uri="{FF2B5EF4-FFF2-40B4-BE49-F238E27FC236}">
              <a16:creationId xmlns:a16="http://schemas.microsoft.com/office/drawing/2014/main" id="{3A8EF7D2-2999-46E7-3900-0D46FF6D2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577850</xdr:colOff>
      <xdr:row>17</xdr:row>
      <xdr:rowOff>158749</xdr:rowOff>
    </xdr:from>
    <xdr:to>
      <xdr:col>5</xdr:col>
      <xdr:colOff>139700</xdr:colOff>
      <xdr:row>23</xdr:row>
      <xdr:rowOff>15874</xdr:rowOff>
    </xdr:to>
    <xdr:graphicFrame macro="">
      <xdr:nvGraphicFramePr>
        <xdr:cNvPr id="3" name="Chart 2">
          <a:extLst>
            <a:ext uri="{FF2B5EF4-FFF2-40B4-BE49-F238E27FC236}">
              <a16:creationId xmlns:a16="http://schemas.microsoft.com/office/drawing/2014/main" id="{89E6CE82-9402-33A0-D9B0-4A25E876A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311150</xdr:colOff>
      <xdr:row>17</xdr:row>
      <xdr:rowOff>66675</xdr:rowOff>
    </xdr:from>
    <xdr:to>
      <xdr:col>9</xdr:col>
      <xdr:colOff>635000</xdr:colOff>
      <xdr:row>22</xdr:row>
      <xdr:rowOff>171450</xdr:rowOff>
    </xdr:to>
    <xdr:graphicFrame macro="">
      <xdr:nvGraphicFramePr>
        <xdr:cNvPr id="4" name="Chart 3">
          <a:extLst>
            <a:ext uri="{FF2B5EF4-FFF2-40B4-BE49-F238E27FC236}">
              <a16:creationId xmlns:a16="http://schemas.microsoft.com/office/drawing/2014/main" id="{FFAC781C-0932-051D-0FD0-23BF1E7A1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355600</xdr:colOff>
      <xdr:row>17</xdr:row>
      <xdr:rowOff>41275</xdr:rowOff>
    </xdr:from>
    <xdr:to>
      <xdr:col>14</xdr:col>
      <xdr:colOff>596900</xdr:colOff>
      <xdr:row>22</xdr:row>
      <xdr:rowOff>127000</xdr:rowOff>
    </xdr:to>
    <xdr:graphicFrame macro="">
      <xdr:nvGraphicFramePr>
        <xdr:cNvPr id="5" name="Chart 4">
          <a:extLst>
            <a:ext uri="{FF2B5EF4-FFF2-40B4-BE49-F238E27FC236}">
              <a16:creationId xmlns:a16="http://schemas.microsoft.com/office/drawing/2014/main" id="{2B789947-E5EF-9BDA-A72E-0CD070EA32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396875</xdr:colOff>
      <xdr:row>17</xdr:row>
      <xdr:rowOff>139699</xdr:rowOff>
    </xdr:from>
    <xdr:to>
      <xdr:col>19</xdr:col>
      <xdr:colOff>127000</xdr:colOff>
      <xdr:row>22</xdr:row>
      <xdr:rowOff>79374</xdr:rowOff>
    </xdr:to>
    <xdr:graphicFrame macro="">
      <xdr:nvGraphicFramePr>
        <xdr:cNvPr id="6" name="Chart 5">
          <a:extLst>
            <a:ext uri="{FF2B5EF4-FFF2-40B4-BE49-F238E27FC236}">
              <a16:creationId xmlns:a16="http://schemas.microsoft.com/office/drawing/2014/main" id="{D4A60558-A439-1BC8-9FAF-A6842CC7C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ANAND" refreshedDate="45550.885073495374" createdVersion="8" refreshedVersion="8" minRefreshableVersion="3" recordCount="9994" xr:uid="{CC9B4A4E-506B-4928-9F27-07EECBDE914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565205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DC852C-E5A4-4C26-B5BD-5E6ECA6F386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7">
    <format dxfId="109">
      <pivotArea collapsedLevelsAreSubtotals="1" fieldPosition="0">
        <references count="1">
          <reference field="22" count="1">
            <x v="1"/>
          </reference>
        </references>
      </pivotArea>
    </format>
    <format dxfId="108">
      <pivotArea collapsedLevelsAreSubtotals="1" fieldPosition="0">
        <references count="1">
          <reference field="22" count="1">
            <x v="2"/>
          </reference>
        </references>
      </pivotArea>
    </format>
    <format dxfId="107">
      <pivotArea collapsedLevelsAreSubtotals="1" fieldPosition="0">
        <references count="1">
          <reference field="22" count="1">
            <x v="3"/>
          </reference>
        </references>
      </pivotArea>
    </format>
    <format dxfId="106">
      <pivotArea collapsedLevelsAreSubtotals="1" fieldPosition="0">
        <references count="1">
          <reference field="22" count="1">
            <x v="4"/>
          </reference>
        </references>
      </pivotArea>
    </format>
    <format dxfId="105">
      <pivotArea collapsedLevelsAreSubtotals="1" fieldPosition="0">
        <references count="1">
          <reference field="22" count="1">
            <x v="5"/>
          </reference>
        </references>
      </pivotArea>
    </format>
    <format dxfId="104">
      <pivotArea collapsedLevelsAreSubtotals="1" fieldPosition="0">
        <references count="1">
          <reference field="22" count="1">
            <x v="6"/>
          </reference>
        </references>
      </pivotArea>
    </format>
    <format dxfId="103">
      <pivotArea collapsedLevelsAreSubtotals="1" fieldPosition="0">
        <references count="1">
          <reference field="22" count="1">
            <x v="7"/>
          </reference>
        </references>
      </pivotArea>
    </format>
    <format dxfId="102">
      <pivotArea collapsedLevelsAreSubtotals="1" fieldPosition="0">
        <references count="1">
          <reference field="22" count="1">
            <x v="8"/>
          </reference>
        </references>
      </pivotArea>
    </format>
    <format dxfId="101">
      <pivotArea collapsedLevelsAreSubtotals="1" fieldPosition="0">
        <references count="1">
          <reference field="22" count="1">
            <x v="9"/>
          </reference>
        </references>
      </pivotArea>
    </format>
    <format dxfId="100">
      <pivotArea collapsedLevelsAreSubtotals="1" fieldPosition="0">
        <references count="1">
          <reference field="22" count="1">
            <x v="10"/>
          </reference>
        </references>
      </pivotArea>
    </format>
    <format dxfId="99">
      <pivotArea collapsedLevelsAreSubtotals="1" fieldPosition="0">
        <references count="1">
          <reference field="22" count="1">
            <x v="11"/>
          </reference>
        </references>
      </pivotArea>
    </format>
    <format dxfId="98">
      <pivotArea collapsedLevelsAreSubtotals="1" fieldPosition="0">
        <references count="1">
          <reference field="22" count="1">
            <x v="12"/>
          </reference>
        </references>
      </pivotArea>
    </format>
    <format dxfId="89">
      <pivotArea collapsedLevelsAreSubtotals="1" fieldPosition="0">
        <references count="1">
          <reference field="22" count="1">
            <x v="1"/>
          </reference>
        </references>
      </pivotArea>
    </format>
    <format dxfId="88">
      <pivotArea collapsedLevelsAreSubtotals="1" fieldPosition="0">
        <references count="1">
          <reference field="22" count="1">
            <x v="2"/>
          </reference>
        </references>
      </pivotArea>
    </format>
    <format dxfId="87">
      <pivotArea collapsedLevelsAreSubtotals="1" fieldPosition="0">
        <references count="1">
          <reference field="22" count="1">
            <x v="3"/>
          </reference>
        </references>
      </pivotArea>
    </format>
    <format dxfId="86">
      <pivotArea collapsedLevelsAreSubtotals="1" fieldPosition="0">
        <references count="1">
          <reference field="22" count="1">
            <x v="4"/>
          </reference>
        </references>
      </pivotArea>
    </format>
    <format dxfId="85">
      <pivotArea collapsedLevelsAreSubtotals="1" fieldPosition="0">
        <references count="1">
          <reference field="22" count="1">
            <x v="5"/>
          </reference>
        </references>
      </pivotArea>
    </format>
    <format dxfId="84">
      <pivotArea collapsedLevelsAreSubtotals="1" fieldPosition="0">
        <references count="1">
          <reference field="22" count="1">
            <x v="6"/>
          </reference>
        </references>
      </pivotArea>
    </format>
    <format dxfId="83">
      <pivotArea collapsedLevelsAreSubtotals="1" fieldPosition="0">
        <references count="1">
          <reference field="22" count="1">
            <x v="7"/>
          </reference>
        </references>
      </pivotArea>
    </format>
    <format dxfId="82">
      <pivotArea collapsedLevelsAreSubtotals="1" fieldPosition="0">
        <references count="1">
          <reference field="22" count="1">
            <x v="8"/>
          </reference>
        </references>
      </pivotArea>
    </format>
    <format dxfId="81">
      <pivotArea collapsedLevelsAreSubtotals="1" fieldPosition="0">
        <references count="1">
          <reference field="22" count="1">
            <x v="9"/>
          </reference>
        </references>
      </pivotArea>
    </format>
    <format dxfId="80">
      <pivotArea collapsedLevelsAreSubtotals="1" fieldPosition="0">
        <references count="1">
          <reference field="22" count="1">
            <x v="10"/>
          </reference>
        </references>
      </pivotArea>
    </format>
    <format dxfId="79">
      <pivotArea collapsedLevelsAreSubtotals="1" fieldPosition="0">
        <references count="1">
          <reference field="22" count="1">
            <x v="11"/>
          </reference>
        </references>
      </pivotArea>
    </format>
    <format dxfId="78">
      <pivotArea collapsedLevelsAreSubtotals="1" fieldPosition="0">
        <references count="1">
          <reference field="22" count="1">
            <x v="12"/>
          </reference>
        </references>
      </pivotArea>
    </format>
    <format dxfId="77">
      <pivotArea field="22" type="button" dataOnly="0" labelOnly="1" outline="0" axis="axisRow" fieldPosition="0"/>
    </format>
    <format dxfId="76">
      <pivotArea dataOnly="0" labelOnly="1" fieldPosition="0">
        <references count="1">
          <reference field="22" count="12">
            <x v="1"/>
            <x v="2"/>
            <x v="3"/>
            <x v="4"/>
            <x v="5"/>
            <x v="6"/>
            <x v="7"/>
            <x v="8"/>
            <x v="9"/>
            <x v="10"/>
            <x v="11"/>
            <x v="12"/>
          </reference>
        </references>
      </pivotArea>
    </format>
    <format dxfId="7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6" series="1">
      <pivotArea type="data" outline="0" fieldPosition="0">
        <references count="1">
          <reference field="4294967294" count="1" selected="0">
            <x v="1"/>
          </reference>
        </references>
      </pivotArea>
    </chartFormat>
    <chartFormat chart="14" format="7"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D8DBA9-477C-4C7D-B5B9-C84B18C97C9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5" count="1" selected="0">
            <x v="0"/>
          </reference>
        </references>
      </pivotArea>
    </chartFormat>
    <chartFormat chart="4" format="14">
      <pivotArea type="data" outline="0" fieldPosition="0">
        <references count="2">
          <reference field="4294967294" count="1" selected="0">
            <x v="0"/>
          </reference>
          <reference field="15" count="1" selected="0">
            <x v="1"/>
          </reference>
        </references>
      </pivotArea>
    </chartFormat>
    <chartFormat chart="4" format="15">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9C8242-D1A1-4329-907D-61FFA78BEAE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4">
    <format dxfId="97">
      <pivotArea field="15" type="button" dataOnly="0" labelOnly="1" outline="0" axis="axisRow" fieldPosition="0"/>
    </format>
    <format dxfId="96">
      <pivotArea dataOnly="0" labelOnly="1" outline="0" axis="axisValues" fieldPosition="0"/>
    </format>
    <format dxfId="95">
      <pivotArea grandRow="1" outline="0" collapsedLevelsAreSubtotals="1" fieldPosition="0"/>
    </format>
    <format dxfId="94">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8618E3-83DE-4900-A4FA-E949853F0CB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D7720A-C3AB-4D80-8E29-1317D166A6E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6" count="1" selected="0">
            <x v="13"/>
          </reference>
        </references>
      </pivotArea>
    </chartFormat>
    <chartFormat chart="5" format="4">
      <pivotArea type="data" outline="0" fieldPosition="0">
        <references count="2">
          <reference field="4294967294" count="1" selected="0">
            <x v="0"/>
          </reference>
          <reference field="16" count="1" selected="0">
            <x v="5"/>
          </reference>
        </references>
      </pivotArea>
    </chartFormat>
    <chartFormat chart="5" format="5">
      <pivotArea type="data" outline="0" fieldPosition="0">
        <references count="2">
          <reference field="4294967294" count="1" selected="0">
            <x v="0"/>
          </reference>
          <reference field="16" count="1" selected="0">
            <x v="14"/>
          </reference>
        </references>
      </pivotArea>
    </chartFormat>
    <chartFormat chart="5" format="6">
      <pivotArea type="data" outline="0" fieldPosition="0">
        <references count="2">
          <reference field="4294967294" count="1" selected="0">
            <x v="0"/>
          </reference>
          <reference field="16" count="1" selected="0">
            <x v="16"/>
          </reference>
        </references>
      </pivotArea>
    </chartFormat>
    <chartFormat chart="5" format="7">
      <pivotArea type="data" outline="0" fieldPosition="0">
        <references count="2">
          <reference field="4294967294" count="1" selected="0">
            <x v="0"/>
          </reference>
          <reference field="16" count="1" selected="0">
            <x v="3"/>
          </reference>
        </references>
      </pivotArea>
    </chartFormat>
  </chartFormats>
  <pivotTableStyleInfo name="PivotStyleMedium2"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3059BD-AF74-4B2E-98AC-52969D1C76A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5">
    <format dxfId="74">
      <pivotArea collapsedLevelsAreSubtotals="1" fieldPosition="0">
        <references count="1">
          <reference field="22" count="1">
            <x v="1"/>
          </reference>
        </references>
      </pivotArea>
    </format>
    <format dxfId="73">
      <pivotArea collapsedLevelsAreSubtotals="1" fieldPosition="0">
        <references count="1">
          <reference field="22" count="1">
            <x v="2"/>
          </reference>
        </references>
      </pivotArea>
    </format>
    <format dxfId="72">
      <pivotArea collapsedLevelsAreSubtotals="1" fieldPosition="0">
        <references count="1">
          <reference field="22" count="1">
            <x v="3"/>
          </reference>
        </references>
      </pivotArea>
    </format>
    <format dxfId="71">
      <pivotArea collapsedLevelsAreSubtotals="1" fieldPosition="0">
        <references count="1">
          <reference field="22" count="1">
            <x v="4"/>
          </reference>
        </references>
      </pivotArea>
    </format>
    <format dxfId="70">
      <pivotArea collapsedLevelsAreSubtotals="1" fieldPosition="0">
        <references count="1">
          <reference field="22" count="1">
            <x v="5"/>
          </reference>
        </references>
      </pivotArea>
    </format>
    <format dxfId="69">
      <pivotArea collapsedLevelsAreSubtotals="1" fieldPosition="0">
        <references count="1">
          <reference field="22" count="1">
            <x v="6"/>
          </reference>
        </references>
      </pivotArea>
    </format>
    <format dxfId="68">
      <pivotArea collapsedLevelsAreSubtotals="1" fieldPosition="0">
        <references count="1">
          <reference field="22" count="1">
            <x v="7"/>
          </reference>
        </references>
      </pivotArea>
    </format>
    <format dxfId="67">
      <pivotArea collapsedLevelsAreSubtotals="1" fieldPosition="0">
        <references count="1">
          <reference field="22" count="1">
            <x v="8"/>
          </reference>
        </references>
      </pivotArea>
    </format>
    <format dxfId="66">
      <pivotArea collapsedLevelsAreSubtotals="1" fieldPosition="0">
        <references count="1">
          <reference field="22" count="1">
            <x v="9"/>
          </reference>
        </references>
      </pivotArea>
    </format>
    <format dxfId="65">
      <pivotArea collapsedLevelsAreSubtotals="1" fieldPosition="0">
        <references count="1">
          <reference field="22" count="1">
            <x v="10"/>
          </reference>
        </references>
      </pivotArea>
    </format>
    <format dxfId="64">
      <pivotArea collapsedLevelsAreSubtotals="1" fieldPosition="0">
        <references count="1">
          <reference field="22" count="1">
            <x v="11"/>
          </reference>
        </references>
      </pivotArea>
    </format>
    <format dxfId="63">
      <pivotArea collapsedLevelsAreSubtotals="1" fieldPosition="0">
        <references count="1">
          <reference field="22" count="1">
            <x v="12"/>
          </reference>
        </references>
      </pivotArea>
    </format>
    <format dxfId="62">
      <pivotArea field="22" type="button" dataOnly="0" labelOnly="1" outline="0" axis="axisRow" fieldPosition="0"/>
    </format>
    <format dxfId="61">
      <pivotArea dataOnly="0" labelOnly="1" fieldPosition="0">
        <references count="1">
          <reference field="22" count="12">
            <x v="1"/>
            <x v="2"/>
            <x v="3"/>
            <x v="4"/>
            <x v="5"/>
            <x v="6"/>
            <x v="7"/>
            <x v="8"/>
            <x v="9"/>
            <x v="10"/>
            <x v="11"/>
            <x v="12"/>
          </reference>
        </references>
      </pivotArea>
    </format>
    <format dxfId="6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429B85-6BAD-4E5E-A2F8-26B248D33F5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3:I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5">
    <format dxfId="59">
      <pivotArea collapsedLevelsAreSubtotals="1" fieldPosition="0">
        <references count="1">
          <reference field="22" count="1">
            <x v="1"/>
          </reference>
        </references>
      </pivotArea>
    </format>
    <format dxfId="58">
      <pivotArea collapsedLevelsAreSubtotals="1" fieldPosition="0">
        <references count="1">
          <reference field="22" count="1">
            <x v="2"/>
          </reference>
        </references>
      </pivotArea>
    </format>
    <format dxfId="57">
      <pivotArea collapsedLevelsAreSubtotals="1" fieldPosition="0">
        <references count="1">
          <reference field="22" count="1">
            <x v="3"/>
          </reference>
        </references>
      </pivotArea>
    </format>
    <format dxfId="56">
      <pivotArea collapsedLevelsAreSubtotals="1" fieldPosition="0">
        <references count="1">
          <reference field="22" count="1">
            <x v="4"/>
          </reference>
        </references>
      </pivotArea>
    </format>
    <format dxfId="55">
      <pivotArea collapsedLevelsAreSubtotals="1" fieldPosition="0">
        <references count="1">
          <reference field="22" count="1">
            <x v="5"/>
          </reference>
        </references>
      </pivotArea>
    </format>
    <format dxfId="54">
      <pivotArea collapsedLevelsAreSubtotals="1" fieldPosition="0">
        <references count="1">
          <reference field="22" count="1">
            <x v="6"/>
          </reference>
        </references>
      </pivotArea>
    </format>
    <format dxfId="53">
      <pivotArea collapsedLevelsAreSubtotals="1" fieldPosition="0">
        <references count="1">
          <reference field="22" count="1">
            <x v="7"/>
          </reference>
        </references>
      </pivotArea>
    </format>
    <format dxfId="52">
      <pivotArea collapsedLevelsAreSubtotals="1" fieldPosition="0">
        <references count="1">
          <reference field="22" count="1">
            <x v="8"/>
          </reference>
        </references>
      </pivotArea>
    </format>
    <format dxfId="51">
      <pivotArea collapsedLevelsAreSubtotals="1" fieldPosition="0">
        <references count="1">
          <reference field="22" count="1">
            <x v="9"/>
          </reference>
        </references>
      </pivotArea>
    </format>
    <format dxfId="50">
      <pivotArea collapsedLevelsAreSubtotals="1" fieldPosition="0">
        <references count="1">
          <reference field="22" count="1">
            <x v="10"/>
          </reference>
        </references>
      </pivotArea>
    </format>
    <format dxfId="49">
      <pivotArea collapsedLevelsAreSubtotals="1" fieldPosition="0">
        <references count="1">
          <reference field="22" count="1">
            <x v="11"/>
          </reference>
        </references>
      </pivotArea>
    </format>
    <format dxfId="48">
      <pivotArea collapsedLevelsAreSubtotals="1" fieldPosition="0">
        <references count="1">
          <reference field="22" count="1">
            <x v="12"/>
          </reference>
        </references>
      </pivotArea>
    </format>
    <format dxfId="47">
      <pivotArea field="22" type="button" dataOnly="0" labelOnly="1" outline="0" axis="axisRow" fieldPosition="0"/>
    </format>
    <format dxfId="46">
      <pivotArea dataOnly="0" labelOnly="1" fieldPosition="0">
        <references count="1">
          <reference field="22" count="12">
            <x v="1"/>
            <x v="2"/>
            <x v="3"/>
            <x v="4"/>
            <x v="5"/>
            <x v="6"/>
            <x v="7"/>
            <x v="8"/>
            <x v="9"/>
            <x v="10"/>
            <x v="11"/>
            <x v="12"/>
          </reference>
        </references>
      </pivotArea>
    </format>
    <format dxfId="45">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F8E30D-4B4C-4D46-9D87-EFFB60961AD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5">
    <format dxfId="44">
      <pivotArea collapsedLevelsAreSubtotals="1" fieldPosition="0">
        <references count="1">
          <reference field="22" count="1">
            <x v="1"/>
          </reference>
        </references>
      </pivotArea>
    </format>
    <format dxfId="43">
      <pivotArea collapsedLevelsAreSubtotals="1" fieldPosition="0">
        <references count="1">
          <reference field="22" count="1">
            <x v="2"/>
          </reference>
        </references>
      </pivotArea>
    </format>
    <format dxfId="42">
      <pivotArea collapsedLevelsAreSubtotals="1" fieldPosition="0">
        <references count="1">
          <reference field="22" count="1">
            <x v="3"/>
          </reference>
        </references>
      </pivotArea>
    </format>
    <format dxfId="41">
      <pivotArea collapsedLevelsAreSubtotals="1" fieldPosition="0">
        <references count="1">
          <reference field="22" count="1">
            <x v="4"/>
          </reference>
        </references>
      </pivotArea>
    </format>
    <format dxfId="40">
      <pivotArea collapsedLevelsAreSubtotals="1" fieldPosition="0">
        <references count="1">
          <reference field="22" count="1">
            <x v="5"/>
          </reference>
        </references>
      </pivotArea>
    </format>
    <format dxfId="39">
      <pivotArea collapsedLevelsAreSubtotals="1" fieldPosition="0">
        <references count="1">
          <reference field="22" count="1">
            <x v="6"/>
          </reference>
        </references>
      </pivotArea>
    </format>
    <format dxfId="38">
      <pivotArea collapsedLevelsAreSubtotals="1" fieldPosition="0">
        <references count="1">
          <reference field="22" count="1">
            <x v="7"/>
          </reference>
        </references>
      </pivotArea>
    </format>
    <format dxfId="37">
      <pivotArea collapsedLevelsAreSubtotals="1" fieldPosition="0">
        <references count="1">
          <reference field="22" count="1">
            <x v="8"/>
          </reference>
        </references>
      </pivotArea>
    </format>
    <format dxfId="36">
      <pivotArea collapsedLevelsAreSubtotals="1" fieldPosition="0">
        <references count="1">
          <reference field="22" count="1">
            <x v="9"/>
          </reference>
        </references>
      </pivotArea>
    </format>
    <format dxfId="35">
      <pivotArea collapsedLevelsAreSubtotals="1" fieldPosition="0">
        <references count="1">
          <reference field="22" count="1">
            <x v="10"/>
          </reference>
        </references>
      </pivotArea>
    </format>
    <format dxfId="34">
      <pivotArea collapsedLevelsAreSubtotals="1" fieldPosition="0">
        <references count="1">
          <reference field="22" count="1">
            <x v="11"/>
          </reference>
        </references>
      </pivotArea>
    </format>
    <format dxfId="33">
      <pivotArea collapsedLevelsAreSubtotals="1" fieldPosition="0">
        <references count="1">
          <reference field="22" count="1">
            <x v="12"/>
          </reference>
        </references>
      </pivotArea>
    </format>
    <format dxfId="32">
      <pivotArea field="22" type="button" dataOnly="0" labelOnly="1" outline="0" axis="axisRow" fieldPosition="0"/>
    </format>
    <format dxfId="31">
      <pivotArea dataOnly="0" labelOnly="1" fieldPosition="0">
        <references count="1">
          <reference field="22" count="12">
            <x v="1"/>
            <x v="2"/>
            <x v="3"/>
            <x v="4"/>
            <x v="5"/>
            <x v="6"/>
            <x v="7"/>
            <x v="8"/>
            <x v="9"/>
            <x v="10"/>
            <x v="11"/>
            <x v="12"/>
          </reference>
        </references>
      </pivotArea>
    </format>
    <format dxfId="30">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728AD6-44E2-4580-AA48-68EE9105596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5">
    <format dxfId="29">
      <pivotArea collapsedLevelsAreSubtotals="1" fieldPosition="0">
        <references count="1">
          <reference field="22" count="1">
            <x v="1"/>
          </reference>
        </references>
      </pivotArea>
    </format>
    <format dxfId="28">
      <pivotArea collapsedLevelsAreSubtotals="1" fieldPosition="0">
        <references count="1">
          <reference field="22" count="1">
            <x v="2"/>
          </reference>
        </references>
      </pivotArea>
    </format>
    <format dxfId="27">
      <pivotArea collapsedLevelsAreSubtotals="1" fieldPosition="0">
        <references count="1">
          <reference field="22" count="1">
            <x v="3"/>
          </reference>
        </references>
      </pivotArea>
    </format>
    <format dxfId="26">
      <pivotArea collapsedLevelsAreSubtotals="1" fieldPosition="0">
        <references count="1">
          <reference field="22" count="1">
            <x v="4"/>
          </reference>
        </references>
      </pivotArea>
    </format>
    <format dxfId="25">
      <pivotArea collapsedLevelsAreSubtotals="1" fieldPosition="0">
        <references count="1">
          <reference field="22" count="1">
            <x v="5"/>
          </reference>
        </references>
      </pivotArea>
    </format>
    <format dxfId="24">
      <pivotArea collapsedLevelsAreSubtotals="1" fieldPosition="0">
        <references count="1">
          <reference field="22" count="1">
            <x v="6"/>
          </reference>
        </references>
      </pivotArea>
    </format>
    <format dxfId="23">
      <pivotArea collapsedLevelsAreSubtotals="1" fieldPosition="0">
        <references count="1">
          <reference field="22" count="1">
            <x v="7"/>
          </reference>
        </references>
      </pivotArea>
    </format>
    <format dxfId="22">
      <pivotArea collapsedLevelsAreSubtotals="1" fieldPosition="0">
        <references count="1">
          <reference field="22" count="1">
            <x v="8"/>
          </reference>
        </references>
      </pivotArea>
    </format>
    <format dxfId="21">
      <pivotArea collapsedLevelsAreSubtotals="1" fieldPosition="0">
        <references count="1">
          <reference field="22" count="1">
            <x v="9"/>
          </reference>
        </references>
      </pivotArea>
    </format>
    <format dxfId="20">
      <pivotArea collapsedLevelsAreSubtotals="1" fieldPosition="0">
        <references count="1">
          <reference field="22" count="1">
            <x v="10"/>
          </reference>
        </references>
      </pivotArea>
    </format>
    <format dxfId="19">
      <pivotArea collapsedLevelsAreSubtotals="1" fieldPosition="0">
        <references count="1">
          <reference field="22" count="1">
            <x v="11"/>
          </reference>
        </references>
      </pivotArea>
    </format>
    <format dxfId="18">
      <pivotArea collapsedLevelsAreSubtotals="1" fieldPosition="0">
        <references count="1">
          <reference field="22" count="1">
            <x v="12"/>
          </reference>
        </references>
      </pivotArea>
    </format>
    <format dxfId="17">
      <pivotArea field="22" type="button" dataOnly="0" labelOnly="1" outline="0" axis="axisRow" fieldPosition="0"/>
    </format>
    <format dxfId="16">
      <pivotArea dataOnly="0" labelOnly="1" fieldPosition="0">
        <references count="1">
          <reference field="22" count="12">
            <x v="1"/>
            <x v="2"/>
            <x v="3"/>
            <x v="4"/>
            <x v="5"/>
            <x v="6"/>
            <x v="7"/>
            <x v="8"/>
            <x v="9"/>
            <x v="10"/>
            <x v="11"/>
            <x v="12"/>
          </reference>
        </references>
      </pivotArea>
    </format>
    <format dxfId="1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52DDAE-E87E-4DAB-B732-2587FFFA391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Q3:R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5">
    <format dxfId="14">
      <pivotArea collapsedLevelsAreSubtotals="1" fieldPosition="0">
        <references count="1">
          <reference field="22" count="1">
            <x v="1"/>
          </reference>
        </references>
      </pivotArea>
    </format>
    <format dxfId="13">
      <pivotArea collapsedLevelsAreSubtotals="1" fieldPosition="0">
        <references count="1">
          <reference field="22" count="1">
            <x v="2"/>
          </reference>
        </references>
      </pivotArea>
    </format>
    <format dxfId="12">
      <pivotArea collapsedLevelsAreSubtotals="1" fieldPosition="0">
        <references count="1">
          <reference field="22" count="1">
            <x v="3"/>
          </reference>
        </references>
      </pivotArea>
    </format>
    <format dxfId="11">
      <pivotArea collapsedLevelsAreSubtotals="1" fieldPosition="0">
        <references count="1">
          <reference field="22" count="1">
            <x v="4"/>
          </reference>
        </references>
      </pivotArea>
    </format>
    <format dxfId="10">
      <pivotArea collapsedLevelsAreSubtotals="1" fieldPosition="0">
        <references count="1">
          <reference field="22" count="1">
            <x v="5"/>
          </reference>
        </references>
      </pivotArea>
    </format>
    <format dxfId="9">
      <pivotArea collapsedLevelsAreSubtotals="1" fieldPosition="0">
        <references count="1">
          <reference field="22" count="1">
            <x v="6"/>
          </reference>
        </references>
      </pivotArea>
    </format>
    <format dxfId="8">
      <pivotArea collapsedLevelsAreSubtotals="1" fieldPosition="0">
        <references count="1">
          <reference field="22" count="1">
            <x v="7"/>
          </reference>
        </references>
      </pivotArea>
    </format>
    <format dxfId="7">
      <pivotArea collapsedLevelsAreSubtotals="1" fieldPosition="0">
        <references count="1">
          <reference field="22" count="1">
            <x v="8"/>
          </reference>
        </references>
      </pivotArea>
    </format>
    <format dxfId="6">
      <pivotArea collapsedLevelsAreSubtotals="1" fieldPosition="0">
        <references count="1">
          <reference field="22" count="1">
            <x v="9"/>
          </reference>
        </references>
      </pivotArea>
    </format>
    <format dxfId="5">
      <pivotArea collapsedLevelsAreSubtotals="1" fieldPosition="0">
        <references count="1">
          <reference field="22" count="1">
            <x v="10"/>
          </reference>
        </references>
      </pivotArea>
    </format>
    <format dxfId="4">
      <pivotArea collapsedLevelsAreSubtotals="1" fieldPosition="0">
        <references count="1">
          <reference field="22" count="1">
            <x v="11"/>
          </reference>
        </references>
      </pivotArea>
    </format>
    <format dxfId="3">
      <pivotArea collapsedLevelsAreSubtotals="1" fieldPosition="0">
        <references count="1">
          <reference field="22" count="1">
            <x v="12"/>
          </reference>
        </references>
      </pivotArea>
    </format>
    <format dxfId="2">
      <pivotArea field="22" type="button" dataOnly="0" labelOnly="1" outline="0" axis="axisRow" fieldPosition="0"/>
    </format>
    <format dxfId="1">
      <pivotArea dataOnly="0" labelOnly="1" fieldPosition="0">
        <references count="1">
          <reference field="22" count="12">
            <x v="1"/>
            <x v="2"/>
            <x v="3"/>
            <x v="4"/>
            <x v="5"/>
            <x v="6"/>
            <x v="7"/>
            <x v="8"/>
            <x v="9"/>
            <x v="10"/>
            <x v="11"/>
            <x v="12"/>
          </reference>
        </references>
      </pivotArea>
    </format>
    <format dxfId="0">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88F121-4B9B-464D-B2FD-AE6D101431EA}"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C5FA50-487D-4B88-862D-08135F0ADE1E}" sourceName="Year">
  <pivotTables>
    <pivotTable tabId="4" name="PivotTable2"/>
    <pivotTable tabId="3" name="PivotTable1"/>
    <pivotTable tabId="9" name="PivotTable10"/>
    <pivotTable tabId="9" name="PivotTable6"/>
    <pivotTable tabId="9" name="PivotTable7"/>
    <pivotTable tabId="9" name="PivotTable8"/>
    <pivotTable tabId="9" name="PivotTable9"/>
    <pivotTable tabId="11" name="PivotTable11"/>
    <pivotTable tabId="6" name="PivotTable4"/>
    <pivotTable tabId="5" name="PivotTable3"/>
    <pivotTable tabId="7" name="PivotTable5"/>
  </pivotTables>
  <data>
    <tabular pivotCacheId="115652054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69B9DD-A417-4A0F-8B5D-80C9E86FC621}" sourceName="Segment">
  <pivotTables>
    <pivotTable tabId="4" name="PivotTable2"/>
    <pivotTable tabId="3" name="PivotTable1"/>
    <pivotTable tabId="9" name="PivotTable10"/>
    <pivotTable tabId="9" name="PivotTable6"/>
    <pivotTable tabId="9" name="PivotTable7"/>
    <pivotTable tabId="9" name="PivotTable8"/>
    <pivotTable tabId="9" name="PivotTable9"/>
    <pivotTable tabId="11" name="PivotTable11"/>
    <pivotTable tabId="6" name="PivotTable4"/>
    <pivotTable tabId="5" name="PivotTable3"/>
    <pivotTable tabId="7" name="PivotTable5"/>
  </pivotTables>
  <data>
    <tabular pivotCacheId="115652054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D1738C-D948-4580-AE93-FBA8564ED197}" sourceName="Region">
  <pivotTables>
    <pivotTable tabId="4" name="PivotTable2"/>
    <pivotTable tabId="3" name="PivotTable1"/>
    <pivotTable tabId="9" name="PivotTable10"/>
    <pivotTable tabId="9" name="PivotTable6"/>
    <pivotTable tabId="9" name="PivotTable7"/>
    <pivotTable tabId="9" name="PivotTable8"/>
    <pivotTable tabId="9" name="PivotTable9"/>
    <pivotTable tabId="11" name="PivotTable11"/>
    <pivotTable tabId="6" name="PivotTable4"/>
    <pivotTable tabId="5" name="PivotTable3"/>
    <pivotTable tabId="7" name="PivotTable5"/>
  </pivotTables>
  <data>
    <tabular pivotCacheId="115652054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BA0D956-E14A-4EC7-B042-20585D5C8E53}" cache="Slicer_Year" caption="Year" rowHeight="241300"/>
  <slicer name="Segment" xr10:uid="{7529788B-BC3E-483D-B02E-D5017546D3DF}" cache="Slicer_Segment" caption="Segment" rowHeight="241300"/>
  <slicer name="Region" xr10:uid="{9FD8DF9E-1C12-4A96-A8A7-7B8A5DECA29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928C2F7-2768-4B74-BA9C-2CD4024600A5}" cache="Slicer_Year" caption="Year" style="SlicerStyleLight1 2" rowHeight="241300"/>
  <slicer name="Segment 1" xr10:uid="{73B05DED-EF47-46E8-BA1E-EA8E16A88418}" cache="Slicer_Segment" caption="Segment" style="SlicerStyleLight1 2" rowHeight="241300"/>
  <slicer name="Region 1" xr10:uid="{CBA23BDE-F424-4A16-ADE8-3911FDAB8ABA}" cache="Slicer_Region" caption="Region"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3C8405-23E6-43EF-8EEC-B61DF1D7E0CE}" name="Table1" displayName="Table1" ref="D3:E52" totalsRowShown="0" headerRowDxfId="93">
  <autoFilter ref="D3:E52" xr:uid="{863C8405-23E6-43EF-8EEC-B61DF1D7E0CE}"/>
  <tableColumns count="2">
    <tableColumn id="1" xr3:uid="{0538882D-2078-4A89-BAD1-A06BAB51D441}" name="STATE">
      <calculatedColumnFormula>A4</calculatedColumnFormula>
    </tableColumn>
    <tableColumn id="2" xr3:uid="{D6008BFE-53BB-4727-A9C4-395D122FC76A}" name="SALES" dataDxfId="92">
      <calculatedColumnFormula>GETPIVOTDATA("Sales",$A$3,"State",A4)</calculatedColumnFormula>
    </tableColumn>
  </tableColumns>
  <tableStyleInfo name="Data-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370D84-AE6E-43A0-B055-8AEF26C40603}" name="Table3" displayName="Table3" ref="A1:V618" totalsRowShown="0">
  <autoFilter ref="A1:V618" xr:uid="{4B370D84-AE6E-43A0-B055-8AEF26C40603}"/>
  <tableColumns count="22">
    <tableColumn id="1" xr3:uid="{0A1C9729-58E1-4F66-8455-16D791DBC456}" name="Row ID"/>
    <tableColumn id="2" xr3:uid="{295847DE-B842-442A-AF75-D2AEB1956733}" name="Order ID"/>
    <tableColumn id="3" xr3:uid="{B0D6D6C7-110E-4640-AA0C-66215521B2AB}" name="Year"/>
    <tableColumn id="4" xr3:uid="{6CC16572-3023-41F9-8D64-0B85A70AB912}" name="Order Date" dataDxfId="91"/>
    <tableColumn id="5" xr3:uid="{2AFCB7D1-9E62-495C-BF8A-79452960586D}" name="Ship Date" dataDxfId="90"/>
    <tableColumn id="6" xr3:uid="{C4DCB287-46A5-49AD-8534-976640CC8758}" name="Ship Mode"/>
    <tableColumn id="7" xr3:uid="{1FFF89A3-098A-4FEE-BCCD-C999EE8CEFFE}" name="Customer ID"/>
    <tableColumn id="8" xr3:uid="{56F3A8CD-A3D3-4A55-B0ED-FD6548B4587E}" name="Customer Name"/>
    <tableColumn id="9" xr3:uid="{3E78EB62-727A-49CF-8078-44957D4B843F}" name="Segment"/>
    <tableColumn id="10" xr3:uid="{81E56834-843E-4AC0-AA14-6A3936C7BA6C}" name="Country"/>
    <tableColumn id="11" xr3:uid="{5488D66E-B142-4E48-9092-B2B31053263F}" name="City"/>
    <tableColumn id="12" xr3:uid="{8C050A0A-F6A8-47D8-9CDC-8025946942EF}" name="State"/>
    <tableColumn id="13" xr3:uid="{4DB064AE-1697-443F-937B-179138B73832}" name="Postal Code"/>
    <tableColumn id="14" xr3:uid="{EA1D5668-808B-4415-94FD-C4F9C71C3891}" name="Region"/>
    <tableColumn id="15" xr3:uid="{20217AD2-7B9D-445D-90CB-41459E7D2540}" name="Product ID"/>
    <tableColumn id="16" xr3:uid="{F8C52A43-FE65-4724-9DE3-546ECC9D07C5}" name="Category"/>
    <tableColumn id="17" xr3:uid="{7C603F79-4EF8-44B1-8A52-E4D3F9D11047}" name="Sub-Category"/>
    <tableColumn id="18" xr3:uid="{8C3AD482-833D-4A52-AA85-64DAAFC47C93}" name="Product Name"/>
    <tableColumn id="19" xr3:uid="{DAC2E1A1-759A-40AB-A4EF-BF9D9A1C849E}" name="Sales"/>
    <tableColumn id="20" xr3:uid="{712A7D5D-11FF-4A37-B29D-95D48300E50C}" name="Quantity"/>
    <tableColumn id="21" xr3:uid="{22DEFCF7-4CEA-4C60-84FD-076C75C07CB5}" name="Discount"/>
    <tableColumn id="22" xr3:uid="{7BF0CB5D-7EC1-4999-B28E-D42E03C37739}" name="Profi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png"/></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8.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AB567-745B-4DCA-A3CA-F4C9DBF8EEFD}">
  <dimension ref="A2:C16"/>
  <sheetViews>
    <sheetView workbookViewId="0">
      <selection activeCell="D19" sqref="D19"/>
    </sheetView>
  </sheetViews>
  <sheetFormatPr defaultRowHeight="14.5" x14ac:dyDescent="0.35"/>
  <cols>
    <col min="1" max="1" width="12.36328125" bestFit="1" customWidth="1"/>
    <col min="2" max="2" width="11.26953125" bestFit="1" customWidth="1"/>
    <col min="3" max="3" width="11.81640625" bestFit="1" customWidth="1"/>
  </cols>
  <sheetData>
    <row r="2" spans="1:3" x14ac:dyDescent="0.35">
      <c r="A2" s="28"/>
      <c r="B2" s="28"/>
      <c r="C2" s="28"/>
    </row>
    <row r="3" spans="1:3" x14ac:dyDescent="0.35">
      <c r="A3" s="29" t="s">
        <v>1852</v>
      </c>
      <c r="B3" s="28" t="s">
        <v>1870</v>
      </c>
      <c r="C3" s="28" t="s">
        <v>1871</v>
      </c>
    </row>
    <row r="4" spans="1:3" x14ac:dyDescent="0.35">
      <c r="A4" s="30" t="s">
        <v>1858</v>
      </c>
      <c r="B4" s="31">
        <v>95365.937600000019</v>
      </c>
      <c r="C4" s="31">
        <v>9199.2699999999986</v>
      </c>
    </row>
    <row r="5" spans="1:3" x14ac:dyDescent="0.35">
      <c r="A5" s="30" t="s">
        <v>1859</v>
      </c>
      <c r="B5" s="31">
        <v>60172.649400000024</v>
      </c>
      <c r="C5" s="31">
        <v>10288.898699999991</v>
      </c>
    </row>
    <row r="6" spans="1:3" x14ac:dyDescent="0.35">
      <c r="A6" s="30" t="s">
        <v>1860</v>
      </c>
      <c r="B6" s="31">
        <v>199252.98399999991</v>
      </c>
      <c r="C6" s="31">
        <v>26806.573700000015</v>
      </c>
    </row>
    <row r="7" spans="1:3" x14ac:dyDescent="0.35">
      <c r="A7" s="30" t="s">
        <v>1861</v>
      </c>
      <c r="B7" s="31">
        <v>141851.5674</v>
      </c>
      <c r="C7" s="31">
        <v>13437.806799999998</v>
      </c>
    </row>
    <row r="8" spans="1:3" x14ac:dyDescent="0.35">
      <c r="A8" s="30" t="s">
        <v>1862</v>
      </c>
      <c r="B8" s="31">
        <v>156122.28669999994</v>
      </c>
      <c r="C8" s="31">
        <v>22308.51279999999</v>
      </c>
    </row>
    <row r="9" spans="1:3" x14ac:dyDescent="0.35">
      <c r="A9" s="30" t="s">
        <v>1863</v>
      </c>
      <c r="B9" s="31">
        <v>147082.61130000011</v>
      </c>
      <c r="C9" s="31">
        <v>20899.334500000012</v>
      </c>
    </row>
    <row r="10" spans="1:3" x14ac:dyDescent="0.35">
      <c r="A10" s="30" t="s">
        <v>1864</v>
      </c>
      <c r="B10" s="31">
        <v>149580.83800000031</v>
      </c>
      <c r="C10" s="31">
        <v>13535.38299999998</v>
      </c>
    </row>
    <row r="11" spans="1:3" x14ac:dyDescent="0.35">
      <c r="A11" s="30" t="s">
        <v>1865</v>
      </c>
      <c r="B11" s="31">
        <v>159589.45099999988</v>
      </c>
      <c r="C11" s="31">
        <v>21896.715399999972</v>
      </c>
    </row>
    <row r="12" spans="1:3" x14ac:dyDescent="0.35">
      <c r="A12" s="30" t="s">
        <v>1866</v>
      </c>
      <c r="B12" s="31">
        <v>309770.09970000025</v>
      </c>
      <c r="C12" s="31">
        <v>37293.192500000034</v>
      </c>
    </row>
    <row r="13" spans="1:3" x14ac:dyDescent="0.35">
      <c r="A13" s="30" t="s">
        <v>1867</v>
      </c>
      <c r="B13" s="31">
        <v>197115.20170000009</v>
      </c>
      <c r="C13" s="31">
        <v>31469.663800000035</v>
      </c>
    </row>
    <row r="14" spans="1:3" x14ac:dyDescent="0.35">
      <c r="A14" s="30" t="s">
        <v>1868</v>
      </c>
      <c r="B14" s="31">
        <v>349120.07400000008</v>
      </c>
      <c r="C14" s="31">
        <v>35825.536599999927</v>
      </c>
    </row>
    <row r="15" spans="1:3" x14ac:dyDescent="0.35">
      <c r="A15" s="30" t="s">
        <v>1869</v>
      </c>
      <c r="B15" s="31">
        <v>332177.15950000001</v>
      </c>
      <c r="C15" s="31">
        <v>43436.13390000003</v>
      </c>
    </row>
    <row r="16" spans="1:3" x14ac:dyDescent="0.35">
      <c r="A16" s="26" t="s">
        <v>1853</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574D4-DECE-4786-8E2B-90F12BF41253}">
  <dimension ref="A3:B7"/>
  <sheetViews>
    <sheetView tabSelected="1" workbookViewId="0">
      <selection activeCell="A3" sqref="A3"/>
    </sheetView>
  </sheetViews>
  <sheetFormatPr defaultRowHeight="14.5" x14ac:dyDescent="0.35"/>
  <cols>
    <col min="1" max="1" width="13.1796875" bestFit="1" customWidth="1"/>
    <col min="2" max="2" width="11.26953125" bestFit="1" customWidth="1"/>
  </cols>
  <sheetData>
    <row r="3" spans="1:2" x14ac:dyDescent="0.35">
      <c r="A3" s="25" t="s">
        <v>1852</v>
      </c>
      <c r="B3" t="s">
        <v>1870</v>
      </c>
    </row>
    <row r="4" spans="1:2" x14ac:dyDescent="0.35">
      <c r="A4" s="26" t="s">
        <v>31</v>
      </c>
      <c r="B4" s="27">
        <v>0.32300170530281774</v>
      </c>
    </row>
    <row r="5" spans="1:2" x14ac:dyDescent="0.35">
      <c r="A5" s="26" t="s">
        <v>41</v>
      </c>
      <c r="B5" s="27">
        <v>0.31301008302169103</v>
      </c>
    </row>
    <row r="6" spans="1:2" x14ac:dyDescent="0.35">
      <c r="A6" s="26" t="s">
        <v>50</v>
      </c>
      <c r="B6" s="27">
        <v>0.36398821167549117</v>
      </c>
    </row>
    <row r="7" spans="1:2" x14ac:dyDescent="0.35">
      <c r="A7" s="26" t="s">
        <v>1853</v>
      </c>
      <c r="B7" s="27">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81BC8-CFF4-495E-A7F6-4E1A889AA50F}">
  <dimension ref="A3:E7"/>
  <sheetViews>
    <sheetView workbookViewId="0">
      <selection activeCell="K18" sqref="K18"/>
    </sheetView>
  </sheetViews>
  <sheetFormatPr defaultRowHeight="14.5" x14ac:dyDescent="0.35"/>
  <cols>
    <col min="1" max="1" width="13.1796875" bestFit="1" customWidth="1"/>
    <col min="2" max="2" width="11.81640625" bestFit="1" customWidth="1"/>
    <col min="4" max="4" width="13.1796875" bestFit="1" customWidth="1"/>
    <col min="5" max="5" width="11.81640625" bestFit="1" customWidth="1"/>
  </cols>
  <sheetData>
    <row r="3" spans="1:5" x14ac:dyDescent="0.35">
      <c r="A3" s="10" t="s">
        <v>1852</v>
      </c>
      <c r="B3" s="11" t="s">
        <v>1871</v>
      </c>
      <c r="D3" s="9" t="s">
        <v>15</v>
      </c>
      <c r="E3" s="9" t="s">
        <v>21</v>
      </c>
    </row>
    <row r="4" spans="1:5" x14ac:dyDescent="0.35">
      <c r="A4" s="5" t="s">
        <v>31</v>
      </c>
      <c r="B4" s="4">
        <v>18451.272799999992</v>
      </c>
      <c r="D4" t="str">
        <f>A4</f>
        <v>Furniture</v>
      </c>
      <c r="E4" s="13">
        <f>GETPIVOTDATA("Profit",$A$3,"Category","Furniture")</f>
        <v>18451.272799999992</v>
      </c>
    </row>
    <row r="5" spans="1:5" x14ac:dyDescent="0.35">
      <c r="A5" s="7" t="s">
        <v>41</v>
      </c>
      <c r="B5" s="22">
        <v>122490.8008000001</v>
      </c>
      <c r="D5" t="str">
        <f t="shared" ref="D5:D7" si="0">A5</f>
        <v>Office Supplies</v>
      </c>
      <c r="E5" s="13">
        <f>GETPIVOTDATA("Profit",$A$3,"Category","Office Supplies")</f>
        <v>122490.8008000001</v>
      </c>
    </row>
    <row r="6" spans="1:5" x14ac:dyDescent="0.35">
      <c r="A6" s="7" t="s">
        <v>50</v>
      </c>
      <c r="B6" s="22">
        <v>145454.9480999998</v>
      </c>
      <c r="D6" t="str">
        <f t="shared" si="0"/>
        <v>Technology</v>
      </c>
      <c r="E6" s="13">
        <f>GETPIVOTDATA("Profit",$A$3,"Category","Technology")</f>
        <v>145454.9480999998</v>
      </c>
    </row>
    <row r="7" spans="1:5" x14ac:dyDescent="0.35">
      <c r="A7" s="12" t="s">
        <v>1853</v>
      </c>
      <c r="B7" s="24">
        <v>286397.02169999992</v>
      </c>
      <c r="D7" t="str">
        <f t="shared" si="0"/>
        <v>Grand Total</v>
      </c>
      <c r="E7" s="13">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1266-5471-4EA7-B9E2-F32283715B4A}">
  <dimension ref="A3:E53"/>
  <sheetViews>
    <sheetView topLeftCell="D1" workbookViewId="0">
      <selection activeCell="Q16" sqref="Q16"/>
    </sheetView>
  </sheetViews>
  <sheetFormatPr defaultRowHeight="14.5" x14ac:dyDescent="0.35"/>
  <cols>
    <col min="1" max="1" width="17.36328125" bestFit="1" customWidth="1"/>
    <col min="2" max="2" width="11.81640625" bestFit="1" customWidth="1"/>
    <col min="4" max="4" width="17.36328125" bestFit="1" customWidth="1"/>
    <col min="5" max="5" width="11.81640625" bestFit="1" customWidth="1"/>
  </cols>
  <sheetData>
    <row r="3" spans="1:5" x14ac:dyDescent="0.35">
      <c r="A3" s="3" t="s">
        <v>1852</v>
      </c>
      <c r="B3" s="4" t="s">
        <v>1870</v>
      </c>
      <c r="D3" s="8" t="s">
        <v>1872</v>
      </c>
      <c r="E3" s="8" t="s">
        <v>1873</v>
      </c>
    </row>
    <row r="4" spans="1:5" x14ac:dyDescent="0.35">
      <c r="A4" s="5" t="s">
        <v>142</v>
      </c>
      <c r="B4" s="4">
        <v>19510.639999999992</v>
      </c>
      <c r="D4" t="str">
        <f>A4</f>
        <v>Alabama</v>
      </c>
      <c r="E4" s="13">
        <f>GETPIVOTDATA("Sales",$A$3,"State",A4)</f>
        <v>19510.639999999992</v>
      </c>
    </row>
    <row r="5" spans="1:5" x14ac:dyDescent="0.35">
      <c r="A5" s="7" t="s">
        <v>128</v>
      </c>
      <c r="B5" s="22">
        <v>35282.000999999997</v>
      </c>
      <c r="D5" t="str">
        <f t="shared" ref="D5:D52" si="0">A5</f>
        <v>Arizona</v>
      </c>
      <c r="E5" s="13">
        <f t="shared" ref="E5:E52" si="1">GETPIVOTDATA("Sales",$A$3,"State",A5)</f>
        <v>35282.000999999997</v>
      </c>
    </row>
    <row r="6" spans="1:5" x14ac:dyDescent="0.35">
      <c r="A6" s="7" t="s">
        <v>447</v>
      </c>
      <c r="B6" s="22">
        <v>11678.129999999997</v>
      </c>
      <c r="D6" t="str">
        <f t="shared" si="0"/>
        <v>Arkansas</v>
      </c>
      <c r="E6" s="13">
        <f t="shared" si="1"/>
        <v>11678.129999999997</v>
      </c>
    </row>
    <row r="7" spans="1:5" x14ac:dyDescent="0.35">
      <c r="A7" s="7" t="s">
        <v>39</v>
      </c>
      <c r="B7" s="22">
        <v>457687.63150000101</v>
      </c>
      <c r="D7" t="str">
        <f t="shared" si="0"/>
        <v>California</v>
      </c>
      <c r="E7" s="13">
        <f t="shared" si="1"/>
        <v>457687.63150000101</v>
      </c>
    </row>
    <row r="8" spans="1:5" x14ac:dyDescent="0.35">
      <c r="A8" s="7" t="s">
        <v>163</v>
      </c>
      <c r="B8" s="22">
        <v>32108.117999999995</v>
      </c>
      <c r="D8" t="str">
        <f t="shared" si="0"/>
        <v>Colorado</v>
      </c>
      <c r="E8" s="13">
        <f t="shared" si="1"/>
        <v>32108.117999999995</v>
      </c>
    </row>
    <row r="9" spans="1:5" x14ac:dyDescent="0.35">
      <c r="A9" s="7" t="s">
        <v>244</v>
      </c>
      <c r="B9" s="22">
        <v>13384.356999999996</v>
      </c>
      <c r="D9" t="str">
        <f t="shared" si="0"/>
        <v>Connecticut</v>
      </c>
      <c r="E9" s="13">
        <f t="shared" si="1"/>
        <v>13384.356999999996</v>
      </c>
    </row>
    <row r="10" spans="1:5" x14ac:dyDescent="0.35">
      <c r="A10" s="7" t="s">
        <v>101</v>
      </c>
      <c r="B10" s="22">
        <v>27451.068999999992</v>
      </c>
      <c r="D10" t="str">
        <f t="shared" si="0"/>
        <v>Delaware</v>
      </c>
      <c r="E10" s="13">
        <f t="shared" si="1"/>
        <v>27451.068999999992</v>
      </c>
    </row>
    <row r="11" spans="1:5" x14ac:dyDescent="0.35">
      <c r="A11" s="7" t="s">
        <v>709</v>
      </c>
      <c r="B11" s="22">
        <v>2865.0199999999995</v>
      </c>
      <c r="D11" t="str">
        <f t="shared" si="0"/>
        <v>District of Columbia</v>
      </c>
      <c r="E11" s="13">
        <f t="shared" si="1"/>
        <v>2865.0199999999995</v>
      </c>
    </row>
    <row r="12" spans="1:5" x14ac:dyDescent="0.35">
      <c r="A12" s="7" t="s">
        <v>45</v>
      </c>
      <c r="B12" s="22">
        <v>89473.707999999999</v>
      </c>
      <c r="D12" t="str">
        <f t="shared" si="0"/>
        <v>Florida</v>
      </c>
      <c r="E12" s="13">
        <f t="shared" si="1"/>
        <v>89473.707999999999</v>
      </c>
    </row>
    <row r="13" spans="1:5" x14ac:dyDescent="0.35">
      <c r="A13" s="7" t="s">
        <v>352</v>
      </c>
      <c r="B13" s="22">
        <v>49095.840000000004</v>
      </c>
      <c r="D13" t="str">
        <f t="shared" si="0"/>
        <v>Georgia</v>
      </c>
      <c r="E13" s="13">
        <f t="shared" si="1"/>
        <v>49095.840000000004</v>
      </c>
    </row>
    <row r="14" spans="1:5" x14ac:dyDescent="0.35">
      <c r="A14" s="7" t="s">
        <v>1282</v>
      </c>
      <c r="B14" s="22">
        <v>4382.4860000000017</v>
      </c>
      <c r="D14" t="str">
        <f t="shared" si="0"/>
        <v>Idaho</v>
      </c>
      <c r="E14" s="13">
        <f t="shared" si="1"/>
        <v>4382.4860000000017</v>
      </c>
    </row>
    <row r="15" spans="1:5" x14ac:dyDescent="0.35">
      <c r="A15" s="7" t="s">
        <v>94</v>
      </c>
      <c r="B15" s="22">
        <v>80166.10099999985</v>
      </c>
      <c r="D15" t="str">
        <f t="shared" si="0"/>
        <v>Illinois</v>
      </c>
      <c r="E15" s="13">
        <f t="shared" si="1"/>
        <v>80166.10099999985</v>
      </c>
    </row>
    <row r="16" spans="1:5" x14ac:dyDescent="0.35">
      <c r="A16" s="7" t="s">
        <v>106</v>
      </c>
      <c r="B16" s="22">
        <v>53555.360000000001</v>
      </c>
      <c r="D16" t="str">
        <f t="shared" si="0"/>
        <v>Indiana</v>
      </c>
      <c r="E16" s="13">
        <f t="shared" si="1"/>
        <v>53555.360000000001</v>
      </c>
    </row>
    <row r="17" spans="1:5" x14ac:dyDescent="0.35">
      <c r="A17" s="7" t="s">
        <v>171</v>
      </c>
      <c r="B17" s="22">
        <v>4579.7599999999993</v>
      </c>
      <c r="D17" t="str">
        <f t="shared" si="0"/>
        <v>Iowa</v>
      </c>
      <c r="E17" s="13">
        <f t="shared" si="1"/>
        <v>4579.7599999999993</v>
      </c>
    </row>
    <row r="18" spans="1:5" x14ac:dyDescent="0.35">
      <c r="A18" s="7" t="s">
        <v>962</v>
      </c>
      <c r="B18" s="22">
        <v>2914.31</v>
      </c>
      <c r="D18" t="str">
        <f t="shared" si="0"/>
        <v>Kansas</v>
      </c>
      <c r="E18" s="13">
        <f t="shared" si="1"/>
        <v>2914.31</v>
      </c>
    </row>
    <row r="19" spans="1:5" x14ac:dyDescent="0.35">
      <c r="A19" s="7" t="s">
        <v>29</v>
      </c>
      <c r="B19" s="22">
        <v>36591.749999999971</v>
      </c>
      <c r="D19" t="str">
        <f t="shared" si="0"/>
        <v>Kentucky</v>
      </c>
      <c r="E19" s="13">
        <f t="shared" si="1"/>
        <v>36591.749999999971</v>
      </c>
    </row>
    <row r="20" spans="1:5" x14ac:dyDescent="0.35">
      <c r="A20" s="7" t="s">
        <v>242</v>
      </c>
      <c r="B20" s="22">
        <v>9217.0299999999988</v>
      </c>
      <c r="D20" t="str">
        <f t="shared" si="0"/>
        <v>Louisiana</v>
      </c>
      <c r="E20" s="13">
        <f t="shared" si="1"/>
        <v>9217.0299999999988</v>
      </c>
    </row>
    <row r="21" spans="1:5" x14ac:dyDescent="0.35">
      <c r="A21" s="7" t="s">
        <v>1096</v>
      </c>
      <c r="B21" s="22">
        <v>1270.53</v>
      </c>
      <c r="D21" t="str">
        <f t="shared" si="0"/>
        <v>Maine</v>
      </c>
      <c r="E21" s="13">
        <f t="shared" si="1"/>
        <v>1270.53</v>
      </c>
    </row>
    <row r="22" spans="1:5" x14ac:dyDescent="0.35">
      <c r="A22" s="7" t="s">
        <v>677</v>
      </c>
      <c r="B22" s="22">
        <v>23705.523000000005</v>
      </c>
      <c r="D22" t="str">
        <f t="shared" si="0"/>
        <v>Maryland</v>
      </c>
      <c r="E22" s="13">
        <f t="shared" si="1"/>
        <v>23705.523000000005</v>
      </c>
    </row>
    <row r="23" spans="1:5" x14ac:dyDescent="0.35">
      <c r="A23" s="7" t="s">
        <v>347</v>
      </c>
      <c r="B23" s="22">
        <v>28634.43399999999</v>
      </c>
      <c r="D23" t="str">
        <f t="shared" si="0"/>
        <v>Massachusetts</v>
      </c>
      <c r="E23" s="13">
        <f t="shared" si="1"/>
        <v>28634.43399999999</v>
      </c>
    </row>
    <row r="24" spans="1:5" x14ac:dyDescent="0.35">
      <c r="A24" s="7" t="s">
        <v>100</v>
      </c>
      <c r="B24" s="22">
        <v>76269.614000000016</v>
      </c>
      <c r="D24" t="str">
        <f t="shared" si="0"/>
        <v>Michigan</v>
      </c>
      <c r="E24" s="13">
        <f t="shared" si="1"/>
        <v>76269.614000000016</v>
      </c>
    </row>
    <row r="25" spans="1:5" x14ac:dyDescent="0.35">
      <c r="A25" s="7" t="s">
        <v>97</v>
      </c>
      <c r="B25" s="22">
        <v>29863.149999999994</v>
      </c>
      <c r="D25" t="str">
        <f t="shared" si="0"/>
        <v>Minnesota</v>
      </c>
      <c r="E25" s="13">
        <f t="shared" si="1"/>
        <v>29863.149999999994</v>
      </c>
    </row>
    <row r="26" spans="1:5" x14ac:dyDescent="0.35">
      <c r="A26" s="7" t="s">
        <v>406</v>
      </c>
      <c r="B26" s="22">
        <v>10771.34</v>
      </c>
      <c r="D26" t="str">
        <f t="shared" si="0"/>
        <v>Mississippi</v>
      </c>
      <c r="E26" s="13">
        <f t="shared" si="1"/>
        <v>10771.34</v>
      </c>
    </row>
    <row r="27" spans="1:5" x14ac:dyDescent="0.35">
      <c r="A27" s="7" t="s">
        <v>200</v>
      </c>
      <c r="B27" s="22">
        <v>22205.149999999998</v>
      </c>
      <c r="D27" t="str">
        <f t="shared" si="0"/>
        <v>Missouri</v>
      </c>
      <c r="E27" s="13">
        <f t="shared" si="1"/>
        <v>22205.149999999998</v>
      </c>
    </row>
    <row r="28" spans="1:5" x14ac:dyDescent="0.35">
      <c r="A28" s="7" t="s">
        <v>457</v>
      </c>
      <c r="B28" s="22">
        <v>5589.3519999999971</v>
      </c>
      <c r="D28" t="str">
        <f t="shared" si="0"/>
        <v>Montana</v>
      </c>
      <c r="E28" s="13">
        <f t="shared" si="1"/>
        <v>5589.3519999999971</v>
      </c>
    </row>
    <row r="29" spans="1:5" x14ac:dyDescent="0.35">
      <c r="A29" s="7" t="s">
        <v>73</v>
      </c>
      <c r="B29" s="22">
        <v>7464.9299999999985</v>
      </c>
      <c r="D29" t="str">
        <f t="shared" si="0"/>
        <v>Nebraska</v>
      </c>
      <c r="E29" s="13">
        <f t="shared" si="1"/>
        <v>7464.9299999999985</v>
      </c>
    </row>
    <row r="30" spans="1:5" x14ac:dyDescent="0.35">
      <c r="A30" s="7" t="s">
        <v>378</v>
      </c>
      <c r="B30" s="22">
        <v>16729.101999999999</v>
      </c>
      <c r="D30" t="str">
        <f t="shared" si="0"/>
        <v>Nevada</v>
      </c>
      <c r="E30" s="13">
        <f t="shared" si="1"/>
        <v>16729.101999999999</v>
      </c>
    </row>
    <row r="31" spans="1:5" x14ac:dyDescent="0.35">
      <c r="A31" s="7" t="s">
        <v>675</v>
      </c>
      <c r="B31" s="22">
        <v>7292.5239999999994</v>
      </c>
      <c r="D31" t="str">
        <f t="shared" si="0"/>
        <v>New Hampshire</v>
      </c>
      <c r="E31" s="13">
        <f t="shared" si="1"/>
        <v>7292.5239999999994</v>
      </c>
    </row>
    <row r="32" spans="1:5" x14ac:dyDescent="0.35">
      <c r="A32" s="7" t="s">
        <v>249</v>
      </c>
      <c r="B32" s="22">
        <v>35764.312000000013</v>
      </c>
      <c r="D32" t="str">
        <f t="shared" si="0"/>
        <v>New Jersey</v>
      </c>
      <c r="E32" s="13">
        <f t="shared" si="1"/>
        <v>35764.312000000013</v>
      </c>
    </row>
    <row r="33" spans="1:5" x14ac:dyDescent="0.35">
      <c r="A33" s="7" t="s">
        <v>220</v>
      </c>
      <c r="B33" s="22">
        <v>4783.5220000000008</v>
      </c>
      <c r="D33" t="str">
        <f t="shared" si="0"/>
        <v>New Mexico</v>
      </c>
      <c r="E33" s="13">
        <f t="shared" si="1"/>
        <v>4783.5220000000008</v>
      </c>
    </row>
    <row r="34" spans="1:5" x14ac:dyDescent="0.35">
      <c r="A34" s="7" t="s">
        <v>110</v>
      </c>
      <c r="B34" s="22">
        <v>310876.27099999978</v>
      </c>
      <c r="D34" t="str">
        <f t="shared" si="0"/>
        <v>New York</v>
      </c>
      <c r="E34" s="13">
        <f t="shared" si="1"/>
        <v>310876.27099999978</v>
      </c>
    </row>
    <row r="35" spans="1:5" x14ac:dyDescent="0.35">
      <c r="A35" s="7" t="s">
        <v>54</v>
      </c>
      <c r="B35" s="22">
        <v>55603.163999999968</v>
      </c>
      <c r="D35" t="str">
        <f t="shared" si="0"/>
        <v>North Carolina</v>
      </c>
      <c r="E35" s="13">
        <f t="shared" si="1"/>
        <v>55603.163999999968</v>
      </c>
    </row>
    <row r="36" spans="1:5" x14ac:dyDescent="0.35">
      <c r="A36" s="7" t="s">
        <v>1438</v>
      </c>
      <c r="B36" s="22">
        <v>919.91</v>
      </c>
      <c r="D36" t="str">
        <f t="shared" si="0"/>
        <v>North Dakota</v>
      </c>
      <c r="E36" s="13">
        <f t="shared" si="1"/>
        <v>919.91</v>
      </c>
    </row>
    <row r="37" spans="1:5" x14ac:dyDescent="0.35">
      <c r="A37" s="7" t="s">
        <v>173</v>
      </c>
      <c r="B37" s="22">
        <v>78258.135999999926</v>
      </c>
      <c r="D37" t="str">
        <f t="shared" si="0"/>
        <v>Ohio</v>
      </c>
      <c r="E37" s="13">
        <f t="shared" si="1"/>
        <v>78258.135999999926</v>
      </c>
    </row>
    <row r="38" spans="1:5" x14ac:dyDescent="0.35">
      <c r="A38" s="7" t="s">
        <v>217</v>
      </c>
      <c r="B38" s="22">
        <v>19683.390000000003</v>
      </c>
      <c r="D38" t="str">
        <f t="shared" si="0"/>
        <v>Oklahoma</v>
      </c>
      <c r="E38" s="13">
        <f t="shared" si="1"/>
        <v>19683.390000000003</v>
      </c>
    </row>
    <row r="39" spans="1:5" x14ac:dyDescent="0.35">
      <c r="A39" s="7" t="s">
        <v>155</v>
      </c>
      <c r="B39" s="22">
        <v>17431.149999999991</v>
      </c>
      <c r="D39" t="str">
        <f t="shared" si="0"/>
        <v>Oregon</v>
      </c>
      <c r="E39" s="13">
        <f t="shared" si="1"/>
        <v>17431.149999999991</v>
      </c>
    </row>
    <row r="40" spans="1:5" x14ac:dyDescent="0.35">
      <c r="A40" s="7" t="s">
        <v>78</v>
      </c>
      <c r="B40" s="22">
        <v>116511.91400000003</v>
      </c>
      <c r="D40" t="str">
        <f t="shared" si="0"/>
        <v>Pennsylvania</v>
      </c>
      <c r="E40" s="13">
        <f t="shared" si="1"/>
        <v>116511.91400000003</v>
      </c>
    </row>
    <row r="41" spans="1:5" x14ac:dyDescent="0.35">
      <c r="A41" s="7" t="s">
        <v>379</v>
      </c>
      <c r="B41" s="22">
        <v>22627.955999999995</v>
      </c>
      <c r="D41" t="str">
        <f t="shared" si="0"/>
        <v>Rhode Island</v>
      </c>
      <c r="E41" s="13">
        <f t="shared" si="1"/>
        <v>22627.955999999995</v>
      </c>
    </row>
    <row r="42" spans="1:5" x14ac:dyDescent="0.35">
      <c r="A42" s="7" t="s">
        <v>147</v>
      </c>
      <c r="B42" s="22">
        <v>8481.7099999999991</v>
      </c>
      <c r="D42" t="str">
        <f t="shared" si="0"/>
        <v>South Carolina</v>
      </c>
      <c r="E42" s="13">
        <f t="shared" si="1"/>
        <v>8481.7099999999991</v>
      </c>
    </row>
    <row r="43" spans="1:5" x14ac:dyDescent="0.35">
      <c r="A43" s="7" t="s">
        <v>1119</v>
      </c>
      <c r="B43" s="22">
        <v>1315.5600000000002</v>
      </c>
      <c r="D43" t="str">
        <f t="shared" si="0"/>
        <v>South Dakota</v>
      </c>
      <c r="E43" s="13">
        <f t="shared" si="1"/>
        <v>1315.5600000000002</v>
      </c>
    </row>
    <row r="44" spans="1:5" x14ac:dyDescent="0.35">
      <c r="A44" s="7" t="s">
        <v>136</v>
      </c>
      <c r="B44" s="22">
        <v>30661.872999999981</v>
      </c>
      <c r="D44" t="str">
        <f t="shared" si="0"/>
        <v>Tennessee</v>
      </c>
      <c r="E44" s="13">
        <f t="shared" si="1"/>
        <v>30661.872999999981</v>
      </c>
    </row>
    <row r="45" spans="1:5" x14ac:dyDescent="0.35">
      <c r="A45" s="7" t="s">
        <v>63</v>
      </c>
      <c r="B45" s="22">
        <v>170188.04580000002</v>
      </c>
      <c r="D45" t="str">
        <f t="shared" si="0"/>
        <v>Texas</v>
      </c>
      <c r="E45" s="13">
        <f t="shared" si="1"/>
        <v>170188.04580000002</v>
      </c>
    </row>
    <row r="46" spans="1:5" x14ac:dyDescent="0.35">
      <c r="A46" s="7" t="s">
        <v>69</v>
      </c>
      <c r="B46" s="22">
        <v>11220.055999999999</v>
      </c>
      <c r="D46" t="str">
        <f t="shared" si="0"/>
        <v>Utah</v>
      </c>
      <c r="E46" s="13">
        <f t="shared" si="1"/>
        <v>11220.055999999999</v>
      </c>
    </row>
    <row r="47" spans="1:5" x14ac:dyDescent="0.35">
      <c r="A47" s="7" t="s">
        <v>1092</v>
      </c>
      <c r="B47" s="22">
        <v>8929.369999999999</v>
      </c>
      <c r="D47" t="str">
        <f t="shared" si="0"/>
        <v>Vermont</v>
      </c>
      <c r="E47" s="13">
        <f t="shared" si="1"/>
        <v>8929.369999999999</v>
      </c>
    </row>
    <row r="48" spans="1:5" x14ac:dyDescent="0.35">
      <c r="A48" s="7" t="s">
        <v>130</v>
      </c>
      <c r="B48" s="22">
        <v>70636.719999999987</v>
      </c>
      <c r="D48" t="str">
        <f t="shared" si="0"/>
        <v>Virginia</v>
      </c>
      <c r="E48" s="13">
        <f t="shared" si="1"/>
        <v>70636.719999999987</v>
      </c>
    </row>
    <row r="49" spans="1:5" x14ac:dyDescent="0.35">
      <c r="A49" s="7" t="s">
        <v>58</v>
      </c>
      <c r="B49" s="22">
        <v>138641.26999999993</v>
      </c>
      <c r="D49" t="str">
        <f t="shared" si="0"/>
        <v>Washington</v>
      </c>
      <c r="E49" s="13">
        <f t="shared" si="1"/>
        <v>138641.26999999993</v>
      </c>
    </row>
    <row r="50" spans="1:5" x14ac:dyDescent="0.35">
      <c r="A50" s="7" t="s">
        <v>1725</v>
      </c>
      <c r="B50" s="22">
        <v>1209.8240000000001</v>
      </c>
      <c r="D50" t="str">
        <f t="shared" si="0"/>
        <v>West Virginia</v>
      </c>
      <c r="E50" s="13">
        <f t="shared" si="1"/>
        <v>1209.8240000000001</v>
      </c>
    </row>
    <row r="51" spans="1:5" x14ac:dyDescent="0.35">
      <c r="A51" s="7" t="s">
        <v>68</v>
      </c>
      <c r="B51" s="22">
        <v>32114.610000000019</v>
      </c>
      <c r="D51" t="str">
        <f t="shared" si="0"/>
        <v>Wisconsin</v>
      </c>
      <c r="E51" s="13">
        <f t="shared" si="1"/>
        <v>32114.610000000019</v>
      </c>
    </row>
    <row r="52" spans="1:5" x14ac:dyDescent="0.35">
      <c r="A52" s="7" t="s">
        <v>1576</v>
      </c>
      <c r="B52" s="22">
        <v>1603.1360000000002</v>
      </c>
      <c r="D52" t="str">
        <f t="shared" si="0"/>
        <v>Wyoming</v>
      </c>
      <c r="E52" s="13">
        <f t="shared" si="1"/>
        <v>1603.1360000000002</v>
      </c>
    </row>
    <row r="53" spans="1:5" x14ac:dyDescent="0.35">
      <c r="A53" s="6" t="s">
        <v>1853</v>
      </c>
      <c r="B53" s="23">
        <v>2297200.8603000003</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51C9A-87B4-4B45-812F-62EEA940EACB}">
  <dimension ref="A1:E15"/>
  <sheetViews>
    <sheetView workbookViewId="0">
      <selection activeCell="C6" sqref="C6"/>
    </sheetView>
  </sheetViews>
  <sheetFormatPr defaultRowHeight="14.5" x14ac:dyDescent="0.35"/>
  <cols>
    <col min="1" max="1" width="16.81640625" bestFit="1" customWidth="1"/>
    <col min="4" max="4" width="16.81640625" bestFit="1" customWidth="1"/>
  </cols>
  <sheetData>
    <row r="1" spans="1:5" x14ac:dyDescent="0.35">
      <c r="A1" s="21" t="s">
        <v>21</v>
      </c>
      <c r="B1" s="21"/>
      <c r="D1" s="21" t="s">
        <v>18</v>
      </c>
      <c r="E1" s="21"/>
    </row>
    <row r="3" spans="1:5" x14ac:dyDescent="0.35">
      <c r="A3" t="s">
        <v>1877</v>
      </c>
      <c r="B3">
        <v>43.095893517017849</v>
      </c>
      <c r="D3" t="s">
        <v>1877</v>
      </c>
      <c r="E3">
        <v>532.33241977309729</v>
      </c>
    </row>
    <row r="4" spans="1:5" x14ac:dyDescent="0.35">
      <c r="A4" t="s">
        <v>1878</v>
      </c>
      <c r="B4">
        <v>5.1168501711107357</v>
      </c>
      <c r="D4" t="s">
        <v>1878</v>
      </c>
      <c r="E4">
        <v>22.14813429469498</v>
      </c>
    </row>
    <row r="5" spans="1:5" x14ac:dyDescent="0.35">
      <c r="A5" t="s">
        <v>1879</v>
      </c>
      <c r="B5">
        <v>13.317599999999985</v>
      </c>
      <c r="D5" t="s">
        <v>1879</v>
      </c>
      <c r="E5">
        <v>362.13599999999997</v>
      </c>
    </row>
    <row r="6" spans="1:5" x14ac:dyDescent="0.35">
      <c r="A6" t="s">
        <v>1880</v>
      </c>
      <c r="B6">
        <v>0</v>
      </c>
      <c r="D6" t="s">
        <v>1880</v>
      </c>
      <c r="E6">
        <v>603.91999999999996</v>
      </c>
    </row>
    <row r="7" spans="1:5" x14ac:dyDescent="0.35">
      <c r="A7" t="s">
        <v>1881</v>
      </c>
      <c r="B7">
        <v>127.09992152085977</v>
      </c>
      <c r="D7" t="s">
        <v>1881</v>
      </c>
      <c r="E7">
        <v>550.14824287460533</v>
      </c>
    </row>
    <row r="8" spans="1:5" x14ac:dyDescent="0.35">
      <c r="A8" t="s">
        <v>1882</v>
      </c>
      <c r="B8">
        <v>16154.39005060871</v>
      </c>
      <c r="D8" t="s">
        <v>1882</v>
      </c>
      <c r="E8">
        <v>302663.0891380157</v>
      </c>
    </row>
    <row r="9" spans="1:5" x14ac:dyDescent="0.35">
      <c r="A9" t="s">
        <v>1883</v>
      </c>
      <c r="B9">
        <v>8.9955484300875597</v>
      </c>
      <c r="D9" t="s">
        <v>1883</v>
      </c>
      <c r="E9">
        <v>9.9613371091588885</v>
      </c>
    </row>
    <row r="10" spans="1:5" x14ac:dyDescent="0.35">
      <c r="A10" t="s">
        <v>1884</v>
      </c>
      <c r="B10">
        <v>1.9922920562600397</v>
      </c>
      <c r="D10" t="s">
        <v>1884</v>
      </c>
      <c r="E10">
        <v>2.6798273474780294</v>
      </c>
    </row>
    <row r="11" spans="1:5" x14ac:dyDescent="0.35">
      <c r="A11" t="s">
        <v>1885</v>
      </c>
      <c r="B11">
        <v>1401.2339999999999</v>
      </c>
      <c r="D11" t="s">
        <v>1885</v>
      </c>
      <c r="E11">
        <v>4389.5339999999997</v>
      </c>
    </row>
    <row r="12" spans="1:5" x14ac:dyDescent="0.35">
      <c r="A12" t="s">
        <v>1886</v>
      </c>
      <c r="B12">
        <v>-630.88200000000006</v>
      </c>
      <c r="D12" t="s">
        <v>1886</v>
      </c>
      <c r="E12">
        <v>26.64</v>
      </c>
    </row>
    <row r="13" spans="1:5" x14ac:dyDescent="0.35">
      <c r="A13" t="s">
        <v>1887</v>
      </c>
      <c r="B13">
        <v>770.35199999999986</v>
      </c>
      <c r="D13" t="s">
        <v>1887</v>
      </c>
      <c r="E13">
        <v>4416.174</v>
      </c>
    </row>
    <row r="14" spans="1:5" x14ac:dyDescent="0.35">
      <c r="A14" t="s">
        <v>1888</v>
      </c>
      <c r="B14">
        <v>26590.166300000012</v>
      </c>
      <c r="D14" t="s">
        <v>1888</v>
      </c>
      <c r="E14">
        <v>328449.10300000099</v>
      </c>
    </row>
    <row r="15" spans="1:5" ht="15" thickBot="1" x14ac:dyDescent="0.4">
      <c r="A15" s="19" t="s">
        <v>1889</v>
      </c>
      <c r="B15" s="19">
        <v>617</v>
      </c>
      <c r="D15" s="19" t="s">
        <v>1889</v>
      </c>
      <c r="E15" s="19">
        <v>617</v>
      </c>
    </row>
  </sheetData>
  <phoneticPr fontId="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41E5D-6499-49B0-ABB2-1F97A37C7D5C}">
  <dimension ref="A1:I640"/>
  <sheetViews>
    <sheetView topLeftCell="D4" workbookViewId="0"/>
  </sheetViews>
  <sheetFormatPr defaultRowHeight="14.5" x14ac:dyDescent="0.35"/>
  <cols>
    <col min="1" max="1" width="17.26953125" bestFit="1" customWidth="1"/>
    <col min="2" max="2" width="16.26953125" bestFit="1" customWidth="1"/>
    <col min="3" max="3" width="13.54296875" bestFit="1" customWidth="1"/>
    <col min="4" max="4" width="17" bestFit="1" customWidth="1"/>
    <col min="5" max="5" width="11.81640625" bestFit="1" customWidth="1"/>
    <col min="6" max="6" width="12.453125" bestFit="1" customWidth="1"/>
  </cols>
  <sheetData>
    <row r="1" spans="1:9" x14ac:dyDescent="0.35">
      <c r="A1" t="s">
        <v>1890</v>
      </c>
    </row>
    <row r="2" spans="1:9" ht="15" thickBot="1" x14ac:dyDescent="0.4"/>
    <row r="3" spans="1:9" x14ac:dyDescent="0.35">
      <c r="A3" s="21" t="s">
        <v>1891</v>
      </c>
      <c r="B3" s="21"/>
    </row>
    <row r="4" spans="1:9" x14ac:dyDescent="0.35">
      <c r="A4" t="s">
        <v>1892</v>
      </c>
      <c r="B4">
        <v>0.54402211249358934</v>
      </c>
    </row>
    <row r="5" spans="1:9" x14ac:dyDescent="0.35">
      <c r="A5" t="s">
        <v>1893</v>
      </c>
      <c r="B5">
        <v>0.29596005888198762</v>
      </c>
    </row>
    <row r="6" spans="1:9" x14ac:dyDescent="0.35">
      <c r="A6" t="s">
        <v>1894</v>
      </c>
      <c r="B6">
        <v>0.29481341402674655</v>
      </c>
    </row>
    <row r="7" spans="1:9" x14ac:dyDescent="0.35">
      <c r="A7" t="s">
        <v>1878</v>
      </c>
      <c r="B7">
        <v>459.94633084769112</v>
      </c>
    </row>
    <row r="8" spans="1:9" ht="15" thickBot="1" x14ac:dyDescent="0.4">
      <c r="A8" s="19" t="s">
        <v>1895</v>
      </c>
      <c r="B8" s="19">
        <v>616</v>
      </c>
    </row>
    <row r="10" spans="1:9" ht="15" thickBot="1" x14ac:dyDescent="0.4">
      <c r="A10" t="s">
        <v>1896</v>
      </c>
    </row>
    <row r="11" spans="1:9" x14ac:dyDescent="0.35">
      <c r="A11" s="20"/>
      <c r="B11" s="20" t="s">
        <v>1901</v>
      </c>
      <c r="C11" s="20" t="s">
        <v>1902</v>
      </c>
      <c r="D11" s="20" t="s">
        <v>1903</v>
      </c>
      <c r="E11" s="20" t="s">
        <v>1904</v>
      </c>
      <c r="F11" s="20" t="s">
        <v>1905</v>
      </c>
    </row>
    <row r="12" spans="1:9" x14ac:dyDescent="0.35">
      <c r="A12" t="s">
        <v>1897</v>
      </c>
      <c r="B12">
        <v>1</v>
      </c>
      <c r="C12">
        <v>54603250.356278196</v>
      </c>
      <c r="D12">
        <v>54603250.356278196</v>
      </c>
      <c r="E12">
        <v>258.10961216912017</v>
      </c>
      <c r="F12">
        <v>9.6110682062929737E-49</v>
      </c>
    </row>
    <row r="13" spans="1:9" x14ac:dyDescent="0.35">
      <c r="A13" t="s">
        <v>1898</v>
      </c>
      <c r="B13">
        <v>614</v>
      </c>
      <c r="C13">
        <v>129892085.13779579</v>
      </c>
      <c r="D13">
        <v>211550.62726025374</v>
      </c>
    </row>
    <row r="14" spans="1:9" ht="15" thickBot="1" x14ac:dyDescent="0.4">
      <c r="A14" s="19" t="s">
        <v>1899</v>
      </c>
      <c r="B14" s="19">
        <v>615</v>
      </c>
      <c r="C14" s="19">
        <v>184495335.49407399</v>
      </c>
      <c r="D14" s="19"/>
      <c r="E14" s="19"/>
      <c r="F14" s="19"/>
    </row>
    <row r="15" spans="1:9" ht="15" thickBot="1" x14ac:dyDescent="0.4"/>
    <row r="16" spans="1:9" x14ac:dyDescent="0.35">
      <c r="A16" s="20"/>
      <c r="B16" s="20" t="s">
        <v>1906</v>
      </c>
      <c r="C16" s="20" t="s">
        <v>1878</v>
      </c>
      <c r="D16" s="20" t="s">
        <v>1907</v>
      </c>
      <c r="E16" s="20" t="s">
        <v>1908</v>
      </c>
      <c r="F16" s="20" t="s">
        <v>1909</v>
      </c>
      <c r="G16" s="20" t="s">
        <v>1910</v>
      </c>
      <c r="H16" s="20" t="s">
        <v>1911</v>
      </c>
      <c r="I16" s="20" t="s">
        <v>1912</v>
      </c>
    </row>
    <row r="17" spans="1:9" x14ac:dyDescent="0.35">
      <c r="A17" t="s">
        <v>1900</v>
      </c>
      <c r="B17">
        <v>429.75556922376541</v>
      </c>
      <c r="C17">
        <v>19.55540147821587</v>
      </c>
      <c r="D17">
        <v>21.976310212935296</v>
      </c>
      <c r="E17">
        <v>2.0618732966611849E-79</v>
      </c>
      <c r="F17">
        <v>391.3519850868837</v>
      </c>
      <c r="G17">
        <v>468.15915336064711</v>
      </c>
      <c r="H17">
        <v>391.3519850868837</v>
      </c>
      <c r="I17">
        <v>468.15915336064711</v>
      </c>
    </row>
    <row r="18" spans="1:9" ht="15" thickBot="1" x14ac:dyDescent="0.4">
      <c r="A18" s="19">
        <v>539.24639999999999</v>
      </c>
      <c r="B18" s="19">
        <v>2.3720387838650336</v>
      </c>
      <c r="C18" s="19">
        <v>0.14764532377163408</v>
      </c>
      <c r="D18" s="19">
        <v>16.065790119664829</v>
      </c>
      <c r="E18" s="19">
        <v>9.6110682062929722E-49</v>
      </c>
      <c r="F18" s="19">
        <v>2.0820877122801611</v>
      </c>
      <c r="G18" s="19">
        <v>2.6619898554499062</v>
      </c>
      <c r="H18" s="19">
        <v>2.0820877122801611</v>
      </c>
      <c r="I18" s="19">
        <v>2.6619898554499062</v>
      </c>
    </row>
    <row r="22" spans="1:9" x14ac:dyDescent="0.35">
      <c r="A22" t="s">
        <v>1913</v>
      </c>
    </row>
    <row r="23" spans="1:9" ht="15" thickBot="1" x14ac:dyDescent="0.4"/>
    <row r="24" spans="1:9" x14ac:dyDescent="0.35">
      <c r="A24" s="20" t="s">
        <v>1914</v>
      </c>
      <c r="B24" s="20" t="s">
        <v>1915</v>
      </c>
      <c r="C24" s="20" t="s">
        <v>1916</v>
      </c>
      <c r="D24" s="20" t="s">
        <v>1917</v>
      </c>
    </row>
    <row r="25" spans="1:9" x14ac:dyDescent="0.35">
      <c r="A25">
        <v>1</v>
      </c>
      <c r="B25">
        <v>950.61258946241719</v>
      </c>
      <c r="C25">
        <v>-218.67258946241725</v>
      </c>
      <c r="D25">
        <v>-0.47581766497488193</v>
      </c>
    </row>
    <row r="26" spans="1:9" x14ac:dyDescent="0.35">
      <c r="A26">
        <v>2</v>
      </c>
      <c r="B26">
        <v>89.531674415219811</v>
      </c>
      <c r="C26">
        <v>438.89832558478014</v>
      </c>
      <c r="D26">
        <v>0.95501487842868227</v>
      </c>
    </row>
    <row r="27" spans="1:9" x14ac:dyDescent="0.35">
      <c r="A27">
        <v>3</v>
      </c>
      <c r="B27">
        <v>300.90547366870328</v>
      </c>
      <c r="C27">
        <v>61.230526331296687</v>
      </c>
      <c r="D27">
        <v>0.13323373604238542</v>
      </c>
    </row>
    <row r="28" spans="1:9" x14ac:dyDescent="0.35">
      <c r="A28">
        <v>4</v>
      </c>
      <c r="B28">
        <v>600.0015368193267</v>
      </c>
      <c r="C28">
        <v>117.71846318067333</v>
      </c>
      <c r="D28">
        <v>0.25614789861299164</v>
      </c>
    </row>
    <row r="29" spans="1:9" x14ac:dyDescent="0.35">
      <c r="A29">
        <v>5</v>
      </c>
      <c r="B29">
        <v>659.49796241174295</v>
      </c>
      <c r="C29">
        <v>-255.93796241174294</v>
      </c>
      <c r="D29">
        <v>-0.55690474948216884</v>
      </c>
    </row>
    <row r="30" spans="1:9" x14ac:dyDescent="0.35">
      <c r="A30">
        <v>6</v>
      </c>
      <c r="B30">
        <v>580.82123121299389</v>
      </c>
      <c r="C30">
        <v>-7.6472312129939155</v>
      </c>
      <c r="D30">
        <v>-1.6639889380900993E-2</v>
      </c>
    </row>
    <row r="31" spans="1:9" x14ac:dyDescent="0.35">
      <c r="A31">
        <v>7</v>
      </c>
      <c r="B31">
        <v>573.00773545894231</v>
      </c>
      <c r="C31">
        <v>-89.871735458942339</v>
      </c>
      <c r="D31">
        <v>-0.19555518786529824</v>
      </c>
    </row>
    <row r="32" spans="1:9" x14ac:dyDescent="0.35">
      <c r="A32">
        <v>8</v>
      </c>
      <c r="B32">
        <v>465.68484068296908</v>
      </c>
      <c r="C32">
        <v>-223.33284068296905</v>
      </c>
      <c r="D32">
        <v>-0.48595807561990428</v>
      </c>
    </row>
    <row r="33" spans="1:4" x14ac:dyDescent="0.35">
      <c r="A33">
        <v>9</v>
      </c>
      <c r="B33">
        <v>400.82618421574745</v>
      </c>
      <c r="C33">
        <v>-205.69018421574745</v>
      </c>
      <c r="D33">
        <v>-0.44756877577750154</v>
      </c>
    </row>
    <row r="34" spans="1:4" x14ac:dyDescent="0.35">
      <c r="A34">
        <v>10</v>
      </c>
      <c r="B34">
        <v>458.64225753367373</v>
      </c>
      <c r="C34">
        <v>-263.79425753367371</v>
      </c>
      <c r="D34">
        <v>-0.57399954864954739</v>
      </c>
    </row>
    <row r="35" spans="1:4" x14ac:dyDescent="0.35">
      <c r="A35">
        <v>11</v>
      </c>
      <c r="B35">
        <v>360.36774190263191</v>
      </c>
      <c r="C35">
        <v>-252.59574190263191</v>
      </c>
      <c r="D35">
        <v>-0.54963228994626667</v>
      </c>
    </row>
    <row r="36" spans="1:4" x14ac:dyDescent="0.35">
      <c r="A36">
        <v>12</v>
      </c>
      <c r="B36">
        <v>272.27211910091171</v>
      </c>
      <c r="C36">
        <v>-61.026119100911728</v>
      </c>
      <c r="D36">
        <v>-0.13278895889265277</v>
      </c>
    </row>
    <row r="37" spans="1:4" x14ac:dyDescent="0.35">
      <c r="A37">
        <v>13</v>
      </c>
      <c r="B37">
        <v>409.40489968147358</v>
      </c>
      <c r="C37">
        <v>191.15310031852641</v>
      </c>
      <c r="D37">
        <v>0.41593700458695421</v>
      </c>
    </row>
    <row r="38" spans="1:4" x14ac:dyDescent="0.35">
      <c r="A38">
        <v>14</v>
      </c>
      <c r="B38">
        <v>525.75909492313485</v>
      </c>
      <c r="C38">
        <v>-375.85909492313488</v>
      </c>
      <c r="D38">
        <v>-0.81784551664915195</v>
      </c>
    </row>
    <row r="39" spans="1:4" x14ac:dyDescent="0.35">
      <c r="A39">
        <v>15</v>
      </c>
      <c r="B39">
        <v>596.26320369595533</v>
      </c>
      <c r="C39">
        <v>807.65679630404497</v>
      </c>
      <c r="D39">
        <v>1.7574098878292783</v>
      </c>
    </row>
    <row r="40" spans="1:4" x14ac:dyDescent="0.35">
      <c r="A40">
        <v>16</v>
      </c>
      <c r="B40">
        <v>294.55884669859398</v>
      </c>
      <c r="C40">
        <v>503.38515330140598</v>
      </c>
      <c r="D40">
        <v>1.0953341194510511</v>
      </c>
    </row>
    <row r="41" spans="1:4" x14ac:dyDescent="0.35">
      <c r="A41">
        <v>17</v>
      </c>
      <c r="B41">
        <v>773.86628678355214</v>
      </c>
      <c r="C41">
        <v>-273.62628678355219</v>
      </c>
      <c r="D41">
        <v>-0.5953934197842099</v>
      </c>
    </row>
    <row r="42" spans="1:4" x14ac:dyDescent="0.35">
      <c r="A42">
        <v>18</v>
      </c>
      <c r="B42">
        <v>524.45542240752263</v>
      </c>
      <c r="C42">
        <v>-197.80942240752262</v>
      </c>
      <c r="D42">
        <v>-0.43042073865482761</v>
      </c>
    </row>
    <row r="43" spans="1:4" x14ac:dyDescent="0.35">
      <c r="A43">
        <v>19</v>
      </c>
      <c r="B43">
        <v>458.4733683722626</v>
      </c>
      <c r="C43">
        <v>-216.33736837226257</v>
      </c>
      <c r="D43">
        <v>-0.47073637221181036</v>
      </c>
    </row>
    <row r="44" spans="1:4" x14ac:dyDescent="0.35">
      <c r="A44">
        <v>20</v>
      </c>
      <c r="B44">
        <v>628.31798700559375</v>
      </c>
      <c r="C44">
        <v>-48.78998700559373</v>
      </c>
      <c r="D44">
        <v>-0.1061639126706659</v>
      </c>
    </row>
    <row r="45" spans="1:4" x14ac:dyDescent="0.35">
      <c r="A45">
        <v>21</v>
      </c>
      <c r="B45">
        <v>558.26409119395089</v>
      </c>
      <c r="C45">
        <v>-76.696091193950849</v>
      </c>
      <c r="D45">
        <v>-0.16688582283824982</v>
      </c>
    </row>
    <row r="46" spans="1:4" x14ac:dyDescent="0.35">
      <c r="A46">
        <v>22</v>
      </c>
      <c r="B46">
        <v>481.54951047721516</v>
      </c>
      <c r="C46">
        <v>-44.8455104772151</v>
      </c>
      <c r="D46">
        <v>-9.7580982291072441E-2</v>
      </c>
    </row>
    <row r="47" spans="1:4" x14ac:dyDescent="0.35">
      <c r="A47">
        <v>23</v>
      </c>
      <c r="B47">
        <v>427.33703847973663</v>
      </c>
      <c r="C47">
        <v>-355.96503847973668</v>
      </c>
      <c r="D47">
        <v>-0.7745573134635253</v>
      </c>
    </row>
    <row r="48" spans="1:4" x14ac:dyDescent="0.35">
      <c r="A48">
        <v>24</v>
      </c>
      <c r="B48">
        <v>1047.9354431333727</v>
      </c>
      <c r="C48">
        <v>580.88455686662724</v>
      </c>
      <c r="D48">
        <v>1.2639678989842071</v>
      </c>
    </row>
    <row r="49" spans="1:4" x14ac:dyDescent="0.35">
      <c r="A49">
        <v>25</v>
      </c>
      <c r="B49">
        <v>414.22108722823316</v>
      </c>
      <c r="C49">
        <v>175.18891277176681</v>
      </c>
      <c r="D49">
        <v>0.38119994650210559</v>
      </c>
    </row>
    <row r="50" spans="1:4" x14ac:dyDescent="0.35">
      <c r="A50">
        <v>26</v>
      </c>
      <c r="B50">
        <v>419.08851081272434</v>
      </c>
      <c r="C50">
        <v>-314.15851081272433</v>
      </c>
      <c r="D50">
        <v>-0.68358896473665187</v>
      </c>
    </row>
    <row r="51" spans="1:4" x14ac:dyDescent="0.35">
      <c r="A51">
        <v>27</v>
      </c>
      <c r="B51">
        <v>361.71079026205626</v>
      </c>
      <c r="C51">
        <v>-256.02479026205629</v>
      </c>
      <c r="D51">
        <v>-0.55709368136929949</v>
      </c>
    </row>
    <row r="52" spans="1:4" x14ac:dyDescent="0.35">
      <c r="A52">
        <v>28</v>
      </c>
      <c r="B52">
        <v>663.35442306655091</v>
      </c>
      <c r="C52">
        <v>462.13357693344892</v>
      </c>
      <c r="D52">
        <v>1.0055733095013988</v>
      </c>
    </row>
    <row r="53" spans="1:4" x14ac:dyDescent="0.35">
      <c r="A53">
        <v>29</v>
      </c>
      <c r="B53">
        <v>469.59917908410318</v>
      </c>
      <c r="C53">
        <v>-277.63117908410317</v>
      </c>
      <c r="D53">
        <v>-0.60410781104654765</v>
      </c>
    </row>
    <row r="54" spans="1:4" x14ac:dyDescent="0.35">
      <c r="A54">
        <v>30</v>
      </c>
      <c r="B54">
        <v>621.36222047578792</v>
      </c>
      <c r="C54">
        <v>-193.71822047578792</v>
      </c>
      <c r="D54">
        <v>-0.42151854311726888</v>
      </c>
    </row>
    <row r="55" spans="1:4" x14ac:dyDescent="0.35">
      <c r="A55">
        <v>31</v>
      </c>
      <c r="B55">
        <v>487.16175423983987</v>
      </c>
      <c r="C55">
        <v>-359.03775423983984</v>
      </c>
      <c r="D55">
        <v>-0.78124334778405036</v>
      </c>
    </row>
    <row r="56" spans="1:4" x14ac:dyDescent="0.35">
      <c r="A56">
        <v>32</v>
      </c>
      <c r="B56">
        <v>829.37389195702121</v>
      </c>
      <c r="C56">
        <v>-127.41389195702118</v>
      </c>
      <c r="D56">
        <v>-0.27724453579387148</v>
      </c>
    </row>
    <row r="57" spans="1:4" x14ac:dyDescent="0.35">
      <c r="A57">
        <v>33</v>
      </c>
      <c r="B57">
        <v>265.34481703651244</v>
      </c>
      <c r="C57">
        <v>947.61518296348731</v>
      </c>
      <c r="D57">
        <v>2.0619504472915469</v>
      </c>
    </row>
    <row r="58" spans="1:4" x14ac:dyDescent="0.35">
      <c r="A58">
        <v>34</v>
      </c>
      <c r="B58">
        <v>1427.4066172519927</v>
      </c>
      <c r="C58">
        <v>2357.8853827480079</v>
      </c>
      <c r="D58">
        <v>5.1306088241589389</v>
      </c>
    </row>
    <row r="59" spans="1:4" x14ac:dyDescent="0.35">
      <c r="A59">
        <v>35</v>
      </c>
      <c r="B59">
        <v>429.75556922376541</v>
      </c>
      <c r="C59">
        <v>2374.1644307762344</v>
      </c>
      <c r="D59">
        <v>5.1660309986520794</v>
      </c>
    </row>
    <row r="60" spans="1:4" x14ac:dyDescent="0.35">
      <c r="A60">
        <v>36</v>
      </c>
      <c r="B60">
        <v>762.78032632328052</v>
      </c>
      <c r="C60">
        <v>-130.99832632328048</v>
      </c>
      <c r="D60">
        <v>-0.28504403729793332</v>
      </c>
    </row>
    <row r="61" spans="1:4" x14ac:dyDescent="0.35">
      <c r="A61">
        <v>37</v>
      </c>
      <c r="B61">
        <v>360.68939036172412</v>
      </c>
      <c r="C61">
        <v>221.64660963827589</v>
      </c>
      <c r="D61">
        <v>0.48228894397305949</v>
      </c>
    </row>
    <row r="62" spans="1:4" x14ac:dyDescent="0.35">
      <c r="A62">
        <v>38</v>
      </c>
      <c r="B62">
        <v>445.12258528115666</v>
      </c>
      <c r="C62">
        <v>-380.33858528115667</v>
      </c>
      <c r="D62">
        <v>-0.82759260313891869</v>
      </c>
    </row>
    <row r="63" spans="1:4" x14ac:dyDescent="0.35">
      <c r="A63">
        <v>39</v>
      </c>
      <c r="B63">
        <v>393.82629776456179</v>
      </c>
      <c r="C63">
        <v>-181.76829776456179</v>
      </c>
      <c r="D63">
        <v>-0.39551627033555309</v>
      </c>
    </row>
    <row r="64" spans="1:4" x14ac:dyDescent="0.35">
      <c r="A64">
        <v>40</v>
      </c>
      <c r="B64">
        <v>225.62123233863798</v>
      </c>
      <c r="C64">
        <v>91.436767661362012</v>
      </c>
      <c r="D64">
        <v>0.19896059852969161</v>
      </c>
    </row>
    <row r="65" spans="1:4" x14ac:dyDescent="0.35">
      <c r="A65">
        <v>41</v>
      </c>
      <c r="B65">
        <v>533.35483751682762</v>
      </c>
      <c r="C65">
        <v>-260.38483751682764</v>
      </c>
      <c r="D65">
        <v>-0.56658086725320744</v>
      </c>
    </row>
    <row r="66" spans="1:4" x14ac:dyDescent="0.35">
      <c r="A66">
        <v>42</v>
      </c>
      <c r="B66">
        <v>394.48240369217888</v>
      </c>
      <c r="C66">
        <v>125.98159630782106</v>
      </c>
      <c r="D66">
        <v>0.27412795143809326</v>
      </c>
    </row>
    <row r="67" spans="1:4" x14ac:dyDescent="0.35">
      <c r="A67">
        <v>43</v>
      </c>
      <c r="B67">
        <v>380.45369191664417</v>
      </c>
      <c r="C67">
        <v>-195.70169191664417</v>
      </c>
      <c r="D67">
        <v>-0.42583445098598138</v>
      </c>
    </row>
    <row r="68" spans="1:4" x14ac:dyDescent="0.35">
      <c r="A68">
        <v>44</v>
      </c>
      <c r="B68">
        <v>399.27724288988321</v>
      </c>
      <c r="C68">
        <v>500.15275711011674</v>
      </c>
      <c r="D68">
        <v>1.088300630654883</v>
      </c>
    </row>
    <row r="69" spans="1:4" x14ac:dyDescent="0.35">
      <c r="A69">
        <v>45</v>
      </c>
      <c r="B69">
        <v>570.84823135011186</v>
      </c>
      <c r="C69">
        <v>23.967768649888171</v>
      </c>
      <c r="D69">
        <v>5.2152342191969132E-2</v>
      </c>
    </row>
    <row r="70" spans="1:4" x14ac:dyDescent="0.35">
      <c r="A70">
        <v>46</v>
      </c>
      <c r="B70">
        <v>490.1818340194568</v>
      </c>
      <c r="C70">
        <v>-326.41783401945679</v>
      </c>
      <c r="D70">
        <v>-0.71026447334401832</v>
      </c>
    </row>
    <row r="71" spans="1:4" x14ac:dyDescent="0.35">
      <c r="A71">
        <v>47</v>
      </c>
      <c r="B71">
        <v>381.73364404441776</v>
      </c>
      <c r="C71">
        <v>-325.04764404441778</v>
      </c>
      <c r="D71">
        <v>-0.70728302699037227</v>
      </c>
    </row>
    <row r="72" spans="1:4" x14ac:dyDescent="0.35">
      <c r="A72">
        <v>48</v>
      </c>
      <c r="B72">
        <v>393.18157762310676</v>
      </c>
      <c r="C72">
        <v>686.13442237689333</v>
      </c>
      <c r="D72">
        <v>1.4929849210496189</v>
      </c>
    </row>
    <row r="73" spans="1:4" x14ac:dyDescent="0.35">
      <c r="A73">
        <v>49</v>
      </c>
      <c r="B73">
        <v>532.2831503942773</v>
      </c>
      <c r="C73">
        <v>-139.34315039427736</v>
      </c>
      <c r="D73">
        <v>-0.30320184442798676</v>
      </c>
    </row>
    <row r="74" spans="1:4" x14ac:dyDescent="0.35">
      <c r="A74">
        <v>50</v>
      </c>
      <c r="B74">
        <v>362.15720796117967</v>
      </c>
      <c r="C74">
        <v>36.814792038820315</v>
      </c>
      <c r="D74">
        <v>8.0106649066128077E-2</v>
      </c>
    </row>
    <row r="75" spans="1:4" x14ac:dyDescent="0.35">
      <c r="A75">
        <v>51</v>
      </c>
      <c r="B75">
        <v>445.97746805886158</v>
      </c>
      <c r="C75">
        <v>-343.39546805886158</v>
      </c>
      <c r="D75">
        <v>-0.74720672662453769</v>
      </c>
    </row>
    <row r="76" spans="1:4" x14ac:dyDescent="0.35">
      <c r="A76">
        <v>52</v>
      </c>
      <c r="B76">
        <v>470.31292555416809</v>
      </c>
      <c r="C76">
        <v>-380.32292555416808</v>
      </c>
      <c r="D76">
        <v>-0.82755852856766954</v>
      </c>
    </row>
    <row r="77" spans="1:4" x14ac:dyDescent="0.35">
      <c r="A77">
        <v>53</v>
      </c>
      <c r="B77">
        <v>513.00772603271162</v>
      </c>
      <c r="C77">
        <v>-123.03772603271159</v>
      </c>
      <c r="D77">
        <v>-0.26772227670887766</v>
      </c>
    </row>
    <row r="78" spans="1:4" x14ac:dyDescent="0.35">
      <c r="A78">
        <v>54</v>
      </c>
      <c r="B78">
        <v>423.35177611896489</v>
      </c>
      <c r="C78">
        <v>-207.37577611896489</v>
      </c>
      <c r="D78">
        <v>-0.45123651669309228</v>
      </c>
    </row>
    <row r="79" spans="1:4" x14ac:dyDescent="0.35">
      <c r="A79">
        <v>55</v>
      </c>
      <c r="B79">
        <v>465.86392961115087</v>
      </c>
      <c r="C79">
        <v>-404.97392961115088</v>
      </c>
      <c r="D79">
        <v>-0.88119754760757441</v>
      </c>
    </row>
    <row r="80" spans="1:4" x14ac:dyDescent="0.35">
      <c r="A80">
        <v>56</v>
      </c>
      <c r="B80">
        <v>505.8932701082652</v>
      </c>
      <c r="C80">
        <v>-249.10927010826515</v>
      </c>
      <c r="D80">
        <v>-0.54204594877623402</v>
      </c>
    </row>
    <row r="81" spans="1:4" x14ac:dyDescent="0.35">
      <c r="A81">
        <v>57</v>
      </c>
      <c r="B81">
        <v>446.59230051163945</v>
      </c>
      <c r="C81">
        <v>-127.18230051163943</v>
      </c>
      <c r="D81">
        <v>-0.27674060751899898</v>
      </c>
    </row>
    <row r="82" spans="1:4" x14ac:dyDescent="0.35">
      <c r="A82">
        <v>58</v>
      </c>
      <c r="B82">
        <v>491.18662964830202</v>
      </c>
      <c r="C82">
        <v>-284.00262964830199</v>
      </c>
      <c r="D82">
        <v>-0.61797168277099634</v>
      </c>
    </row>
    <row r="83" spans="1:4" x14ac:dyDescent="0.35">
      <c r="A83">
        <v>59</v>
      </c>
      <c r="B83">
        <v>849.13819351194138</v>
      </c>
      <c r="C83">
        <v>-169.12819351194139</v>
      </c>
      <c r="D83">
        <v>-0.36801220635887172</v>
      </c>
    </row>
    <row r="84" spans="1:4" x14ac:dyDescent="0.35">
      <c r="A84">
        <v>60</v>
      </c>
      <c r="B84">
        <v>279.42405323814319</v>
      </c>
      <c r="C84">
        <v>607.84694676185666</v>
      </c>
      <c r="D84">
        <v>1.3226363467930045</v>
      </c>
    </row>
    <row r="85" spans="1:4" x14ac:dyDescent="0.35">
      <c r="A85">
        <v>61</v>
      </c>
      <c r="B85">
        <v>105.99718163341885</v>
      </c>
      <c r="C85">
        <v>348.96781836658113</v>
      </c>
      <c r="D85">
        <v>0.75933180694831959</v>
      </c>
    </row>
    <row r="86" spans="1:4" x14ac:dyDescent="0.35">
      <c r="A86">
        <v>62</v>
      </c>
      <c r="B86">
        <v>423.35177611896489</v>
      </c>
      <c r="C86">
        <v>-207.37577611896489</v>
      </c>
      <c r="D86">
        <v>-0.45123651669309228</v>
      </c>
    </row>
    <row r="87" spans="1:4" x14ac:dyDescent="0.35">
      <c r="A87">
        <v>63</v>
      </c>
      <c r="B87">
        <v>1742.4185862345928</v>
      </c>
      <c r="C87">
        <v>878.90341376540732</v>
      </c>
      <c r="D87">
        <v>1.9124380019663292</v>
      </c>
    </row>
    <row r="88" spans="1:4" x14ac:dyDescent="0.35">
      <c r="A88">
        <v>64</v>
      </c>
      <c r="B88">
        <v>776.99358271619985</v>
      </c>
      <c r="C88">
        <v>-289.03358271619987</v>
      </c>
      <c r="D88">
        <v>-0.62891871708951941</v>
      </c>
    </row>
    <row r="89" spans="1:4" x14ac:dyDescent="0.35">
      <c r="A89">
        <v>65</v>
      </c>
      <c r="B89">
        <v>432.86246562287181</v>
      </c>
      <c r="C89">
        <v>-314.9804656228718</v>
      </c>
      <c r="D89">
        <v>-0.68537748619441996</v>
      </c>
    </row>
    <row r="90" spans="1:4" x14ac:dyDescent="0.35">
      <c r="A90">
        <v>66</v>
      </c>
      <c r="B90">
        <v>393.64720883637989</v>
      </c>
      <c r="C90">
        <v>-180.53220883637991</v>
      </c>
      <c r="D90">
        <v>-0.39282661934200735</v>
      </c>
    </row>
    <row r="91" spans="1:4" x14ac:dyDescent="0.35">
      <c r="A91">
        <v>67</v>
      </c>
      <c r="B91">
        <v>134.6004113086554</v>
      </c>
      <c r="C91">
        <v>323.82958869134455</v>
      </c>
      <c r="D91">
        <v>0.70463261591080228</v>
      </c>
    </row>
    <row r="92" spans="1:4" x14ac:dyDescent="0.35">
      <c r="A92">
        <v>68</v>
      </c>
      <c r="B92">
        <v>573.00773545894242</v>
      </c>
      <c r="C92">
        <v>-301.24373545894241</v>
      </c>
      <c r="D92">
        <v>-0.65548723389046448</v>
      </c>
    </row>
    <row r="93" spans="1:4" x14ac:dyDescent="0.35">
      <c r="A93">
        <v>69</v>
      </c>
      <c r="B93">
        <v>397.89197224010644</v>
      </c>
      <c r="C93">
        <v>72.263027759893532</v>
      </c>
      <c r="D93">
        <v>0.15723975838607387</v>
      </c>
    </row>
    <row r="94" spans="1:4" x14ac:dyDescent="0.35">
      <c r="A94">
        <v>70</v>
      </c>
      <c r="B94">
        <v>371.88256697502652</v>
      </c>
      <c r="C94">
        <v>482.04743302497332</v>
      </c>
      <c r="D94">
        <v>1.0489045954637095</v>
      </c>
    </row>
    <row r="95" spans="1:4" x14ac:dyDescent="0.35">
      <c r="A95">
        <v>71</v>
      </c>
      <c r="B95">
        <v>316.20227737809205</v>
      </c>
      <c r="C95">
        <v>-76.844277378092045</v>
      </c>
      <c r="D95">
        <v>-0.16720826656241727</v>
      </c>
    </row>
    <row r="96" spans="1:4" x14ac:dyDescent="0.35">
      <c r="A96">
        <v>72</v>
      </c>
      <c r="B96">
        <v>158.41520629090348</v>
      </c>
      <c r="C96">
        <v>673.52079370909667</v>
      </c>
      <c r="D96">
        <v>1.4655384662638318</v>
      </c>
    </row>
    <row r="97" spans="1:4" x14ac:dyDescent="0.35">
      <c r="A97">
        <v>73</v>
      </c>
      <c r="B97">
        <v>339.1062094673361</v>
      </c>
      <c r="C97">
        <v>-148.02720946733612</v>
      </c>
      <c r="D97">
        <v>-0.32209780537492072</v>
      </c>
    </row>
    <row r="98" spans="1:4" x14ac:dyDescent="0.35">
      <c r="A98">
        <v>74</v>
      </c>
      <c r="B98">
        <v>1064.6725487923245</v>
      </c>
      <c r="C98">
        <v>1611.9994512076755</v>
      </c>
      <c r="D98">
        <v>3.5076084144796433</v>
      </c>
    </row>
    <row r="99" spans="1:4" x14ac:dyDescent="0.35">
      <c r="A99">
        <v>75</v>
      </c>
      <c r="B99">
        <v>501.97228999853633</v>
      </c>
      <c r="C99">
        <v>-380.19228999853635</v>
      </c>
      <c r="D99">
        <v>-0.82727427389635388</v>
      </c>
    </row>
    <row r="100" spans="1:4" x14ac:dyDescent="0.35">
      <c r="A100">
        <v>76</v>
      </c>
      <c r="B100">
        <v>461.34543293176637</v>
      </c>
      <c r="C100">
        <v>-194.99343293176634</v>
      </c>
      <c r="D100">
        <v>-0.42429332442224277</v>
      </c>
    </row>
    <row r="101" spans="1:4" x14ac:dyDescent="0.35">
      <c r="A101">
        <v>77</v>
      </c>
      <c r="B101">
        <v>553.99442138299389</v>
      </c>
      <c r="C101">
        <v>144.3575786170062</v>
      </c>
      <c r="D101">
        <v>0.31411292173305089</v>
      </c>
    </row>
    <row r="102" spans="1:4" x14ac:dyDescent="0.35">
      <c r="A102">
        <v>78</v>
      </c>
      <c r="B102">
        <v>429.75556922376541</v>
      </c>
      <c r="C102">
        <v>98.674430776234544</v>
      </c>
      <c r="D102">
        <v>0.21470929374412021</v>
      </c>
    </row>
    <row r="103" spans="1:4" x14ac:dyDescent="0.35">
      <c r="A103">
        <v>79</v>
      </c>
      <c r="B103">
        <v>442.08068274472811</v>
      </c>
      <c r="C103">
        <v>-358.94468274472808</v>
      </c>
      <c r="D103">
        <v>-0.78104083012242365</v>
      </c>
    </row>
    <row r="104" spans="1:4" x14ac:dyDescent="0.35">
      <c r="A104">
        <v>80</v>
      </c>
      <c r="B104">
        <v>146.93453857699672</v>
      </c>
      <c r="C104">
        <v>232.4374614230033</v>
      </c>
      <c r="D104">
        <v>0.50576915204084516</v>
      </c>
    </row>
    <row r="105" spans="1:4" x14ac:dyDescent="0.35">
      <c r="A105">
        <v>81</v>
      </c>
      <c r="B105">
        <v>461.62912877031658</v>
      </c>
      <c r="C105">
        <v>-288.86512877031657</v>
      </c>
      <c r="D105">
        <v>-0.62855217200317348</v>
      </c>
    </row>
    <row r="106" spans="1:4" x14ac:dyDescent="0.35">
      <c r="A106">
        <v>82</v>
      </c>
      <c r="B106">
        <v>409.40489968147358</v>
      </c>
      <c r="C106">
        <v>191.15310031852641</v>
      </c>
      <c r="D106">
        <v>0.41593700458695421</v>
      </c>
    </row>
    <row r="107" spans="1:4" x14ac:dyDescent="0.35">
      <c r="A107">
        <v>83</v>
      </c>
      <c r="B107">
        <v>455.75358870268292</v>
      </c>
      <c r="C107">
        <v>-358.32958870268294</v>
      </c>
      <c r="D107">
        <v>-0.77970242455661687</v>
      </c>
    </row>
    <row r="108" spans="1:4" x14ac:dyDescent="0.35">
      <c r="A108">
        <v>84</v>
      </c>
      <c r="B108">
        <v>475.85661739593911</v>
      </c>
      <c r="C108">
        <v>-281.50461739593908</v>
      </c>
      <c r="D108">
        <v>-0.61253616677916578</v>
      </c>
    </row>
    <row r="109" spans="1:4" x14ac:dyDescent="0.35">
      <c r="A109">
        <v>85</v>
      </c>
      <c r="B109">
        <v>508.54426065311281</v>
      </c>
      <c r="C109">
        <v>-206.58426065311284</v>
      </c>
      <c r="D109">
        <v>-0.44951422931505786</v>
      </c>
    </row>
    <row r="110" spans="1:4" x14ac:dyDescent="0.35">
      <c r="A110">
        <v>86</v>
      </c>
      <c r="B110">
        <v>1327.0361681515271</v>
      </c>
      <c r="C110">
        <v>127.86383184847296</v>
      </c>
      <c r="D110">
        <v>0.27822357641828604</v>
      </c>
    </row>
    <row r="111" spans="1:4" x14ac:dyDescent="0.35">
      <c r="A111">
        <v>87</v>
      </c>
      <c r="B111">
        <v>429.75556922376541</v>
      </c>
      <c r="C111">
        <v>-7.1305692237654625</v>
      </c>
      <c r="D111">
        <v>-1.5515665709793774E-2</v>
      </c>
    </row>
    <row r="112" spans="1:4" x14ac:dyDescent="0.35">
      <c r="A112">
        <v>88</v>
      </c>
      <c r="B112">
        <v>513.00772603271162</v>
      </c>
      <c r="C112">
        <v>-123.03772603271159</v>
      </c>
      <c r="D112">
        <v>-0.26772227670887766</v>
      </c>
    </row>
    <row r="113" spans="1:4" x14ac:dyDescent="0.35">
      <c r="A113">
        <v>89</v>
      </c>
      <c r="B113">
        <v>343.85550552039069</v>
      </c>
      <c r="C113">
        <v>-102.43150552039071</v>
      </c>
      <c r="D113">
        <v>-0.22288444974467478</v>
      </c>
    </row>
    <row r="114" spans="1:4" x14ac:dyDescent="0.35">
      <c r="A114">
        <v>90</v>
      </c>
      <c r="B114">
        <v>472.87069497480974</v>
      </c>
      <c r="C114">
        <v>-169.93069497480974</v>
      </c>
      <c r="D114">
        <v>-0.36975839856860254</v>
      </c>
    </row>
    <row r="115" spans="1:4" x14ac:dyDescent="0.35">
      <c r="A115">
        <v>91</v>
      </c>
      <c r="B115">
        <v>537.81379602273705</v>
      </c>
      <c r="C115">
        <v>-355.59379602273702</v>
      </c>
      <c r="D115">
        <v>-0.773749513457757</v>
      </c>
    </row>
    <row r="116" spans="1:4" x14ac:dyDescent="0.35">
      <c r="A116">
        <v>92</v>
      </c>
      <c r="B116">
        <v>168.77627169882595</v>
      </c>
      <c r="C116">
        <v>197.96772830117402</v>
      </c>
      <c r="D116">
        <v>0.43076520222410325</v>
      </c>
    </row>
    <row r="117" spans="1:4" x14ac:dyDescent="0.35">
      <c r="A117">
        <v>93</v>
      </c>
      <c r="B117">
        <v>380.45369191664417</v>
      </c>
      <c r="C117">
        <v>-195.70169191664417</v>
      </c>
      <c r="D117">
        <v>-0.42583445098598138</v>
      </c>
    </row>
    <row r="118" spans="1:4" x14ac:dyDescent="0.35">
      <c r="A118">
        <v>94</v>
      </c>
      <c r="B118">
        <v>360.9491286085572</v>
      </c>
      <c r="C118">
        <v>-254.0801286085572</v>
      </c>
      <c r="D118">
        <v>-0.5528622211327473</v>
      </c>
    </row>
    <row r="119" spans="1:4" x14ac:dyDescent="0.35">
      <c r="A119">
        <v>95</v>
      </c>
      <c r="B119">
        <v>208.03541120281938</v>
      </c>
      <c r="C119">
        <v>136.33658879718058</v>
      </c>
      <c r="D119">
        <v>0.29665975736416839</v>
      </c>
    </row>
    <row r="120" spans="1:4" x14ac:dyDescent="0.35">
      <c r="A120">
        <v>96</v>
      </c>
      <c r="B120">
        <v>460.13142348218423</v>
      </c>
      <c r="C120">
        <v>-295.48542348218427</v>
      </c>
      <c r="D120">
        <v>-0.64295751278681035</v>
      </c>
    </row>
    <row r="121" spans="1:4" x14ac:dyDescent="0.35">
      <c r="A121">
        <v>97</v>
      </c>
      <c r="B121">
        <v>345.51593266909617</v>
      </c>
      <c r="C121">
        <v>-190.14393266909619</v>
      </c>
      <c r="D121">
        <v>-0.41374111988233464</v>
      </c>
    </row>
    <row r="122" spans="1:4" x14ac:dyDescent="0.35">
      <c r="A122">
        <v>98</v>
      </c>
      <c r="B122">
        <v>429.75556922376541</v>
      </c>
      <c r="C122">
        <v>-188.25556922376543</v>
      </c>
      <c r="D122">
        <v>-0.4096321609707943</v>
      </c>
    </row>
    <row r="123" spans="1:4" x14ac:dyDescent="0.35">
      <c r="A123">
        <v>99</v>
      </c>
      <c r="B123">
        <v>403.85575215049994</v>
      </c>
      <c r="C123">
        <v>-185.47975215049993</v>
      </c>
      <c r="D123">
        <v>-0.40359215933434955</v>
      </c>
    </row>
    <row r="124" spans="1:4" x14ac:dyDescent="0.35">
      <c r="A124">
        <v>100</v>
      </c>
      <c r="B124">
        <v>339.1161720302282</v>
      </c>
      <c r="C124">
        <v>97.587827969771865</v>
      </c>
      <c r="D124">
        <v>0.21234491505634193</v>
      </c>
    </row>
    <row r="125" spans="1:4" x14ac:dyDescent="0.35">
      <c r="A125">
        <v>101</v>
      </c>
      <c r="B125">
        <v>640.21471032219051</v>
      </c>
      <c r="C125">
        <v>-285.31471032219048</v>
      </c>
      <c r="D125">
        <v>-0.62082668697633858</v>
      </c>
    </row>
    <row r="126" spans="1:4" x14ac:dyDescent="0.35">
      <c r="A126">
        <v>102</v>
      </c>
      <c r="B126">
        <v>395.03176787452207</v>
      </c>
      <c r="C126">
        <v>117.32623212547787</v>
      </c>
      <c r="D126">
        <v>0.25529442875070779</v>
      </c>
    </row>
    <row r="127" spans="1:4" x14ac:dyDescent="0.35">
      <c r="A127">
        <v>103</v>
      </c>
      <c r="B127">
        <v>537.19469390014808</v>
      </c>
      <c r="C127">
        <v>-174.84269390014811</v>
      </c>
      <c r="D127">
        <v>-0.38044659622867244</v>
      </c>
    </row>
    <row r="128" spans="1:4" x14ac:dyDescent="0.35">
      <c r="A128">
        <v>104</v>
      </c>
      <c r="B128">
        <v>491.13207275627309</v>
      </c>
      <c r="C128">
        <v>-284.13207275627309</v>
      </c>
      <c r="D128">
        <v>-0.61825334275194466</v>
      </c>
    </row>
    <row r="129" spans="1:4" x14ac:dyDescent="0.35">
      <c r="A129">
        <v>105</v>
      </c>
      <c r="B129">
        <v>441.23433930664504</v>
      </c>
      <c r="C129">
        <v>-54.098339306645016</v>
      </c>
      <c r="D129">
        <v>-0.11771455010062311</v>
      </c>
    </row>
    <row r="130" spans="1:4" x14ac:dyDescent="0.35">
      <c r="A130">
        <v>106</v>
      </c>
      <c r="B130">
        <v>1172.8261315504064</v>
      </c>
      <c r="C130">
        <v>1390.2298684495936</v>
      </c>
      <c r="D130">
        <v>3.0250518888089202</v>
      </c>
    </row>
    <row r="131" spans="1:4" x14ac:dyDescent="0.35">
      <c r="A131">
        <v>107</v>
      </c>
      <c r="B131">
        <v>429.75556922376541</v>
      </c>
      <c r="C131">
        <v>2374.1644307762344</v>
      </c>
      <c r="D131">
        <v>5.1660309986520794</v>
      </c>
    </row>
    <row r="132" spans="1:4" x14ac:dyDescent="0.35">
      <c r="A132">
        <v>108</v>
      </c>
      <c r="B132">
        <v>703.85129240796482</v>
      </c>
      <c r="C132">
        <v>-126.08729240796481</v>
      </c>
      <c r="D132">
        <v>-0.27435793943837711</v>
      </c>
    </row>
    <row r="133" spans="1:4" x14ac:dyDescent="0.35">
      <c r="A133">
        <v>109</v>
      </c>
      <c r="B133">
        <v>400.94004207737299</v>
      </c>
      <c r="C133">
        <v>-230.86804207737299</v>
      </c>
      <c r="D133">
        <v>-0.50235419523148905</v>
      </c>
    </row>
    <row r="134" spans="1:4" x14ac:dyDescent="0.35">
      <c r="A134">
        <v>110</v>
      </c>
      <c r="B134">
        <v>256.46675027626202</v>
      </c>
      <c r="C134">
        <v>193.10124972373802</v>
      </c>
      <c r="D134">
        <v>0.42017605394969709</v>
      </c>
    </row>
    <row r="135" spans="1:4" x14ac:dyDescent="0.35">
      <c r="A135">
        <v>111</v>
      </c>
      <c r="B135">
        <v>516.27236301094513</v>
      </c>
      <c r="C135">
        <v>-288.31236301094509</v>
      </c>
      <c r="D135">
        <v>-0.6273493888214825</v>
      </c>
    </row>
    <row r="136" spans="1:4" x14ac:dyDescent="0.35">
      <c r="A136">
        <v>112</v>
      </c>
      <c r="B136">
        <v>362.68759583325186</v>
      </c>
      <c r="C136">
        <v>-201.11959583325185</v>
      </c>
      <c r="D136">
        <v>-0.43762346577286487</v>
      </c>
    </row>
    <row r="137" spans="1:4" x14ac:dyDescent="0.35">
      <c r="A137">
        <v>113</v>
      </c>
      <c r="B137">
        <v>429.75556922376541</v>
      </c>
      <c r="C137">
        <v>21.396430776234524</v>
      </c>
      <c r="D137">
        <v>4.6557274305723456E-2</v>
      </c>
    </row>
    <row r="138" spans="1:4" x14ac:dyDescent="0.35">
      <c r="A138">
        <v>114</v>
      </c>
      <c r="B138">
        <v>251.39722898738586</v>
      </c>
      <c r="C138">
        <v>274.94677101261408</v>
      </c>
      <c r="D138">
        <v>0.59826670959183059</v>
      </c>
    </row>
    <row r="139" spans="1:4" x14ac:dyDescent="0.35">
      <c r="A139">
        <v>115</v>
      </c>
      <c r="B139">
        <v>426.86690039277454</v>
      </c>
      <c r="C139">
        <v>-341.62090039277456</v>
      </c>
      <c r="D139">
        <v>-0.74334538010052553</v>
      </c>
    </row>
    <row r="140" spans="1:4" x14ac:dyDescent="0.35">
      <c r="A140">
        <v>116</v>
      </c>
      <c r="B140">
        <v>387.66374100408046</v>
      </c>
      <c r="C140">
        <v>-139.23374100408046</v>
      </c>
      <c r="D140">
        <v>-0.30296377654440887</v>
      </c>
    </row>
    <row r="141" spans="1:4" x14ac:dyDescent="0.35">
      <c r="A141">
        <v>117</v>
      </c>
      <c r="B141">
        <v>369.32266271947924</v>
      </c>
      <c r="C141">
        <v>-241.93666271947927</v>
      </c>
      <c r="D141">
        <v>-0.52643881068954557</v>
      </c>
    </row>
    <row r="142" spans="1:4" x14ac:dyDescent="0.35">
      <c r="A142">
        <v>118</v>
      </c>
      <c r="B142">
        <v>290.97991458149835</v>
      </c>
      <c r="C142">
        <v>-75.435914581498338</v>
      </c>
      <c r="D142">
        <v>-0.1641437585737382</v>
      </c>
    </row>
    <row r="143" spans="1:4" x14ac:dyDescent="0.35">
      <c r="A143">
        <v>119</v>
      </c>
      <c r="B143">
        <v>366.57584180776348</v>
      </c>
      <c r="C143">
        <v>-55.83184180776351</v>
      </c>
      <c r="D143">
        <v>-0.1214865414340503</v>
      </c>
    </row>
    <row r="144" spans="1:4" x14ac:dyDescent="0.35">
      <c r="A144">
        <v>120</v>
      </c>
      <c r="B144">
        <v>521.95766556811282</v>
      </c>
      <c r="C144">
        <v>-133.25366556811275</v>
      </c>
      <c r="D144">
        <v>-0.28995151223953658</v>
      </c>
    </row>
    <row r="145" spans="1:4" x14ac:dyDescent="0.35">
      <c r="A145">
        <v>121</v>
      </c>
      <c r="B145">
        <v>206.80764392829101</v>
      </c>
      <c r="C145">
        <v>451.12235607170896</v>
      </c>
      <c r="D145">
        <v>0.98161359231948708</v>
      </c>
    </row>
    <row r="146" spans="1:4" x14ac:dyDescent="0.35">
      <c r="A146">
        <v>122</v>
      </c>
      <c r="B146">
        <v>1340.4547915518515</v>
      </c>
      <c r="C146">
        <v>-16.554791551851622</v>
      </c>
      <c r="D146">
        <v>-3.6022174885809145E-2</v>
      </c>
    </row>
    <row r="147" spans="1:4" x14ac:dyDescent="0.35">
      <c r="A147">
        <v>123</v>
      </c>
      <c r="B147">
        <v>461.98730662668021</v>
      </c>
      <c r="C147">
        <v>-341.20330662668022</v>
      </c>
      <c r="D147">
        <v>-0.74243672259032012</v>
      </c>
    </row>
    <row r="148" spans="1:4" x14ac:dyDescent="0.35">
      <c r="A148">
        <v>124</v>
      </c>
      <c r="B148">
        <v>409.40489968147358</v>
      </c>
      <c r="C148">
        <v>191.15310031852641</v>
      </c>
      <c r="D148">
        <v>0.41593700458695421</v>
      </c>
    </row>
    <row r="149" spans="1:4" x14ac:dyDescent="0.35">
      <c r="A149">
        <v>125</v>
      </c>
      <c r="B149">
        <v>287.82320536793071</v>
      </c>
      <c r="C149">
        <v>147.34479463206935</v>
      </c>
      <c r="D149">
        <v>0.32061291403916115</v>
      </c>
    </row>
    <row r="150" spans="1:4" x14ac:dyDescent="0.35">
      <c r="A150">
        <v>126</v>
      </c>
      <c r="B150">
        <v>429.75556922376541</v>
      </c>
      <c r="C150">
        <v>-67.505569223765463</v>
      </c>
      <c r="D150">
        <v>-0.14688783079679396</v>
      </c>
    </row>
    <row r="151" spans="1:4" x14ac:dyDescent="0.35">
      <c r="A151">
        <v>127</v>
      </c>
      <c r="B151">
        <v>408.02721955580495</v>
      </c>
      <c r="C151">
        <v>-326.60321955580491</v>
      </c>
      <c r="D151">
        <v>-0.71066786049575104</v>
      </c>
    </row>
    <row r="152" spans="1:4" x14ac:dyDescent="0.35">
      <c r="A152">
        <v>128</v>
      </c>
      <c r="B152">
        <v>408.02721955580495</v>
      </c>
      <c r="C152">
        <v>-326.60321955580491</v>
      </c>
      <c r="D152">
        <v>-0.71066786049575104</v>
      </c>
    </row>
    <row r="153" spans="1:4" x14ac:dyDescent="0.35">
      <c r="A153">
        <v>129</v>
      </c>
      <c r="B153">
        <v>484.37887833860941</v>
      </c>
      <c r="C153">
        <v>-254.09887833860938</v>
      </c>
      <c r="D153">
        <v>-0.55290301935439123</v>
      </c>
    </row>
    <row r="154" spans="1:4" x14ac:dyDescent="0.35">
      <c r="A154">
        <v>130</v>
      </c>
      <c r="B154">
        <v>208.03541120281938</v>
      </c>
      <c r="C154">
        <v>136.33658879718058</v>
      </c>
      <c r="D154">
        <v>0.29665975736416839</v>
      </c>
    </row>
    <row r="155" spans="1:4" x14ac:dyDescent="0.35">
      <c r="A155">
        <v>131</v>
      </c>
      <c r="B155">
        <v>542.80788647828638</v>
      </c>
      <c r="C155">
        <v>-119.15988647828641</v>
      </c>
      <c r="D155">
        <v>-0.2592843441519444</v>
      </c>
    </row>
    <row r="156" spans="1:4" x14ac:dyDescent="0.35">
      <c r="A156">
        <v>132</v>
      </c>
      <c r="B156">
        <v>673.96360373126515</v>
      </c>
      <c r="C156">
        <v>241.17239626873493</v>
      </c>
      <c r="D156">
        <v>0.52477581543757634</v>
      </c>
    </row>
    <row r="157" spans="1:4" x14ac:dyDescent="0.35">
      <c r="A157">
        <v>133</v>
      </c>
      <c r="B157">
        <v>547.68384940239935</v>
      </c>
      <c r="C157">
        <v>-105.76384940239933</v>
      </c>
      <c r="D157">
        <v>-0.23013541836734794</v>
      </c>
    </row>
    <row r="158" spans="1:4" x14ac:dyDescent="0.35">
      <c r="A158">
        <v>134</v>
      </c>
      <c r="B158">
        <v>402.43537532672144</v>
      </c>
      <c r="C158">
        <v>-95.299375326721417</v>
      </c>
      <c r="D158">
        <v>-0.20736538746352032</v>
      </c>
    </row>
    <row r="159" spans="1:4" x14ac:dyDescent="0.35">
      <c r="A159">
        <v>135</v>
      </c>
      <c r="B159">
        <v>444.92143639228487</v>
      </c>
      <c r="C159">
        <v>-380.9854363922849</v>
      </c>
      <c r="D159">
        <v>-0.82900011006989749</v>
      </c>
    </row>
    <row r="160" spans="1:4" x14ac:dyDescent="0.35">
      <c r="A160">
        <v>136</v>
      </c>
      <c r="B160">
        <v>465.68484068296908</v>
      </c>
      <c r="C160">
        <v>-374.80284068296908</v>
      </c>
      <c r="D160">
        <v>-0.81554717451394854</v>
      </c>
    </row>
    <row r="161" spans="1:4" x14ac:dyDescent="0.35">
      <c r="A161">
        <v>137</v>
      </c>
      <c r="B161">
        <v>471.18559862275208</v>
      </c>
      <c r="C161">
        <v>-238.30559862275209</v>
      </c>
      <c r="D161">
        <v>-0.51853784585382345</v>
      </c>
    </row>
    <row r="162" spans="1:4" x14ac:dyDescent="0.35">
      <c r="A162">
        <v>138</v>
      </c>
      <c r="B162">
        <v>435.23355559122331</v>
      </c>
      <c r="C162">
        <v>-227.38755559122328</v>
      </c>
      <c r="D162">
        <v>-0.49478087771196055</v>
      </c>
    </row>
    <row r="163" spans="1:4" x14ac:dyDescent="0.35">
      <c r="A163">
        <v>139</v>
      </c>
      <c r="B163">
        <v>1316.3738538180532</v>
      </c>
      <c r="C163">
        <v>463.52614618194684</v>
      </c>
      <c r="D163">
        <v>1.0086034517325997</v>
      </c>
    </row>
    <row r="164" spans="1:4" x14ac:dyDescent="0.35">
      <c r="A164">
        <v>140</v>
      </c>
      <c r="B164">
        <v>369.32930442807395</v>
      </c>
      <c r="C164">
        <v>-78.19330442807393</v>
      </c>
      <c r="D164">
        <v>-0.17014366373537046</v>
      </c>
    </row>
    <row r="165" spans="1:4" x14ac:dyDescent="0.35">
      <c r="A165">
        <v>141</v>
      </c>
      <c r="B165">
        <v>423.65990395698896</v>
      </c>
      <c r="C165">
        <v>-243.77390395698896</v>
      </c>
      <c r="D165">
        <v>-0.53043653092405929</v>
      </c>
    </row>
    <row r="166" spans="1:4" x14ac:dyDescent="0.35">
      <c r="A166">
        <v>142</v>
      </c>
      <c r="B166">
        <v>464.60129336649953</v>
      </c>
      <c r="C166">
        <v>-296.71329336649956</v>
      </c>
      <c r="D166">
        <v>-0.64562927966296146</v>
      </c>
    </row>
    <row r="167" spans="1:4" x14ac:dyDescent="0.35">
      <c r="A167">
        <v>143</v>
      </c>
      <c r="B167">
        <v>789.04828381580205</v>
      </c>
      <c r="C167">
        <v>-183.16828381580206</v>
      </c>
      <c r="D167">
        <v>-0.39856255105841909</v>
      </c>
    </row>
    <row r="168" spans="1:4" x14ac:dyDescent="0.35">
      <c r="A168">
        <v>144</v>
      </c>
      <c r="B168">
        <v>630.19759053792836</v>
      </c>
      <c r="C168">
        <v>721.83440946207179</v>
      </c>
      <c r="D168">
        <v>1.5706658253470573</v>
      </c>
    </row>
    <row r="169" spans="1:4" x14ac:dyDescent="0.35">
      <c r="A169">
        <v>145</v>
      </c>
      <c r="B169">
        <v>641.39456241328503</v>
      </c>
      <c r="C169">
        <v>250.82943758671502</v>
      </c>
      <c r="D169">
        <v>0.54578892394735135</v>
      </c>
    </row>
    <row r="170" spans="1:4" x14ac:dyDescent="0.35">
      <c r="A170">
        <v>146</v>
      </c>
      <c r="B170">
        <v>613.88507982128863</v>
      </c>
      <c r="C170">
        <v>-355.13507982128863</v>
      </c>
      <c r="D170">
        <v>-0.77275137614024547</v>
      </c>
    </row>
    <row r="171" spans="1:4" x14ac:dyDescent="0.35">
      <c r="A171">
        <v>147</v>
      </c>
      <c r="B171">
        <v>636.7970768423977</v>
      </c>
      <c r="C171">
        <v>-335.81707684239768</v>
      </c>
      <c r="D171">
        <v>-0.73071662870349141</v>
      </c>
    </row>
    <row r="172" spans="1:4" x14ac:dyDescent="0.35">
      <c r="A172">
        <v>148</v>
      </c>
      <c r="B172">
        <v>1174.6668336466864</v>
      </c>
      <c r="C172">
        <v>33.173166353313491</v>
      </c>
      <c r="D172">
        <v>7.218270288407487E-2</v>
      </c>
    </row>
    <row r="173" spans="1:4" x14ac:dyDescent="0.35">
      <c r="A173">
        <v>149</v>
      </c>
      <c r="B173">
        <v>1818.7076231935034</v>
      </c>
      <c r="C173">
        <v>133.1323768064965</v>
      </c>
      <c r="D173">
        <v>0.28968759559830681</v>
      </c>
    </row>
    <row r="174" spans="1:4" x14ac:dyDescent="0.35">
      <c r="A174">
        <v>150</v>
      </c>
      <c r="B174">
        <v>408.18662056208063</v>
      </c>
      <c r="C174">
        <v>-280.88462056208061</v>
      </c>
      <c r="D174">
        <v>-0.6111870930497898</v>
      </c>
    </row>
    <row r="175" spans="1:4" x14ac:dyDescent="0.35">
      <c r="A175">
        <v>151</v>
      </c>
      <c r="B175">
        <v>558.79637669705039</v>
      </c>
      <c r="C175">
        <v>166.54762330294966</v>
      </c>
      <c r="D175">
        <v>0.36239704949735191</v>
      </c>
    </row>
    <row r="176" spans="1:4" x14ac:dyDescent="0.35">
      <c r="A176">
        <v>152</v>
      </c>
      <c r="B176">
        <v>279.42405323814319</v>
      </c>
      <c r="C176">
        <v>607.84694676185666</v>
      </c>
      <c r="D176">
        <v>1.3226363467930045</v>
      </c>
    </row>
    <row r="177" spans="1:4" x14ac:dyDescent="0.35">
      <c r="A177">
        <v>153</v>
      </c>
      <c r="B177">
        <v>383.88460881362664</v>
      </c>
      <c r="C177">
        <v>-312.63860881362666</v>
      </c>
      <c r="D177">
        <v>-0.68028175452809658</v>
      </c>
    </row>
    <row r="178" spans="1:4" x14ac:dyDescent="0.35">
      <c r="A178">
        <v>154</v>
      </c>
      <c r="B178">
        <v>436.49026173891502</v>
      </c>
      <c r="C178">
        <v>-308.72626173891501</v>
      </c>
      <c r="D178">
        <v>-0.67176873579887653</v>
      </c>
    </row>
    <row r="179" spans="1:4" x14ac:dyDescent="0.35">
      <c r="A179">
        <v>155</v>
      </c>
      <c r="B179">
        <v>697.29307957833487</v>
      </c>
      <c r="C179">
        <v>-133.35307957833493</v>
      </c>
      <c r="D179">
        <v>-0.29016783081117831</v>
      </c>
    </row>
    <row r="180" spans="1:4" x14ac:dyDescent="0.35">
      <c r="A180">
        <v>156</v>
      </c>
      <c r="B180">
        <v>287.82320536793071</v>
      </c>
      <c r="C180">
        <v>147.34479463206935</v>
      </c>
      <c r="D180">
        <v>0.32061291403916115</v>
      </c>
    </row>
    <row r="181" spans="1:4" x14ac:dyDescent="0.35">
      <c r="A181">
        <v>157</v>
      </c>
      <c r="B181">
        <v>551.85958647751522</v>
      </c>
      <c r="C181">
        <v>-94.291586477515182</v>
      </c>
      <c r="D181">
        <v>-0.20517250294060918</v>
      </c>
    </row>
    <row r="182" spans="1:4" x14ac:dyDescent="0.35">
      <c r="A182">
        <v>158</v>
      </c>
      <c r="B182">
        <v>429.75556922376541</v>
      </c>
      <c r="C182">
        <v>-258.96956922376546</v>
      </c>
      <c r="D182">
        <v>-0.56350133334283792</v>
      </c>
    </row>
    <row r="183" spans="1:4" x14ac:dyDescent="0.35">
      <c r="A183">
        <v>159</v>
      </c>
      <c r="B183">
        <v>591.05657856537164</v>
      </c>
      <c r="C183">
        <v>315.62342143462843</v>
      </c>
      <c r="D183">
        <v>0.68677651720138866</v>
      </c>
    </row>
    <row r="184" spans="1:4" x14ac:dyDescent="0.35">
      <c r="A184">
        <v>160</v>
      </c>
      <c r="B184">
        <v>377.24290021880449</v>
      </c>
      <c r="C184">
        <v>-180.4589002188045</v>
      </c>
      <c r="D184">
        <v>-0.39266710444659675</v>
      </c>
    </row>
    <row r="185" spans="1:4" x14ac:dyDescent="0.35">
      <c r="A185">
        <v>161</v>
      </c>
      <c r="B185">
        <v>558.68251883542462</v>
      </c>
      <c r="C185">
        <v>-75.546518835424649</v>
      </c>
      <c r="D185">
        <v>-0.16438442640489567</v>
      </c>
    </row>
    <row r="186" spans="1:4" x14ac:dyDescent="0.35">
      <c r="A186">
        <v>162</v>
      </c>
      <c r="B186">
        <v>782.4872245396316</v>
      </c>
      <c r="C186">
        <v>704.55277546036837</v>
      </c>
      <c r="D186">
        <v>1.5330620874581149</v>
      </c>
    </row>
    <row r="187" spans="1:4" x14ac:dyDescent="0.35">
      <c r="A187">
        <v>163</v>
      </c>
      <c r="B187">
        <v>426.86690039277454</v>
      </c>
      <c r="C187">
        <v>-341.62090039277456</v>
      </c>
      <c r="D187">
        <v>-0.74334538010052553</v>
      </c>
    </row>
    <row r="188" spans="1:4" x14ac:dyDescent="0.35">
      <c r="A188">
        <v>164</v>
      </c>
      <c r="B188">
        <v>172.94394384207686</v>
      </c>
      <c r="C188">
        <v>272.85805615792316</v>
      </c>
      <c r="D188">
        <v>0.59372179873948905</v>
      </c>
    </row>
    <row r="189" spans="1:4" x14ac:dyDescent="0.35">
      <c r="A189">
        <v>165</v>
      </c>
      <c r="B189">
        <v>2200.2638194031397</v>
      </c>
      <c r="C189">
        <v>373.55618059686049</v>
      </c>
      <c r="D189">
        <v>0.81283452135221557</v>
      </c>
    </row>
    <row r="190" spans="1:4" x14ac:dyDescent="0.35">
      <c r="A190">
        <v>166</v>
      </c>
      <c r="B190">
        <v>246.31869395113074</v>
      </c>
      <c r="C190">
        <v>72.111306048869267</v>
      </c>
      <c r="D190">
        <v>0.15690962157997929</v>
      </c>
    </row>
    <row r="191" spans="1:4" x14ac:dyDescent="0.35">
      <c r="A191">
        <v>167</v>
      </c>
      <c r="B191">
        <v>370.79142913444798</v>
      </c>
      <c r="C191">
        <v>1369.2685708655517</v>
      </c>
      <c r="D191">
        <v>2.9794414366905189</v>
      </c>
    </row>
    <row r="192" spans="1:4" x14ac:dyDescent="0.35">
      <c r="A192">
        <v>168</v>
      </c>
      <c r="B192">
        <v>415.31222506881119</v>
      </c>
      <c r="C192">
        <v>-330.06622506881121</v>
      </c>
      <c r="D192">
        <v>-0.71820314052807999</v>
      </c>
    </row>
    <row r="193" spans="1:4" x14ac:dyDescent="0.35">
      <c r="A193">
        <v>169</v>
      </c>
      <c r="B193">
        <v>416.65242698169487</v>
      </c>
      <c r="C193">
        <v>-29.972426981694923</v>
      </c>
      <c r="D193">
        <v>-6.5218097316725204E-2</v>
      </c>
    </row>
    <row r="194" spans="1:4" x14ac:dyDescent="0.35">
      <c r="A194">
        <v>170</v>
      </c>
      <c r="B194">
        <v>622.51835217904363</v>
      </c>
      <c r="C194">
        <v>99.833647820956458</v>
      </c>
      <c r="D194">
        <v>0.21723167640202282</v>
      </c>
    </row>
    <row r="195" spans="1:4" x14ac:dyDescent="0.35">
      <c r="A195">
        <v>171</v>
      </c>
      <c r="B195">
        <v>415.2908767197564</v>
      </c>
      <c r="C195">
        <v>-317.72287671975641</v>
      </c>
      <c r="D195">
        <v>-0.69134479854814823</v>
      </c>
    </row>
    <row r="196" spans="1:4" x14ac:dyDescent="0.35">
      <c r="A196">
        <v>172</v>
      </c>
      <c r="B196">
        <v>840.89915400006453</v>
      </c>
      <c r="C196">
        <v>25.746845999935431</v>
      </c>
      <c r="D196">
        <v>5.6023501501831684E-2</v>
      </c>
    </row>
    <row r="197" spans="1:4" x14ac:dyDescent="0.35">
      <c r="A197">
        <v>173</v>
      </c>
      <c r="B197">
        <v>480.18274172995217</v>
      </c>
      <c r="C197">
        <v>-140.03874172995211</v>
      </c>
      <c r="D197">
        <v>-0.30471540699168614</v>
      </c>
    </row>
    <row r="198" spans="1:4" x14ac:dyDescent="0.35">
      <c r="A198">
        <v>174</v>
      </c>
      <c r="B198">
        <v>545.50157372124352</v>
      </c>
      <c r="C198">
        <v>-155.13357372124352</v>
      </c>
      <c r="D198">
        <v>-0.33756080260776011</v>
      </c>
    </row>
    <row r="199" spans="1:4" x14ac:dyDescent="0.35">
      <c r="A199">
        <v>175</v>
      </c>
      <c r="B199">
        <v>370.82700971620648</v>
      </c>
      <c r="C199">
        <v>-23.025009716206455</v>
      </c>
      <c r="D199">
        <v>-5.0100958634654372E-2</v>
      </c>
    </row>
    <row r="200" spans="1:4" x14ac:dyDescent="0.35">
      <c r="A200">
        <v>176</v>
      </c>
      <c r="B200">
        <v>343.31610390093965</v>
      </c>
      <c r="C200">
        <v>-148.96410390093962</v>
      </c>
      <c r="D200">
        <v>-0.32413642815256793</v>
      </c>
    </row>
    <row r="201" spans="1:4" x14ac:dyDescent="0.35">
      <c r="A201">
        <v>177</v>
      </c>
      <c r="B201">
        <v>402.8632911233309</v>
      </c>
      <c r="C201">
        <v>-6.0612911233308751</v>
      </c>
      <c r="D201">
        <v>-1.3188984481898014E-2</v>
      </c>
    </row>
    <row r="202" spans="1:4" x14ac:dyDescent="0.35">
      <c r="A202">
        <v>178</v>
      </c>
      <c r="B202">
        <v>400.94241411615684</v>
      </c>
      <c r="C202">
        <v>-336.15841411615685</v>
      </c>
      <c r="D202">
        <v>-0.73145935693005271</v>
      </c>
    </row>
    <row r="203" spans="1:4" x14ac:dyDescent="0.35">
      <c r="A203">
        <v>179</v>
      </c>
      <c r="B203">
        <v>473.22934723893019</v>
      </c>
      <c r="C203">
        <v>-405.34934723893019</v>
      </c>
      <c r="D203">
        <v>-0.88201443251975986</v>
      </c>
    </row>
    <row r="204" spans="1:4" x14ac:dyDescent="0.35">
      <c r="A204">
        <v>180</v>
      </c>
      <c r="B204">
        <v>515.8648467478771</v>
      </c>
      <c r="C204">
        <v>-323.67884674787706</v>
      </c>
      <c r="D204">
        <v>-0.70430461101667807</v>
      </c>
    </row>
    <row r="205" spans="1:4" x14ac:dyDescent="0.35">
      <c r="A205">
        <v>181</v>
      </c>
      <c r="B205">
        <v>453.39341011273723</v>
      </c>
      <c r="C205">
        <v>-339.5054101127372</v>
      </c>
      <c r="D205">
        <v>-0.73874220762335763</v>
      </c>
    </row>
    <row r="206" spans="1:4" x14ac:dyDescent="0.35">
      <c r="A206">
        <v>182</v>
      </c>
      <c r="B206">
        <v>444.16333279696164</v>
      </c>
      <c r="C206">
        <v>-346.97933279696161</v>
      </c>
      <c r="D206">
        <v>-0.75500498865390675</v>
      </c>
    </row>
    <row r="207" spans="1:4" x14ac:dyDescent="0.35">
      <c r="A207">
        <v>183</v>
      </c>
      <c r="B207">
        <v>345.51593266909617</v>
      </c>
      <c r="C207">
        <v>-190.14393266909619</v>
      </c>
      <c r="D207">
        <v>-0.41374111988233464</v>
      </c>
    </row>
    <row r="208" spans="1:4" x14ac:dyDescent="0.35">
      <c r="A208">
        <v>184</v>
      </c>
      <c r="B208">
        <v>-1066.7210028185748</v>
      </c>
      <c r="C208">
        <v>5482.8950028185745</v>
      </c>
      <c r="D208">
        <v>11.930431262359754</v>
      </c>
    </row>
    <row r="209" spans="1:4" x14ac:dyDescent="0.35">
      <c r="A209">
        <v>185</v>
      </c>
      <c r="B209">
        <v>424.70028016759221</v>
      </c>
      <c r="C209">
        <v>-350.10828016759223</v>
      </c>
      <c r="D209">
        <v>-0.76181337938720728</v>
      </c>
    </row>
    <row r="210" spans="1:4" x14ac:dyDescent="0.35">
      <c r="A210">
        <v>186</v>
      </c>
      <c r="B210">
        <v>968.69464111182049</v>
      </c>
      <c r="C210">
        <v>-59.874641111820438</v>
      </c>
      <c r="D210">
        <v>-0.13028341592823128</v>
      </c>
    </row>
    <row r="211" spans="1:4" x14ac:dyDescent="0.35">
      <c r="A211">
        <v>187</v>
      </c>
      <c r="B211">
        <v>437.43907725246106</v>
      </c>
      <c r="C211">
        <v>-291.67507725246105</v>
      </c>
      <c r="D211">
        <v>-0.63466644141737216</v>
      </c>
    </row>
    <row r="212" spans="1:4" x14ac:dyDescent="0.35">
      <c r="A212">
        <v>188</v>
      </c>
      <c r="B212">
        <v>600.0015368193267</v>
      </c>
      <c r="C212">
        <v>117.71846318067333</v>
      </c>
      <c r="D212">
        <v>0.25614789861299164</v>
      </c>
    </row>
    <row r="213" spans="1:4" x14ac:dyDescent="0.35">
      <c r="A213">
        <v>189</v>
      </c>
      <c r="B213">
        <v>513.93922566313552</v>
      </c>
      <c r="C213">
        <v>-371.97922566313548</v>
      </c>
      <c r="D213">
        <v>-0.80940316758181252</v>
      </c>
    </row>
    <row r="214" spans="1:4" x14ac:dyDescent="0.35">
      <c r="A214">
        <v>190</v>
      </c>
      <c r="B214">
        <v>999.74225675382968</v>
      </c>
      <c r="C214">
        <v>-171.14225675382977</v>
      </c>
      <c r="D214">
        <v>-0.37239468004349313</v>
      </c>
    </row>
    <row r="215" spans="1:4" x14ac:dyDescent="0.35">
      <c r="A215">
        <v>191</v>
      </c>
      <c r="B215">
        <v>326.72559023883088</v>
      </c>
      <c r="C215">
        <v>433.390409761169</v>
      </c>
      <c r="D215">
        <v>0.94303000344955612</v>
      </c>
    </row>
    <row r="216" spans="1:4" x14ac:dyDescent="0.35">
      <c r="A216">
        <v>192</v>
      </c>
      <c r="B216">
        <v>354.2227382291511</v>
      </c>
      <c r="C216">
        <v>9.6972617708489111</v>
      </c>
      <c r="D216">
        <v>2.1100625660485615E-2</v>
      </c>
    </row>
    <row r="217" spans="1:4" x14ac:dyDescent="0.35">
      <c r="A217">
        <v>193</v>
      </c>
      <c r="B217">
        <v>396.08210664801743</v>
      </c>
      <c r="C217">
        <v>-197.33810664801743</v>
      </c>
      <c r="D217">
        <v>-0.42939518549928607</v>
      </c>
    </row>
    <row r="218" spans="1:4" x14ac:dyDescent="0.35">
      <c r="A218">
        <v>194</v>
      </c>
      <c r="B218">
        <v>553.90618154023412</v>
      </c>
      <c r="C218">
        <v>-30.514181540234063</v>
      </c>
      <c r="D218">
        <v>-6.6396920824816949E-2</v>
      </c>
    </row>
    <row r="219" spans="1:4" x14ac:dyDescent="0.35">
      <c r="A219">
        <v>195</v>
      </c>
      <c r="B219">
        <v>449.17829719380904</v>
      </c>
      <c r="C219">
        <v>-203.53229719380903</v>
      </c>
      <c r="D219">
        <v>-0.44287335068292283</v>
      </c>
    </row>
    <row r="220" spans="1:4" x14ac:dyDescent="0.35">
      <c r="A220">
        <v>196</v>
      </c>
      <c r="B220">
        <v>328.35802732988691</v>
      </c>
      <c r="C220">
        <v>270.09997267011306</v>
      </c>
      <c r="D220">
        <v>0.5877203842585893</v>
      </c>
    </row>
    <row r="221" spans="1:4" x14ac:dyDescent="0.35">
      <c r="A221">
        <v>197</v>
      </c>
      <c r="B221">
        <v>462.1993668939578</v>
      </c>
      <c r="C221">
        <v>-257.03536689395776</v>
      </c>
      <c r="D221">
        <v>-0.55929263193028045</v>
      </c>
    </row>
    <row r="222" spans="1:4" x14ac:dyDescent="0.35">
      <c r="A222">
        <v>198</v>
      </c>
      <c r="B222">
        <v>168.77627169882595</v>
      </c>
      <c r="C222">
        <v>197.96772830117402</v>
      </c>
      <c r="D222">
        <v>0.43076520222410325</v>
      </c>
    </row>
    <row r="223" spans="1:4" x14ac:dyDescent="0.35">
      <c r="A223">
        <v>199</v>
      </c>
      <c r="B223">
        <v>373.34326845813041</v>
      </c>
      <c r="C223">
        <v>-245.28526845813042</v>
      </c>
      <c r="D223">
        <v>-0.53372516407934856</v>
      </c>
    </row>
    <row r="224" spans="1:4" x14ac:dyDescent="0.35">
      <c r="A224">
        <v>200</v>
      </c>
      <c r="B224">
        <v>596.26320369595533</v>
      </c>
      <c r="C224">
        <v>807.65679630404497</v>
      </c>
      <c r="D224">
        <v>1.7574098878292783</v>
      </c>
    </row>
    <row r="225" spans="1:4" x14ac:dyDescent="0.35">
      <c r="A225">
        <v>201</v>
      </c>
      <c r="B225">
        <v>41.745292687109838</v>
      </c>
      <c r="C225">
        <v>560.90570731289017</v>
      </c>
      <c r="D225">
        <v>1.2204951913763911</v>
      </c>
    </row>
    <row r="226" spans="1:4" x14ac:dyDescent="0.35">
      <c r="A226">
        <v>202</v>
      </c>
      <c r="B226">
        <v>2257.0603904517616</v>
      </c>
      <c r="C226">
        <v>310.77960954823857</v>
      </c>
      <c r="D226">
        <v>0.67623669020695087</v>
      </c>
    </row>
    <row r="227" spans="1:4" x14ac:dyDescent="0.35">
      <c r="A227">
        <v>203</v>
      </c>
      <c r="B227">
        <v>726.8415667089414</v>
      </c>
      <c r="C227">
        <v>1277.0784332910589</v>
      </c>
      <c r="D227">
        <v>2.7788415530825765</v>
      </c>
    </row>
    <row r="228" spans="1:4" x14ac:dyDescent="0.35">
      <c r="A228">
        <v>204</v>
      </c>
      <c r="B228">
        <v>384.4358706269968</v>
      </c>
      <c r="C228">
        <v>-166.08387062699677</v>
      </c>
      <c r="D228">
        <v>-0.36138795313122651</v>
      </c>
    </row>
    <row r="229" spans="1:4" x14ac:dyDescent="0.35">
      <c r="A229">
        <v>205</v>
      </c>
      <c r="B229">
        <v>543.25288095413953</v>
      </c>
      <c r="C229">
        <v>-64.772880954139509</v>
      </c>
      <c r="D229">
        <v>-0.14094167469760374</v>
      </c>
    </row>
    <row r="230" spans="1:4" x14ac:dyDescent="0.35">
      <c r="A230">
        <v>206</v>
      </c>
      <c r="B230">
        <v>1158.314947086234</v>
      </c>
      <c r="C230">
        <v>-99.194947086234151</v>
      </c>
      <c r="D230">
        <v>-0.21584190417240581</v>
      </c>
    </row>
    <row r="231" spans="1:4" x14ac:dyDescent="0.35">
      <c r="A231">
        <v>207</v>
      </c>
      <c r="B231">
        <v>422.07206119506981</v>
      </c>
      <c r="C231">
        <v>-308.70006119506979</v>
      </c>
      <c r="D231">
        <v>-0.67171172507968147</v>
      </c>
    </row>
    <row r="232" spans="1:4" x14ac:dyDescent="0.35">
      <c r="A232">
        <v>208</v>
      </c>
      <c r="B232">
        <v>360.60399696550485</v>
      </c>
      <c r="C232">
        <v>-247.23199696550483</v>
      </c>
      <c r="D232">
        <v>-0.53796112165865062</v>
      </c>
    </row>
    <row r="233" spans="1:4" x14ac:dyDescent="0.35">
      <c r="A233">
        <v>209</v>
      </c>
      <c r="B233">
        <v>439.71149040740374</v>
      </c>
      <c r="C233">
        <v>-391.74349040740373</v>
      </c>
      <c r="D233">
        <v>-0.85240895227427105</v>
      </c>
    </row>
    <row r="234" spans="1:4" x14ac:dyDescent="0.35">
      <c r="A234">
        <v>210</v>
      </c>
      <c r="B234">
        <v>386.77991935321228</v>
      </c>
      <c r="C234">
        <v>-69.721919353212286</v>
      </c>
      <c r="D234">
        <v>-0.15171046789983797</v>
      </c>
    </row>
    <row r="235" spans="1:4" x14ac:dyDescent="0.35">
      <c r="A235">
        <v>211</v>
      </c>
      <c r="B235">
        <v>503.32577532860967</v>
      </c>
      <c r="C235">
        <v>-249.56177532860968</v>
      </c>
      <c r="D235">
        <v>-0.54303057139337407</v>
      </c>
    </row>
    <row r="236" spans="1:4" x14ac:dyDescent="0.35">
      <c r="A236">
        <v>212</v>
      </c>
      <c r="B236">
        <v>770.44865330375956</v>
      </c>
      <c r="C236">
        <v>-257.48865330375952</v>
      </c>
      <c r="D236">
        <v>-0.56027895436605968</v>
      </c>
    </row>
    <row r="237" spans="1:4" x14ac:dyDescent="0.35">
      <c r="A237">
        <v>213</v>
      </c>
      <c r="B237">
        <v>478.9355237373959</v>
      </c>
      <c r="C237">
        <v>-356.97552373739592</v>
      </c>
      <c r="D237">
        <v>-0.7767560651999591</v>
      </c>
    </row>
    <row r="238" spans="1:4" x14ac:dyDescent="0.35">
      <c r="A238">
        <v>214</v>
      </c>
      <c r="B238">
        <v>397.16304472182469</v>
      </c>
      <c r="C238">
        <v>-275.02704472182467</v>
      </c>
      <c r="D238">
        <v>-0.59844138008422909</v>
      </c>
    </row>
    <row r="239" spans="1:4" x14ac:dyDescent="0.35">
      <c r="A239">
        <v>215</v>
      </c>
      <c r="B239">
        <v>417.56423869021256</v>
      </c>
      <c r="C239">
        <v>-57.792238690212571</v>
      </c>
      <c r="D239">
        <v>-0.12575224052932382</v>
      </c>
    </row>
    <row r="240" spans="1:4" x14ac:dyDescent="0.35">
      <c r="A240">
        <v>216</v>
      </c>
      <c r="B240">
        <v>563.24062856249986</v>
      </c>
      <c r="C240">
        <v>79.895371437500103</v>
      </c>
      <c r="D240">
        <v>0.17384725343560187</v>
      </c>
    </row>
    <row r="241" spans="1:4" x14ac:dyDescent="0.35">
      <c r="A241">
        <v>217</v>
      </c>
      <c r="B241">
        <v>477.56590854359229</v>
      </c>
      <c r="C241">
        <v>-247.21390854359225</v>
      </c>
      <c r="D241">
        <v>-0.53792176240151335</v>
      </c>
    </row>
    <row r="242" spans="1:4" x14ac:dyDescent="0.35">
      <c r="A242">
        <v>218</v>
      </c>
      <c r="B242">
        <v>665.61212958103329</v>
      </c>
      <c r="C242">
        <v>218.22787041896675</v>
      </c>
      <c r="D242">
        <v>0.47484998458409911</v>
      </c>
    </row>
    <row r="243" spans="1:4" x14ac:dyDescent="0.35">
      <c r="A243">
        <v>219</v>
      </c>
      <c r="B243">
        <v>483.19665420873105</v>
      </c>
      <c r="C243">
        <v>-257.900654208731</v>
      </c>
      <c r="D243">
        <v>-0.56117544216571025</v>
      </c>
    </row>
    <row r="244" spans="1:4" x14ac:dyDescent="0.35">
      <c r="A244">
        <v>220</v>
      </c>
      <c r="B244">
        <v>335.73506794770708</v>
      </c>
      <c r="C244">
        <v>-122.30506794770713</v>
      </c>
      <c r="D244">
        <v>-0.26612805925305105</v>
      </c>
    </row>
    <row r="245" spans="1:4" x14ac:dyDescent="0.35">
      <c r="A245">
        <v>221</v>
      </c>
      <c r="B245">
        <v>553.99442138299389</v>
      </c>
      <c r="C245">
        <v>144.3575786170062</v>
      </c>
      <c r="D245">
        <v>0.31411292173305089</v>
      </c>
    </row>
    <row r="246" spans="1:4" x14ac:dyDescent="0.35">
      <c r="A246">
        <v>222</v>
      </c>
      <c r="B246">
        <v>409.49456274750383</v>
      </c>
      <c r="C246">
        <v>-210.19056274750383</v>
      </c>
      <c r="D246">
        <v>-0.45736131360653492</v>
      </c>
    </row>
    <row r="247" spans="1:4" x14ac:dyDescent="0.35">
      <c r="A247">
        <v>223</v>
      </c>
      <c r="B247">
        <v>552.69644176046302</v>
      </c>
      <c r="C247">
        <v>-360.73644176046298</v>
      </c>
      <c r="D247">
        <v>-0.78493958393130558</v>
      </c>
    </row>
    <row r="248" spans="1:4" x14ac:dyDescent="0.35">
      <c r="A248">
        <v>224</v>
      </c>
      <c r="B248">
        <v>228.55164905222472</v>
      </c>
      <c r="C248">
        <v>256.15235094777535</v>
      </c>
      <c r="D248">
        <v>0.55737124531899551</v>
      </c>
    </row>
    <row r="249" spans="1:4" x14ac:dyDescent="0.35">
      <c r="A249">
        <v>225</v>
      </c>
      <c r="B249">
        <v>583.36121034275664</v>
      </c>
      <c r="C249">
        <v>-343.5212103427566</v>
      </c>
      <c r="D249">
        <v>-0.74748033384736623</v>
      </c>
    </row>
    <row r="250" spans="1:4" x14ac:dyDescent="0.35">
      <c r="A250">
        <v>226</v>
      </c>
      <c r="B250">
        <v>389.34741413286775</v>
      </c>
      <c r="C250">
        <v>-218.99541413286772</v>
      </c>
      <c r="D250">
        <v>-0.47652011095253122</v>
      </c>
    </row>
    <row r="251" spans="1:4" x14ac:dyDescent="0.35">
      <c r="A251">
        <v>227</v>
      </c>
      <c r="B251">
        <v>386.77991935321228</v>
      </c>
      <c r="C251">
        <v>-69.721919353212286</v>
      </c>
      <c r="D251">
        <v>-0.15171046789983797</v>
      </c>
    </row>
    <row r="252" spans="1:4" x14ac:dyDescent="0.35">
      <c r="A252">
        <v>228</v>
      </c>
      <c r="B252">
        <v>362.68759583325186</v>
      </c>
      <c r="C252">
        <v>-201.11959583325185</v>
      </c>
      <c r="D252">
        <v>-0.43762346577286487</v>
      </c>
    </row>
    <row r="253" spans="1:4" x14ac:dyDescent="0.35">
      <c r="A253">
        <v>229</v>
      </c>
      <c r="B253">
        <v>533.74764713943546</v>
      </c>
      <c r="C253">
        <v>-144.05164713943543</v>
      </c>
      <c r="D253">
        <v>-0.31344723427008214</v>
      </c>
    </row>
    <row r="254" spans="1:4" x14ac:dyDescent="0.35">
      <c r="A254">
        <v>230</v>
      </c>
      <c r="B254">
        <v>1009.1250933672862</v>
      </c>
      <c r="C254">
        <v>-136.80509336728619</v>
      </c>
      <c r="D254">
        <v>-0.29767919355013822</v>
      </c>
    </row>
    <row r="255" spans="1:4" x14ac:dyDescent="0.35">
      <c r="A255">
        <v>231</v>
      </c>
      <c r="B255">
        <v>831.06183475561966</v>
      </c>
      <c r="C255">
        <v>691.57616524438026</v>
      </c>
      <c r="D255">
        <v>1.5048258078794079</v>
      </c>
    </row>
    <row r="256" spans="1:4" x14ac:dyDescent="0.35">
      <c r="A256">
        <v>232</v>
      </c>
      <c r="B256">
        <v>481.55520337029651</v>
      </c>
      <c r="C256">
        <v>-153.99120337029655</v>
      </c>
      <c r="D256">
        <v>-0.33507507728543962</v>
      </c>
    </row>
    <row r="257" spans="1:4" x14ac:dyDescent="0.35">
      <c r="A257">
        <v>233</v>
      </c>
      <c r="B257">
        <v>522.19392063098576</v>
      </c>
      <c r="C257">
        <v>-366.31392063098576</v>
      </c>
      <c r="D257">
        <v>-0.79707582368199004</v>
      </c>
    </row>
    <row r="258" spans="1:4" x14ac:dyDescent="0.35">
      <c r="A258">
        <v>234</v>
      </c>
      <c r="B258">
        <v>21.486895453510556</v>
      </c>
      <c r="C258">
        <v>612.62910454648943</v>
      </c>
      <c r="D258">
        <v>1.3330420183781782</v>
      </c>
    </row>
    <row r="259" spans="1:4" x14ac:dyDescent="0.35">
      <c r="A259">
        <v>235</v>
      </c>
      <c r="B259">
        <v>609.28569661937433</v>
      </c>
      <c r="C259">
        <v>-318.18569661937431</v>
      </c>
      <c r="D259">
        <v>-0.69235186525221692</v>
      </c>
    </row>
    <row r="260" spans="1:4" x14ac:dyDescent="0.35">
      <c r="A260">
        <v>236</v>
      </c>
      <c r="B260">
        <v>602.06236411474856</v>
      </c>
      <c r="C260">
        <v>-299.39236411474855</v>
      </c>
      <c r="D260">
        <v>-0.65145876744132536</v>
      </c>
    </row>
    <row r="261" spans="1:4" x14ac:dyDescent="0.35">
      <c r="A261">
        <v>237</v>
      </c>
      <c r="B261">
        <v>429.75556922376541</v>
      </c>
      <c r="C261">
        <v>-211.40356922376537</v>
      </c>
      <c r="D261">
        <v>-0.46000073865085844</v>
      </c>
    </row>
    <row r="262" spans="1:4" x14ac:dyDescent="0.35">
      <c r="A262">
        <v>238</v>
      </c>
      <c r="B262">
        <v>485.6797044076809</v>
      </c>
      <c r="C262">
        <v>-223.71970440768092</v>
      </c>
      <c r="D262">
        <v>-0.48679986651197915</v>
      </c>
    </row>
    <row r="263" spans="1:4" x14ac:dyDescent="0.35">
      <c r="A263">
        <v>239</v>
      </c>
      <c r="B263">
        <v>414.22108722823316</v>
      </c>
      <c r="C263">
        <v>175.18891277176681</v>
      </c>
      <c r="D263">
        <v>0.38119994650210559</v>
      </c>
    </row>
    <row r="264" spans="1:4" x14ac:dyDescent="0.35">
      <c r="A264">
        <v>240</v>
      </c>
      <c r="B264">
        <v>254.65356382987559</v>
      </c>
      <c r="C264">
        <v>199.61843617012445</v>
      </c>
      <c r="D264">
        <v>0.43435703769690104</v>
      </c>
    </row>
    <row r="265" spans="1:4" x14ac:dyDescent="0.35">
      <c r="A265">
        <v>241</v>
      </c>
      <c r="B265">
        <v>622.30202224195534</v>
      </c>
      <c r="C265">
        <v>-253.33202224195537</v>
      </c>
      <c r="D265">
        <v>-0.5512343891974123</v>
      </c>
    </row>
    <row r="266" spans="1:4" x14ac:dyDescent="0.35">
      <c r="A266">
        <v>242</v>
      </c>
      <c r="B266">
        <v>399.27724288988321</v>
      </c>
      <c r="C266">
        <v>500.15275711011674</v>
      </c>
      <c r="D266">
        <v>1.088300630654883</v>
      </c>
    </row>
    <row r="267" spans="1:4" x14ac:dyDescent="0.35">
      <c r="A267">
        <v>243</v>
      </c>
      <c r="B267">
        <v>446.64353654937065</v>
      </c>
      <c r="C267">
        <v>122.92446345062945</v>
      </c>
      <c r="D267">
        <v>0.26747582452450536</v>
      </c>
    </row>
    <row r="268" spans="1:4" x14ac:dyDescent="0.35">
      <c r="A268">
        <v>244</v>
      </c>
      <c r="B268">
        <v>1806.8175415855014</v>
      </c>
      <c r="C268">
        <v>195.0424584144987</v>
      </c>
      <c r="D268">
        <v>0.42440000075865658</v>
      </c>
    </row>
    <row r="269" spans="1:4" x14ac:dyDescent="0.35">
      <c r="A269">
        <v>245</v>
      </c>
      <c r="B269">
        <v>596.26794777352279</v>
      </c>
      <c r="C269">
        <v>-34.683947773522732</v>
      </c>
      <c r="D269">
        <v>-7.5470067292291859E-2</v>
      </c>
    </row>
    <row r="270" spans="1:4" x14ac:dyDescent="0.35">
      <c r="A270">
        <v>246</v>
      </c>
      <c r="B270">
        <v>435.59031022431657</v>
      </c>
      <c r="C270">
        <v>-214.20831022431656</v>
      </c>
      <c r="D270">
        <v>-0.46610367691588017</v>
      </c>
    </row>
    <row r="271" spans="1:4" x14ac:dyDescent="0.35">
      <c r="A271">
        <v>247</v>
      </c>
      <c r="B271">
        <v>198.35654414913637</v>
      </c>
      <c r="C271">
        <v>451.99545585086372</v>
      </c>
      <c r="D271">
        <v>0.9835134019811772</v>
      </c>
    </row>
    <row r="272" spans="1:4" x14ac:dyDescent="0.35">
      <c r="A272">
        <v>248</v>
      </c>
      <c r="B272">
        <v>395.57970883359474</v>
      </c>
      <c r="C272">
        <v>-290.79570883359474</v>
      </c>
      <c r="D272">
        <v>-0.63275299159384257</v>
      </c>
    </row>
    <row r="273" spans="1:4" x14ac:dyDescent="0.35">
      <c r="A273">
        <v>249</v>
      </c>
      <c r="B273">
        <v>496.49809889313264</v>
      </c>
      <c r="C273">
        <v>-174.93009889313265</v>
      </c>
      <c r="D273">
        <v>-0.38063678394159656</v>
      </c>
    </row>
    <row r="274" spans="1:4" x14ac:dyDescent="0.35">
      <c r="A274">
        <v>250</v>
      </c>
      <c r="B274">
        <v>829.37389195702121</v>
      </c>
      <c r="C274">
        <v>-127.41389195702118</v>
      </c>
      <c r="D274">
        <v>-0.27724453579387148</v>
      </c>
    </row>
    <row r="275" spans="1:4" x14ac:dyDescent="0.35">
      <c r="A275">
        <v>251</v>
      </c>
      <c r="B275">
        <v>673.96360373126515</v>
      </c>
      <c r="C275">
        <v>241.17239626873493</v>
      </c>
      <c r="D275">
        <v>0.52477581543757634</v>
      </c>
    </row>
    <row r="276" spans="1:4" x14ac:dyDescent="0.35">
      <c r="A276">
        <v>252</v>
      </c>
      <c r="B276">
        <v>563.35828168617957</v>
      </c>
      <c r="C276">
        <v>-0.11828168617955725</v>
      </c>
      <c r="D276">
        <v>-2.5737343608363635E-4</v>
      </c>
    </row>
    <row r="277" spans="1:4" x14ac:dyDescent="0.35">
      <c r="A277">
        <v>253</v>
      </c>
      <c r="B277">
        <v>532.85528614894531</v>
      </c>
      <c r="C277">
        <v>626.20071385105473</v>
      </c>
      <c r="D277">
        <v>1.3625729781803417</v>
      </c>
    </row>
    <row r="278" spans="1:4" x14ac:dyDescent="0.35">
      <c r="A278">
        <v>254</v>
      </c>
      <c r="B278">
        <v>450.81547836243271</v>
      </c>
      <c r="C278">
        <v>-273.24747836243273</v>
      </c>
      <c r="D278">
        <v>-0.59456915672109356</v>
      </c>
    </row>
    <row r="279" spans="1:4" x14ac:dyDescent="0.35">
      <c r="A279">
        <v>255</v>
      </c>
      <c r="B279">
        <v>395.22247979274476</v>
      </c>
      <c r="C279">
        <v>-104.05447979274476</v>
      </c>
      <c r="D279">
        <v>-0.22641593867286774</v>
      </c>
    </row>
    <row r="280" spans="1:4" x14ac:dyDescent="0.35">
      <c r="A280">
        <v>256</v>
      </c>
      <c r="B280">
        <v>395.17978309463513</v>
      </c>
      <c r="C280">
        <v>-338.49378309463515</v>
      </c>
      <c r="D280">
        <v>-0.73654097148872288</v>
      </c>
    </row>
    <row r="281" spans="1:4" x14ac:dyDescent="0.35">
      <c r="A281">
        <v>257</v>
      </c>
      <c r="B281">
        <v>446.47607061122989</v>
      </c>
      <c r="C281">
        <v>117.44392938877007</v>
      </c>
      <c r="D281">
        <v>0.25555053051971005</v>
      </c>
    </row>
    <row r="282" spans="1:4" x14ac:dyDescent="0.35">
      <c r="A282">
        <v>258</v>
      </c>
      <c r="B282">
        <v>489.63768832243824</v>
      </c>
      <c r="C282">
        <v>-85.717688322438221</v>
      </c>
      <c r="D282">
        <v>-0.18651624515397736</v>
      </c>
    </row>
    <row r="283" spans="1:4" x14ac:dyDescent="0.35">
      <c r="A283">
        <v>259</v>
      </c>
      <c r="B283">
        <v>1431.9656757945809</v>
      </c>
      <c r="C283">
        <v>258.07432420541909</v>
      </c>
      <c r="D283">
        <v>0.56155333704729316</v>
      </c>
    </row>
    <row r="284" spans="1:4" x14ac:dyDescent="0.35">
      <c r="A284">
        <v>260</v>
      </c>
      <c r="B284">
        <v>348.93925904197016</v>
      </c>
      <c r="C284">
        <v>-8.235259041970096</v>
      </c>
      <c r="D284">
        <v>-1.7919400586267602E-2</v>
      </c>
    </row>
    <row r="285" spans="1:4" x14ac:dyDescent="0.35">
      <c r="A285">
        <v>261</v>
      </c>
      <c r="B285">
        <v>813.94852374554671</v>
      </c>
      <c r="C285">
        <v>-46.734523745546653</v>
      </c>
      <c r="D285">
        <v>-0.10169135517618692</v>
      </c>
    </row>
    <row r="286" spans="1:4" x14ac:dyDescent="0.35">
      <c r="A286">
        <v>262</v>
      </c>
      <c r="B286">
        <v>559.4254413825314</v>
      </c>
      <c r="C286">
        <v>-231.42944138253137</v>
      </c>
      <c r="D286">
        <v>-0.50357576446042474</v>
      </c>
    </row>
    <row r="287" spans="1:4" x14ac:dyDescent="0.35">
      <c r="A287">
        <v>263</v>
      </c>
      <c r="B287">
        <v>399.30048886996553</v>
      </c>
      <c r="C287">
        <v>50.07151113003448</v>
      </c>
      <c r="D287">
        <v>0.10895242776530778</v>
      </c>
    </row>
    <row r="288" spans="1:4" x14ac:dyDescent="0.35">
      <c r="A288">
        <v>264</v>
      </c>
      <c r="B288">
        <v>429.75556922376541</v>
      </c>
      <c r="C288">
        <v>1107.3184307762344</v>
      </c>
      <c r="D288">
        <v>2.4094545704648191</v>
      </c>
    </row>
    <row r="289" spans="1:4" x14ac:dyDescent="0.35">
      <c r="A289">
        <v>265</v>
      </c>
      <c r="B289">
        <v>379.78003290202616</v>
      </c>
      <c r="C289">
        <v>1095.0219670979741</v>
      </c>
      <c r="D289">
        <v>2.3826982465505049</v>
      </c>
    </row>
    <row r="290" spans="1:4" x14ac:dyDescent="0.35">
      <c r="A290">
        <v>266</v>
      </c>
      <c r="B290">
        <v>1321.0135616792938</v>
      </c>
      <c r="C290">
        <v>933.39643832070601</v>
      </c>
      <c r="D290">
        <v>2.0310113620983152</v>
      </c>
    </row>
    <row r="291" spans="1:4" x14ac:dyDescent="0.35">
      <c r="A291">
        <v>267</v>
      </c>
      <c r="B291">
        <v>1876.024856755183</v>
      </c>
      <c r="C291">
        <v>1012.1021432448174</v>
      </c>
      <c r="D291">
        <v>2.2022699767662917</v>
      </c>
    </row>
    <row r="292" spans="1:4" x14ac:dyDescent="0.35">
      <c r="A292">
        <v>268</v>
      </c>
      <c r="B292">
        <v>448.96694853816666</v>
      </c>
      <c r="C292">
        <v>-367.97594853816668</v>
      </c>
      <c r="D292">
        <v>-0.80069229083894855</v>
      </c>
    </row>
    <row r="293" spans="1:4" x14ac:dyDescent="0.35">
      <c r="A293">
        <v>269</v>
      </c>
      <c r="B293">
        <v>472.87069497480979</v>
      </c>
      <c r="C293">
        <v>-200.22469497480978</v>
      </c>
      <c r="D293">
        <v>-0.43567621834741149</v>
      </c>
    </row>
    <row r="294" spans="1:4" x14ac:dyDescent="0.35">
      <c r="A294">
        <v>270</v>
      </c>
      <c r="B294">
        <v>199.25032836289671</v>
      </c>
      <c r="C294">
        <v>319.02167163710334</v>
      </c>
      <c r="D294">
        <v>0.69417089379114383</v>
      </c>
    </row>
    <row r="295" spans="1:4" x14ac:dyDescent="0.35">
      <c r="A295">
        <v>271</v>
      </c>
      <c r="B295">
        <v>345.86936644789205</v>
      </c>
      <c r="C295">
        <v>-31.517366447892073</v>
      </c>
      <c r="D295">
        <v>-6.8579787463353345E-2</v>
      </c>
    </row>
    <row r="296" spans="1:4" x14ac:dyDescent="0.35">
      <c r="A296">
        <v>272</v>
      </c>
      <c r="B296">
        <v>486.50422508895247</v>
      </c>
      <c r="C296">
        <v>-247.26422508895246</v>
      </c>
      <c r="D296">
        <v>-0.53803124800819935</v>
      </c>
    </row>
    <row r="297" spans="1:4" x14ac:dyDescent="0.35">
      <c r="A297">
        <v>273</v>
      </c>
      <c r="B297">
        <v>450.00613872937794</v>
      </c>
      <c r="C297">
        <v>-340.24213872937793</v>
      </c>
      <c r="D297">
        <v>-0.74034528229747176</v>
      </c>
    </row>
    <row r="298" spans="1:4" x14ac:dyDescent="0.35">
      <c r="A298">
        <v>274</v>
      </c>
      <c r="B298">
        <v>439.78787005624412</v>
      </c>
      <c r="C298">
        <v>-101.43587005624414</v>
      </c>
      <c r="D298">
        <v>-0.22071801021569201</v>
      </c>
    </row>
    <row r="299" spans="1:4" x14ac:dyDescent="0.35">
      <c r="A299">
        <v>275</v>
      </c>
      <c r="B299">
        <v>103.53144731759113</v>
      </c>
      <c r="C299">
        <v>354.89855268240882</v>
      </c>
      <c r="D299">
        <v>0.7722367081098277</v>
      </c>
    </row>
    <row r="300" spans="1:4" x14ac:dyDescent="0.35">
      <c r="A300">
        <v>276</v>
      </c>
      <c r="B300">
        <v>380.45369191664417</v>
      </c>
      <c r="C300">
        <v>-195.70169191664417</v>
      </c>
      <c r="D300">
        <v>-0.42583445098598138</v>
      </c>
    </row>
    <row r="301" spans="1:4" x14ac:dyDescent="0.35">
      <c r="A301">
        <v>277</v>
      </c>
      <c r="B301">
        <v>537.32468162550413</v>
      </c>
      <c r="C301">
        <v>-375.36468162550409</v>
      </c>
      <c r="D301">
        <v>-0.81676970471776378</v>
      </c>
    </row>
    <row r="302" spans="1:4" x14ac:dyDescent="0.35">
      <c r="A302">
        <v>278</v>
      </c>
      <c r="B302">
        <v>612.48605134656498</v>
      </c>
      <c r="C302">
        <v>157.86594865343511</v>
      </c>
      <c r="D302">
        <v>0.34350627690459584</v>
      </c>
    </row>
    <row r="303" spans="1:4" x14ac:dyDescent="0.35">
      <c r="A303">
        <v>279</v>
      </c>
      <c r="B303">
        <v>450.81547836243271</v>
      </c>
      <c r="C303">
        <v>-251.0514783624327</v>
      </c>
      <c r="D303">
        <v>-0.54627207057167648</v>
      </c>
    </row>
    <row r="304" spans="1:4" x14ac:dyDescent="0.35">
      <c r="A304">
        <v>280</v>
      </c>
      <c r="B304">
        <v>193.44855870144124</v>
      </c>
      <c r="C304">
        <v>692.07944129855878</v>
      </c>
      <c r="D304">
        <v>1.5059209046060973</v>
      </c>
    </row>
    <row r="305" spans="1:4" x14ac:dyDescent="0.35">
      <c r="A305">
        <v>281</v>
      </c>
      <c r="B305">
        <v>548.5899682178358</v>
      </c>
      <c r="C305">
        <v>252.97803178216429</v>
      </c>
      <c r="D305">
        <v>0.55046412844175352</v>
      </c>
    </row>
    <row r="306" spans="1:4" x14ac:dyDescent="0.35">
      <c r="A306">
        <v>282</v>
      </c>
      <c r="B306">
        <v>667.4243672119062</v>
      </c>
      <c r="C306">
        <v>935.71163278809399</v>
      </c>
      <c r="D306">
        <v>2.0360490782023022</v>
      </c>
    </row>
    <row r="307" spans="1:4" x14ac:dyDescent="0.35">
      <c r="A307">
        <v>283</v>
      </c>
      <c r="B307">
        <v>1128.7266097040588</v>
      </c>
      <c r="C307">
        <v>4.6233902959411353</v>
      </c>
      <c r="D307">
        <v>1.0060203614410162E-2</v>
      </c>
    </row>
    <row r="308" spans="1:4" x14ac:dyDescent="0.35">
      <c r="A308">
        <v>284</v>
      </c>
      <c r="B308">
        <v>436.44376977875123</v>
      </c>
      <c r="C308">
        <v>-210.87576977875125</v>
      </c>
      <c r="D308">
        <v>-0.458852280583393</v>
      </c>
    </row>
    <row r="309" spans="1:4" x14ac:dyDescent="0.35">
      <c r="A309">
        <v>285</v>
      </c>
      <c r="B309">
        <v>429.75556922376541</v>
      </c>
      <c r="C309">
        <v>-65.83556922376539</v>
      </c>
      <c r="D309">
        <v>-0.14325401687223413</v>
      </c>
    </row>
    <row r="310" spans="1:4" x14ac:dyDescent="0.35">
      <c r="A310">
        <v>286</v>
      </c>
      <c r="B310">
        <v>448.9562743636393</v>
      </c>
      <c r="C310">
        <v>-418.97627436363928</v>
      </c>
      <c r="D310">
        <v>-0.91166576038486635</v>
      </c>
    </row>
    <row r="311" spans="1:4" x14ac:dyDescent="0.35">
      <c r="A311">
        <v>287</v>
      </c>
      <c r="B311">
        <v>410.59329111219006</v>
      </c>
      <c r="C311">
        <v>-228.82929111219005</v>
      </c>
      <c r="D311">
        <v>-0.49791800262909908</v>
      </c>
    </row>
    <row r="312" spans="1:4" x14ac:dyDescent="0.35">
      <c r="A312">
        <v>288</v>
      </c>
      <c r="B312">
        <v>463.25966823034548</v>
      </c>
      <c r="C312">
        <v>-372.45866823034549</v>
      </c>
      <c r="D312">
        <v>-0.81044640415471936</v>
      </c>
    </row>
    <row r="313" spans="1:4" x14ac:dyDescent="0.35">
      <c r="A313">
        <v>289</v>
      </c>
      <c r="B313">
        <v>415.47684456041134</v>
      </c>
      <c r="C313">
        <v>5.8951554395886774</v>
      </c>
      <c r="D313">
        <v>1.2827483786719187E-2</v>
      </c>
    </row>
    <row r="314" spans="1:4" x14ac:dyDescent="0.35">
      <c r="A314">
        <v>290</v>
      </c>
      <c r="B314">
        <v>429.75556922376541</v>
      </c>
      <c r="C314">
        <v>-356.97156922376541</v>
      </c>
      <c r="D314">
        <v>-0.77674746042948284</v>
      </c>
    </row>
    <row r="315" spans="1:4" x14ac:dyDescent="0.35">
      <c r="A315">
        <v>291</v>
      </c>
      <c r="B315">
        <v>456.47611171624823</v>
      </c>
      <c r="C315">
        <v>-343.8281117162482</v>
      </c>
      <c r="D315">
        <v>-0.74814813174225259</v>
      </c>
    </row>
    <row r="316" spans="1:4" x14ac:dyDescent="0.35">
      <c r="A316">
        <v>292</v>
      </c>
      <c r="B316">
        <v>354.05337465998315</v>
      </c>
      <c r="C316">
        <v>284.23462534001698</v>
      </c>
      <c r="D316">
        <v>0.61847649066021293</v>
      </c>
    </row>
    <row r="317" spans="1:4" x14ac:dyDescent="0.35">
      <c r="A317">
        <v>293</v>
      </c>
      <c r="B317">
        <v>926.16161367833627</v>
      </c>
      <c r="C317">
        <v>522.6583863216639</v>
      </c>
      <c r="D317">
        <v>1.137271450301528</v>
      </c>
    </row>
    <row r="318" spans="1:4" x14ac:dyDescent="0.35">
      <c r="A318">
        <v>294</v>
      </c>
      <c r="B318">
        <v>477.56590854359229</v>
      </c>
      <c r="C318">
        <v>-247.21390854359225</v>
      </c>
      <c r="D318">
        <v>-0.53792176240151335</v>
      </c>
    </row>
    <row r="319" spans="1:4" x14ac:dyDescent="0.35">
      <c r="A319">
        <v>295</v>
      </c>
      <c r="B319">
        <v>964.09051383233839</v>
      </c>
      <c r="C319">
        <v>-97.690513832338411</v>
      </c>
      <c r="D319">
        <v>-0.21256835297086274</v>
      </c>
    </row>
    <row r="320" spans="1:4" x14ac:dyDescent="0.35">
      <c r="A320">
        <v>296</v>
      </c>
      <c r="B320">
        <v>480.26576308738743</v>
      </c>
      <c r="C320">
        <v>-352.50176308738742</v>
      </c>
      <c r="D320">
        <v>-0.76702144619088841</v>
      </c>
    </row>
    <row r="321" spans="1:4" x14ac:dyDescent="0.35">
      <c r="A321">
        <v>297</v>
      </c>
      <c r="B321">
        <v>764.60300092480259</v>
      </c>
      <c r="C321">
        <v>-221.66300092480265</v>
      </c>
      <c r="D321">
        <v>-0.48232461037139623</v>
      </c>
    </row>
    <row r="322" spans="1:4" x14ac:dyDescent="0.35">
      <c r="A322">
        <v>298</v>
      </c>
      <c r="B322">
        <v>215.37971768542235</v>
      </c>
      <c r="C322">
        <v>59.678282314577643</v>
      </c>
      <c r="D322">
        <v>0.12985615165779377</v>
      </c>
    </row>
    <row r="323" spans="1:4" x14ac:dyDescent="0.35">
      <c r="A323">
        <v>299</v>
      </c>
      <c r="B323">
        <v>514.57967613477888</v>
      </c>
      <c r="C323">
        <v>57.580323865221203</v>
      </c>
      <c r="D323">
        <v>0.12529112733059672</v>
      </c>
    </row>
    <row r="324" spans="1:4" x14ac:dyDescent="0.35">
      <c r="A324">
        <v>300</v>
      </c>
      <c r="B324">
        <v>783.54040975966723</v>
      </c>
      <c r="C324">
        <v>542.21959024033276</v>
      </c>
      <c r="D324">
        <v>1.1798353875355461</v>
      </c>
    </row>
    <row r="325" spans="1:4" x14ac:dyDescent="0.35">
      <c r="A325">
        <v>301</v>
      </c>
      <c r="B325">
        <v>397.31177155357301</v>
      </c>
      <c r="C325">
        <v>-123.75977155357299</v>
      </c>
      <c r="D325">
        <v>-0.26929340189922024</v>
      </c>
    </row>
    <row r="326" spans="1:4" x14ac:dyDescent="0.35">
      <c r="A326">
        <v>302</v>
      </c>
      <c r="B326">
        <v>549.51980742111095</v>
      </c>
      <c r="C326">
        <v>-347.55980742111092</v>
      </c>
      <c r="D326">
        <v>-0.75626806456533624</v>
      </c>
    </row>
    <row r="327" spans="1:4" x14ac:dyDescent="0.35">
      <c r="A327">
        <v>303</v>
      </c>
      <c r="B327">
        <v>403.49923472128495</v>
      </c>
      <c r="C327">
        <v>-305.10723472128495</v>
      </c>
      <c r="D327">
        <v>-0.66389396288269586</v>
      </c>
    </row>
    <row r="328" spans="1:4" x14ac:dyDescent="0.35">
      <c r="A328">
        <v>304</v>
      </c>
      <c r="B328">
        <v>493.9377202298287</v>
      </c>
      <c r="C328">
        <v>-247.95772022982871</v>
      </c>
      <c r="D328">
        <v>-0.53954024938516376</v>
      </c>
    </row>
    <row r="329" spans="1:4" x14ac:dyDescent="0.35">
      <c r="A329">
        <v>305</v>
      </c>
      <c r="B329">
        <v>393.59383796374294</v>
      </c>
      <c r="C329">
        <v>-149.67383796374295</v>
      </c>
      <c r="D329">
        <v>-0.32568076439217813</v>
      </c>
    </row>
    <row r="330" spans="1:4" x14ac:dyDescent="0.35">
      <c r="A330">
        <v>306</v>
      </c>
      <c r="B330">
        <v>423.67176415090836</v>
      </c>
      <c r="C330">
        <v>-333.90376415090839</v>
      </c>
      <c r="D330">
        <v>-0.72655338181704199</v>
      </c>
    </row>
    <row r="331" spans="1:4" x14ac:dyDescent="0.35">
      <c r="A331">
        <v>307</v>
      </c>
      <c r="B331">
        <v>300.25221418762681</v>
      </c>
      <c r="C331">
        <v>-118.26621418762682</v>
      </c>
      <c r="D331">
        <v>-0.25733977001194919</v>
      </c>
    </row>
    <row r="332" spans="1:4" x14ac:dyDescent="0.35">
      <c r="A332">
        <v>308</v>
      </c>
      <c r="B332">
        <v>405.36152237049743</v>
      </c>
      <c r="C332">
        <v>-165.40152237049745</v>
      </c>
      <c r="D332">
        <v>-0.35990320666663594</v>
      </c>
    </row>
    <row r="333" spans="1:4" x14ac:dyDescent="0.35">
      <c r="A333">
        <v>309</v>
      </c>
      <c r="B333">
        <v>639.80624524360894</v>
      </c>
      <c r="C333">
        <v>24.339754756391017</v>
      </c>
      <c r="D333">
        <v>5.2961760331821095E-2</v>
      </c>
    </row>
    <row r="334" spans="1:4" x14ac:dyDescent="0.35">
      <c r="A334">
        <v>310</v>
      </c>
      <c r="B334">
        <v>554.31464661881569</v>
      </c>
      <c r="C334">
        <v>-87.546646618815657</v>
      </c>
      <c r="D334">
        <v>-0.19049594223470506</v>
      </c>
    </row>
    <row r="335" spans="1:4" x14ac:dyDescent="0.35">
      <c r="A335">
        <v>311</v>
      </c>
      <c r="B335">
        <v>384.4358706269968</v>
      </c>
      <c r="C335">
        <v>-166.08387062699677</v>
      </c>
      <c r="D335">
        <v>-0.36138795313122651</v>
      </c>
    </row>
    <row r="336" spans="1:4" x14ac:dyDescent="0.35">
      <c r="A336">
        <v>312</v>
      </c>
      <c r="B336">
        <v>268.1969564702315</v>
      </c>
      <c r="C336">
        <v>150.93904352976847</v>
      </c>
      <c r="D336">
        <v>0.32843377134023438</v>
      </c>
    </row>
    <row r="337" spans="1:4" x14ac:dyDescent="0.35">
      <c r="A337">
        <v>313</v>
      </c>
      <c r="B337">
        <v>603.37457596998252</v>
      </c>
      <c r="C337">
        <v>-17.822575969982495</v>
      </c>
      <c r="D337">
        <v>-3.8780793252242533E-2</v>
      </c>
    </row>
    <row r="338" spans="1:4" x14ac:dyDescent="0.35">
      <c r="A338">
        <v>314</v>
      </c>
      <c r="B338">
        <v>462.40573426815405</v>
      </c>
      <c r="C338">
        <v>-340.05373426815402</v>
      </c>
      <c r="D338">
        <v>-0.739935326156966</v>
      </c>
    </row>
    <row r="339" spans="1:4" x14ac:dyDescent="0.35">
      <c r="A339">
        <v>315</v>
      </c>
      <c r="B339">
        <v>479.47160450254944</v>
      </c>
      <c r="C339">
        <v>-200.01560450254942</v>
      </c>
      <c r="D339">
        <v>-0.43522125076082918</v>
      </c>
    </row>
    <row r="340" spans="1:4" x14ac:dyDescent="0.35">
      <c r="A340">
        <v>316</v>
      </c>
      <c r="B340">
        <v>457.48707464593156</v>
      </c>
      <c r="C340">
        <v>-270.43107464593152</v>
      </c>
      <c r="D340">
        <v>-0.5884408411269596</v>
      </c>
    </row>
    <row r="341" spans="1:4" x14ac:dyDescent="0.35">
      <c r="A341">
        <v>317</v>
      </c>
      <c r="B341">
        <v>487.05643571783628</v>
      </c>
      <c r="C341">
        <v>-351.17443571783627</v>
      </c>
      <c r="D341">
        <v>-0.76413326614422727</v>
      </c>
    </row>
    <row r="342" spans="1:4" x14ac:dyDescent="0.35">
      <c r="A342">
        <v>318</v>
      </c>
      <c r="B342">
        <v>319.69344406018456</v>
      </c>
      <c r="C342">
        <v>-128.63544406018457</v>
      </c>
      <c r="D342">
        <v>-0.27990255557953037</v>
      </c>
    </row>
    <row r="343" spans="1:4" x14ac:dyDescent="0.35">
      <c r="A343">
        <v>319</v>
      </c>
      <c r="B343">
        <v>427.22792469567884</v>
      </c>
      <c r="C343">
        <v>-389.93192469567884</v>
      </c>
      <c r="D343">
        <v>-0.84846710035300121</v>
      </c>
    </row>
    <row r="344" spans="1:4" x14ac:dyDescent="0.35">
      <c r="A344">
        <v>320</v>
      </c>
      <c r="B344">
        <v>396.99771361858905</v>
      </c>
      <c r="C344">
        <v>569.70228638141077</v>
      </c>
      <c r="D344">
        <v>1.2396359886863795</v>
      </c>
    </row>
    <row r="345" spans="1:4" x14ac:dyDescent="0.35">
      <c r="A345">
        <v>321</v>
      </c>
      <c r="B345">
        <v>406.70504513767861</v>
      </c>
      <c r="C345">
        <v>-66.589045137678625</v>
      </c>
      <c r="D345">
        <v>-0.14489353260145463</v>
      </c>
    </row>
    <row r="346" spans="1:4" x14ac:dyDescent="0.35">
      <c r="A346">
        <v>322</v>
      </c>
      <c r="B346">
        <v>853.87610377883334</v>
      </c>
      <c r="C346">
        <v>-138.67610377883329</v>
      </c>
      <c r="D346">
        <v>-0.30175039336239928</v>
      </c>
    </row>
    <row r="347" spans="1:4" x14ac:dyDescent="0.35">
      <c r="A347">
        <v>323</v>
      </c>
      <c r="B347">
        <v>412.91883793589142</v>
      </c>
      <c r="C347">
        <v>-313.5468379358914</v>
      </c>
      <c r="D347">
        <v>-0.68225800340904053</v>
      </c>
    </row>
    <row r="348" spans="1:4" x14ac:dyDescent="0.35">
      <c r="A348">
        <v>324</v>
      </c>
      <c r="B348">
        <v>774.36915900573172</v>
      </c>
      <c r="C348">
        <v>-169.02915900573169</v>
      </c>
      <c r="D348">
        <v>-0.36779671356385568</v>
      </c>
    </row>
    <row r="349" spans="1:4" x14ac:dyDescent="0.35">
      <c r="A349">
        <v>325</v>
      </c>
      <c r="B349">
        <v>748.86642122488524</v>
      </c>
      <c r="C349">
        <v>-250.6064212248852</v>
      </c>
      <c r="D349">
        <v>-0.54530365450961371</v>
      </c>
    </row>
    <row r="350" spans="1:4" x14ac:dyDescent="0.35">
      <c r="A350">
        <v>326</v>
      </c>
      <c r="B350">
        <v>1364.8417222887679</v>
      </c>
      <c r="C350">
        <v>151.35827771123218</v>
      </c>
      <c r="D350">
        <v>0.32934599829008721</v>
      </c>
    </row>
    <row r="351" spans="1:4" x14ac:dyDescent="0.35">
      <c r="A351">
        <v>327</v>
      </c>
      <c r="B351">
        <v>2092.507315937477</v>
      </c>
      <c r="C351">
        <v>1412.3926840625231</v>
      </c>
      <c r="D351">
        <v>3.0732767678398853</v>
      </c>
    </row>
    <row r="352" spans="1:4" x14ac:dyDescent="0.35">
      <c r="A352">
        <v>328</v>
      </c>
      <c r="B352">
        <v>-183.42025166740018</v>
      </c>
      <c r="C352">
        <v>970.16425166740021</v>
      </c>
      <c r="D352">
        <v>2.1110157885143801</v>
      </c>
    </row>
    <row r="353" spans="1:4" x14ac:dyDescent="0.35">
      <c r="A353">
        <v>329</v>
      </c>
      <c r="B353">
        <v>697.29307957833487</v>
      </c>
      <c r="C353">
        <v>-133.35307957833493</v>
      </c>
      <c r="D353">
        <v>-0.29016783081117831</v>
      </c>
    </row>
    <row r="354" spans="1:4" x14ac:dyDescent="0.35">
      <c r="A354">
        <v>330</v>
      </c>
      <c r="B354">
        <v>389.34741413286775</v>
      </c>
      <c r="C354">
        <v>-218.99541413286772</v>
      </c>
      <c r="D354">
        <v>-0.47652011095253122</v>
      </c>
    </row>
    <row r="355" spans="1:4" x14ac:dyDescent="0.35">
      <c r="A355">
        <v>331</v>
      </c>
      <c r="B355">
        <v>508.54426065311281</v>
      </c>
      <c r="C355">
        <v>-206.58426065311284</v>
      </c>
      <c r="D355">
        <v>-0.44951422931505786</v>
      </c>
    </row>
    <row r="356" spans="1:4" x14ac:dyDescent="0.35">
      <c r="A356">
        <v>332</v>
      </c>
      <c r="B356">
        <v>5.5240232536123699</v>
      </c>
      <c r="C356">
        <v>563.53397674638768</v>
      </c>
      <c r="D356">
        <v>1.2262141387206653</v>
      </c>
    </row>
    <row r="357" spans="1:4" x14ac:dyDescent="0.35">
      <c r="A357">
        <v>333</v>
      </c>
      <c r="B357">
        <v>679.5241370484016</v>
      </c>
      <c r="C357">
        <v>162.85186295159849</v>
      </c>
      <c r="D357">
        <v>0.35435530972095947</v>
      </c>
    </row>
    <row r="358" spans="1:4" x14ac:dyDescent="0.35">
      <c r="A358">
        <v>334</v>
      </c>
      <c r="B358">
        <v>1124.2315962086345</v>
      </c>
      <c r="C358">
        <v>193.26040379136543</v>
      </c>
      <c r="D358">
        <v>0.42052236309167002</v>
      </c>
    </row>
    <row r="359" spans="1:4" x14ac:dyDescent="0.35">
      <c r="A359">
        <v>335</v>
      </c>
      <c r="B359">
        <v>462.89959274295472</v>
      </c>
      <c r="C359">
        <v>-276.59559274295475</v>
      </c>
      <c r="D359">
        <v>-0.60185444094681773</v>
      </c>
    </row>
    <row r="360" spans="1:4" x14ac:dyDescent="0.35">
      <c r="A360">
        <v>336</v>
      </c>
      <c r="B360">
        <v>490.36780186011185</v>
      </c>
      <c r="C360">
        <v>-277.42780186011186</v>
      </c>
      <c r="D360">
        <v>-0.60366527512530344</v>
      </c>
    </row>
    <row r="361" spans="1:4" x14ac:dyDescent="0.35">
      <c r="A361">
        <v>337</v>
      </c>
      <c r="B361">
        <v>602.06236411474856</v>
      </c>
      <c r="C361">
        <v>-299.39236411474855</v>
      </c>
      <c r="D361">
        <v>-0.65145876744132536</v>
      </c>
    </row>
    <row r="362" spans="1:4" x14ac:dyDescent="0.35">
      <c r="A362">
        <v>338</v>
      </c>
      <c r="B362">
        <v>783.54040975966723</v>
      </c>
      <c r="C362">
        <v>542.21959024033276</v>
      </c>
      <c r="D362">
        <v>1.1798353875355461</v>
      </c>
    </row>
    <row r="363" spans="1:4" x14ac:dyDescent="0.35">
      <c r="A363">
        <v>339</v>
      </c>
      <c r="B363">
        <v>361.92047849054995</v>
      </c>
      <c r="C363">
        <v>-153.93647849054992</v>
      </c>
      <c r="D363">
        <v>-0.33495599942313836</v>
      </c>
    </row>
    <row r="364" spans="1:4" x14ac:dyDescent="0.35">
      <c r="A364">
        <v>340</v>
      </c>
      <c r="B364">
        <v>466.61041021643319</v>
      </c>
      <c r="C364">
        <v>-355.63041021643318</v>
      </c>
      <c r="D364">
        <v>-0.77382918361757114</v>
      </c>
    </row>
    <row r="365" spans="1:4" x14ac:dyDescent="0.35">
      <c r="A365">
        <v>341</v>
      </c>
      <c r="B365">
        <v>442.75457896322416</v>
      </c>
      <c r="C365">
        <v>-394.04257896322417</v>
      </c>
      <c r="D365">
        <v>-0.8574116229377059</v>
      </c>
    </row>
    <row r="366" spans="1:4" x14ac:dyDescent="0.35">
      <c r="A366">
        <v>342</v>
      </c>
      <c r="B366">
        <v>1061.7905216699278</v>
      </c>
      <c r="C366">
        <v>207.02947833007215</v>
      </c>
      <c r="D366">
        <v>0.45048299470068348</v>
      </c>
    </row>
    <row r="367" spans="1:4" x14ac:dyDescent="0.35">
      <c r="A367">
        <v>343</v>
      </c>
      <c r="B367">
        <v>1025.6164558082296</v>
      </c>
      <c r="C367">
        <v>-128.46645580822951</v>
      </c>
      <c r="D367">
        <v>-0.27953484787711042</v>
      </c>
    </row>
    <row r="368" spans="1:4" x14ac:dyDescent="0.35">
      <c r="A368">
        <v>344</v>
      </c>
      <c r="B368">
        <v>352.27387116432766</v>
      </c>
      <c r="C368">
        <v>-98.215871164327666</v>
      </c>
      <c r="D368">
        <v>-0.21371149715550469</v>
      </c>
    </row>
    <row r="369" spans="1:4" x14ac:dyDescent="0.35">
      <c r="A369">
        <v>345</v>
      </c>
      <c r="B369">
        <v>384.07294869306548</v>
      </c>
      <c r="C369">
        <v>289.98505130693451</v>
      </c>
      <c r="D369">
        <v>0.63098905230735935</v>
      </c>
    </row>
    <row r="370" spans="1:4" x14ac:dyDescent="0.35">
      <c r="A370">
        <v>346</v>
      </c>
      <c r="B370">
        <v>411.11419082912687</v>
      </c>
      <c r="C370">
        <v>-227.74219082912688</v>
      </c>
      <c r="D370">
        <v>-0.49555254146383698</v>
      </c>
    </row>
    <row r="371" spans="1:4" x14ac:dyDescent="0.35">
      <c r="A371">
        <v>347</v>
      </c>
      <c r="B371">
        <v>555.41266337186687</v>
      </c>
      <c r="C371">
        <v>-372.74266337186685</v>
      </c>
      <c r="D371">
        <v>-0.81106435954380174</v>
      </c>
    </row>
    <row r="372" spans="1:4" x14ac:dyDescent="0.35">
      <c r="A372">
        <v>348</v>
      </c>
      <c r="B372">
        <v>1124.2315962086345</v>
      </c>
      <c r="C372">
        <v>-148.31159620863457</v>
      </c>
      <c r="D372">
        <v>-0.32271661286024433</v>
      </c>
    </row>
    <row r="373" spans="1:4" x14ac:dyDescent="0.35">
      <c r="A373">
        <v>349</v>
      </c>
      <c r="B373">
        <v>786.25876620597671</v>
      </c>
      <c r="C373">
        <v>1618.4452337940234</v>
      </c>
      <c r="D373">
        <v>3.5216340279628495</v>
      </c>
    </row>
    <row r="374" spans="1:4" x14ac:dyDescent="0.35">
      <c r="A374">
        <v>350</v>
      </c>
      <c r="B374">
        <v>719.12058046746074</v>
      </c>
      <c r="C374">
        <v>256.79941953253922</v>
      </c>
      <c r="D374">
        <v>0.55877922545879188</v>
      </c>
    </row>
    <row r="375" spans="1:4" x14ac:dyDescent="0.35">
      <c r="A375">
        <v>351</v>
      </c>
      <c r="B375">
        <v>408.14392386397111</v>
      </c>
      <c r="C375">
        <v>-280.58992386397108</v>
      </c>
      <c r="D375">
        <v>-0.61054585175331544</v>
      </c>
    </row>
    <row r="376" spans="1:4" x14ac:dyDescent="0.35">
      <c r="A376">
        <v>352</v>
      </c>
      <c r="B376">
        <v>378.24057973129811</v>
      </c>
      <c r="C376">
        <v>1.8174202687018237</v>
      </c>
      <c r="D376">
        <v>3.9545910653806414E-3</v>
      </c>
    </row>
    <row r="377" spans="1:4" x14ac:dyDescent="0.35">
      <c r="A377">
        <v>353</v>
      </c>
      <c r="B377">
        <v>429.75556922376541</v>
      </c>
      <c r="C377">
        <v>253.38843077623449</v>
      </c>
      <c r="D377">
        <v>0.55135713058503344</v>
      </c>
    </row>
    <row r="378" spans="1:4" x14ac:dyDescent="0.35">
      <c r="A378">
        <v>354</v>
      </c>
      <c r="B378">
        <v>455.01066615557642</v>
      </c>
      <c r="C378">
        <v>-391.12866615557641</v>
      </c>
      <c r="D378">
        <v>-0.85107113375484167</v>
      </c>
    </row>
    <row r="379" spans="1:4" x14ac:dyDescent="0.35">
      <c r="A379">
        <v>355</v>
      </c>
      <c r="B379">
        <v>373.8314340398498</v>
      </c>
      <c r="C379">
        <v>-164.26343403984981</v>
      </c>
      <c r="D379">
        <v>-0.35742679874850047</v>
      </c>
    </row>
    <row r="380" spans="1:4" x14ac:dyDescent="0.35">
      <c r="A380">
        <v>356</v>
      </c>
      <c r="B380">
        <v>776.99358271619985</v>
      </c>
      <c r="C380">
        <v>-118.24758271619987</v>
      </c>
      <c r="D380">
        <v>-0.25729922911356223</v>
      </c>
    </row>
    <row r="381" spans="1:4" x14ac:dyDescent="0.35">
      <c r="A381">
        <v>357</v>
      </c>
      <c r="B381">
        <v>753.93024962068034</v>
      </c>
      <c r="C381">
        <v>-207.27024962068037</v>
      </c>
      <c r="D381">
        <v>-0.45100689773568131</v>
      </c>
    </row>
    <row r="382" spans="1:4" x14ac:dyDescent="0.35">
      <c r="A382">
        <v>358</v>
      </c>
      <c r="B382">
        <v>520.9300983669425</v>
      </c>
      <c r="C382">
        <v>-378.57009836694249</v>
      </c>
      <c r="D382">
        <v>-0.8237444879447432</v>
      </c>
    </row>
    <row r="383" spans="1:4" x14ac:dyDescent="0.35">
      <c r="A383">
        <v>359</v>
      </c>
      <c r="B383">
        <v>544.72923789321715</v>
      </c>
      <c r="C383">
        <v>-241.78923789321715</v>
      </c>
      <c r="D383">
        <v>-0.52611802363176285</v>
      </c>
    </row>
    <row r="384" spans="1:4" x14ac:dyDescent="0.35">
      <c r="A384">
        <v>360</v>
      </c>
      <c r="B384">
        <v>329.15360913799509</v>
      </c>
      <c r="C384">
        <v>-86.801609137995058</v>
      </c>
      <c r="D384">
        <v>-0.18887478799989982</v>
      </c>
    </row>
    <row r="385" spans="1:4" x14ac:dyDescent="0.35">
      <c r="A385">
        <v>361</v>
      </c>
      <c r="B385">
        <v>343.94374536315041</v>
      </c>
      <c r="C385">
        <v>500.17225463684946</v>
      </c>
      <c r="D385">
        <v>1.088343056034605</v>
      </c>
    </row>
    <row r="386" spans="1:4" x14ac:dyDescent="0.35">
      <c r="A386">
        <v>362</v>
      </c>
      <c r="B386">
        <v>635.81552719363447</v>
      </c>
      <c r="C386">
        <v>-147.16952719363445</v>
      </c>
      <c r="D386">
        <v>-0.32023154322580388</v>
      </c>
    </row>
    <row r="387" spans="1:4" x14ac:dyDescent="0.35">
      <c r="A387">
        <v>363</v>
      </c>
      <c r="B387">
        <v>578.67738256013672</v>
      </c>
      <c r="C387">
        <v>-144.03138256013671</v>
      </c>
      <c r="D387">
        <v>-0.3134031398326983</v>
      </c>
    </row>
    <row r="388" spans="1:4" x14ac:dyDescent="0.35">
      <c r="A388">
        <v>364</v>
      </c>
      <c r="B388">
        <v>410.54679915202632</v>
      </c>
      <c r="C388">
        <v>-264.78279915202631</v>
      </c>
      <c r="D388">
        <v>-0.57615055242067104</v>
      </c>
    </row>
    <row r="389" spans="1:4" x14ac:dyDescent="0.35">
      <c r="A389">
        <v>365</v>
      </c>
      <c r="B389">
        <v>361.06891656714254</v>
      </c>
      <c r="C389">
        <v>218.06708343285743</v>
      </c>
      <c r="D389">
        <v>0.47450012231522964</v>
      </c>
    </row>
    <row r="390" spans="1:4" x14ac:dyDescent="0.35">
      <c r="A390">
        <v>366</v>
      </c>
      <c r="B390">
        <v>764.60300092480259</v>
      </c>
      <c r="C390">
        <v>-221.66300092480265</v>
      </c>
      <c r="D390">
        <v>-0.48232461037139623</v>
      </c>
    </row>
    <row r="391" spans="1:4" x14ac:dyDescent="0.35">
      <c r="A391">
        <v>367</v>
      </c>
      <c r="B391">
        <v>533.61338974426872</v>
      </c>
      <c r="C391">
        <v>-382.6333897442687</v>
      </c>
      <c r="D391">
        <v>-0.83258595188873796</v>
      </c>
    </row>
    <row r="392" spans="1:4" x14ac:dyDescent="0.35">
      <c r="A392">
        <v>368</v>
      </c>
      <c r="B392">
        <v>416.73734597015732</v>
      </c>
      <c r="C392">
        <v>-270.38534597015735</v>
      </c>
      <c r="D392">
        <v>-0.58834133843307945</v>
      </c>
    </row>
    <row r="393" spans="1:4" x14ac:dyDescent="0.35">
      <c r="A393">
        <v>369</v>
      </c>
      <c r="B393">
        <v>293.05212766308279</v>
      </c>
      <c r="C393">
        <v>126.08387233691718</v>
      </c>
      <c r="D393">
        <v>0.27435049758101432</v>
      </c>
    </row>
    <row r="394" spans="1:4" x14ac:dyDescent="0.35">
      <c r="A394">
        <v>370</v>
      </c>
      <c r="B394">
        <v>408.09055299133411</v>
      </c>
      <c r="C394">
        <v>-280.22155299133408</v>
      </c>
      <c r="D394">
        <v>-0.60974430013272241</v>
      </c>
    </row>
    <row r="395" spans="1:4" x14ac:dyDescent="0.35">
      <c r="A395">
        <v>371</v>
      </c>
      <c r="B395">
        <v>484.37887833860941</v>
      </c>
      <c r="C395">
        <v>-254.09887833860938</v>
      </c>
      <c r="D395">
        <v>-0.55290301935439123</v>
      </c>
    </row>
    <row r="396" spans="1:4" x14ac:dyDescent="0.35">
      <c r="A396">
        <v>372</v>
      </c>
      <c r="B396">
        <v>416.75655948430659</v>
      </c>
      <c r="C396">
        <v>-33.149559484306621</v>
      </c>
      <c r="D396">
        <v>-7.2131335836582391E-2</v>
      </c>
    </row>
    <row r="397" spans="1:4" x14ac:dyDescent="0.35">
      <c r="A397">
        <v>373</v>
      </c>
      <c r="B397">
        <v>462.40573426815405</v>
      </c>
      <c r="C397">
        <v>-340.05373426815402</v>
      </c>
      <c r="D397">
        <v>-0.739935326156966</v>
      </c>
    </row>
    <row r="398" spans="1:4" x14ac:dyDescent="0.35">
      <c r="A398">
        <v>374</v>
      </c>
      <c r="B398">
        <v>601.80997918814535</v>
      </c>
      <c r="C398">
        <v>-193.80397918814538</v>
      </c>
      <c r="D398">
        <v>-0.42170514862811731</v>
      </c>
    </row>
    <row r="399" spans="1:4" x14ac:dyDescent="0.35">
      <c r="A399">
        <v>375</v>
      </c>
      <c r="B399">
        <v>609.21168900931775</v>
      </c>
      <c r="C399">
        <v>-318.23168900931773</v>
      </c>
      <c r="D399">
        <v>-0.69245194177137881</v>
      </c>
    </row>
    <row r="400" spans="1:4" x14ac:dyDescent="0.35">
      <c r="A400">
        <v>376</v>
      </c>
      <c r="B400">
        <v>306.44750508332567</v>
      </c>
      <c r="C400">
        <v>603.27249491667408</v>
      </c>
      <c r="D400">
        <v>1.3126826301389614</v>
      </c>
    </row>
    <row r="401" spans="1:4" x14ac:dyDescent="0.35">
      <c r="A401">
        <v>377</v>
      </c>
      <c r="B401">
        <v>393.0681941692385</v>
      </c>
      <c r="C401">
        <v>-329.38219416923852</v>
      </c>
      <c r="D401">
        <v>-0.71671473273904018</v>
      </c>
    </row>
    <row r="402" spans="1:4" x14ac:dyDescent="0.35">
      <c r="A402">
        <v>378</v>
      </c>
      <c r="B402">
        <v>373.34326845813041</v>
      </c>
      <c r="C402">
        <v>-245.28526845813042</v>
      </c>
      <c r="D402">
        <v>-0.53372516407934856</v>
      </c>
    </row>
    <row r="403" spans="1:4" x14ac:dyDescent="0.35">
      <c r="A403">
        <v>379</v>
      </c>
      <c r="B403">
        <v>399.02153710898295</v>
      </c>
      <c r="C403">
        <v>-269.45353710898291</v>
      </c>
      <c r="D403">
        <v>-0.58631378153801139</v>
      </c>
    </row>
    <row r="404" spans="1:4" x14ac:dyDescent="0.35">
      <c r="A404">
        <v>380</v>
      </c>
      <c r="B404">
        <v>1672.0046149355594</v>
      </c>
      <c r="C404">
        <v>133.87538506444071</v>
      </c>
      <c r="D404">
        <v>0.29130433437302566</v>
      </c>
    </row>
    <row r="405" spans="1:4" x14ac:dyDescent="0.35">
      <c r="A405">
        <v>381</v>
      </c>
      <c r="B405">
        <v>318.89549021329242</v>
      </c>
      <c r="C405">
        <v>-146.70949021329244</v>
      </c>
      <c r="D405">
        <v>-0.31923053197731333</v>
      </c>
    </row>
    <row r="406" spans="1:4" x14ac:dyDescent="0.35">
      <c r="A406">
        <v>382</v>
      </c>
      <c r="B406">
        <v>782.4872245396316</v>
      </c>
      <c r="C406">
        <v>704.55277546036837</v>
      </c>
      <c r="D406">
        <v>1.5330620874581149</v>
      </c>
    </row>
    <row r="407" spans="1:4" x14ac:dyDescent="0.35">
      <c r="A407">
        <v>383</v>
      </c>
      <c r="B407">
        <v>394.48240369217888</v>
      </c>
      <c r="C407">
        <v>125.98159630782106</v>
      </c>
      <c r="D407">
        <v>0.27412795143809326</v>
      </c>
    </row>
    <row r="408" spans="1:4" x14ac:dyDescent="0.35">
      <c r="A408">
        <v>384</v>
      </c>
      <c r="B408">
        <v>762.78032632328052</v>
      </c>
      <c r="C408">
        <v>-130.99832632328048</v>
      </c>
      <c r="D408">
        <v>-0.28504403729793332</v>
      </c>
    </row>
    <row r="409" spans="1:4" x14ac:dyDescent="0.35">
      <c r="A409">
        <v>385</v>
      </c>
      <c r="B409">
        <v>464.44046913695342</v>
      </c>
      <c r="C409">
        <v>-395.17646913695341</v>
      </c>
      <c r="D409">
        <v>-0.85987889593304645</v>
      </c>
    </row>
    <row r="410" spans="1:4" x14ac:dyDescent="0.35">
      <c r="A410">
        <v>386</v>
      </c>
      <c r="B410">
        <v>377.24290021880449</v>
      </c>
      <c r="C410">
        <v>-180.4589002188045</v>
      </c>
      <c r="D410">
        <v>-0.39266710444659675</v>
      </c>
    </row>
    <row r="411" spans="1:4" x14ac:dyDescent="0.35">
      <c r="A411">
        <v>387</v>
      </c>
      <c r="B411">
        <v>850.60411348036996</v>
      </c>
      <c r="C411">
        <v>36.498886519629991</v>
      </c>
      <c r="D411">
        <v>7.9419258722128641E-2</v>
      </c>
    </row>
    <row r="412" spans="1:4" x14ac:dyDescent="0.35">
      <c r="A412">
        <v>388</v>
      </c>
      <c r="B412">
        <v>786.47224969652461</v>
      </c>
      <c r="C412">
        <v>-34.552249696524655</v>
      </c>
      <c r="D412">
        <v>-7.5183500641972489E-2</v>
      </c>
    </row>
    <row r="413" spans="1:4" x14ac:dyDescent="0.35">
      <c r="A413">
        <v>389</v>
      </c>
      <c r="B413">
        <v>413.3216101213917</v>
      </c>
      <c r="C413">
        <v>-351.7376101213917</v>
      </c>
      <c r="D413">
        <v>-0.76535869787452382</v>
      </c>
    </row>
    <row r="414" spans="1:4" x14ac:dyDescent="0.35">
      <c r="A414">
        <v>390</v>
      </c>
      <c r="B414">
        <v>1571.821082491263</v>
      </c>
      <c r="C414">
        <v>33.07891750873705</v>
      </c>
      <c r="D414">
        <v>7.1977623384796102E-2</v>
      </c>
    </row>
    <row r="415" spans="1:4" x14ac:dyDescent="0.35">
      <c r="A415">
        <v>391</v>
      </c>
      <c r="B415">
        <v>275.48955250734605</v>
      </c>
      <c r="C415">
        <v>158.07844749265399</v>
      </c>
      <c r="D415">
        <v>0.34396866088118644</v>
      </c>
    </row>
    <row r="416" spans="1:4" x14ac:dyDescent="0.35">
      <c r="A416">
        <v>392</v>
      </c>
      <c r="B416">
        <v>397.52383182085055</v>
      </c>
      <c r="C416">
        <v>-276.73983182085055</v>
      </c>
      <c r="D416">
        <v>-0.60216829601850841</v>
      </c>
    </row>
    <row r="417" spans="1:4" x14ac:dyDescent="0.35">
      <c r="A417">
        <v>393</v>
      </c>
      <c r="B417">
        <v>514.57967613477888</v>
      </c>
      <c r="C417">
        <v>57.580323865221203</v>
      </c>
      <c r="D417">
        <v>0.12529112733059672</v>
      </c>
    </row>
    <row r="418" spans="1:4" x14ac:dyDescent="0.35">
      <c r="A418">
        <v>394</v>
      </c>
      <c r="B418">
        <v>507.16278526538986</v>
      </c>
      <c r="C418">
        <v>-334.39878526538985</v>
      </c>
      <c r="D418">
        <v>-0.72763051631928977</v>
      </c>
    </row>
    <row r="419" spans="1:4" x14ac:dyDescent="0.35">
      <c r="A419">
        <v>395</v>
      </c>
      <c r="B419">
        <v>573.37967114025253</v>
      </c>
      <c r="C419">
        <v>-340.49967114025253</v>
      </c>
      <c r="D419">
        <v>-0.74090565646553252</v>
      </c>
    </row>
    <row r="420" spans="1:4" x14ac:dyDescent="0.35">
      <c r="A420">
        <v>396</v>
      </c>
      <c r="B420">
        <v>429.75556922376541</v>
      </c>
      <c r="C420">
        <v>424.17443077623443</v>
      </c>
      <c r="D420">
        <v>0.92297661856099056</v>
      </c>
    </row>
    <row r="421" spans="1:4" x14ac:dyDescent="0.35">
      <c r="A421">
        <v>397</v>
      </c>
      <c r="B421">
        <v>418.23030718072198</v>
      </c>
      <c r="C421">
        <v>-248.17230718072199</v>
      </c>
      <c r="D421">
        <v>-0.54000717696012479</v>
      </c>
    </row>
    <row r="422" spans="1:4" x14ac:dyDescent="0.35">
      <c r="A422">
        <v>398</v>
      </c>
      <c r="B422">
        <v>879.03062626620863</v>
      </c>
      <c r="C422">
        <v>-18.100626266208678</v>
      </c>
      <c r="D422">
        <v>-3.9385813035568665E-2</v>
      </c>
    </row>
    <row r="423" spans="1:4" x14ac:dyDescent="0.35">
      <c r="A423">
        <v>399</v>
      </c>
      <c r="B423">
        <v>421.21717841736472</v>
      </c>
      <c r="C423">
        <v>-133.2491784173647</v>
      </c>
      <c r="D423">
        <v>-0.2899417484845247</v>
      </c>
    </row>
    <row r="424" spans="1:4" x14ac:dyDescent="0.35">
      <c r="A424">
        <v>400</v>
      </c>
      <c r="B424">
        <v>386.53227850417676</v>
      </c>
      <c r="C424">
        <v>-131.42427850417675</v>
      </c>
      <c r="D424">
        <v>-0.28597088218783601</v>
      </c>
    </row>
    <row r="425" spans="1:4" x14ac:dyDescent="0.35">
      <c r="A425">
        <v>401</v>
      </c>
      <c r="B425">
        <v>1274.735085006087</v>
      </c>
      <c r="C425">
        <v>150.16491499391304</v>
      </c>
      <c r="D425">
        <v>0.32674931681748565</v>
      </c>
    </row>
    <row r="426" spans="1:4" x14ac:dyDescent="0.35">
      <c r="A426">
        <v>402</v>
      </c>
      <c r="B426">
        <v>369.56176422889274</v>
      </c>
      <c r="C426">
        <v>-172.18976422889276</v>
      </c>
      <c r="D426">
        <v>-0.37467398977341182</v>
      </c>
    </row>
    <row r="427" spans="1:4" x14ac:dyDescent="0.35">
      <c r="A427">
        <v>403</v>
      </c>
      <c r="B427">
        <v>328.00293312394217</v>
      </c>
      <c r="C427">
        <v>-16.026933123942115</v>
      </c>
      <c r="D427">
        <v>-3.48735884753099E-2</v>
      </c>
    </row>
    <row r="428" spans="1:4" x14ac:dyDescent="0.35">
      <c r="A428">
        <v>404</v>
      </c>
      <c r="B428">
        <v>453.7084168632345</v>
      </c>
      <c r="C428">
        <v>-292.14041686323446</v>
      </c>
      <c r="D428">
        <v>-0.63567899085286772</v>
      </c>
    </row>
    <row r="429" spans="1:4" x14ac:dyDescent="0.35">
      <c r="A429">
        <v>405</v>
      </c>
      <c r="B429">
        <v>929.29270487303779</v>
      </c>
      <c r="C429">
        <v>755.45929512696239</v>
      </c>
      <c r="D429">
        <v>1.643831440760714</v>
      </c>
    </row>
    <row r="430" spans="1:4" x14ac:dyDescent="0.35">
      <c r="A430">
        <v>406</v>
      </c>
      <c r="B430">
        <v>529.66014990707947</v>
      </c>
      <c r="C430">
        <v>312.69185009292062</v>
      </c>
      <c r="D430">
        <v>0.68039760417004858</v>
      </c>
    </row>
    <row r="431" spans="1:4" x14ac:dyDescent="0.35">
      <c r="A431">
        <v>407</v>
      </c>
      <c r="B431">
        <v>469.59917908410318</v>
      </c>
      <c r="C431">
        <v>-277.63117908410317</v>
      </c>
      <c r="D431">
        <v>-0.60410781104654765</v>
      </c>
    </row>
    <row r="432" spans="1:4" x14ac:dyDescent="0.35">
      <c r="A432">
        <v>408</v>
      </c>
      <c r="B432">
        <v>494.00983020885815</v>
      </c>
      <c r="C432">
        <v>-253.22583020885813</v>
      </c>
      <c r="D432">
        <v>-0.55100332207852243</v>
      </c>
    </row>
    <row r="433" spans="1:4" x14ac:dyDescent="0.35">
      <c r="A433">
        <v>409</v>
      </c>
      <c r="B433">
        <v>455.01066615557642</v>
      </c>
      <c r="C433">
        <v>-284.65866615557638</v>
      </c>
      <c r="D433">
        <v>-0.6193991765405491</v>
      </c>
    </row>
    <row r="434" spans="1:4" x14ac:dyDescent="0.35">
      <c r="A434">
        <v>410</v>
      </c>
      <c r="B434">
        <v>169.82234080251027</v>
      </c>
      <c r="C434">
        <v>504.52965919748982</v>
      </c>
      <c r="D434">
        <v>1.0978244915839432</v>
      </c>
    </row>
    <row r="435" spans="1:4" x14ac:dyDescent="0.35">
      <c r="A435">
        <v>411</v>
      </c>
      <c r="B435">
        <v>346.92966778427967</v>
      </c>
      <c r="C435">
        <v>264.12833221572032</v>
      </c>
      <c r="D435">
        <v>0.57472647393784915</v>
      </c>
    </row>
    <row r="436" spans="1:4" x14ac:dyDescent="0.35">
      <c r="A436">
        <v>412</v>
      </c>
      <c r="B436">
        <v>712.5025922604774</v>
      </c>
      <c r="C436">
        <v>-235.70259226047739</v>
      </c>
      <c r="D436">
        <v>-0.51287386934786461</v>
      </c>
    </row>
    <row r="437" spans="1:4" x14ac:dyDescent="0.35">
      <c r="A437">
        <v>413</v>
      </c>
      <c r="B437">
        <v>385.98006787529295</v>
      </c>
      <c r="C437">
        <v>-272.41206787529291</v>
      </c>
      <c r="D437">
        <v>-0.59275135656487088</v>
      </c>
    </row>
    <row r="438" spans="1:4" x14ac:dyDescent="0.35">
      <c r="A438">
        <v>414</v>
      </c>
      <c r="B438">
        <v>447.44908092037144</v>
      </c>
      <c r="C438">
        <v>-420.80908092037146</v>
      </c>
      <c r="D438">
        <v>-0.91565383103569131</v>
      </c>
    </row>
    <row r="439" spans="1:4" x14ac:dyDescent="0.35">
      <c r="A439">
        <v>415</v>
      </c>
      <c r="B439">
        <v>493.50268831686793</v>
      </c>
      <c r="C439">
        <v>-186.36668831686791</v>
      </c>
      <c r="D439">
        <v>-0.40552207609575286</v>
      </c>
    </row>
    <row r="440" spans="1:4" x14ac:dyDescent="0.35">
      <c r="A440">
        <v>416</v>
      </c>
      <c r="B440">
        <v>1433.1481371283376</v>
      </c>
      <c r="C440">
        <v>25.501862871662524</v>
      </c>
      <c r="D440">
        <v>5.5490433775603976E-2</v>
      </c>
    </row>
    <row r="441" spans="1:4" x14ac:dyDescent="0.35">
      <c r="A441">
        <v>417</v>
      </c>
      <c r="B441">
        <v>520.79441774850534</v>
      </c>
      <c r="C441">
        <v>-136.99441774850533</v>
      </c>
      <c r="D441">
        <v>-0.29809115137812192</v>
      </c>
    </row>
    <row r="442" spans="1:4" x14ac:dyDescent="0.35">
      <c r="A442">
        <v>418</v>
      </c>
      <c r="B442">
        <v>1156.760312867289</v>
      </c>
      <c r="C442">
        <v>-99.900312867289131</v>
      </c>
      <c r="D442">
        <v>-0.21737673530839713</v>
      </c>
    </row>
    <row r="443" spans="1:4" x14ac:dyDescent="0.35">
      <c r="A443">
        <v>419</v>
      </c>
      <c r="B443">
        <v>468.75259844214168</v>
      </c>
      <c r="C443">
        <v>-322.61659844214165</v>
      </c>
      <c r="D443">
        <v>-0.70199322617552762</v>
      </c>
    </row>
    <row r="444" spans="1:4" x14ac:dyDescent="0.35">
      <c r="A444">
        <v>420</v>
      </c>
      <c r="B444">
        <v>258.87626727291217</v>
      </c>
      <c r="C444">
        <v>265.04373272708779</v>
      </c>
      <c r="D444">
        <v>0.57671832730596662</v>
      </c>
    </row>
    <row r="445" spans="1:4" x14ac:dyDescent="0.35">
      <c r="A445">
        <v>421</v>
      </c>
      <c r="B445">
        <v>454.09078951519353</v>
      </c>
      <c r="C445">
        <v>-351.49878951519349</v>
      </c>
      <c r="D445">
        <v>-0.76483903940489828</v>
      </c>
    </row>
    <row r="446" spans="1:4" x14ac:dyDescent="0.35">
      <c r="A446">
        <v>422</v>
      </c>
      <c r="B446">
        <v>670.24045165611085</v>
      </c>
      <c r="C446">
        <v>343.59154834388926</v>
      </c>
      <c r="D446">
        <v>0.74763338487008568</v>
      </c>
    </row>
    <row r="447" spans="1:4" x14ac:dyDescent="0.35">
      <c r="A447">
        <v>423</v>
      </c>
      <c r="B447">
        <v>296.10778802445776</v>
      </c>
      <c r="C447">
        <v>267.32221197554207</v>
      </c>
      <c r="D447">
        <v>0.58167615342563928</v>
      </c>
    </row>
    <row r="448" spans="1:4" x14ac:dyDescent="0.35">
      <c r="A448">
        <v>424</v>
      </c>
      <c r="B448">
        <v>964.09051383233839</v>
      </c>
      <c r="C448">
        <v>-97.690513832338411</v>
      </c>
      <c r="D448">
        <v>-0.21256835297086274</v>
      </c>
    </row>
    <row r="449" spans="1:4" x14ac:dyDescent="0.35">
      <c r="A449">
        <v>425</v>
      </c>
      <c r="B449">
        <v>484.37887833860941</v>
      </c>
      <c r="C449">
        <v>-254.09887833860938</v>
      </c>
      <c r="D449">
        <v>-0.55290301935439123</v>
      </c>
    </row>
    <row r="450" spans="1:4" x14ac:dyDescent="0.35">
      <c r="A450">
        <v>426</v>
      </c>
      <c r="B450">
        <v>622.30202224195534</v>
      </c>
      <c r="C450">
        <v>-253.33202224195537</v>
      </c>
      <c r="D450">
        <v>-0.5512343891974123</v>
      </c>
    </row>
    <row r="451" spans="1:4" x14ac:dyDescent="0.35">
      <c r="A451">
        <v>427</v>
      </c>
      <c r="B451">
        <v>537.19469390014831</v>
      </c>
      <c r="C451">
        <v>66.72530609985165</v>
      </c>
      <c r="D451">
        <v>0.1451900278000883</v>
      </c>
    </row>
    <row r="452" spans="1:4" x14ac:dyDescent="0.35">
      <c r="A452">
        <v>428</v>
      </c>
      <c r="B452">
        <v>356.38081911471153</v>
      </c>
      <c r="C452">
        <v>-229.00881911471151</v>
      </c>
      <c r="D452">
        <v>-0.49830864415928522</v>
      </c>
    </row>
    <row r="453" spans="1:4" x14ac:dyDescent="0.35">
      <c r="A453">
        <v>429</v>
      </c>
      <c r="B453">
        <v>530.77595695100945</v>
      </c>
      <c r="C453">
        <v>150.63204304899068</v>
      </c>
      <c r="D453">
        <v>0.32776575779418837</v>
      </c>
    </row>
    <row r="454" spans="1:4" x14ac:dyDescent="0.35">
      <c r="A454">
        <v>430</v>
      </c>
      <c r="B454">
        <v>206.80764392829101</v>
      </c>
      <c r="C454">
        <v>451.12235607170896</v>
      </c>
      <c r="D454">
        <v>0.98161359231948708</v>
      </c>
    </row>
    <row r="455" spans="1:4" x14ac:dyDescent="0.35">
      <c r="A455">
        <v>431</v>
      </c>
      <c r="B455">
        <v>507.1627852653898</v>
      </c>
      <c r="C455">
        <v>-315.20278526538982</v>
      </c>
      <c r="D455">
        <v>-0.68586123961518941</v>
      </c>
    </row>
    <row r="456" spans="1:4" x14ac:dyDescent="0.35">
      <c r="A456">
        <v>432</v>
      </c>
      <c r="B456">
        <v>343.94374536315041</v>
      </c>
      <c r="C456">
        <v>500.17225463684946</v>
      </c>
      <c r="D456">
        <v>1.088343056034605</v>
      </c>
    </row>
    <row r="457" spans="1:4" x14ac:dyDescent="0.35">
      <c r="A457">
        <v>433</v>
      </c>
      <c r="B457">
        <v>451.49245823134777</v>
      </c>
      <c r="C457">
        <v>-417.55245823134777</v>
      </c>
      <c r="D457">
        <v>-0.90856762691927739</v>
      </c>
    </row>
    <row r="458" spans="1:4" x14ac:dyDescent="0.35">
      <c r="A458">
        <v>434</v>
      </c>
      <c r="B458">
        <v>412.91883793589142</v>
      </c>
      <c r="C458">
        <v>-313.5468379358914</v>
      </c>
      <c r="D458">
        <v>-0.68225800340904053</v>
      </c>
    </row>
    <row r="459" spans="1:4" x14ac:dyDescent="0.35">
      <c r="A459">
        <v>435</v>
      </c>
      <c r="B459">
        <v>859.51206792929656</v>
      </c>
      <c r="C459">
        <v>-255.5920679292966</v>
      </c>
      <c r="D459">
        <v>-0.55615210505897006</v>
      </c>
    </row>
    <row r="460" spans="1:4" x14ac:dyDescent="0.35">
      <c r="A460">
        <v>436</v>
      </c>
      <c r="B460">
        <v>209.63131889660377</v>
      </c>
      <c r="C460">
        <v>172.48468110339621</v>
      </c>
      <c r="D460">
        <v>0.37531571015973414</v>
      </c>
    </row>
    <row r="461" spans="1:4" x14ac:dyDescent="0.35">
      <c r="A461">
        <v>437</v>
      </c>
      <c r="B461">
        <v>415.91567173542643</v>
      </c>
      <c r="C461">
        <v>-7.4936717354264033</v>
      </c>
      <c r="D461">
        <v>-1.6305753711539951E-2</v>
      </c>
    </row>
    <row r="462" spans="1:4" x14ac:dyDescent="0.35">
      <c r="A462">
        <v>438</v>
      </c>
      <c r="B462">
        <v>541.37137979077784</v>
      </c>
      <c r="C462">
        <v>-360.39137979077782</v>
      </c>
      <c r="D462">
        <v>-0.78418875100299534</v>
      </c>
    </row>
    <row r="463" spans="1:4" x14ac:dyDescent="0.35">
      <c r="A463">
        <v>439</v>
      </c>
      <c r="B463">
        <v>435.23355559122331</v>
      </c>
      <c r="C463">
        <v>-227.38755559122328</v>
      </c>
      <c r="D463">
        <v>-0.49478087771196055</v>
      </c>
    </row>
    <row r="464" spans="1:4" x14ac:dyDescent="0.35">
      <c r="A464">
        <v>440</v>
      </c>
      <c r="B464">
        <v>1364.9745564606646</v>
      </c>
      <c r="C464">
        <v>43.125443539335265</v>
      </c>
      <c r="D464">
        <v>9.3838225889849414E-2</v>
      </c>
    </row>
    <row r="465" spans="1:4" x14ac:dyDescent="0.35">
      <c r="A465">
        <v>441</v>
      </c>
      <c r="B465">
        <v>573.00773545894242</v>
      </c>
      <c r="C465">
        <v>-301.24373545894241</v>
      </c>
      <c r="D465">
        <v>-0.65548723389046448</v>
      </c>
    </row>
    <row r="466" spans="1:4" x14ac:dyDescent="0.35">
      <c r="A466">
        <v>442</v>
      </c>
      <c r="B466">
        <v>401.15162793689376</v>
      </c>
      <c r="C466">
        <v>-119.7796279368938</v>
      </c>
      <c r="D466">
        <v>-0.26063286220099496</v>
      </c>
    </row>
    <row r="467" spans="1:4" x14ac:dyDescent="0.35">
      <c r="A467">
        <v>443</v>
      </c>
      <c r="B467">
        <v>401.15162793689376</v>
      </c>
      <c r="C467">
        <v>-119.7796279368938</v>
      </c>
      <c r="D467">
        <v>-0.26063286220099496</v>
      </c>
    </row>
    <row r="468" spans="1:4" x14ac:dyDescent="0.35">
      <c r="A468">
        <v>444</v>
      </c>
      <c r="B468">
        <v>498.90714148202596</v>
      </c>
      <c r="C468">
        <v>-255.96714148202597</v>
      </c>
      <c r="D468">
        <v>-0.55696824128570188</v>
      </c>
    </row>
    <row r="469" spans="1:4" x14ac:dyDescent="0.35">
      <c r="A469">
        <v>445</v>
      </c>
      <c r="B469">
        <v>500.63256249340935</v>
      </c>
      <c r="C469">
        <v>-116.45856249340937</v>
      </c>
      <c r="D469">
        <v>-0.25340643474416408</v>
      </c>
    </row>
    <row r="470" spans="1:4" x14ac:dyDescent="0.35">
      <c r="A470">
        <v>446</v>
      </c>
      <c r="B470">
        <v>591.84456984937151</v>
      </c>
      <c r="C470">
        <v>-230.0805698493715</v>
      </c>
      <c r="D470">
        <v>-0.50064070568219809</v>
      </c>
    </row>
    <row r="471" spans="1:4" x14ac:dyDescent="0.35">
      <c r="A471">
        <v>447</v>
      </c>
      <c r="B471">
        <v>448.96433929550449</v>
      </c>
      <c r="C471">
        <v>-84.554339295504462</v>
      </c>
      <c r="D471">
        <v>-0.18398487156523791</v>
      </c>
    </row>
    <row r="472" spans="1:4" x14ac:dyDescent="0.35">
      <c r="A472">
        <v>448</v>
      </c>
      <c r="B472">
        <v>606.64798949171632</v>
      </c>
      <c r="C472">
        <v>56.232010508283679</v>
      </c>
      <c r="D472">
        <v>0.12235728310837553</v>
      </c>
    </row>
    <row r="473" spans="1:4" x14ac:dyDescent="0.35">
      <c r="A473">
        <v>449</v>
      </c>
      <c r="B473">
        <v>544.35730221190715</v>
      </c>
      <c r="C473">
        <v>-272.59330221190714</v>
      </c>
      <c r="D473">
        <v>-0.59314571096965962</v>
      </c>
    </row>
    <row r="474" spans="1:4" x14ac:dyDescent="0.35">
      <c r="A474">
        <v>450</v>
      </c>
      <c r="B474">
        <v>537.19469390014831</v>
      </c>
      <c r="C474">
        <v>66.72530609985165</v>
      </c>
      <c r="D474">
        <v>0.1451900278000883</v>
      </c>
    </row>
    <row r="475" spans="1:4" x14ac:dyDescent="0.35">
      <c r="A475">
        <v>451</v>
      </c>
      <c r="B475">
        <v>484.17251096441311</v>
      </c>
      <c r="C475">
        <v>-280.25251096441309</v>
      </c>
      <c r="D475">
        <v>-0.60981166271574672</v>
      </c>
    </row>
    <row r="476" spans="1:4" x14ac:dyDescent="0.35">
      <c r="A476">
        <v>452</v>
      </c>
      <c r="B476">
        <v>453.39341011273723</v>
      </c>
      <c r="C476">
        <v>-339.5054101127372</v>
      </c>
      <c r="D476">
        <v>-0.73874220762335763</v>
      </c>
    </row>
    <row r="477" spans="1:4" x14ac:dyDescent="0.35">
      <c r="A477">
        <v>453</v>
      </c>
      <c r="B477">
        <v>386.77991935321228</v>
      </c>
      <c r="C477">
        <v>-69.721919353212286</v>
      </c>
      <c r="D477">
        <v>-0.15171046789983797</v>
      </c>
    </row>
    <row r="478" spans="1:4" x14ac:dyDescent="0.35">
      <c r="A478">
        <v>454</v>
      </c>
      <c r="B478">
        <v>246.31869395113074</v>
      </c>
      <c r="C478">
        <v>72.111306048869267</v>
      </c>
      <c r="D478">
        <v>0.15690962157997929</v>
      </c>
    </row>
    <row r="479" spans="1:4" x14ac:dyDescent="0.35">
      <c r="A479">
        <v>455</v>
      </c>
      <c r="B479">
        <v>429.75556922376541</v>
      </c>
      <c r="C479">
        <v>98.674430776234544</v>
      </c>
      <c r="D479">
        <v>0.21470929374412021</v>
      </c>
    </row>
    <row r="480" spans="1:4" x14ac:dyDescent="0.35">
      <c r="A480">
        <v>456</v>
      </c>
      <c r="B480">
        <v>372.12925900854822</v>
      </c>
      <c r="C480">
        <v>-242.56125900854821</v>
      </c>
      <c r="D480">
        <v>-0.52779789254131027</v>
      </c>
    </row>
    <row r="481" spans="1:4" x14ac:dyDescent="0.35">
      <c r="A481">
        <v>457</v>
      </c>
      <c r="B481">
        <v>201.76801032809098</v>
      </c>
      <c r="C481">
        <v>545.78998967190898</v>
      </c>
      <c r="D481">
        <v>1.1876043499132116</v>
      </c>
    </row>
    <row r="482" spans="1:4" x14ac:dyDescent="0.35">
      <c r="A482">
        <v>458</v>
      </c>
      <c r="B482">
        <v>371.89679920772949</v>
      </c>
      <c r="C482">
        <v>18.375200792270505</v>
      </c>
      <c r="D482">
        <v>3.998326976379192E-2</v>
      </c>
    </row>
    <row r="483" spans="1:4" x14ac:dyDescent="0.35">
      <c r="A483">
        <v>459</v>
      </c>
      <c r="B483">
        <v>686.77261316413637</v>
      </c>
      <c r="C483">
        <v>276.36338683586371</v>
      </c>
      <c r="D483">
        <v>0.6013491756422954</v>
      </c>
    </row>
    <row r="484" spans="1:4" x14ac:dyDescent="0.35">
      <c r="A484">
        <v>460</v>
      </c>
      <c r="B484">
        <v>370.82700971620648</v>
      </c>
      <c r="C484">
        <v>-23.025009716206455</v>
      </c>
      <c r="D484">
        <v>-5.0100958634654372E-2</v>
      </c>
    </row>
    <row r="485" spans="1:4" x14ac:dyDescent="0.35">
      <c r="A485">
        <v>461</v>
      </c>
      <c r="B485">
        <v>472.73121909431859</v>
      </c>
      <c r="C485">
        <v>-231.16321909431861</v>
      </c>
      <c r="D485">
        <v>-0.50299648167124167</v>
      </c>
    </row>
    <row r="486" spans="1:4" x14ac:dyDescent="0.35">
      <c r="A486">
        <v>462</v>
      </c>
      <c r="B486">
        <v>-3.4664781449931752</v>
      </c>
      <c r="C486">
        <v>1127.3864781449934</v>
      </c>
      <c r="D486">
        <v>2.4531213668524354</v>
      </c>
    </row>
    <row r="487" spans="1:4" x14ac:dyDescent="0.35">
      <c r="A487">
        <v>463</v>
      </c>
      <c r="B487">
        <v>334.98597809976241</v>
      </c>
      <c r="C487">
        <v>197.71802190023766</v>
      </c>
      <c r="D487">
        <v>0.43022185695657378</v>
      </c>
    </row>
    <row r="488" spans="1:4" x14ac:dyDescent="0.35">
      <c r="A488">
        <v>464</v>
      </c>
      <c r="B488">
        <v>97.205219881023197</v>
      </c>
      <c r="C488">
        <v>884.1667801189767</v>
      </c>
      <c r="D488">
        <v>1.9238907528319935</v>
      </c>
    </row>
    <row r="489" spans="1:4" x14ac:dyDescent="0.35">
      <c r="A489">
        <v>465</v>
      </c>
      <c r="B489">
        <v>1038.8571762997635</v>
      </c>
      <c r="C489">
        <v>1015.4148237002369</v>
      </c>
      <c r="D489">
        <v>2.209478159021693</v>
      </c>
    </row>
    <row r="490" spans="1:4" x14ac:dyDescent="0.35">
      <c r="A490">
        <v>466</v>
      </c>
      <c r="B490">
        <v>400.82618421574745</v>
      </c>
      <c r="C490">
        <v>-205.69018421574745</v>
      </c>
      <c r="D490">
        <v>-0.44756877577750154</v>
      </c>
    </row>
    <row r="491" spans="1:4" x14ac:dyDescent="0.35">
      <c r="A491">
        <v>467</v>
      </c>
      <c r="B491">
        <v>621.37835033951831</v>
      </c>
      <c r="C491">
        <v>-116.47835033951827</v>
      </c>
      <c r="D491">
        <v>-0.2534494918404081</v>
      </c>
    </row>
    <row r="492" spans="1:4" x14ac:dyDescent="0.35">
      <c r="A492">
        <v>468</v>
      </c>
      <c r="B492">
        <v>462.61494808889091</v>
      </c>
      <c r="C492">
        <v>-339.47894808889089</v>
      </c>
      <c r="D492">
        <v>-0.73868462794028888</v>
      </c>
    </row>
    <row r="493" spans="1:4" x14ac:dyDescent="0.35">
      <c r="A493">
        <v>469</v>
      </c>
      <c r="B493">
        <v>636.95410580988971</v>
      </c>
      <c r="C493">
        <v>-91.01410580988977</v>
      </c>
      <c r="D493">
        <v>-0.19804091318761974</v>
      </c>
    </row>
    <row r="494" spans="1:4" x14ac:dyDescent="0.35">
      <c r="A494">
        <v>470</v>
      </c>
      <c r="B494">
        <v>423.36624555554647</v>
      </c>
      <c r="C494">
        <v>-234.81424555554651</v>
      </c>
      <c r="D494">
        <v>-0.51094088334414334</v>
      </c>
    </row>
    <row r="495" spans="1:4" x14ac:dyDescent="0.35">
      <c r="A495">
        <v>471</v>
      </c>
      <c r="B495">
        <v>444.16333279696164</v>
      </c>
      <c r="C495">
        <v>-346.97933279696161</v>
      </c>
      <c r="D495">
        <v>-0.75500498865390675</v>
      </c>
    </row>
    <row r="496" spans="1:4" x14ac:dyDescent="0.35">
      <c r="A496">
        <v>472</v>
      </c>
      <c r="B496">
        <v>451.52234592002452</v>
      </c>
      <c r="C496">
        <v>-369.95434592002454</v>
      </c>
      <c r="D496">
        <v>-0.80499715787757575</v>
      </c>
    </row>
    <row r="497" spans="1:4" x14ac:dyDescent="0.35">
      <c r="A497">
        <v>473</v>
      </c>
      <c r="B497">
        <v>505.52086001919849</v>
      </c>
      <c r="C497">
        <v>-313.87486001919848</v>
      </c>
      <c r="D497">
        <v>-0.68297175862693527</v>
      </c>
    </row>
    <row r="498" spans="1:4" x14ac:dyDescent="0.35">
      <c r="A498">
        <v>474</v>
      </c>
      <c r="B498">
        <v>453.39341011273723</v>
      </c>
      <c r="C498">
        <v>-339.5054101127372</v>
      </c>
      <c r="D498">
        <v>-0.73874220762335763</v>
      </c>
    </row>
    <row r="499" spans="1:4" x14ac:dyDescent="0.35">
      <c r="A499">
        <v>475</v>
      </c>
      <c r="B499">
        <v>526.02879573286032</v>
      </c>
      <c r="C499">
        <v>-157.05879573286035</v>
      </c>
      <c r="D499">
        <v>-0.34174996341834818</v>
      </c>
    </row>
    <row r="500" spans="1:4" x14ac:dyDescent="0.35">
      <c r="A500">
        <v>476</v>
      </c>
      <c r="B500">
        <v>1443.6522364749269</v>
      </c>
      <c r="C500">
        <v>82.907763525073278</v>
      </c>
      <c r="D500">
        <v>0.18040202727635443</v>
      </c>
    </row>
    <row r="501" spans="1:4" x14ac:dyDescent="0.35">
      <c r="A501">
        <v>477</v>
      </c>
      <c r="B501">
        <v>464.2886586547861</v>
      </c>
      <c r="C501">
        <v>-373.2986586547861</v>
      </c>
      <c r="D501">
        <v>-0.81227416996359902</v>
      </c>
    </row>
    <row r="502" spans="1:4" x14ac:dyDescent="0.35">
      <c r="A502">
        <v>478</v>
      </c>
      <c r="B502">
        <v>455.51306396999905</v>
      </c>
      <c r="C502">
        <v>-310.72906396999906</v>
      </c>
      <c r="D502">
        <v>-0.67612670623926718</v>
      </c>
    </row>
    <row r="503" spans="1:4" x14ac:dyDescent="0.35">
      <c r="A503">
        <v>479</v>
      </c>
      <c r="B503">
        <v>411.46857342343606</v>
      </c>
      <c r="C503">
        <v>128.18942657656396</v>
      </c>
      <c r="D503">
        <v>0.27893204986541204</v>
      </c>
    </row>
    <row r="504" spans="1:4" x14ac:dyDescent="0.35">
      <c r="A504">
        <v>480</v>
      </c>
      <c r="B504">
        <v>415.91567173542643</v>
      </c>
      <c r="C504">
        <v>-7.4936717354264033</v>
      </c>
      <c r="D504">
        <v>-1.6305753711539951E-2</v>
      </c>
    </row>
    <row r="505" spans="1:4" x14ac:dyDescent="0.35">
      <c r="A505">
        <v>481</v>
      </c>
      <c r="B505">
        <v>460.56835302617219</v>
      </c>
      <c r="C505">
        <v>-408.60835302617221</v>
      </c>
      <c r="D505">
        <v>-0.88910582210652667</v>
      </c>
    </row>
    <row r="506" spans="1:4" x14ac:dyDescent="0.35">
      <c r="A506">
        <v>482</v>
      </c>
      <c r="B506">
        <v>347.58577371189676</v>
      </c>
      <c r="C506">
        <v>-39.665773711896747</v>
      </c>
      <c r="D506">
        <v>-8.6310204097439197E-2</v>
      </c>
    </row>
    <row r="507" spans="1:4" x14ac:dyDescent="0.35">
      <c r="A507">
        <v>483</v>
      </c>
      <c r="B507">
        <v>610.05803244740082</v>
      </c>
      <c r="C507">
        <v>403.42996755259912</v>
      </c>
      <c r="D507">
        <v>0.87783798423789949</v>
      </c>
    </row>
    <row r="508" spans="1:4" x14ac:dyDescent="0.35">
      <c r="A508">
        <v>484</v>
      </c>
      <c r="B508">
        <v>416.09547227524342</v>
      </c>
      <c r="C508">
        <v>-262.52747227524344</v>
      </c>
      <c r="D508">
        <v>-0.57124310439115766</v>
      </c>
    </row>
    <row r="509" spans="1:4" x14ac:dyDescent="0.35">
      <c r="A509">
        <v>485</v>
      </c>
      <c r="B509">
        <v>345.86936644789205</v>
      </c>
      <c r="C509">
        <v>-31.517366447892073</v>
      </c>
      <c r="D509">
        <v>-6.8579787463353345E-2</v>
      </c>
    </row>
    <row r="510" spans="1:4" x14ac:dyDescent="0.35">
      <c r="A510">
        <v>486</v>
      </c>
      <c r="B510">
        <v>483.19665420873105</v>
      </c>
      <c r="C510">
        <v>-257.900654208731</v>
      </c>
      <c r="D510">
        <v>-0.56117544216571025</v>
      </c>
    </row>
    <row r="511" spans="1:4" x14ac:dyDescent="0.35">
      <c r="A511">
        <v>487</v>
      </c>
      <c r="B511">
        <v>667.4243672119062</v>
      </c>
      <c r="C511">
        <v>935.71163278809399</v>
      </c>
      <c r="D511">
        <v>2.0360490782023022</v>
      </c>
    </row>
    <row r="512" spans="1:4" x14ac:dyDescent="0.35">
      <c r="A512">
        <v>488</v>
      </c>
      <c r="B512">
        <v>401.10513597672974</v>
      </c>
      <c r="C512">
        <v>444.3828640232702</v>
      </c>
      <c r="D512">
        <v>0.96694888570267512</v>
      </c>
    </row>
    <row r="513" spans="1:4" x14ac:dyDescent="0.35">
      <c r="A513">
        <v>489</v>
      </c>
      <c r="B513">
        <v>1105.7391818496226</v>
      </c>
      <c r="C513">
        <v>34.18081815037749</v>
      </c>
      <c r="D513">
        <v>7.4375289190229801E-2</v>
      </c>
    </row>
    <row r="514" spans="1:4" x14ac:dyDescent="0.35">
      <c r="A514">
        <v>490</v>
      </c>
      <c r="B514">
        <v>465.77497815675594</v>
      </c>
      <c r="C514">
        <v>-405.03497815675593</v>
      </c>
      <c r="D514">
        <v>-0.88133038536511565</v>
      </c>
    </row>
    <row r="515" spans="1:4" x14ac:dyDescent="0.35">
      <c r="A515">
        <v>491</v>
      </c>
      <c r="B515">
        <v>496.35862301264137</v>
      </c>
      <c r="C515">
        <v>65.209376987358723</v>
      </c>
      <c r="D515">
        <v>0.14189146234043432</v>
      </c>
    </row>
    <row r="516" spans="1:4" x14ac:dyDescent="0.35">
      <c r="A516">
        <v>492</v>
      </c>
      <c r="B516">
        <v>424.92514944430263</v>
      </c>
      <c r="C516">
        <v>-377.40914944430267</v>
      </c>
      <c r="D516">
        <v>-0.82121833683049694</v>
      </c>
    </row>
    <row r="517" spans="1:4" x14ac:dyDescent="0.35">
      <c r="A517">
        <v>493</v>
      </c>
      <c r="B517">
        <v>429.75556922376541</v>
      </c>
      <c r="C517">
        <v>171.78043077623454</v>
      </c>
      <c r="D517">
        <v>0.37378330618056299</v>
      </c>
    </row>
    <row r="518" spans="1:4" x14ac:dyDescent="0.35">
      <c r="A518">
        <v>494</v>
      </c>
      <c r="B518">
        <v>483.19665420873105</v>
      </c>
      <c r="C518">
        <v>-257.900654208731</v>
      </c>
      <c r="D518">
        <v>-0.56117544216571025</v>
      </c>
    </row>
    <row r="519" spans="1:4" x14ac:dyDescent="0.35">
      <c r="A519">
        <v>495</v>
      </c>
      <c r="B519">
        <v>603.37457596998252</v>
      </c>
      <c r="C519">
        <v>-17.822575969982495</v>
      </c>
      <c r="D519">
        <v>-3.8780793252242533E-2</v>
      </c>
    </row>
    <row r="520" spans="1:4" x14ac:dyDescent="0.35">
      <c r="A520">
        <v>496</v>
      </c>
      <c r="B520">
        <v>933.07278587900555</v>
      </c>
      <c r="C520">
        <v>-147.19278587900567</v>
      </c>
      <c r="D520">
        <v>-0.32028215264782117</v>
      </c>
    </row>
    <row r="521" spans="1:4" x14ac:dyDescent="0.35">
      <c r="A521">
        <v>497</v>
      </c>
      <c r="B521">
        <v>440.63895757189493</v>
      </c>
      <c r="C521">
        <v>-399.85495757189494</v>
      </c>
      <c r="D521">
        <v>-0.87005898959818528</v>
      </c>
    </row>
    <row r="522" spans="1:4" x14ac:dyDescent="0.35">
      <c r="A522">
        <v>498</v>
      </c>
      <c r="B522">
        <v>472.73121909431859</v>
      </c>
      <c r="C522">
        <v>-231.16321909431861</v>
      </c>
      <c r="D522">
        <v>-0.50299648167124167</v>
      </c>
    </row>
    <row r="523" spans="1:4" x14ac:dyDescent="0.35">
      <c r="A523">
        <v>499</v>
      </c>
      <c r="B523">
        <v>665.61212958103329</v>
      </c>
      <c r="C523">
        <v>218.22787041896675</v>
      </c>
      <c r="D523">
        <v>0.47484998458409911</v>
      </c>
    </row>
    <row r="524" spans="1:4" x14ac:dyDescent="0.35">
      <c r="A524">
        <v>500</v>
      </c>
      <c r="B524">
        <v>769.05199686781975</v>
      </c>
      <c r="C524">
        <v>89.188003132180256</v>
      </c>
      <c r="D524">
        <v>0.19406742975172961</v>
      </c>
    </row>
    <row r="525" spans="1:4" x14ac:dyDescent="0.35">
      <c r="A525">
        <v>501</v>
      </c>
      <c r="B525">
        <v>488.71970931308238</v>
      </c>
      <c r="C525">
        <v>-267.75970931308234</v>
      </c>
      <c r="D525">
        <v>-0.58262811984307139</v>
      </c>
    </row>
    <row r="526" spans="1:4" x14ac:dyDescent="0.35">
      <c r="A526">
        <v>502</v>
      </c>
      <c r="B526">
        <v>548.5899682178358</v>
      </c>
      <c r="C526">
        <v>252.97803178216429</v>
      </c>
      <c r="D526">
        <v>0.55046412844175352</v>
      </c>
    </row>
    <row r="527" spans="1:4" x14ac:dyDescent="0.35">
      <c r="A527">
        <v>503</v>
      </c>
      <c r="B527">
        <v>439.86614733611174</v>
      </c>
      <c r="C527">
        <v>-397.24214733611171</v>
      </c>
      <c r="D527">
        <v>-0.86437368048619656</v>
      </c>
    </row>
    <row r="528" spans="1:4" x14ac:dyDescent="0.35">
      <c r="A528">
        <v>504</v>
      </c>
      <c r="B528">
        <v>484.37887833860941</v>
      </c>
      <c r="C528">
        <v>-254.09887833860938</v>
      </c>
      <c r="D528">
        <v>-0.55290301935439123</v>
      </c>
    </row>
    <row r="529" spans="1:4" x14ac:dyDescent="0.35">
      <c r="A529">
        <v>505</v>
      </c>
      <c r="B529">
        <v>435.91812598424679</v>
      </c>
      <c r="C529">
        <v>-394.3501259842468</v>
      </c>
      <c r="D529">
        <v>-0.8580808257206094</v>
      </c>
    </row>
    <row r="530" spans="1:4" x14ac:dyDescent="0.35">
      <c r="A530">
        <v>506</v>
      </c>
      <c r="B530">
        <v>616.59418531634083</v>
      </c>
      <c r="C530">
        <v>83.557814683659217</v>
      </c>
      <c r="D530">
        <v>0.1818164973073399</v>
      </c>
    </row>
    <row r="531" spans="1:4" x14ac:dyDescent="0.35">
      <c r="A531">
        <v>507</v>
      </c>
      <c r="B531">
        <v>-90.110887618744869</v>
      </c>
      <c r="C531">
        <v>1438.8148876187452</v>
      </c>
      <c r="D531">
        <v>3.1307698044866816</v>
      </c>
    </row>
    <row r="532" spans="1:4" x14ac:dyDescent="0.35">
      <c r="A532">
        <v>508</v>
      </c>
      <c r="B532">
        <v>300.25221418762681</v>
      </c>
      <c r="C532">
        <v>-118.26621418762682</v>
      </c>
      <c r="D532">
        <v>-0.25733977001194919</v>
      </c>
    </row>
    <row r="533" spans="1:4" x14ac:dyDescent="0.35">
      <c r="A533">
        <v>509</v>
      </c>
      <c r="B533">
        <v>424.87675985311182</v>
      </c>
      <c r="C533">
        <v>-376.8847598531118</v>
      </c>
      <c r="D533">
        <v>-0.82007729838836319</v>
      </c>
    </row>
    <row r="534" spans="1:4" x14ac:dyDescent="0.35">
      <c r="A534">
        <v>510</v>
      </c>
      <c r="B534">
        <v>506.59064951072145</v>
      </c>
      <c r="C534">
        <v>141.24935048927858</v>
      </c>
      <c r="D534">
        <v>0.30734961475625766</v>
      </c>
    </row>
    <row r="535" spans="1:4" x14ac:dyDescent="0.35">
      <c r="A535">
        <v>511</v>
      </c>
      <c r="B535">
        <v>358.78938729584809</v>
      </c>
      <c r="C535">
        <v>-141.20538729584806</v>
      </c>
      <c r="D535">
        <v>-0.307253953639817</v>
      </c>
    </row>
    <row r="536" spans="1:4" x14ac:dyDescent="0.35">
      <c r="A536">
        <v>512</v>
      </c>
      <c r="B536">
        <v>396.35489110816189</v>
      </c>
      <c r="C536">
        <v>96.480108891838086</v>
      </c>
      <c r="D536">
        <v>0.20993458870311069</v>
      </c>
    </row>
    <row r="537" spans="1:4" x14ac:dyDescent="0.35">
      <c r="A537">
        <v>513</v>
      </c>
      <c r="B537">
        <v>584.42767897998237</v>
      </c>
      <c r="C537">
        <v>-217.64167897998237</v>
      </c>
      <c r="D537">
        <v>-0.47357446924671043</v>
      </c>
    </row>
    <row r="538" spans="1:4" x14ac:dyDescent="0.35">
      <c r="A538">
        <v>514</v>
      </c>
      <c r="B538">
        <v>572.92234206272337</v>
      </c>
      <c r="C538">
        <v>181.52765793727656</v>
      </c>
      <c r="D538">
        <v>0.39499265335639577</v>
      </c>
    </row>
    <row r="539" spans="1:4" x14ac:dyDescent="0.35">
      <c r="A539">
        <v>515</v>
      </c>
      <c r="B539">
        <v>395.41224289545391</v>
      </c>
      <c r="C539">
        <v>-142.04024289545396</v>
      </c>
      <c r="D539">
        <v>-0.30907054639601134</v>
      </c>
    </row>
    <row r="540" spans="1:4" x14ac:dyDescent="0.35">
      <c r="A540">
        <v>516</v>
      </c>
      <c r="B540">
        <v>386.80553737207805</v>
      </c>
      <c r="C540">
        <v>-266.09353737207806</v>
      </c>
      <c r="D540">
        <v>-0.57900263553173492</v>
      </c>
    </row>
    <row r="541" spans="1:4" x14ac:dyDescent="0.35">
      <c r="A541">
        <v>517</v>
      </c>
      <c r="B541">
        <v>494.84668549180577</v>
      </c>
      <c r="C541">
        <v>-311.90668549180577</v>
      </c>
      <c r="D541">
        <v>-0.67868913587028668</v>
      </c>
    </row>
    <row r="542" spans="1:4" x14ac:dyDescent="0.35">
      <c r="A542">
        <v>518</v>
      </c>
      <c r="B542">
        <v>513.0117584986441</v>
      </c>
      <c r="C542">
        <v>-232.21975849864407</v>
      </c>
      <c r="D542">
        <v>-0.50529544430554341</v>
      </c>
    </row>
    <row r="543" spans="1:4" x14ac:dyDescent="0.35">
      <c r="A543">
        <v>519</v>
      </c>
      <c r="B543">
        <v>876.2188114918149</v>
      </c>
      <c r="C543">
        <v>-152.29881149181494</v>
      </c>
      <c r="D543">
        <v>-0.33139254005559643</v>
      </c>
    </row>
    <row r="544" spans="1:4" x14ac:dyDescent="0.35">
      <c r="A544">
        <v>520</v>
      </c>
      <c r="B544">
        <v>375.11518142967742</v>
      </c>
      <c r="C544">
        <v>239.15681857032263</v>
      </c>
      <c r="D544">
        <v>0.52039004639175446</v>
      </c>
    </row>
    <row r="545" spans="1:4" x14ac:dyDescent="0.35">
      <c r="A545">
        <v>521</v>
      </c>
      <c r="B545">
        <v>415.2908767197564</v>
      </c>
      <c r="C545">
        <v>-317.72287671975641</v>
      </c>
      <c r="D545">
        <v>-0.69134479854814823</v>
      </c>
    </row>
    <row r="546" spans="1:4" x14ac:dyDescent="0.35">
      <c r="A546">
        <v>522</v>
      </c>
      <c r="B546">
        <v>462.40573426815405</v>
      </c>
      <c r="C546">
        <v>-340.05373426815402</v>
      </c>
      <c r="D546">
        <v>-0.739935326156966</v>
      </c>
    </row>
    <row r="547" spans="1:4" x14ac:dyDescent="0.35">
      <c r="A547">
        <v>523</v>
      </c>
      <c r="B547">
        <v>645.54468146953513</v>
      </c>
      <c r="C547">
        <v>567.4153185304649</v>
      </c>
      <c r="D547">
        <v>1.234659691906866</v>
      </c>
    </row>
    <row r="548" spans="1:4" x14ac:dyDescent="0.35">
      <c r="A548">
        <v>524</v>
      </c>
      <c r="B548">
        <v>372.26873488903954</v>
      </c>
      <c r="C548">
        <v>-301.58273488903956</v>
      </c>
      <c r="D548">
        <v>-0.65622487511771288</v>
      </c>
    </row>
    <row r="549" spans="1:4" x14ac:dyDescent="0.35">
      <c r="A549">
        <v>525</v>
      </c>
      <c r="B549">
        <v>452.29752819459156</v>
      </c>
      <c r="C549">
        <v>-343.68952819459156</v>
      </c>
      <c r="D549">
        <v>-0.74784658280170746</v>
      </c>
    </row>
    <row r="550" spans="1:4" x14ac:dyDescent="0.35">
      <c r="A550">
        <v>526</v>
      </c>
      <c r="B550">
        <v>531.1531111176439</v>
      </c>
      <c r="C550">
        <v>152.79888888235621</v>
      </c>
      <c r="D550">
        <v>0.33248067669338466</v>
      </c>
    </row>
    <row r="551" spans="1:4" x14ac:dyDescent="0.35">
      <c r="A551">
        <v>527</v>
      </c>
      <c r="B551">
        <v>569.78935323699443</v>
      </c>
      <c r="C551">
        <v>-127.02535323699442</v>
      </c>
      <c r="D551">
        <v>-0.27639910021838415</v>
      </c>
    </row>
    <row r="552" spans="1:4" x14ac:dyDescent="0.35">
      <c r="A552">
        <v>528</v>
      </c>
      <c r="B552">
        <v>409.06380050435388</v>
      </c>
      <c r="C552">
        <v>-103.75180050435387</v>
      </c>
      <c r="D552">
        <v>-0.22575732776698113</v>
      </c>
    </row>
    <row r="553" spans="1:4" x14ac:dyDescent="0.35">
      <c r="A553">
        <v>529</v>
      </c>
      <c r="B553">
        <v>303.39611439176156</v>
      </c>
      <c r="C553">
        <v>-70.338114391761565</v>
      </c>
      <c r="D553">
        <v>-0.15305126916410441</v>
      </c>
    </row>
    <row r="554" spans="1:4" x14ac:dyDescent="0.35">
      <c r="A554">
        <v>530</v>
      </c>
      <c r="B554">
        <v>386.84965729345788</v>
      </c>
      <c r="C554">
        <v>35.208342706542055</v>
      </c>
      <c r="D554">
        <v>7.6611117357905129E-2</v>
      </c>
    </row>
    <row r="555" spans="1:4" x14ac:dyDescent="0.35">
      <c r="A555">
        <v>531</v>
      </c>
      <c r="B555">
        <v>458.03027152743658</v>
      </c>
      <c r="C555">
        <v>-267.31027152743656</v>
      </c>
      <c r="D555">
        <v>-0.5816501717689978</v>
      </c>
    </row>
    <row r="556" spans="1:4" x14ac:dyDescent="0.35">
      <c r="A556">
        <v>532</v>
      </c>
      <c r="B556">
        <v>423.35177611896489</v>
      </c>
      <c r="C556">
        <v>-207.37577611896489</v>
      </c>
      <c r="D556">
        <v>-0.45123651669309228</v>
      </c>
    </row>
    <row r="557" spans="1:4" x14ac:dyDescent="0.35">
      <c r="A557">
        <v>533</v>
      </c>
      <c r="B557">
        <v>477.66126450270366</v>
      </c>
      <c r="C557">
        <v>-154.52526450270364</v>
      </c>
      <c r="D557">
        <v>-0.33623716038694079</v>
      </c>
    </row>
    <row r="558" spans="1:4" x14ac:dyDescent="0.35">
      <c r="A558">
        <v>534</v>
      </c>
      <c r="B558">
        <v>368.2875049942005</v>
      </c>
      <c r="C558">
        <v>-109.15150499420048</v>
      </c>
      <c r="D558">
        <v>-0.23750674175722783</v>
      </c>
    </row>
    <row r="559" spans="1:4" x14ac:dyDescent="0.35">
      <c r="A559">
        <v>535</v>
      </c>
      <c r="B559">
        <v>623.27360932782631</v>
      </c>
      <c r="C559">
        <v>-143.37360932782627</v>
      </c>
      <c r="D559">
        <v>-0.31197186705978075</v>
      </c>
    </row>
    <row r="560" spans="1:4" x14ac:dyDescent="0.35">
      <c r="A560">
        <v>536</v>
      </c>
      <c r="B560">
        <v>320.31681585258428</v>
      </c>
      <c r="C560">
        <v>-36.396815852584268</v>
      </c>
      <c r="D560">
        <v>-7.9197159433985032E-2</v>
      </c>
    </row>
    <row r="561" spans="1:4" x14ac:dyDescent="0.35">
      <c r="A561">
        <v>537</v>
      </c>
      <c r="B561">
        <v>408.05853046775195</v>
      </c>
      <c r="C561">
        <v>-261.70653046775192</v>
      </c>
      <c r="D561">
        <v>-0.56945678716282488</v>
      </c>
    </row>
    <row r="562" spans="1:4" x14ac:dyDescent="0.35">
      <c r="A562">
        <v>538</v>
      </c>
      <c r="B562">
        <v>1408.3150258961759</v>
      </c>
      <c r="C562">
        <v>178.37497410382389</v>
      </c>
      <c r="D562">
        <v>0.38813261358769252</v>
      </c>
    </row>
    <row r="563" spans="1:4" x14ac:dyDescent="0.35">
      <c r="A563">
        <v>539</v>
      </c>
      <c r="B563">
        <v>598.12288210250551</v>
      </c>
      <c r="C563">
        <v>-314.2028821025055</v>
      </c>
      <c r="D563">
        <v>-0.68368551384483001</v>
      </c>
    </row>
    <row r="564" spans="1:4" x14ac:dyDescent="0.35">
      <c r="A564">
        <v>540</v>
      </c>
      <c r="B564">
        <v>256.17925917565776</v>
      </c>
      <c r="C564">
        <v>85.308740824342181</v>
      </c>
      <c r="D564">
        <v>0.18562640137374067</v>
      </c>
    </row>
    <row r="565" spans="1:4" x14ac:dyDescent="0.35">
      <c r="A565">
        <v>541</v>
      </c>
      <c r="B565">
        <v>551.42763821497351</v>
      </c>
      <c r="C565">
        <v>-281.45763821497354</v>
      </c>
      <c r="D565">
        <v>-0.6124339430654191</v>
      </c>
    </row>
    <row r="566" spans="1:4" x14ac:dyDescent="0.35">
      <c r="A566">
        <v>542</v>
      </c>
      <c r="B566">
        <v>1009.1250933672862</v>
      </c>
      <c r="C566">
        <v>-136.80509336728619</v>
      </c>
      <c r="D566">
        <v>-0.29767919355013822</v>
      </c>
    </row>
    <row r="567" spans="1:4" x14ac:dyDescent="0.35">
      <c r="A567">
        <v>543</v>
      </c>
      <c r="B567">
        <v>629.56473059039331</v>
      </c>
      <c r="C567">
        <v>-278.58473059039329</v>
      </c>
      <c r="D567">
        <v>-0.60618267855633323</v>
      </c>
    </row>
    <row r="568" spans="1:4" x14ac:dyDescent="0.35">
      <c r="A568">
        <v>544</v>
      </c>
      <c r="B568">
        <v>610.29737116069271</v>
      </c>
      <c r="C568">
        <v>-305.84737116069272</v>
      </c>
      <c r="D568">
        <v>-0.66550445276269221</v>
      </c>
    </row>
    <row r="569" spans="1:4" x14ac:dyDescent="0.35">
      <c r="A569">
        <v>545</v>
      </c>
      <c r="B569">
        <v>678.87372401386597</v>
      </c>
      <c r="C569">
        <v>254.66227598613409</v>
      </c>
      <c r="D569">
        <v>0.55412893684938491</v>
      </c>
    </row>
    <row r="570" spans="1:4" x14ac:dyDescent="0.35">
      <c r="A570">
        <v>546</v>
      </c>
      <c r="B570">
        <v>598.08587829747717</v>
      </c>
      <c r="C570">
        <v>-52.20587829747717</v>
      </c>
      <c r="D570">
        <v>-0.11359667515044325</v>
      </c>
    </row>
    <row r="571" spans="1:4" x14ac:dyDescent="0.35">
      <c r="A571">
        <v>547</v>
      </c>
      <c r="B571">
        <v>936.74327869315835</v>
      </c>
      <c r="C571">
        <v>345.66672130684174</v>
      </c>
      <c r="D571">
        <v>0.75214882942616146</v>
      </c>
    </row>
    <row r="572" spans="1:4" x14ac:dyDescent="0.35">
      <c r="A572">
        <v>548</v>
      </c>
      <c r="B572">
        <v>606.64798949171632</v>
      </c>
      <c r="C572">
        <v>56.232010508283679</v>
      </c>
      <c r="D572">
        <v>0.12235728310837553</v>
      </c>
    </row>
    <row r="573" spans="1:4" x14ac:dyDescent="0.35">
      <c r="A573">
        <v>549</v>
      </c>
      <c r="B573">
        <v>661.3908493612671</v>
      </c>
      <c r="C573">
        <v>-198.82684936126708</v>
      </c>
      <c r="D573">
        <v>-0.43263459508101859</v>
      </c>
    </row>
    <row r="574" spans="1:4" x14ac:dyDescent="0.35">
      <c r="A574">
        <v>550</v>
      </c>
      <c r="B574">
        <v>543.25288095413953</v>
      </c>
      <c r="C574">
        <v>-64.772880954139509</v>
      </c>
      <c r="D574">
        <v>-0.14094167469760374</v>
      </c>
    </row>
    <row r="575" spans="1:4" x14ac:dyDescent="0.35">
      <c r="A575">
        <v>551</v>
      </c>
      <c r="B575">
        <v>429.75556922376541</v>
      </c>
      <c r="C575">
        <v>691.81243077623458</v>
      </c>
      <c r="D575">
        <v>1.505339906669555</v>
      </c>
    </row>
    <row r="576" spans="1:4" x14ac:dyDescent="0.35">
      <c r="A576">
        <v>552</v>
      </c>
      <c r="B576">
        <v>581.41068285078427</v>
      </c>
      <c r="C576">
        <v>-197.80368285078424</v>
      </c>
      <c r="D576">
        <v>-0.43040824974393133</v>
      </c>
    </row>
    <row r="577" spans="1:4" x14ac:dyDescent="0.35">
      <c r="A577">
        <v>553</v>
      </c>
      <c r="B577">
        <v>324.73023121384358</v>
      </c>
      <c r="C577">
        <v>68.837768786156403</v>
      </c>
      <c r="D577">
        <v>0.14978661242560146</v>
      </c>
    </row>
    <row r="578" spans="1:4" x14ac:dyDescent="0.35">
      <c r="A578">
        <v>554</v>
      </c>
      <c r="B578">
        <v>548.5899682178358</v>
      </c>
      <c r="C578">
        <v>252.97803178216429</v>
      </c>
      <c r="D578">
        <v>0.55046412844175352</v>
      </c>
    </row>
    <row r="579" spans="1:4" x14ac:dyDescent="0.35">
      <c r="A579">
        <v>555</v>
      </c>
      <c r="B579">
        <v>494.21904402959512</v>
      </c>
      <c r="C579">
        <v>-131.86704402959515</v>
      </c>
      <c r="D579">
        <v>-0.28693431184746493</v>
      </c>
    </row>
    <row r="580" spans="1:4" x14ac:dyDescent="0.35">
      <c r="A580">
        <v>556</v>
      </c>
      <c r="B580">
        <v>523.27746794745531</v>
      </c>
      <c r="C580">
        <v>-382.4674679474553</v>
      </c>
      <c r="D580">
        <v>-0.83222491659793041</v>
      </c>
    </row>
    <row r="581" spans="1:4" x14ac:dyDescent="0.35">
      <c r="A581">
        <v>557</v>
      </c>
      <c r="B581">
        <v>491.13207275627309</v>
      </c>
      <c r="C581">
        <v>-284.13207275627309</v>
      </c>
      <c r="D581">
        <v>-0.61825334275194466</v>
      </c>
    </row>
    <row r="582" spans="1:4" x14ac:dyDescent="0.35">
      <c r="A582">
        <v>558</v>
      </c>
      <c r="B582">
        <v>423.35533417714078</v>
      </c>
      <c r="C582">
        <v>-360.39733417714081</v>
      </c>
      <c r="D582">
        <v>-0.78420170736950923</v>
      </c>
    </row>
    <row r="583" spans="1:4" x14ac:dyDescent="0.35">
      <c r="A583">
        <v>559</v>
      </c>
      <c r="B583">
        <v>2028.2288601567889</v>
      </c>
      <c r="C583">
        <v>779.61113984321128</v>
      </c>
      <c r="D583">
        <v>1.6963843207808984</v>
      </c>
    </row>
    <row r="584" spans="1:4" x14ac:dyDescent="0.35">
      <c r="A584">
        <v>560</v>
      </c>
      <c r="B584">
        <v>427.62097152216523</v>
      </c>
      <c r="C584">
        <v>-355.62897152216522</v>
      </c>
      <c r="D584">
        <v>-0.77382605311022734</v>
      </c>
    </row>
    <row r="585" spans="1:4" x14ac:dyDescent="0.35">
      <c r="A585">
        <v>561</v>
      </c>
      <c r="B585">
        <v>1193.1725314228877</v>
      </c>
      <c r="C585">
        <v>737.86746857711228</v>
      </c>
      <c r="D585">
        <v>1.6055527435898851</v>
      </c>
    </row>
    <row r="586" spans="1:4" x14ac:dyDescent="0.35">
      <c r="A586">
        <v>562</v>
      </c>
      <c r="B586">
        <v>798.01459041881174</v>
      </c>
      <c r="C586">
        <v>-280.51459041881174</v>
      </c>
      <c r="D586">
        <v>-0.61038193096169568</v>
      </c>
    </row>
    <row r="587" spans="1:4" x14ac:dyDescent="0.35">
      <c r="A587">
        <v>563</v>
      </c>
      <c r="B587">
        <v>424.87675985311182</v>
      </c>
      <c r="C587">
        <v>-376.8847598531118</v>
      </c>
      <c r="D587">
        <v>-0.82007729838836319</v>
      </c>
    </row>
    <row r="588" spans="1:4" x14ac:dyDescent="0.35">
      <c r="A588">
        <v>564</v>
      </c>
      <c r="B588">
        <v>378.02614742523679</v>
      </c>
      <c r="C588">
        <v>385.25385257476319</v>
      </c>
      <c r="D588">
        <v>0.83828791256073909</v>
      </c>
    </row>
    <row r="589" spans="1:4" x14ac:dyDescent="0.35">
      <c r="A589">
        <v>565</v>
      </c>
      <c r="B589">
        <v>486.30497383110776</v>
      </c>
      <c r="C589">
        <v>-104.8649738311077</v>
      </c>
      <c r="D589">
        <v>-0.2281795222192006</v>
      </c>
    </row>
    <row r="590" spans="1:4" x14ac:dyDescent="0.35">
      <c r="A590">
        <v>566</v>
      </c>
      <c r="B590">
        <v>268.59688220919111</v>
      </c>
      <c r="C590">
        <v>335.32311779080885</v>
      </c>
      <c r="D590">
        <v>0.72964180518263766</v>
      </c>
    </row>
    <row r="591" spans="1:4" x14ac:dyDescent="0.35">
      <c r="A591">
        <v>567</v>
      </c>
      <c r="B591">
        <v>408.17476036816134</v>
      </c>
      <c r="C591">
        <v>-344.48876036816137</v>
      </c>
      <c r="D591">
        <v>-0.74958566124558412</v>
      </c>
    </row>
    <row r="592" spans="1:4" x14ac:dyDescent="0.35">
      <c r="A592">
        <v>568</v>
      </c>
      <c r="B592">
        <v>841.87548516350353</v>
      </c>
      <c r="C592">
        <v>135.4165148364965</v>
      </c>
      <c r="D592">
        <v>0.29465773486718722</v>
      </c>
    </row>
    <row r="593" spans="1:4" x14ac:dyDescent="0.35">
      <c r="A593">
        <v>569</v>
      </c>
      <c r="B593">
        <v>429.75556922376541</v>
      </c>
      <c r="C593">
        <v>21.396430776234524</v>
      </c>
      <c r="D593">
        <v>4.6557274305723456E-2</v>
      </c>
    </row>
    <row r="594" spans="1:4" x14ac:dyDescent="0.35">
      <c r="A594">
        <v>570</v>
      </c>
      <c r="B594">
        <v>968.12392858042244</v>
      </c>
      <c r="C594">
        <v>-95.183928580422389</v>
      </c>
      <c r="D594">
        <v>-0.20711418267654635</v>
      </c>
    </row>
    <row r="595" spans="1:4" x14ac:dyDescent="0.35">
      <c r="A595">
        <v>571</v>
      </c>
      <c r="B595">
        <v>360.30796652527874</v>
      </c>
      <c r="C595">
        <v>664.40803347472115</v>
      </c>
      <c r="D595">
        <v>1.4457096788202106</v>
      </c>
    </row>
    <row r="596" spans="1:4" x14ac:dyDescent="0.35">
      <c r="A596">
        <v>572</v>
      </c>
      <c r="B596">
        <v>222.57743217118232</v>
      </c>
      <c r="C596">
        <v>247.72456782881764</v>
      </c>
      <c r="D596">
        <v>0.53903292456999097</v>
      </c>
    </row>
    <row r="597" spans="1:4" x14ac:dyDescent="0.35">
      <c r="A597">
        <v>573</v>
      </c>
      <c r="B597">
        <v>-401.62030413309003</v>
      </c>
      <c r="C597">
        <v>2855.0503041330899</v>
      </c>
      <c r="D597">
        <v>6.2124081140581762</v>
      </c>
    </row>
    <row r="598" spans="1:4" x14ac:dyDescent="0.35">
      <c r="A598">
        <v>574</v>
      </c>
      <c r="B598">
        <v>818.26563433218121</v>
      </c>
      <c r="C598">
        <v>1001.5943656678189</v>
      </c>
      <c r="D598">
        <v>2.1794057201941524</v>
      </c>
    </row>
    <row r="599" spans="1:4" x14ac:dyDescent="0.35">
      <c r="A599">
        <v>575</v>
      </c>
      <c r="B599">
        <v>601.80997918814535</v>
      </c>
      <c r="C599">
        <v>-193.80397918814538</v>
      </c>
      <c r="D599">
        <v>-0.42170514862811731</v>
      </c>
    </row>
    <row r="600" spans="1:4" x14ac:dyDescent="0.35">
      <c r="A600">
        <v>576</v>
      </c>
      <c r="B600">
        <v>83.177931328758575</v>
      </c>
      <c r="C600">
        <v>815.95806867124156</v>
      </c>
      <c r="D600">
        <v>1.7754729292181894</v>
      </c>
    </row>
    <row r="601" spans="1:4" x14ac:dyDescent="0.35">
      <c r="A601">
        <v>577</v>
      </c>
      <c r="B601">
        <v>429.75556922376541</v>
      </c>
      <c r="C601">
        <v>-284.18756922376542</v>
      </c>
      <c r="D601">
        <v>-0.61837409954017064</v>
      </c>
    </row>
    <row r="602" spans="1:4" x14ac:dyDescent="0.35">
      <c r="A602">
        <v>578</v>
      </c>
      <c r="B602">
        <v>263.46545070805587</v>
      </c>
      <c r="C602">
        <v>-5.1864507080558724</v>
      </c>
      <c r="D602">
        <v>-1.1285387306572341E-2</v>
      </c>
    </row>
    <row r="603" spans="1:4" x14ac:dyDescent="0.35">
      <c r="A603">
        <v>579</v>
      </c>
      <c r="B603">
        <v>398.16570551576444</v>
      </c>
      <c r="C603">
        <v>-242.79370551576446</v>
      </c>
      <c r="D603">
        <v>-0.52830368137642258</v>
      </c>
    </row>
    <row r="604" spans="1:4" x14ac:dyDescent="0.35">
      <c r="A604">
        <v>580</v>
      </c>
      <c r="B604">
        <v>410.59329111219012</v>
      </c>
      <c r="C604">
        <v>-249.0252911121901</v>
      </c>
      <c r="D604">
        <v>-0.54186321581497177</v>
      </c>
    </row>
    <row r="605" spans="1:4" x14ac:dyDescent="0.35">
      <c r="A605">
        <v>581</v>
      </c>
      <c r="B605">
        <v>219.15647783709232</v>
      </c>
      <c r="C605">
        <v>169.27352216290762</v>
      </c>
      <c r="D605">
        <v>0.36832843227235584</v>
      </c>
    </row>
    <row r="606" spans="1:4" x14ac:dyDescent="0.35">
      <c r="A606">
        <v>582</v>
      </c>
      <c r="B606">
        <v>473.08560168862789</v>
      </c>
      <c r="C606">
        <v>-180.81360168862784</v>
      </c>
      <c r="D606">
        <v>-0.39343891231492362</v>
      </c>
    </row>
    <row r="607" spans="1:4" x14ac:dyDescent="0.35">
      <c r="A607">
        <v>583</v>
      </c>
      <c r="B607">
        <v>760.82149669556463</v>
      </c>
      <c r="C607">
        <v>381.11650330443524</v>
      </c>
      <c r="D607">
        <v>0.82928530334559869</v>
      </c>
    </row>
    <row r="608" spans="1:4" x14ac:dyDescent="0.35">
      <c r="A608">
        <v>584</v>
      </c>
      <c r="B608">
        <v>314.78190055431367</v>
      </c>
      <c r="C608">
        <v>-173.40990055431368</v>
      </c>
      <c r="D608">
        <v>-0.37732892891663078</v>
      </c>
    </row>
    <row r="609" spans="1:4" x14ac:dyDescent="0.35">
      <c r="A609">
        <v>585</v>
      </c>
      <c r="B609">
        <v>455.08752021217333</v>
      </c>
      <c r="C609">
        <v>399.26447978782676</v>
      </c>
      <c r="D609">
        <v>0.86877414744615533</v>
      </c>
    </row>
    <row r="610" spans="1:4" x14ac:dyDescent="0.35">
      <c r="A610">
        <v>586</v>
      </c>
      <c r="B610">
        <v>441.54128112527718</v>
      </c>
      <c r="C610">
        <v>-370.56128112527716</v>
      </c>
      <c r="D610">
        <v>-0.80631781033275696</v>
      </c>
    </row>
    <row r="611" spans="1:4" x14ac:dyDescent="0.35">
      <c r="A611">
        <v>587</v>
      </c>
      <c r="B611">
        <v>526.53617482872914</v>
      </c>
      <c r="C611">
        <v>17.471825171270893</v>
      </c>
      <c r="D611">
        <v>3.80175817933152E-2</v>
      </c>
    </row>
    <row r="612" spans="1:4" x14ac:dyDescent="0.35">
      <c r="A612">
        <v>588</v>
      </c>
      <c r="B612">
        <v>419.99795048245824</v>
      </c>
      <c r="C612">
        <v>-324.01395048245826</v>
      </c>
      <c r="D612">
        <v>-0.70503377545793144</v>
      </c>
    </row>
    <row r="613" spans="1:4" x14ac:dyDescent="0.35">
      <c r="A613">
        <v>589</v>
      </c>
      <c r="B613">
        <v>641.39456241328503</v>
      </c>
      <c r="C613">
        <v>250.82943758671502</v>
      </c>
      <c r="D613">
        <v>0.54578892394735135</v>
      </c>
    </row>
    <row r="614" spans="1:4" x14ac:dyDescent="0.35">
      <c r="A614">
        <v>590</v>
      </c>
      <c r="B614">
        <v>552.50857628878089</v>
      </c>
      <c r="C614">
        <v>-380.00857628878089</v>
      </c>
      <c r="D614">
        <v>-0.82687452453309529</v>
      </c>
    </row>
    <row r="615" spans="1:4" x14ac:dyDescent="0.35">
      <c r="A615">
        <v>591</v>
      </c>
      <c r="B615">
        <v>476.05397102275668</v>
      </c>
      <c r="C615">
        <v>-280.86997102275666</v>
      </c>
      <c r="D615">
        <v>-0.61115521658273364</v>
      </c>
    </row>
    <row r="616" spans="1:4" x14ac:dyDescent="0.35">
      <c r="A616">
        <v>592</v>
      </c>
      <c r="B616">
        <v>961.7265399803382</v>
      </c>
      <c r="C616">
        <v>106.21346001966185</v>
      </c>
      <c r="D616">
        <v>0.23111374251204159</v>
      </c>
    </row>
    <row r="617" spans="1:4" x14ac:dyDescent="0.35">
      <c r="A617">
        <v>593</v>
      </c>
      <c r="B617">
        <v>718.57524875105014</v>
      </c>
      <c r="C617">
        <v>388.33475124894971</v>
      </c>
      <c r="D617">
        <v>0.84499175238254531</v>
      </c>
    </row>
    <row r="618" spans="1:4" x14ac:dyDescent="0.35">
      <c r="A618">
        <v>594</v>
      </c>
      <c r="B618">
        <v>458.64225753367373</v>
      </c>
      <c r="C618">
        <v>-263.79425753367371</v>
      </c>
      <c r="D618">
        <v>-0.57399954864954739</v>
      </c>
    </row>
    <row r="619" spans="1:4" x14ac:dyDescent="0.35">
      <c r="A619">
        <v>595</v>
      </c>
      <c r="B619">
        <v>360.36774190263191</v>
      </c>
      <c r="C619">
        <v>-252.59574190263191</v>
      </c>
      <c r="D619">
        <v>-0.54963228994626667</v>
      </c>
    </row>
    <row r="620" spans="1:4" x14ac:dyDescent="0.35">
      <c r="A620">
        <v>596</v>
      </c>
      <c r="B620">
        <v>386.61767190039592</v>
      </c>
      <c r="C620">
        <v>-132.01367190039593</v>
      </c>
      <c r="D620">
        <v>-0.28725336478078495</v>
      </c>
    </row>
    <row r="621" spans="1:4" x14ac:dyDescent="0.35">
      <c r="A621">
        <v>597</v>
      </c>
      <c r="B621">
        <v>936.74327869315835</v>
      </c>
      <c r="C621">
        <v>-81.80327869315829</v>
      </c>
      <c r="D621">
        <v>-0.17799873843702652</v>
      </c>
    </row>
    <row r="622" spans="1:4" x14ac:dyDescent="0.35">
      <c r="A622">
        <v>598</v>
      </c>
      <c r="B622">
        <v>1181.413149151877</v>
      </c>
      <c r="C622">
        <v>86.116850848123022</v>
      </c>
      <c r="D622">
        <v>0.18738479745577125</v>
      </c>
    </row>
    <row r="623" spans="1:4" x14ac:dyDescent="0.35">
      <c r="A623">
        <v>599</v>
      </c>
      <c r="B623">
        <v>741.15326271139111</v>
      </c>
      <c r="C623">
        <v>425.76673728860897</v>
      </c>
      <c r="D623">
        <v>0.92644137639142987</v>
      </c>
    </row>
    <row r="624" spans="1:4" x14ac:dyDescent="0.35">
      <c r="A624">
        <v>600</v>
      </c>
      <c r="B624">
        <v>608.82077701773665</v>
      </c>
      <c r="C624">
        <v>-4.9007770177366865</v>
      </c>
      <c r="D624">
        <v>-1.0663779501924313E-2</v>
      </c>
    </row>
    <row r="625" spans="1:4" x14ac:dyDescent="0.35">
      <c r="A625">
        <v>601</v>
      </c>
      <c r="B625">
        <v>650.88461517977214</v>
      </c>
      <c r="C625">
        <v>-51.59261517977211</v>
      </c>
      <c r="D625">
        <v>-0.11226225355970341</v>
      </c>
    </row>
    <row r="626" spans="1:4" x14ac:dyDescent="0.35">
      <c r="A626">
        <v>602</v>
      </c>
      <c r="B626">
        <v>496.49809889313264</v>
      </c>
      <c r="C626">
        <v>-174.93009889313265</v>
      </c>
      <c r="D626">
        <v>-0.38063678394159656</v>
      </c>
    </row>
    <row r="627" spans="1:4" x14ac:dyDescent="0.35">
      <c r="A627">
        <v>603</v>
      </c>
      <c r="B627">
        <v>294.55884669859398</v>
      </c>
      <c r="C627">
        <v>503.38515330140598</v>
      </c>
      <c r="D627">
        <v>1.0953341194510511</v>
      </c>
    </row>
    <row r="628" spans="1:4" x14ac:dyDescent="0.35">
      <c r="A628">
        <v>604</v>
      </c>
      <c r="B628">
        <v>1052.1548257221111</v>
      </c>
      <c r="C628">
        <v>190.74517427788874</v>
      </c>
      <c r="D628">
        <v>0.41504938343326575</v>
      </c>
    </row>
    <row r="629" spans="1:4" x14ac:dyDescent="0.35">
      <c r="A629">
        <v>605</v>
      </c>
      <c r="B629">
        <v>614.16687802881188</v>
      </c>
      <c r="C629">
        <v>-326.22687802881188</v>
      </c>
      <c r="D629">
        <v>-0.70984896523756102</v>
      </c>
    </row>
    <row r="630" spans="1:4" x14ac:dyDescent="0.35">
      <c r="A630">
        <v>606</v>
      </c>
      <c r="B630">
        <v>644.63381857653098</v>
      </c>
      <c r="C630">
        <v>-342.673818576531</v>
      </c>
      <c r="D630">
        <v>-0.74563646318888255</v>
      </c>
    </row>
    <row r="631" spans="1:4" x14ac:dyDescent="0.35">
      <c r="A631">
        <v>607</v>
      </c>
      <c r="B631">
        <v>429.75556922376541</v>
      </c>
      <c r="C631">
        <v>798.70943077623451</v>
      </c>
      <c r="D631">
        <v>1.737940988761564</v>
      </c>
    </row>
    <row r="632" spans="1:4" x14ac:dyDescent="0.35">
      <c r="A632">
        <v>608</v>
      </c>
      <c r="B632">
        <v>471.84739744345046</v>
      </c>
      <c r="C632">
        <v>-187.92739744345045</v>
      </c>
      <c r="D632">
        <v>-0.40891808002171876</v>
      </c>
    </row>
    <row r="633" spans="1:4" x14ac:dyDescent="0.35">
      <c r="A633">
        <v>609</v>
      </c>
      <c r="B633">
        <v>619.29475147177118</v>
      </c>
      <c r="C633">
        <v>-286.35475147177118</v>
      </c>
      <c r="D633">
        <v>-0.62308975045625559</v>
      </c>
    </row>
    <row r="634" spans="1:4" x14ac:dyDescent="0.35">
      <c r="A634">
        <v>610</v>
      </c>
      <c r="B634">
        <v>512.52264410141117</v>
      </c>
      <c r="C634">
        <v>-163.59464410141112</v>
      </c>
      <c r="D634">
        <v>-0.35597155432280947</v>
      </c>
    </row>
    <row r="635" spans="1:4" x14ac:dyDescent="0.35">
      <c r="A635">
        <v>611</v>
      </c>
      <c r="B635">
        <v>526.53617482872914</v>
      </c>
      <c r="C635">
        <v>17.471825171270893</v>
      </c>
      <c r="D635">
        <v>3.80175817933152E-2</v>
      </c>
    </row>
    <row r="636" spans="1:4" x14ac:dyDescent="0.35">
      <c r="A636">
        <v>612</v>
      </c>
      <c r="B636">
        <v>856.12669417696452</v>
      </c>
      <c r="C636">
        <v>-214.16669417696448</v>
      </c>
      <c r="D636">
        <v>-0.46601312304021963</v>
      </c>
    </row>
    <row r="637" spans="1:4" x14ac:dyDescent="0.35">
      <c r="A637">
        <v>613</v>
      </c>
      <c r="B637">
        <v>672.88907016217456</v>
      </c>
      <c r="C637">
        <v>-130.2430701621746</v>
      </c>
      <c r="D637">
        <v>-0.28340064786389979</v>
      </c>
    </row>
    <row r="638" spans="1:4" x14ac:dyDescent="0.35">
      <c r="A638">
        <v>614</v>
      </c>
      <c r="B638">
        <v>310.92117022969489</v>
      </c>
      <c r="C638">
        <v>390.45082977030506</v>
      </c>
      <c r="D638">
        <v>0.84959620483545717</v>
      </c>
    </row>
    <row r="639" spans="1:4" x14ac:dyDescent="0.35">
      <c r="A639">
        <v>615</v>
      </c>
      <c r="B639">
        <v>532.2831503942773</v>
      </c>
      <c r="C639">
        <v>-139.34315039427736</v>
      </c>
      <c r="D639">
        <v>-0.30320184442798676</v>
      </c>
    </row>
    <row r="640" spans="1:4" ht="15" thickBot="1" x14ac:dyDescent="0.4">
      <c r="A640" s="19">
        <v>616</v>
      </c>
      <c r="B640" s="19">
        <v>637.47121026477214</v>
      </c>
      <c r="C640" s="19">
        <v>-335.51121026477216</v>
      </c>
      <c r="D640" s="19">
        <v>-0.73005108245868122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5E6D1-3C14-4B17-913C-BFFDBC340767}">
  <dimension ref="A1:V618"/>
  <sheetViews>
    <sheetView topLeftCell="O598" workbookViewId="0">
      <selection activeCell="V3" sqref="V3:V618"/>
    </sheetView>
  </sheetViews>
  <sheetFormatPr defaultRowHeight="14.5" x14ac:dyDescent="0.35"/>
  <cols>
    <col min="2" max="2" width="10" customWidth="1"/>
    <col min="4" max="4" width="12.08984375" customWidth="1"/>
    <col min="5" max="5" width="10.7265625" customWidth="1"/>
    <col min="6" max="6" width="11.7265625" customWidth="1"/>
    <col min="7" max="7" width="13.1796875" customWidth="1"/>
    <col min="8" max="8" width="16.26953125" customWidth="1"/>
    <col min="9" max="9" width="10" customWidth="1"/>
    <col min="10" max="10" width="9.453125" customWidth="1"/>
    <col min="13" max="13" width="12.54296875" customWidth="1"/>
    <col min="15" max="15" width="11.54296875" customWidth="1"/>
    <col min="16" max="16" width="10.1796875" customWidth="1"/>
    <col min="17" max="17" width="13.90625" customWidth="1"/>
    <col min="18" max="18" width="14.6328125" customWidth="1"/>
    <col min="20" max="20" width="10" customWidth="1"/>
    <col min="21" max="21" width="10.0898437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9948</v>
      </c>
      <c r="B2" t="s">
        <v>1850</v>
      </c>
      <c r="C2">
        <v>2014</v>
      </c>
      <c r="D2" s="14">
        <v>41792</v>
      </c>
      <c r="E2" s="14">
        <v>41794</v>
      </c>
      <c r="F2" t="s">
        <v>23</v>
      </c>
      <c r="G2" t="s">
        <v>636</v>
      </c>
      <c r="H2" t="s">
        <v>637</v>
      </c>
      <c r="I2" t="s">
        <v>37</v>
      </c>
      <c r="J2" t="s">
        <v>27</v>
      </c>
      <c r="K2" t="s">
        <v>937</v>
      </c>
      <c r="L2" t="s">
        <v>106</v>
      </c>
      <c r="M2">
        <v>46203</v>
      </c>
      <c r="N2" t="s">
        <v>64</v>
      </c>
      <c r="O2" t="s">
        <v>608</v>
      </c>
      <c r="P2" t="s">
        <v>31</v>
      </c>
      <c r="Q2" t="s">
        <v>33</v>
      </c>
      <c r="R2" t="s">
        <v>609</v>
      </c>
      <c r="S2">
        <v>1925.88</v>
      </c>
      <c r="T2">
        <v>6</v>
      </c>
      <c r="U2">
        <v>0</v>
      </c>
      <c r="V2">
        <v>539.24639999999999</v>
      </c>
    </row>
    <row r="3" spans="1:22" x14ac:dyDescent="0.35">
      <c r="A3">
        <v>2</v>
      </c>
      <c r="B3" t="s">
        <v>22</v>
      </c>
      <c r="C3">
        <v>2013</v>
      </c>
      <c r="D3" s="14">
        <v>41587</v>
      </c>
      <c r="E3" s="14">
        <v>41590</v>
      </c>
      <c r="F3" t="s">
        <v>23</v>
      </c>
      <c r="G3" t="s">
        <v>24</v>
      </c>
      <c r="H3" t="s">
        <v>25</v>
      </c>
      <c r="I3" t="s">
        <v>26</v>
      </c>
      <c r="J3" t="s">
        <v>27</v>
      </c>
      <c r="K3" t="s">
        <v>28</v>
      </c>
      <c r="L3" t="s">
        <v>29</v>
      </c>
      <c r="M3">
        <v>42420</v>
      </c>
      <c r="N3" t="s">
        <v>30</v>
      </c>
      <c r="O3" t="s">
        <v>32</v>
      </c>
      <c r="P3" t="s">
        <v>31</v>
      </c>
      <c r="Q3" t="s">
        <v>33</v>
      </c>
      <c r="R3" t="s">
        <v>34</v>
      </c>
      <c r="S3">
        <v>731.93999999999994</v>
      </c>
      <c r="T3">
        <v>3</v>
      </c>
      <c r="U3">
        <v>0</v>
      </c>
      <c r="V3">
        <v>219.58199999999997</v>
      </c>
    </row>
    <row r="4" spans="1:22" x14ac:dyDescent="0.35">
      <c r="A4">
        <v>9920</v>
      </c>
      <c r="B4" t="s">
        <v>1849</v>
      </c>
      <c r="C4">
        <v>2013</v>
      </c>
      <c r="D4" s="14">
        <v>41349</v>
      </c>
      <c r="E4" s="14">
        <v>41353</v>
      </c>
      <c r="F4" t="s">
        <v>42</v>
      </c>
      <c r="G4" t="s">
        <v>904</v>
      </c>
      <c r="H4" t="s">
        <v>905</v>
      </c>
      <c r="I4" t="s">
        <v>37</v>
      </c>
      <c r="J4" t="s">
        <v>27</v>
      </c>
      <c r="K4" t="s">
        <v>1799</v>
      </c>
      <c r="L4" t="s">
        <v>63</v>
      </c>
      <c r="M4">
        <v>77803</v>
      </c>
      <c r="N4" t="s">
        <v>64</v>
      </c>
      <c r="O4" t="s">
        <v>148</v>
      </c>
      <c r="P4" t="s">
        <v>31</v>
      </c>
      <c r="Q4" t="s">
        <v>33</v>
      </c>
      <c r="R4" t="s">
        <v>149</v>
      </c>
      <c r="S4">
        <v>528.42999999999995</v>
      </c>
      <c r="T4">
        <v>5</v>
      </c>
      <c r="U4">
        <v>0.3</v>
      </c>
      <c r="V4">
        <v>-143.43099999999998</v>
      </c>
    </row>
    <row r="5" spans="1:22" x14ac:dyDescent="0.35">
      <c r="A5">
        <v>9913</v>
      </c>
      <c r="B5" t="s">
        <v>1848</v>
      </c>
      <c r="C5">
        <v>2012</v>
      </c>
      <c r="D5" s="14">
        <v>41192</v>
      </c>
      <c r="E5" s="14">
        <v>41194</v>
      </c>
      <c r="F5" t="s">
        <v>85</v>
      </c>
      <c r="G5" t="s">
        <v>870</v>
      </c>
      <c r="H5" t="s">
        <v>871</v>
      </c>
      <c r="I5" t="s">
        <v>37</v>
      </c>
      <c r="J5" t="s">
        <v>27</v>
      </c>
      <c r="K5" t="s">
        <v>1541</v>
      </c>
      <c r="L5" t="s">
        <v>39</v>
      </c>
      <c r="M5">
        <v>93101</v>
      </c>
      <c r="N5" t="s">
        <v>40</v>
      </c>
      <c r="O5" t="s">
        <v>1123</v>
      </c>
      <c r="P5" t="s">
        <v>31</v>
      </c>
      <c r="Q5" t="s">
        <v>33</v>
      </c>
      <c r="R5" t="s">
        <v>1124</v>
      </c>
      <c r="S5">
        <v>362.13599999999997</v>
      </c>
      <c r="T5">
        <v>3</v>
      </c>
      <c r="U5">
        <v>0.2</v>
      </c>
      <c r="V5">
        <v>-54.320399999999978</v>
      </c>
    </row>
    <row r="6" spans="1:22" x14ac:dyDescent="0.35">
      <c r="A6">
        <v>9908</v>
      </c>
      <c r="B6" t="s">
        <v>1847</v>
      </c>
      <c r="C6">
        <v>2012</v>
      </c>
      <c r="D6" s="14">
        <v>41165</v>
      </c>
      <c r="E6" s="14">
        <v>41167</v>
      </c>
      <c r="F6" t="s">
        <v>85</v>
      </c>
      <c r="G6" t="s">
        <v>1164</v>
      </c>
      <c r="H6" t="s">
        <v>1165</v>
      </c>
      <c r="I6" t="s">
        <v>37</v>
      </c>
      <c r="J6" t="s">
        <v>27</v>
      </c>
      <c r="K6" t="s">
        <v>493</v>
      </c>
      <c r="L6" t="s">
        <v>39</v>
      </c>
      <c r="M6">
        <v>92804</v>
      </c>
      <c r="N6" t="s">
        <v>40</v>
      </c>
      <c r="O6" t="s">
        <v>988</v>
      </c>
      <c r="P6" t="s">
        <v>31</v>
      </c>
      <c r="Q6" t="s">
        <v>33</v>
      </c>
      <c r="R6" t="s">
        <v>989</v>
      </c>
      <c r="S6">
        <v>717.72</v>
      </c>
      <c r="T6">
        <v>3</v>
      </c>
      <c r="U6">
        <v>0.2</v>
      </c>
      <c r="V6">
        <v>71.77200000000002</v>
      </c>
    </row>
    <row r="7" spans="1:22" x14ac:dyDescent="0.35">
      <c r="A7">
        <v>9894</v>
      </c>
      <c r="B7" t="s">
        <v>1846</v>
      </c>
      <c r="C7">
        <v>2013</v>
      </c>
      <c r="D7" s="14">
        <v>41481</v>
      </c>
      <c r="E7" s="14">
        <v>41484</v>
      </c>
      <c r="F7" t="s">
        <v>23</v>
      </c>
      <c r="G7" t="s">
        <v>196</v>
      </c>
      <c r="H7" t="s">
        <v>197</v>
      </c>
      <c r="I7" t="s">
        <v>37</v>
      </c>
      <c r="J7" t="s">
        <v>27</v>
      </c>
      <c r="K7" t="s">
        <v>646</v>
      </c>
      <c r="L7" t="s">
        <v>68</v>
      </c>
      <c r="M7">
        <v>53209</v>
      </c>
      <c r="N7" t="s">
        <v>64</v>
      </c>
      <c r="O7" t="s">
        <v>1507</v>
      </c>
      <c r="P7" t="s">
        <v>31</v>
      </c>
      <c r="Q7" t="s">
        <v>33</v>
      </c>
      <c r="R7" t="s">
        <v>1508</v>
      </c>
      <c r="S7">
        <v>403.56</v>
      </c>
      <c r="T7">
        <v>4</v>
      </c>
      <c r="U7">
        <v>0</v>
      </c>
      <c r="V7">
        <v>96.854399999999998</v>
      </c>
    </row>
    <row r="8" spans="1:22" x14ac:dyDescent="0.35">
      <c r="A8">
        <v>9880</v>
      </c>
      <c r="B8" t="s">
        <v>1845</v>
      </c>
      <c r="C8">
        <v>2013</v>
      </c>
      <c r="D8" s="14">
        <v>41508</v>
      </c>
      <c r="E8" s="14">
        <v>41512</v>
      </c>
      <c r="F8" t="s">
        <v>42</v>
      </c>
      <c r="G8" t="s">
        <v>577</v>
      </c>
      <c r="H8" t="s">
        <v>578</v>
      </c>
      <c r="I8" t="s">
        <v>26</v>
      </c>
      <c r="J8" t="s">
        <v>27</v>
      </c>
      <c r="K8" t="s">
        <v>109</v>
      </c>
      <c r="L8" t="s">
        <v>110</v>
      </c>
      <c r="M8">
        <v>10035</v>
      </c>
      <c r="N8" t="s">
        <v>79</v>
      </c>
      <c r="O8" t="s">
        <v>822</v>
      </c>
      <c r="P8" t="s">
        <v>31</v>
      </c>
      <c r="Q8" t="s">
        <v>33</v>
      </c>
      <c r="R8" t="s">
        <v>823</v>
      </c>
      <c r="S8">
        <v>573.17399999999998</v>
      </c>
      <c r="T8">
        <v>7</v>
      </c>
      <c r="U8">
        <v>0.1</v>
      </c>
      <c r="V8">
        <v>63.685999999999979</v>
      </c>
    </row>
    <row r="9" spans="1:22" x14ac:dyDescent="0.35">
      <c r="A9">
        <v>9843</v>
      </c>
      <c r="B9" t="s">
        <v>1844</v>
      </c>
      <c r="C9">
        <v>2013</v>
      </c>
      <c r="D9" s="14">
        <v>41543</v>
      </c>
      <c r="E9" s="14">
        <v>41549</v>
      </c>
      <c r="F9" t="s">
        <v>42</v>
      </c>
      <c r="G9" t="s">
        <v>612</v>
      </c>
      <c r="H9" t="s">
        <v>613</v>
      </c>
      <c r="I9" t="s">
        <v>26</v>
      </c>
      <c r="J9" t="s">
        <v>27</v>
      </c>
      <c r="K9" t="s">
        <v>334</v>
      </c>
      <c r="L9" t="s">
        <v>39</v>
      </c>
      <c r="M9">
        <v>90805</v>
      </c>
      <c r="N9" t="s">
        <v>40</v>
      </c>
      <c r="O9" t="s">
        <v>654</v>
      </c>
      <c r="P9" t="s">
        <v>31</v>
      </c>
      <c r="Q9" t="s">
        <v>33</v>
      </c>
      <c r="R9" t="s">
        <v>655</v>
      </c>
      <c r="S9">
        <v>483.13599999999997</v>
      </c>
      <c r="T9">
        <v>4</v>
      </c>
      <c r="U9">
        <v>0.2</v>
      </c>
      <c r="V9">
        <v>60.391999999999939</v>
      </c>
    </row>
    <row r="10" spans="1:22" x14ac:dyDescent="0.35">
      <c r="A10">
        <v>9830</v>
      </c>
      <c r="B10" t="s">
        <v>1843</v>
      </c>
      <c r="C10">
        <v>2014</v>
      </c>
      <c r="D10" s="14">
        <v>41837</v>
      </c>
      <c r="E10" s="14">
        <v>41844</v>
      </c>
      <c r="F10" t="s">
        <v>42</v>
      </c>
      <c r="G10" t="s">
        <v>404</v>
      </c>
      <c r="H10" t="s">
        <v>405</v>
      </c>
      <c r="I10" t="s">
        <v>26</v>
      </c>
      <c r="J10" t="s">
        <v>27</v>
      </c>
      <c r="K10" t="s">
        <v>166</v>
      </c>
      <c r="L10" t="s">
        <v>54</v>
      </c>
      <c r="M10">
        <v>28205</v>
      </c>
      <c r="N10" t="s">
        <v>30</v>
      </c>
      <c r="O10" t="s">
        <v>89</v>
      </c>
      <c r="P10" t="s">
        <v>31</v>
      </c>
      <c r="Q10" t="s">
        <v>33</v>
      </c>
      <c r="R10" t="s">
        <v>90</v>
      </c>
      <c r="S10">
        <v>242.35200000000003</v>
      </c>
      <c r="T10">
        <v>3</v>
      </c>
      <c r="U10">
        <v>0.2</v>
      </c>
      <c r="V10">
        <v>15.147000000000006</v>
      </c>
    </row>
    <row r="11" spans="1:22" x14ac:dyDescent="0.35">
      <c r="A11">
        <v>9827</v>
      </c>
      <c r="B11" t="s">
        <v>1842</v>
      </c>
      <c r="C11">
        <v>2011</v>
      </c>
      <c r="D11" s="14">
        <v>40770</v>
      </c>
      <c r="E11" s="14">
        <v>40774</v>
      </c>
      <c r="F11" t="s">
        <v>42</v>
      </c>
      <c r="G11" t="s">
        <v>462</v>
      </c>
      <c r="H11" t="s">
        <v>463</v>
      </c>
      <c r="I11" t="s">
        <v>26</v>
      </c>
      <c r="J11" t="s">
        <v>27</v>
      </c>
      <c r="K11" t="s">
        <v>70</v>
      </c>
      <c r="L11" t="s">
        <v>39</v>
      </c>
      <c r="M11">
        <v>94122</v>
      </c>
      <c r="N11" t="s">
        <v>40</v>
      </c>
      <c r="O11" t="s">
        <v>1028</v>
      </c>
      <c r="P11" t="s">
        <v>31</v>
      </c>
      <c r="Q11" t="s">
        <v>33</v>
      </c>
      <c r="R11" t="s">
        <v>1029</v>
      </c>
      <c r="S11">
        <v>195.136</v>
      </c>
      <c r="T11">
        <v>4</v>
      </c>
      <c r="U11">
        <v>0.2</v>
      </c>
      <c r="V11">
        <v>-12.196000000000005</v>
      </c>
    </row>
    <row r="12" spans="1:22" x14ac:dyDescent="0.35">
      <c r="A12">
        <v>9808</v>
      </c>
      <c r="B12" t="s">
        <v>1841</v>
      </c>
      <c r="C12">
        <v>2014</v>
      </c>
      <c r="D12" s="14">
        <v>41848</v>
      </c>
      <c r="E12" s="14">
        <v>41853</v>
      </c>
      <c r="F12" t="s">
        <v>23</v>
      </c>
      <c r="G12" t="s">
        <v>948</v>
      </c>
      <c r="H12" t="s">
        <v>949</v>
      </c>
      <c r="I12" t="s">
        <v>26</v>
      </c>
      <c r="J12" t="s">
        <v>27</v>
      </c>
      <c r="K12" t="s">
        <v>969</v>
      </c>
      <c r="L12" t="s">
        <v>54</v>
      </c>
      <c r="M12">
        <v>27604</v>
      </c>
      <c r="N12" t="s">
        <v>30</v>
      </c>
      <c r="O12" t="s">
        <v>123</v>
      </c>
      <c r="P12" t="s">
        <v>31</v>
      </c>
      <c r="Q12" t="s">
        <v>33</v>
      </c>
      <c r="R12" t="s">
        <v>124</v>
      </c>
      <c r="S12">
        <v>194.84800000000001</v>
      </c>
      <c r="T12">
        <v>4</v>
      </c>
      <c r="U12">
        <v>0.2</v>
      </c>
      <c r="V12">
        <v>12.177999999999983</v>
      </c>
    </row>
    <row r="13" spans="1:22" x14ac:dyDescent="0.35">
      <c r="A13">
        <v>9793</v>
      </c>
      <c r="B13" t="s">
        <v>1840</v>
      </c>
      <c r="C13">
        <v>2011</v>
      </c>
      <c r="D13" s="14">
        <v>40684</v>
      </c>
      <c r="E13" s="14">
        <v>40686</v>
      </c>
      <c r="F13" t="s">
        <v>23</v>
      </c>
      <c r="G13" t="s">
        <v>687</v>
      </c>
      <c r="H13" t="s">
        <v>688</v>
      </c>
      <c r="I13" t="s">
        <v>26</v>
      </c>
      <c r="J13" t="s">
        <v>27</v>
      </c>
      <c r="K13" t="s">
        <v>84</v>
      </c>
      <c r="L13" t="s">
        <v>63</v>
      </c>
      <c r="M13">
        <v>77070</v>
      </c>
      <c r="N13" t="s">
        <v>64</v>
      </c>
      <c r="O13" t="s">
        <v>418</v>
      </c>
      <c r="P13" t="s">
        <v>31</v>
      </c>
      <c r="Q13" t="s">
        <v>33</v>
      </c>
      <c r="R13" t="s">
        <v>419</v>
      </c>
      <c r="S13">
        <v>107.77200000000001</v>
      </c>
      <c r="T13">
        <v>2</v>
      </c>
      <c r="U13">
        <v>0.3</v>
      </c>
      <c r="V13">
        <v>-29.252400000000009</v>
      </c>
    </row>
    <row r="14" spans="1:22" x14ac:dyDescent="0.35">
      <c r="A14">
        <v>9791</v>
      </c>
      <c r="B14" t="s">
        <v>1839</v>
      </c>
      <c r="C14">
        <v>2014</v>
      </c>
      <c r="D14" s="14">
        <v>41726</v>
      </c>
      <c r="E14" s="14">
        <v>41731</v>
      </c>
      <c r="F14" t="s">
        <v>42</v>
      </c>
      <c r="G14" t="s">
        <v>391</v>
      </c>
      <c r="H14" t="s">
        <v>392</v>
      </c>
      <c r="I14" t="s">
        <v>26</v>
      </c>
      <c r="J14" t="s">
        <v>27</v>
      </c>
      <c r="K14" t="s">
        <v>84</v>
      </c>
      <c r="L14" t="s">
        <v>63</v>
      </c>
      <c r="M14">
        <v>77070</v>
      </c>
      <c r="N14" t="s">
        <v>64</v>
      </c>
      <c r="O14" t="s">
        <v>1123</v>
      </c>
      <c r="P14" t="s">
        <v>31</v>
      </c>
      <c r="Q14" t="s">
        <v>33</v>
      </c>
      <c r="R14" t="s">
        <v>1124</v>
      </c>
      <c r="S14">
        <v>211.24599999999998</v>
      </c>
      <c r="T14">
        <v>2</v>
      </c>
      <c r="U14">
        <v>0.3</v>
      </c>
      <c r="V14">
        <v>-66.391599999999983</v>
      </c>
    </row>
    <row r="15" spans="1:22" x14ac:dyDescent="0.35">
      <c r="A15">
        <v>9789</v>
      </c>
      <c r="B15" t="s">
        <v>1839</v>
      </c>
      <c r="C15">
        <v>2014</v>
      </c>
      <c r="D15" s="14">
        <v>41726</v>
      </c>
      <c r="E15" s="14">
        <v>41731</v>
      </c>
      <c r="F15" t="s">
        <v>42</v>
      </c>
      <c r="G15" t="s">
        <v>391</v>
      </c>
      <c r="H15" t="s">
        <v>392</v>
      </c>
      <c r="I15" t="s">
        <v>26</v>
      </c>
      <c r="J15" t="s">
        <v>27</v>
      </c>
      <c r="K15" t="s">
        <v>84</v>
      </c>
      <c r="L15" t="s">
        <v>63</v>
      </c>
      <c r="M15">
        <v>77070</v>
      </c>
      <c r="N15" t="s">
        <v>64</v>
      </c>
      <c r="O15" t="s">
        <v>183</v>
      </c>
      <c r="P15" t="s">
        <v>31</v>
      </c>
      <c r="Q15" t="s">
        <v>33</v>
      </c>
      <c r="R15" t="s">
        <v>184</v>
      </c>
      <c r="S15">
        <v>600.55799999999999</v>
      </c>
      <c r="T15">
        <v>3</v>
      </c>
      <c r="U15">
        <v>0.3</v>
      </c>
      <c r="V15">
        <v>-8.5794000000000779</v>
      </c>
    </row>
    <row r="16" spans="1:22" x14ac:dyDescent="0.35">
      <c r="A16">
        <v>9787</v>
      </c>
      <c r="B16" t="s">
        <v>1838</v>
      </c>
      <c r="C16">
        <v>2011</v>
      </c>
      <c r="D16" s="14">
        <v>40852</v>
      </c>
      <c r="E16" s="14">
        <v>40852</v>
      </c>
      <c r="F16" t="s">
        <v>360</v>
      </c>
      <c r="G16" t="s">
        <v>1549</v>
      </c>
      <c r="H16" t="s">
        <v>1550</v>
      </c>
      <c r="I16" t="s">
        <v>26</v>
      </c>
      <c r="J16" t="s">
        <v>27</v>
      </c>
      <c r="K16" t="s">
        <v>1451</v>
      </c>
      <c r="L16" t="s">
        <v>130</v>
      </c>
      <c r="M16">
        <v>23666</v>
      </c>
      <c r="N16" t="s">
        <v>30</v>
      </c>
      <c r="O16" t="s">
        <v>967</v>
      </c>
      <c r="P16" t="s">
        <v>31</v>
      </c>
      <c r="Q16" t="s">
        <v>33</v>
      </c>
      <c r="R16" t="s">
        <v>968</v>
      </c>
      <c r="S16">
        <v>149.9</v>
      </c>
      <c r="T16">
        <v>5</v>
      </c>
      <c r="U16">
        <v>0</v>
      </c>
      <c r="V16">
        <v>40.472999999999999</v>
      </c>
    </row>
    <row r="17" spans="1:22" x14ac:dyDescent="0.35">
      <c r="A17">
        <v>9760</v>
      </c>
      <c r="B17" t="s">
        <v>1837</v>
      </c>
      <c r="C17">
        <v>2013</v>
      </c>
      <c r="D17" s="14">
        <v>41579</v>
      </c>
      <c r="E17" s="14">
        <v>41584</v>
      </c>
      <c r="F17" t="s">
        <v>42</v>
      </c>
      <c r="G17" t="s">
        <v>530</v>
      </c>
      <c r="H17" t="s">
        <v>531</v>
      </c>
      <c r="I17" t="s">
        <v>37</v>
      </c>
      <c r="J17" t="s">
        <v>27</v>
      </c>
      <c r="K17" t="s">
        <v>70</v>
      </c>
      <c r="L17" t="s">
        <v>39</v>
      </c>
      <c r="M17">
        <v>94109</v>
      </c>
      <c r="N17" t="s">
        <v>40</v>
      </c>
      <c r="O17" t="s">
        <v>956</v>
      </c>
      <c r="P17" t="s">
        <v>31</v>
      </c>
      <c r="Q17" t="s">
        <v>33</v>
      </c>
      <c r="R17" t="s">
        <v>957</v>
      </c>
      <c r="S17">
        <v>1403.9200000000003</v>
      </c>
      <c r="T17">
        <v>5</v>
      </c>
      <c r="U17">
        <v>0.2</v>
      </c>
      <c r="V17">
        <v>70.196000000000026</v>
      </c>
    </row>
    <row r="18" spans="1:22" x14ac:dyDescent="0.35">
      <c r="A18">
        <v>9749</v>
      </c>
      <c r="B18" t="s">
        <v>1836</v>
      </c>
      <c r="C18">
        <v>2011</v>
      </c>
      <c r="D18" s="14">
        <v>40858</v>
      </c>
      <c r="E18" s="14">
        <v>40862</v>
      </c>
      <c r="F18" t="s">
        <v>42</v>
      </c>
      <c r="G18" t="s">
        <v>48</v>
      </c>
      <c r="H18" t="s">
        <v>49</v>
      </c>
      <c r="I18" t="s">
        <v>26</v>
      </c>
      <c r="J18" t="s">
        <v>27</v>
      </c>
      <c r="K18" t="s">
        <v>122</v>
      </c>
      <c r="L18" t="s">
        <v>94</v>
      </c>
      <c r="M18">
        <v>60653</v>
      </c>
      <c r="N18" t="s">
        <v>64</v>
      </c>
      <c r="O18" t="s">
        <v>468</v>
      </c>
      <c r="P18" t="s">
        <v>31</v>
      </c>
      <c r="Q18" t="s">
        <v>33</v>
      </c>
      <c r="R18" t="s">
        <v>469</v>
      </c>
      <c r="S18">
        <v>797.94399999999996</v>
      </c>
      <c r="T18">
        <v>4</v>
      </c>
      <c r="U18">
        <v>0.3</v>
      </c>
      <c r="V18">
        <v>-56.995999999999981</v>
      </c>
    </row>
    <row r="19" spans="1:22" x14ac:dyDescent="0.35">
      <c r="A19">
        <v>9733</v>
      </c>
      <c r="B19" t="s">
        <v>1835</v>
      </c>
      <c r="C19">
        <v>2011</v>
      </c>
      <c r="D19" s="14">
        <v>40775</v>
      </c>
      <c r="E19" s="14">
        <v>40780</v>
      </c>
      <c r="F19" t="s">
        <v>42</v>
      </c>
      <c r="G19" t="s">
        <v>1359</v>
      </c>
      <c r="H19" t="s">
        <v>1360</v>
      </c>
      <c r="I19" t="s">
        <v>37</v>
      </c>
      <c r="J19" t="s">
        <v>27</v>
      </c>
      <c r="K19" t="s">
        <v>1451</v>
      </c>
      <c r="L19" t="s">
        <v>130</v>
      </c>
      <c r="M19">
        <v>23666</v>
      </c>
      <c r="N19" t="s">
        <v>30</v>
      </c>
      <c r="O19" t="s">
        <v>1265</v>
      </c>
      <c r="P19" t="s">
        <v>31</v>
      </c>
      <c r="Q19" t="s">
        <v>33</v>
      </c>
      <c r="R19" t="s">
        <v>1266</v>
      </c>
      <c r="S19">
        <v>500.23999999999995</v>
      </c>
      <c r="T19">
        <v>13</v>
      </c>
      <c r="U19">
        <v>0</v>
      </c>
      <c r="V19">
        <v>145.06959999999992</v>
      </c>
    </row>
    <row r="20" spans="1:22" x14ac:dyDescent="0.35">
      <c r="A20">
        <v>9722</v>
      </c>
      <c r="B20" t="s">
        <v>1834</v>
      </c>
      <c r="C20">
        <v>2013</v>
      </c>
      <c r="D20" s="14">
        <v>41321</v>
      </c>
      <c r="E20" s="14">
        <v>41325</v>
      </c>
      <c r="F20" t="s">
        <v>42</v>
      </c>
      <c r="G20" t="s">
        <v>963</v>
      </c>
      <c r="H20" t="s">
        <v>964</v>
      </c>
      <c r="I20" t="s">
        <v>26</v>
      </c>
      <c r="J20" t="s">
        <v>27</v>
      </c>
      <c r="K20" t="s">
        <v>109</v>
      </c>
      <c r="L20" t="s">
        <v>110</v>
      </c>
      <c r="M20">
        <v>10024</v>
      </c>
      <c r="N20" t="s">
        <v>79</v>
      </c>
      <c r="O20" t="s">
        <v>1491</v>
      </c>
      <c r="P20" t="s">
        <v>31</v>
      </c>
      <c r="Q20" t="s">
        <v>33</v>
      </c>
      <c r="R20" t="s">
        <v>1492</v>
      </c>
      <c r="S20">
        <v>326.64600000000002</v>
      </c>
      <c r="T20">
        <v>3</v>
      </c>
      <c r="U20">
        <v>0.1</v>
      </c>
      <c r="V20">
        <v>39.923399999999994</v>
      </c>
    </row>
    <row r="21" spans="1:22" x14ac:dyDescent="0.35">
      <c r="A21">
        <v>9707</v>
      </c>
      <c r="B21" t="s">
        <v>1833</v>
      </c>
      <c r="C21">
        <v>2013</v>
      </c>
      <c r="D21" s="14">
        <v>41569</v>
      </c>
      <c r="E21" s="14">
        <v>41575</v>
      </c>
      <c r="F21" t="s">
        <v>42</v>
      </c>
      <c r="G21" t="s">
        <v>513</v>
      </c>
      <c r="H21" t="s">
        <v>514</v>
      </c>
      <c r="I21" t="s">
        <v>26</v>
      </c>
      <c r="J21" t="s">
        <v>27</v>
      </c>
      <c r="K21" t="s">
        <v>38</v>
      </c>
      <c r="L21" t="s">
        <v>39</v>
      </c>
      <c r="M21">
        <v>90045</v>
      </c>
      <c r="N21" t="s">
        <v>40</v>
      </c>
      <c r="O21" t="s">
        <v>1507</v>
      </c>
      <c r="P21" t="s">
        <v>31</v>
      </c>
      <c r="Q21" t="s">
        <v>33</v>
      </c>
      <c r="R21" t="s">
        <v>1508</v>
      </c>
      <c r="S21">
        <v>242.13600000000002</v>
      </c>
      <c r="T21">
        <v>3</v>
      </c>
      <c r="U21">
        <v>0.2</v>
      </c>
      <c r="V21">
        <v>12.106799999999993</v>
      </c>
    </row>
    <row r="22" spans="1:22" x14ac:dyDescent="0.35">
      <c r="A22">
        <v>9659</v>
      </c>
      <c r="B22" t="s">
        <v>1832</v>
      </c>
      <c r="C22">
        <v>2011</v>
      </c>
      <c r="D22" s="14">
        <v>40808</v>
      </c>
      <c r="E22" s="14">
        <v>40815</v>
      </c>
      <c r="F22" t="s">
        <v>42</v>
      </c>
      <c r="G22" t="s">
        <v>985</v>
      </c>
      <c r="H22" t="s">
        <v>986</v>
      </c>
      <c r="I22" t="s">
        <v>26</v>
      </c>
      <c r="J22" t="s">
        <v>27</v>
      </c>
      <c r="K22" t="s">
        <v>109</v>
      </c>
      <c r="L22" t="s">
        <v>110</v>
      </c>
      <c r="M22">
        <v>10035</v>
      </c>
      <c r="N22" t="s">
        <v>79</v>
      </c>
      <c r="O22" t="s">
        <v>1371</v>
      </c>
      <c r="P22" t="s">
        <v>31</v>
      </c>
      <c r="Q22" t="s">
        <v>33</v>
      </c>
      <c r="R22" t="s">
        <v>1372</v>
      </c>
      <c r="S22">
        <v>579.52800000000002</v>
      </c>
      <c r="T22">
        <v>4</v>
      </c>
      <c r="U22">
        <v>0.1</v>
      </c>
      <c r="V22">
        <v>83.709599999999966</v>
      </c>
    </row>
    <row r="23" spans="1:22" x14ac:dyDescent="0.35">
      <c r="A23">
        <v>9644</v>
      </c>
      <c r="B23" t="s">
        <v>1831</v>
      </c>
      <c r="C23">
        <v>2011</v>
      </c>
      <c r="D23" s="14">
        <v>40609</v>
      </c>
      <c r="E23" s="14">
        <v>40614</v>
      </c>
      <c r="F23" t="s">
        <v>42</v>
      </c>
      <c r="G23" t="s">
        <v>1701</v>
      </c>
      <c r="H23" t="s">
        <v>1702</v>
      </c>
      <c r="I23" t="s">
        <v>37</v>
      </c>
      <c r="J23" t="s">
        <v>27</v>
      </c>
      <c r="K23" t="s">
        <v>57</v>
      </c>
      <c r="L23" t="s">
        <v>58</v>
      </c>
      <c r="M23">
        <v>98103</v>
      </c>
      <c r="N23" t="s">
        <v>40</v>
      </c>
      <c r="O23" t="s">
        <v>1297</v>
      </c>
      <c r="P23" t="s">
        <v>31</v>
      </c>
      <c r="Q23" t="s">
        <v>33</v>
      </c>
      <c r="R23" t="s">
        <v>1298</v>
      </c>
      <c r="S23">
        <v>481.56800000000004</v>
      </c>
      <c r="T23">
        <v>2</v>
      </c>
      <c r="U23">
        <v>0.2</v>
      </c>
      <c r="V23">
        <v>54.17639999999993</v>
      </c>
    </row>
    <row r="24" spans="1:22" x14ac:dyDescent="0.35">
      <c r="A24">
        <v>9643</v>
      </c>
      <c r="B24" t="s">
        <v>1831</v>
      </c>
      <c r="C24">
        <v>2011</v>
      </c>
      <c r="D24" s="14">
        <v>40609</v>
      </c>
      <c r="E24" s="14">
        <v>40614</v>
      </c>
      <c r="F24" t="s">
        <v>42</v>
      </c>
      <c r="G24" t="s">
        <v>1701</v>
      </c>
      <c r="H24" t="s">
        <v>1702</v>
      </c>
      <c r="I24" t="s">
        <v>37</v>
      </c>
      <c r="J24" t="s">
        <v>27</v>
      </c>
      <c r="K24" t="s">
        <v>57</v>
      </c>
      <c r="L24" t="s">
        <v>58</v>
      </c>
      <c r="M24">
        <v>98103</v>
      </c>
      <c r="N24" t="s">
        <v>40</v>
      </c>
      <c r="O24" t="s">
        <v>1809</v>
      </c>
      <c r="P24" t="s">
        <v>31</v>
      </c>
      <c r="Q24" t="s">
        <v>33</v>
      </c>
      <c r="R24" t="s">
        <v>1810</v>
      </c>
      <c r="S24">
        <v>436.70400000000006</v>
      </c>
      <c r="T24">
        <v>6</v>
      </c>
      <c r="U24">
        <v>0.2</v>
      </c>
      <c r="V24">
        <v>21.835199999999986</v>
      </c>
    </row>
    <row r="25" spans="1:22" x14ac:dyDescent="0.35">
      <c r="A25">
        <v>24</v>
      </c>
      <c r="B25" t="s">
        <v>74</v>
      </c>
      <c r="C25">
        <v>2014</v>
      </c>
      <c r="D25" s="14">
        <v>41837</v>
      </c>
      <c r="E25" s="14">
        <v>41839</v>
      </c>
      <c r="F25" t="s">
        <v>23</v>
      </c>
      <c r="G25" t="s">
        <v>75</v>
      </c>
      <c r="H25" t="s">
        <v>76</v>
      </c>
      <c r="I25" t="s">
        <v>26</v>
      </c>
      <c r="J25" t="s">
        <v>27</v>
      </c>
      <c r="K25" t="s">
        <v>77</v>
      </c>
      <c r="L25" t="s">
        <v>78</v>
      </c>
      <c r="M25">
        <v>19140</v>
      </c>
      <c r="N25" t="s">
        <v>79</v>
      </c>
      <c r="O25" t="s">
        <v>80</v>
      </c>
      <c r="P25" t="s">
        <v>31</v>
      </c>
      <c r="Q25" t="s">
        <v>33</v>
      </c>
      <c r="R25" t="s">
        <v>81</v>
      </c>
      <c r="S25">
        <v>71.371999999999986</v>
      </c>
      <c r="T25">
        <v>2</v>
      </c>
      <c r="U25">
        <v>0.3</v>
      </c>
      <c r="V25">
        <v>-1.0196000000000005</v>
      </c>
    </row>
    <row r="26" spans="1:22" x14ac:dyDescent="0.35">
      <c r="A26">
        <v>9636</v>
      </c>
      <c r="B26" t="s">
        <v>1830</v>
      </c>
      <c r="C26">
        <v>2011</v>
      </c>
      <c r="D26" s="14">
        <v>40830</v>
      </c>
      <c r="E26" s="14">
        <v>40833</v>
      </c>
      <c r="F26" t="s">
        <v>85</v>
      </c>
      <c r="G26" t="s">
        <v>1198</v>
      </c>
      <c r="H26" t="s">
        <v>1199</v>
      </c>
      <c r="I26" t="s">
        <v>26</v>
      </c>
      <c r="J26" t="s">
        <v>27</v>
      </c>
      <c r="K26" t="s">
        <v>889</v>
      </c>
      <c r="L26" t="s">
        <v>347</v>
      </c>
      <c r="M26">
        <v>2149</v>
      </c>
      <c r="N26" t="s">
        <v>79</v>
      </c>
      <c r="O26" t="s">
        <v>1464</v>
      </c>
      <c r="P26" t="s">
        <v>31</v>
      </c>
      <c r="Q26" t="s">
        <v>33</v>
      </c>
      <c r="R26" t="s">
        <v>1465</v>
      </c>
      <c r="S26">
        <v>1628.82</v>
      </c>
      <c r="T26">
        <v>9</v>
      </c>
      <c r="U26">
        <v>0</v>
      </c>
      <c r="V26">
        <v>260.61120000000017</v>
      </c>
    </row>
    <row r="27" spans="1:22" x14ac:dyDescent="0.35">
      <c r="A27">
        <v>9582</v>
      </c>
      <c r="B27" t="s">
        <v>1829</v>
      </c>
      <c r="C27">
        <v>2014</v>
      </c>
      <c r="D27" s="14">
        <v>41897</v>
      </c>
      <c r="E27" s="14">
        <v>41899</v>
      </c>
      <c r="F27" t="s">
        <v>85</v>
      </c>
      <c r="G27" t="s">
        <v>152</v>
      </c>
      <c r="H27" t="s">
        <v>153</v>
      </c>
      <c r="I27" t="s">
        <v>61</v>
      </c>
      <c r="J27" t="s">
        <v>27</v>
      </c>
      <c r="K27" t="s">
        <v>109</v>
      </c>
      <c r="L27" t="s">
        <v>110</v>
      </c>
      <c r="M27">
        <v>10035</v>
      </c>
      <c r="N27" t="s">
        <v>79</v>
      </c>
      <c r="O27" t="s">
        <v>1382</v>
      </c>
      <c r="P27" t="s">
        <v>31</v>
      </c>
      <c r="Q27" t="s">
        <v>33</v>
      </c>
      <c r="R27" t="s">
        <v>1383</v>
      </c>
      <c r="S27">
        <v>589.41</v>
      </c>
      <c r="T27">
        <v>5</v>
      </c>
      <c r="U27">
        <v>0.1</v>
      </c>
      <c r="V27">
        <v>-6.5490000000000492</v>
      </c>
    </row>
    <row r="28" spans="1:22" x14ac:dyDescent="0.35">
      <c r="A28">
        <v>9578</v>
      </c>
      <c r="B28" t="s">
        <v>1828</v>
      </c>
      <c r="C28">
        <v>2012</v>
      </c>
      <c r="D28" s="14">
        <v>41055</v>
      </c>
      <c r="E28" s="14">
        <v>41057</v>
      </c>
      <c r="F28" t="s">
        <v>23</v>
      </c>
      <c r="G28" t="s">
        <v>933</v>
      </c>
      <c r="H28" t="s">
        <v>934</v>
      </c>
      <c r="I28" t="s">
        <v>26</v>
      </c>
      <c r="J28" t="s">
        <v>27</v>
      </c>
      <c r="K28" t="s">
        <v>224</v>
      </c>
      <c r="L28" t="s">
        <v>63</v>
      </c>
      <c r="M28">
        <v>78207</v>
      </c>
      <c r="N28" t="s">
        <v>64</v>
      </c>
      <c r="O28" t="s">
        <v>967</v>
      </c>
      <c r="P28" t="s">
        <v>31</v>
      </c>
      <c r="Q28" t="s">
        <v>33</v>
      </c>
      <c r="R28" t="s">
        <v>968</v>
      </c>
      <c r="S28">
        <v>104.93</v>
      </c>
      <c r="T28">
        <v>5</v>
      </c>
      <c r="U28">
        <v>0.3</v>
      </c>
      <c r="V28">
        <v>-4.4969999999999999</v>
      </c>
    </row>
    <row r="29" spans="1:22" x14ac:dyDescent="0.35">
      <c r="A29">
        <v>9576</v>
      </c>
      <c r="B29" t="s">
        <v>1828</v>
      </c>
      <c r="C29">
        <v>2012</v>
      </c>
      <c r="D29" s="14">
        <v>41055</v>
      </c>
      <c r="E29" s="14">
        <v>41057</v>
      </c>
      <c r="F29" t="s">
        <v>23</v>
      </c>
      <c r="G29" t="s">
        <v>933</v>
      </c>
      <c r="H29" t="s">
        <v>934</v>
      </c>
      <c r="I29" t="s">
        <v>26</v>
      </c>
      <c r="J29" t="s">
        <v>27</v>
      </c>
      <c r="K29" t="s">
        <v>224</v>
      </c>
      <c r="L29" t="s">
        <v>63</v>
      </c>
      <c r="M29">
        <v>78207</v>
      </c>
      <c r="N29" t="s">
        <v>64</v>
      </c>
      <c r="O29" t="s">
        <v>148</v>
      </c>
      <c r="P29" t="s">
        <v>31</v>
      </c>
      <c r="Q29" t="s">
        <v>33</v>
      </c>
      <c r="R29" t="s">
        <v>149</v>
      </c>
      <c r="S29">
        <v>105.68599999999999</v>
      </c>
      <c r="T29">
        <v>1</v>
      </c>
      <c r="U29">
        <v>0.3</v>
      </c>
      <c r="V29">
        <v>-28.686199999999999</v>
      </c>
    </row>
    <row r="30" spans="1:22" x14ac:dyDescent="0.35">
      <c r="A30">
        <v>9566</v>
      </c>
      <c r="B30" t="s">
        <v>1827</v>
      </c>
      <c r="C30">
        <v>2011</v>
      </c>
      <c r="D30" s="14">
        <v>40633</v>
      </c>
      <c r="E30" s="14">
        <v>40633</v>
      </c>
      <c r="F30" t="s">
        <v>360</v>
      </c>
      <c r="G30" t="s">
        <v>511</v>
      </c>
      <c r="H30" t="s">
        <v>512</v>
      </c>
      <c r="I30" t="s">
        <v>26</v>
      </c>
      <c r="J30" t="s">
        <v>27</v>
      </c>
      <c r="K30" t="s">
        <v>280</v>
      </c>
      <c r="L30" t="s">
        <v>45</v>
      </c>
      <c r="M30">
        <v>33614</v>
      </c>
      <c r="N30" t="s">
        <v>30</v>
      </c>
      <c r="O30" t="s">
        <v>288</v>
      </c>
      <c r="P30" t="s">
        <v>31</v>
      </c>
      <c r="Q30" t="s">
        <v>33</v>
      </c>
      <c r="R30" t="s">
        <v>289</v>
      </c>
      <c r="S30">
        <v>1125.4879999999998</v>
      </c>
      <c r="T30">
        <v>7</v>
      </c>
      <c r="U30">
        <v>0.2</v>
      </c>
      <c r="V30">
        <v>98.480200000000082</v>
      </c>
    </row>
    <row r="31" spans="1:22" x14ac:dyDescent="0.35">
      <c r="A31">
        <v>9541</v>
      </c>
      <c r="B31" t="s">
        <v>1826</v>
      </c>
      <c r="C31">
        <v>2012</v>
      </c>
      <c r="D31" s="14">
        <v>41040</v>
      </c>
      <c r="E31" s="14">
        <v>41045</v>
      </c>
      <c r="F31" t="s">
        <v>23</v>
      </c>
      <c r="G31" t="s">
        <v>120</v>
      </c>
      <c r="H31" t="s">
        <v>121</v>
      </c>
      <c r="I31" t="s">
        <v>61</v>
      </c>
      <c r="J31" t="s">
        <v>27</v>
      </c>
      <c r="K31" t="s">
        <v>187</v>
      </c>
      <c r="L31" t="s">
        <v>128</v>
      </c>
      <c r="M31">
        <v>85023</v>
      </c>
      <c r="N31" t="s">
        <v>40</v>
      </c>
      <c r="O31" t="s">
        <v>771</v>
      </c>
      <c r="P31" t="s">
        <v>31</v>
      </c>
      <c r="Q31" t="s">
        <v>33</v>
      </c>
      <c r="R31" t="s">
        <v>772</v>
      </c>
      <c r="S31">
        <v>191.96800000000002</v>
      </c>
      <c r="T31">
        <v>7</v>
      </c>
      <c r="U31">
        <v>0.2</v>
      </c>
      <c r="V31">
        <v>16.797200000000004</v>
      </c>
    </row>
    <row r="32" spans="1:22" x14ac:dyDescent="0.35">
      <c r="A32">
        <v>9533</v>
      </c>
      <c r="B32" t="s">
        <v>1825</v>
      </c>
      <c r="C32">
        <v>2013</v>
      </c>
      <c r="D32" s="14">
        <v>41575</v>
      </c>
      <c r="E32" s="14">
        <v>41579</v>
      </c>
      <c r="F32" t="s">
        <v>42</v>
      </c>
      <c r="G32" t="s">
        <v>1045</v>
      </c>
      <c r="H32" t="s">
        <v>1046</v>
      </c>
      <c r="I32" t="s">
        <v>26</v>
      </c>
      <c r="J32" t="s">
        <v>27</v>
      </c>
      <c r="K32" t="s">
        <v>109</v>
      </c>
      <c r="L32" t="s">
        <v>110</v>
      </c>
      <c r="M32">
        <v>10011</v>
      </c>
      <c r="N32" t="s">
        <v>79</v>
      </c>
      <c r="O32" t="s">
        <v>1086</v>
      </c>
      <c r="P32" t="s">
        <v>31</v>
      </c>
      <c r="Q32" t="s">
        <v>33</v>
      </c>
      <c r="R32" t="s">
        <v>1087</v>
      </c>
      <c r="S32">
        <v>427.64400000000001</v>
      </c>
      <c r="T32">
        <v>14</v>
      </c>
      <c r="U32">
        <v>0.1</v>
      </c>
      <c r="V32">
        <v>80.777199999999979</v>
      </c>
    </row>
    <row r="33" spans="1:22" x14ac:dyDescent="0.35">
      <c r="A33">
        <v>9473</v>
      </c>
      <c r="B33" t="s">
        <v>1824</v>
      </c>
      <c r="C33">
        <v>2014</v>
      </c>
      <c r="D33" s="14">
        <v>41949</v>
      </c>
      <c r="E33" s="14">
        <v>41954</v>
      </c>
      <c r="F33" t="s">
        <v>23</v>
      </c>
      <c r="G33" t="s">
        <v>921</v>
      </c>
      <c r="H33" t="s">
        <v>922</v>
      </c>
      <c r="I33" t="s">
        <v>26</v>
      </c>
      <c r="J33" t="s">
        <v>27</v>
      </c>
      <c r="K33" t="s">
        <v>109</v>
      </c>
      <c r="L33" t="s">
        <v>110</v>
      </c>
      <c r="M33">
        <v>10024</v>
      </c>
      <c r="N33" t="s">
        <v>79</v>
      </c>
      <c r="O33" t="s">
        <v>1256</v>
      </c>
      <c r="P33" t="s">
        <v>31</v>
      </c>
      <c r="Q33" t="s">
        <v>33</v>
      </c>
      <c r="R33" t="s">
        <v>1257</v>
      </c>
      <c r="S33">
        <v>128.12400000000002</v>
      </c>
      <c r="T33">
        <v>2</v>
      </c>
      <c r="U33">
        <v>0.1</v>
      </c>
      <c r="V33">
        <v>24.2012</v>
      </c>
    </row>
    <row r="34" spans="1:22" x14ac:dyDescent="0.35">
      <c r="A34">
        <v>9463</v>
      </c>
      <c r="B34" t="s">
        <v>1823</v>
      </c>
      <c r="C34">
        <v>2014</v>
      </c>
      <c r="D34" s="14">
        <v>41969</v>
      </c>
      <c r="E34" s="14">
        <v>41974</v>
      </c>
      <c r="F34" t="s">
        <v>23</v>
      </c>
      <c r="G34" t="s">
        <v>125</v>
      </c>
      <c r="H34" t="s">
        <v>126</v>
      </c>
      <c r="I34" t="s">
        <v>37</v>
      </c>
      <c r="J34" t="s">
        <v>27</v>
      </c>
      <c r="K34" t="s">
        <v>399</v>
      </c>
      <c r="L34" t="s">
        <v>29</v>
      </c>
      <c r="M34">
        <v>40214</v>
      </c>
      <c r="N34" t="s">
        <v>30</v>
      </c>
      <c r="O34" t="s">
        <v>956</v>
      </c>
      <c r="P34" t="s">
        <v>31</v>
      </c>
      <c r="Q34" t="s">
        <v>33</v>
      </c>
      <c r="R34" t="s">
        <v>957</v>
      </c>
      <c r="S34">
        <v>701.96</v>
      </c>
      <c r="T34">
        <v>2</v>
      </c>
      <c r="U34">
        <v>0</v>
      </c>
      <c r="V34">
        <v>168.47040000000004</v>
      </c>
    </row>
    <row r="35" spans="1:22" x14ac:dyDescent="0.35">
      <c r="A35">
        <v>9429</v>
      </c>
      <c r="B35" t="s">
        <v>1822</v>
      </c>
      <c r="C35">
        <v>2011</v>
      </c>
      <c r="D35" s="14">
        <v>40674</v>
      </c>
      <c r="E35" s="14">
        <v>40679</v>
      </c>
      <c r="F35" t="s">
        <v>42</v>
      </c>
      <c r="G35" t="s">
        <v>266</v>
      </c>
      <c r="H35" t="s">
        <v>267</v>
      </c>
      <c r="I35" t="s">
        <v>37</v>
      </c>
      <c r="J35" t="s">
        <v>27</v>
      </c>
      <c r="K35" t="s">
        <v>441</v>
      </c>
      <c r="L35" t="s">
        <v>63</v>
      </c>
      <c r="M35">
        <v>77340</v>
      </c>
      <c r="N35" t="s">
        <v>64</v>
      </c>
      <c r="O35" t="s">
        <v>407</v>
      </c>
      <c r="P35" t="s">
        <v>31</v>
      </c>
      <c r="Q35" t="s">
        <v>33</v>
      </c>
      <c r="R35" t="s">
        <v>408</v>
      </c>
      <c r="S35">
        <v>1212.9599999999998</v>
      </c>
      <c r="T35">
        <v>8</v>
      </c>
      <c r="U35">
        <v>0.3</v>
      </c>
      <c r="V35">
        <v>-69.311999999999898</v>
      </c>
    </row>
    <row r="36" spans="1:22" x14ac:dyDescent="0.35">
      <c r="A36">
        <v>9426</v>
      </c>
      <c r="B36" t="s">
        <v>1821</v>
      </c>
      <c r="C36">
        <v>2011</v>
      </c>
      <c r="D36" s="14">
        <v>40798</v>
      </c>
      <c r="E36" s="14">
        <v>40803</v>
      </c>
      <c r="F36" t="s">
        <v>23</v>
      </c>
      <c r="G36" t="s">
        <v>1015</v>
      </c>
      <c r="H36" t="s">
        <v>1016</v>
      </c>
      <c r="I36" t="s">
        <v>26</v>
      </c>
      <c r="J36" t="s">
        <v>27</v>
      </c>
      <c r="K36" t="s">
        <v>109</v>
      </c>
      <c r="L36" t="s">
        <v>110</v>
      </c>
      <c r="M36">
        <v>10035</v>
      </c>
      <c r="N36" t="s">
        <v>79</v>
      </c>
      <c r="O36" t="s">
        <v>489</v>
      </c>
      <c r="P36" t="s">
        <v>31</v>
      </c>
      <c r="Q36" t="s">
        <v>33</v>
      </c>
      <c r="R36" t="s">
        <v>490</v>
      </c>
      <c r="S36">
        <v>3785.2920000000004</v>
      </c>
      <c r="T36">
        <v>6</v>
      </c>
      <c r="U36">
        <v>0.1</v>
      </c>
      <c r="V36">
        <v>420.58800000000019</v>
      </c>
    </row>
    <row r="37" spans="1:22" x14ac:dyDescent="0.35">
      <c r="A37">
        <v>9413</v>
      </c>
      <c r="B37" t="s">
        <v>1820</v>
      </c>
      <c r="C37">
        <v>2012</v>
      </c>
      <c r="D37" s="14">
        <v>40935</v>
      </c>
      <c r="E37" s="14">
        <v>40937</v>
      </c>
      <c r="F37" t="s">
        <v>85</v>
      </c>
      <c r="G37" t="s">
        <v>551</v>
      </c>
      <c r="H37" t="s">
        <v>552</v>
      </c>
      <c r="I37" t="s">
        <v>26</v>
      </c>
      <c r="J37" t="s">
        <v>27</v>
      </c>
      <c r="K37" t="s">
        <v>38</v>
      </c>
      <c r="L37" t="s">
        <v>39</v>
      </c>
      <c r="M37">
        <v>90036</v>
      </c>
      <c r="N37" t="s">
        <v>40</v>
      </c>
      <c r="O37" t="s">
        <v>489</v>
      </c>
      <c r="P37" t="s">
        <v>31</v>
      </c>
      <c r="Q37" t="s">
        <v>33</v>
      </c>
      <c r="R37" t="s">
        <v>490</v>
      </c>
      <c r="S37">
        <v>2803.92</v>
      </c>
      <c r="T37">
        <v>5</v>
      </c>
      <c r="U37">
        <v>0.2</v>
      </c>
      <c r="V37">
        <v>0</v>
      </c>
    </row>
    <row r="38" spans="1:22" x14ac:dyDescent="0.35">
      <c r="A38">
        <v>9395</v>
      </c>
      <c r="B38" t="s">
        <v>1819</v>
      </c>
      <c r="C38">
        <v>2011</v>
      </c>
      <c r="D38" s="14">
        <v>40806</v>
      </c>
      <c r="E38" s="14">
        <v>40809</v>
      </c>
      <c r="F38" t="s">
        <v>85</v>
      </c>
      <c r="G38" t="s">
        <v>1098</v>
      </c>
      <c r="H38" t="s">
        <v>1099</v>
      </c>
      <c r="I38" t="s">
        <v>26</v>
      </c>
      <c r="J38" t="s">
        <v>27</v>
      </c>
      <c r="K38" t="s">
        <v>109</v>
      </c>
      <c r="L38" t="s">
        <v>110</v>
      </c>
      <c r="M38">
        <v>10011</v>
      </c>
      <c r="N38" t="s">
        <v>79</v>
      </c>
      <c r="O38" t="s">
        <v>648</v>
      </c>
      <c r="P38" t="s">
        <v>31</v>
      </c>
      <c r="Q38" t="s">
        <v>33</v>
      </c>
      <c r="R38" t="s">
        <v>649</v>
      </c>
      <c r="S38">
        <v>631.78200000000004</v>
      </c>
      <c r="T38">
        <v>2</v>
      </c>
      <c r="U38">
        <v>0.1</v>
      </c>
      <c r="V38">
        <v>140.39599999999993</v>
      </c>
    </row>
    <row r="39" spans="1:22" x14ac:dyDescent="0.35">
      <c r="A39">
        <v>9393</v>
      </c>
      <c r="B39" t="s">
        <v>1818</v>
      </c>
      <c r="C39">
        <v>2012</v>
      </c>
      <c r="D39" s="14">
        <v>41207</v>
      </c>
      <c r="E39" s="14">
        <v>41207</v>
      </c>
      <c r="F39" t="s">
        <v>360</v>
      </c>
      <c r="G39" t="s">
        <v>723</v>
      </c>
      <c r="H39" t="s">
        <v>724</v>
      </c>
      <c r="I39" t="s">
        <v>37</v>
      </c>
      <c r="J39" t="s">
        <v>27</v>
      </c>
      <c r="K39" t="s">
        <v>256</v>
      </c>
      <c r="L39" t="s">
        <v>163</v>
      </c>
      <c r="M39">
        <v>80219</v>
      </c>
      <c r="N39" t="s">
        <v>40</v>
      </c>
      <c r="O39" t="s">
        <v>1251</v>
      </c>
      <c r="P39" t="s">
        <v>31</v>
      </c>
      <c r="Q39" t="s">
        <v>33</v>
      </c>
      <c r="R39" t="s">
        <v>1252</v>
      </c>
      <c r="S39">
        <v>582.33600000000001</v>
      </c>
      <c r="T39">
        <v>8</v>
      </c>
      <c r="U39">
        <v>0.2</v>
      </c>
      <c r="V39">
        <v>-29.116799999999955</v>
      </c>
    </row>
    <row r="40" spans="1:22" x14ac:dyDescent="0.35">
      <c r="A40">
        <v>9381</v>
      </c>
      <c r="B40" t="s">
        <v>1817</v>
      </c>
      <c r="C40">
        <v>2011</v>
      </c>
      <c r="D40" s="14">
        <v>40900</v>
      </c>
      <c r="E40" s="14">
        <v>40904</v>
      </c>
      <c r="F40" t="s">
        <v>23</v>
      </c>
      <c r="G40" t="s">
        <v>293</v>
      </c>
      <c r="H40" t="s">
        <v>294</v>
      </c>
      <c r="I40" t="s">
        <v>26</v>
      </c>
      <c r="J40" t="s">
        <v>27</v>
      </c>
      <c r="K40" t="s">
        <v>280</v>
      </c>
      <c r="L40" t="s">
        <v>45</v>
      </c>
      <c r="M40">
        <v>33614</v>
      </c>
      <c r="N40" t="s">
        <v>30</v>
      </c>
      <c r="O40" t="s">
        <v>237</v>
      </c>
      <c r="P40" t="s">
        <v>31</v>
      </c>
      <c r="Q40" t="s">
        <v>33</v>
      </c>
      <c r="R40" t="s">
        <v>238</v>
      </c>
      <c r="S40">
        <v>64.784000000000006</v>
      </c>
      <c r="T40">
        <v>1</v>
      </c>
      <c r="U40">
        <v>0.2</v>
      </c>
      <c r="V40">
        <v>6.4784000000000042</v>
      </c>
    </row>
    <row r="41" spans="1:22" x14ac:dyDescent="0.35">
      <c r="A41">
        <v>40</v>
      </c>
      <c r="B41" t="s">
        <v>86</v>
      </c>
      <c r="C41">
        <v>2012</v>
      </c>
      <c r="D41" s="14">
        <v>41270</v>
      </c>
      <c r="E41" s="14">
        <v>41274</v>
      </c>
      <c r="F41" t="s">
        <v>42</v>
      </c>
      <c r="G41" t="s">
        <v>87</v>
      </c>
      <c r="H41" t="s">
        <v>88</v>
      </c>
      <c r="I41" t="s">
        <v>61</v>
      </c>
      <c r="J41" t="s">
        <v>27</v>
      </c>
      <c r="K41" t="s">
        <v>84</v>
      </c>
      <c r="L41" t="s">
        <v>63</v>
      </c>
      <c r="M41">
        <v>77041</v>
      </c>
      <c r="N41" t="s">
        <v>64</v>
      </c>
      <c r="O41" t="s">
        <v>89</v>
      </c>
      <c r="P41" t="s">
        <v>31</v>
      </c>
      <c r="Q41" t="s">
        <v>33</v>
      </c>
      <c r="R41" t="s">
        <v>90</v>
      </c>
      <c r="S41">
        <v>212.05799999999999</v>
      </c>
      <c r="T41">
        <v>3</v>
      </c>
      <c r="U41">
        <v>0.3</v>
      </c>
      <c r="V41">
        <v>-15.146999999999991</v>
      </c>
    </row>
    <row r="42" spans="1:22" x14ac:dyDescent="0.35">
      <c r="A42">
        <v>9372</v>
      </c>
      <c r="B42" t="s">
        <v>1816</v>
      </c>
      <c r="C42">
        <v>2012</v>
      </c>
      <c r="D42" s="14">
        <v>41058</v>
      </c>
      <c r="E42" s="14">
        <v>41060</v>
      </c>
      <c r="F42" t="s">
        <v>85</v>
      </c>
      <c r="G42" t="s">
        <v>1629</v>
      </c>
      <c r="H42" t="s">
        <v>1630</v>
      </c>
      <c r="I42" t="s">
        <v>37</v>
      </c>
      <c r="J42" t="s">
        <v>27</v>
      </c>
      <c r="K42" t="s">
        <v>172</v>
      </c>
      <c r="L42" t="s">
        <v>173</v>
      </c>
      <c r="M42">
        <v>43229</v>
      </c>
      <c r="N42" t="s">
        <v>79</v>
      </c>
      <c r="O42" t="s">
        <v>148</v>
      </c>
      <c r="P42" t="s">
        <v>31</v>
      </c>
      <c r="Q42" t="s">
        <v>33</v>
      </c>
      <c r="R42" t="s">
        <v>149</v>
      </c>
      <c r="S42">
        <v>317.05799999999999</v>
      </c>
      <c r="T42">
        <v>3</v>
      </c>
      <c r="U42">
        <v>0.3</v>
      </c>
      <c r="V42">
        <v>-86.058600000000013</v>
      </c>
    </row>
    <row r="43" spans="1:22" x14ac:dyDescent="0.35">
      <c r="A43">
        <v>9370</v>
      </c>
      <c r="B43" t="s">
        <v>1815</v>
      </c>
      <c r="C43">
        <v>2014</v>
      </c>
      <c r="D43" s="14">
        <v>41951</v>
      </c>
      <c r="E43" s="14">
        <v>41953</v>
      </c>
      <c r="F43" t="s">
        <v>23</v>
      </c>
      <c r="G43" t="s">
        <v>870</v>
      </c>
      <c r="H43" t="s">
        <v>871</v>
      </c>
      <c r="I43" t="s">
        <v>37</v>
      </c>
      <c r="J43" t="s">
        <v>27</v>
      </c>
      <c r="K43" t="s">
        <v>744</v>
      </c>
      <c r="L43" t="s">
        <v>677</v>
      </c>
      <c r="M43">
        <v>20735</v>
      </c>
      <c r="N43" t="s">
        <v>79</v>
      </c>
      <c r="O43" t="s">
        <v>1251</v>
      </c>
      <c r="P43" t="s">
        <v>31</v>
      </c>
      <c r="Q43" t="s">
        <v>33</v>
      </c>
      <c r="R43" t="s">
        <v>1252</v>
      </c>
      <c r="S43">
        <v>272.96999999999997</v>
      </c>
      <c r="T43">
        <v>3</v>
      </c>
      <c r="U43">
        <v>0</v>
      </c>
      <c r="V43">
        <v>43.675200000000018</v>
      </c>
    </row>
    <row r="44" spans="1:22" x14ac:dyDescent="0.35">
      <c r="A44">
        <v>9353</v>
      </c>
      <c r="B44" t="s">
        <v>1814</v>
      </c>
      <c r="C44">
        <v>2014</v>
      </c>
      <c r="D44" s="14">
        <v>41907</v>
      </c>
      <c r="E44" s="14">
        <v>41909</v>
      </c>
      <c r="F44" t="s">
        <v>85</v>
      </c>
      <c r="G44" t="s">
        <v>442</v>
      </c>
      <c r="H44" t="s">
        <v>443</v>
      </c>
      <c r="I44" t="s">
        <v>26</v>
      </c>
      <c r="J44" t="s">
        <v>27</v>
      </c>
      <c r="K44" t="s">
        <v>122</v>
      </c>
      <c r="L44" t="s">
        <v>94</v>
      </c>
      <c r="M44">
        <v>60623</v>
      </c>
      <c r="N44" t="s">
        <v>64</v>
      </c>
      <c r="O44" t="s">
        <v>768</v>
      </c>
      <c r="P44" t="s">
        <v>31</v>
      </c>
      <c r="Q44" t="s">
        <v>33</v>
      </c>
      <c r="R44" t="s">
        <v>769</v>
      </c>
      <c r="S44">
        <v>520.46399999999994</v>
      </c>
      <c r="T44">
        <v>2</v>
      </c>
      <c r="U44">
        <v>0.3</v>
      </c>
      <c r="V44">
        <v>-14.870399999999961</v>
      </c>
    </row>
    <row r="45" spans="1:22" x14ac:dyDescent="0.35">
      <c r="A45">
        <v>9352</v>
      </c>
      <c r="B45" t="s">
        <v>1813</v>
      </c>
      <c r="C45">
        <v>2013</v>
      </c>
      <c r="D45" s="14">
        <v>41541</v>
      </c>
      <c r="E45" s="14">
        <v>41545</v>
      </c>
      <c r="F45" t="s">
        <v>42</v>
      </c>
      <c r="G45" t="s">
        <v>665</v>
      </c>
      <c r="H45" t="s">
        <v>666</v>
      </c>
      <c r="I45" t="s">
        <v>37</v>
      </c>
      <c r="J45" t="s">
        <v>27</v>
      </c>
      <c r="K45" t="s">
        <v>57</v>
      </c>
      <c r="L45" t="s">
        <v>58</v>
      </c>
      <c r="M45">
        <v>98115</v>
      </c>
      <c r="N45" t="s">
        <v>40</v>
      </c>
      <c r="O45" t="s">
        <v>418</v>
      </c>
      <c r="P45" t="s">
        <v>31</v>
      </c>
      <c r="Q45" t="s">
        <v>33</v>
      </c>
      <c r="R45" t="s">
        <v>419</v>
      </c>
      <c r="S45">
        <v>184.75200000000001</v>
      </c>
      <c r="T45">
        <v>3</v>
      </c>
      <c r="U45">
        <v>0.2</v>
      </c>
      <c r="V45">
        <v>-20.784600000000012</v>
      </c>
    </row>
    <row r="46" spans="1:22" x14ac:dyDescent="0.35">
      <c r="A46">
        <v>9348</v>
      </c>
      <c r="B46" t="s">
        <v>1812</v>
      </c>
      <c r="C46">
        <v>2014</v>
      </c>
      <c r="D46" s="14">
        <v>41688</v>
      </c>
      <c r="E46" s="14">
        <v>41691</v>
      </c>
      <c r="F46" t="s">
        <v>85</v>
      </c>
      <c r="G46" t="s">
        <v>585</v>
      </c>
      <c r="H46" t="s">
        <v>586</v>
      </c>
      <c r="I46" t="s">
        <v>61</v>
      </c>
      <c r="J46" t="s">
        <v>27</v>
      </c>
      <c r="K46" t="s">
        <v>114</v>
      </c>
      <c r="L46" t="s">
        <v>173</v>
      </c>
      <c r="M46">
        <v>45373</v>
      </c>
      <c r="N46" t="s">
        <v>79</v>
      </c>
      <c r="O46" t="s">
        <v>997</v>
      </c>
      <c r="P46" t="s">
        <v>31</v>
      </c>
      <c r="Q46" t="s">
        <v>33</v>
      </c>
      <c r="R46" t="s">
        <v>998</v>
      </c>
      <c r="S46">
        <v>899.43</v>
      </c>
      <c r="T46">
        <v>5</v>
      </c>
      <c r="U46">
        <v>0.3</v>
      </c>
      <c r="V46">
        <v>-12.84900000000016</v>
      </c>
    </row>
    <row r="47" spans="1:22" x14ac:dyDescent="0.35">
      <c r="A47">
        <v>9325</v>
      </c>
      <c r="B47" t="s">
        <v>1811</v>
      </c>
      <c r="C47">
        <v>2014</v>
      </c>
      <c r="D47" s="14">
        <v>41906</v>
      </c>
      <c r="E47" s="14">
        <v>41912</v>
      </c>
      <c r="F47" t="s">
        <v>42</v>
      </c>
      <c r="G47" t="s">
        <v>990</v>
      </c>
      <c r="H47" t="s">
        <v>991</v>
      </c>
      <c r="I47" t="s">
        <v>26</v>
      </c>
      <c r="J47" t="s">
        <v>27</v>
      </c>
      <c r="K47" t="s">
        <v>38</v>
      </c>
      <c r="L47" t="s">
        <v>39</v>
      </c>
      <c r="M47">
        <v>90036</v>
      </c>
      <c r="N47" t="s">
        <v>40</v>
      </c>
      <c r="O47" t="s">
        <v>768</v>
      </c>
      <c r="P47" t="s">
        <v>31</v>
      </c>
      <c r="Q47" t="s">
        <v>33</v>
      </c>
      <c r="R47" t="s">
        <v>769</v>
      </c>
      <c r="S47">
        <v>594.81600000000003</v>
      </c>
      <c r="T47">
        <v>2</v>
      </c>
      <c r="U47">
        <v>0.2</v>
      </c>
      <c r="V47">
        <v>59.481600000000014</v>
      </c>
    </row>
    <row r="48" spans="1:22" x14ac:dyDescent="0.35">
      <c r="A48">
        <v>9320</v>
      </c>
      <c r="B48" t="s">
        <v>1808</v>
      </c>
      <c r="C48">
        <v>2014</v>
      </c>
      <c r="D48" s="14">
        <v>41841</v>
      </c>
      <c r="E48" s="14">
        <v>41846</v>
      </c>
      <c r="F48" t="s">
        <v>42</v>
      </c>
      <c r="G48" t="s">
        <v>555</v>
      </c>
      <c r="H48" t="s">
        <v>556</v>
      </c>
      <c r="I48" t="s">
        <v>37</v>
      </c>
      <c r="J48" t="s">
        <v>27</v>
      </c>
      <c r="K48" t="s">
        <v>109</v>
      </c>
      <c r="L48" t="s">
        <v>110</v>
      </c>
      <c r="M48">
        <v>10009</v>
      </c>
      <c r="N48" t="s">
        <v>79</v>
      </c>
      <c r="O48" t="s">
        <v>1809</v>
      </c>
      <c r="P48" t="s">
        <v>31</v>
      </c>
      <c r="Q48" t="s">
        <v>33</v>
      </c>
      <c r="R48" t="s">
        <v>1810</v>
      </c>
      <c r="S48">
        <v>163.76400000000001</v>
      </c>
      <c r="T48">
        <v>2</v>
      </c>
      <c r="U48">
        <v>0.1</v>
      </c>
      <c r="V48">
        <v>25.474399999999999</v>
      </c>
    </row>
    <row r="49" spans="1:22" x14ac:dyDescent="0.35">
      <c r="A49">
        <v>9301</v>
      </c>
      <c r="B49" t="s">
        <v>1807</v>
      </c>
      <c r="C49">
        <v>2012</v>
      </c>
      <c r="D49" s="14">
        <v>41017</v>
      </c>
      <c r="E49" s="14">
        <v>41021</v>
      </c>
      <c r="F49" t="s">
        <v>23</v>
      </c>
      <c r="G49" t="s">
        <v>400</v>
      </c>
      <c r="H49" t="s">
        <v>401</v>
      </c>
      <c r="I49" t="s">
        <v>37</v>
      </c>
      <c r="J49" t="s">
        <v>27</v>
      </c>
      <c r="K49" t="s">
        <v>1422</v>
      </c>
      <c r="L49" t="s">
        <v>63</v>
      </c>
      <c r="M49">
        <v>78501</v>
      </c>
      <c r="N49" t="s">
        <v>64</v>
      </c>
      <c r="O49" t="s">
        <v>431</v>
      </c>
      <c r="P49" t="s">
        <v>31</v>
      </c>
      <c r="Q49" t="s">
        <v>33</v>
      </c>
      <c r="R49" t="s">
        <v>432</v>
      </c>
      <c r="S49">
        <v>56.686</v>
      </c>
      <c r="T49">
        <v>1</v>
      </c>
      <c r="U49">
        <v>0.3</v>
      </c>
      <c r="V49">
        <v>-20.245000000000008</v>
      </c>
    </row>
    <row r="50" spans="1:22" x14ac:dyDescent="0.35">
      <c r="A50">
        <v>9289</v>
      </c>
      <c r="B50" t="s">
        <v>1806</v>
      </c>
      <c r="C50">
        <v>2014</v>
      </c>
      <c r="D50" s="14">
        <v>41974</v>
      </c>
      <c r="E50" s="14">
        <v>41977</v>
      </c>
      <c r="F50" t="s">
        <v>85</v>
      </c>
      <c r="G50" t="s">
        <v>1058</v>
      </c>
      <c r="H50" t="s">
        <v>1059</v>
      </c>
      <c r="I50" t="s">
        <v>26</v>
      </c>
      <c r="J50" t="s">
        <v>27</v>
      </c>
      <c r="K50" t="s">
        <v>77</v>
      </c>
      <c r="L50" t="s">
        <v>78</v>
      </c>
      <c r="M50">
        <v>19134</v>
      </c>
      <c r="N50" t="s">
        <v>79</v>
      </c>
      <c r="O50" t="s">
        <v>997</v>
      </c>
      <c r="P50" t="s">
        <v>31</v>
      </c>
      <c r="Q50" t="s">
        <v>33</v>
      </c>
      <c r="R50" t="s">
        <v>998</v>
      </c>
      <c r="S50">
        <v>1079.316</v>
      </c>
      <c r="T50">
        <v>6</v>
      </c>
      <c r="U50">
        <v>0.3</v>
      </c>
      <c r="V50">
        <v>-15.418800000000203</v>
      </c>
    </row>
    <row r="51" spans="1:22" x14ac:dyDescent="0.35">
      <c r="A51">
        <v>9285</v>
      </c>
      <c r="B51" t="s">
        <v>1805</v>
      </c>
      <c r="C51">
        <v>2011</v>
      </c>
      <c r="D51" s="14">
        <v>40865</v>
      </c>
      <c r="E51" s="14">
        <v>40870</v>
      </c>
      <c r="F51" t="s">
        <v>42</v>
      </c>
      <c r="G51" t="s">
        <v>361</v>
      </c>
      <c r="H51" t="s">
        <v>362</v>
      </c>
      <c r="I51" t="s">
        <v>37</v>
      </c>
      <c r="J51" t="s">
        <v>27</v>
      </c>
      <c r="K51" t="s">
        <v>210</v>
      </c>
      <c r="L51" t="s">
        <v>68</v>
      </c>
      <c r="M51">
        <v>53132</v>
      </c>
      <c r="N51" t="s">
        <v>64</v>
      </c>
      <c r="O51" t="s">
        <v>543</v>
      </c>
      <c r="P51" t="s">
        <v>31</v>
      </c>
      <c r="Q51" t="s">
        <v>33</v>
      </c>
      <c r="R51" t="s">
        <v>544</v>
      </c>
      <c r="S51">
        <v>392.93999999999994</v>
      </c>
      <c r="T51">
        <v>3</v>
      </c>
      <c r="U51">
        <v>0</v>
      </c>
      <c r="V51">
        <v>43.223399999999984</v>
      </c>
    </row>
    <row r="52" spans="1:22" x14ac:dyDescent="0.35">
      <c r="A52">
        <v>9280</v>
      </c>
      <c r="B52" t="s">
        <v>1804</v>
      </c>
      <c r="C52">
        <v>2014</v>
      </c>
      <c r="D52" s="14">
        <v>41975</v>
      </c>
      <c r="E52" s="14">
        <v>41979</v>
      </c>
      <c r="F52" t="s">
        <v>42</v>
      </c>
      <c r="G52" t="s">
        <v>551</v>
      </c>
      <c r="H52" t="s">
        <v>552</v>
      </c>
      <c r="I52" t="s">
        <v>26</v>
      </c>
      <c r="J52" t="s">
        <v>27</v>
      </c>
      <c r="K52" t="s">
        <v>77</v>
      </c>
      <c r="L52" t="s">
        <v>78</v>
      </c>
      <c r="M52">
        <v>19140</v>
      </c>
      <c r="N52" t="s">
        <v>79</v>
      </c>
      <c r="O52" t="s">
        <v>468</v>
      </c>
      <c r="P52" t="s">
        <v>31</v>
      </c>
      <c r="Q52" t="s">
        <v>33</v>
      </c>
      <c r="R52" t="s">
        <v>469</v>
      </c>
      <c r="S52">
        <v>398.97199999999998</v>
      </c>
      <c r="T52">
        <v>2</v>
      </c>
      <c r="U52">
        <v>0.3</v>
      </c>
      <c r="V52">
        <v>-28.49799999999999</v>
      </c>
    </row>
    <row r="53" spans="1:22" x14ac:dyDescent="0.35">
      <c r="A53">
        <v>9268</v>
      </c>
      <c r="B53" t="s">
        <v>1803</v>
      </c>
      <c r="C53">
        <v>2012</v>
      </c>
      <c r="D53" s="14">
        <v>41177</v>
      </c>
      <c r="E53" s="14">
        <v>41177</v>
      </c>
      <c r="F53" t="s">
        <v>360</v>
      </c>
      <c r="G53" t="s">
        <v>513</v>
      </c>
      <c r="H53" t="s">
        <v>514</v>
      </c>
      <c r="I53" t="s">
        <v>26</v>
      </c>
      <c r="J53" t="s">
        <v>27</v>
      </c>
      <c r="K53" t="s">
        <v>813</v>
      </c>
      <c r="L53" t="s">
        <v>110</v>
      </c>
      <c r="M53">
        <v>11520</v>
      </c>
      <c r="N53" t="s">
        <v>79</v>
      </c>
      <c r="O53" t="s">
        <v>1553</v>
      </c>
      <c r="P53" t="s">
        <v>31</v>
      </c>
      <c r="Q53" t="s">
        <v>33</v>
      </c>
      <c r="R53" t="s">
        <v>1554</v>
      </c>
      <c r="S53">
        <v>102.58200000000001</v>
      </c>
      <c r="T53">
        <v>1</v>
      </c>
      <c r="U53">
        <v>0.1</v>
      </c>
      <c r="V53">
        <v>6.8388000000000009</v>
      </c>
    </row>
    <row r="54" spans="1:22" x14ac:dyDescent="0.35">
      <c r="A54">
        <v>53</v>
      </c>
      <c r="B54" t="s">
        <v>102</v>
      </c>
      <c r="C54">
        <v>2012</v>
      </c>
      <c r="D54" s="14">
        <v>41017</v>
      </c>
      <c r="E54" s="14">
        <v>41021</v>
      </c>
      <c r="F54" t="s">
        <v>42</v>
      </c>
      <c r="G54" t="s">
        <v>103</v>
      </c>
      <c r="H54" t="s">
        <v>104</v>
      </c>
      <c r="I54" t="s">
        <v>26</v>
      </c>
      <c r="J54" t="s">
        <v>27</v>
      </c>
      <c r="K54" t="s">
        <v>105</v>
      </c>
      <c r="L54" t="s">
        <v>106</v>
      </c>
      <c r="M54">
        <v>47150</v>
      </c>
      <c r="N54" t="s">
        <v>64</v>
      </c>
      <c r="O54" t="s">
        <v>107</v>
      </c>
      <c r="P54" t="s">
        <v>31</v>
      </c>
      <c r="Q54" t="s">
        <v>33</v>
      </c>
      <c r="R54" t="s">
        <v>108</v>
      </c>
      <c r="S54">
        <v>89.99</v>
      </c>
      <c r="T54">
        <v>1</v>
      </c>
      <c r="U54">
        <v>0</v>
      </c>
      <c r="V54">
        <v>17.098099999999988</v>
      </c>
    </row>
    <row r="55" spans="1:22" x14ac:dyDescent="0.35">
      <c r="A55">
        <v>9263</v>
      </c>
      <c r="B55" t="s">
        <v>1802</v>
      </c>
      <c r="C55">
        <v>2012</v>
      </c>
      <c r="D55" s="14">
        <v>41191</v>
      </c>
      <c r="E55" s="14">
        <v>41195</v>
      </c>
      <c r="F55" t="s">
        <v>42</v>
      </c>
      <c r="G55" t="s">
        <v>537</v>
      </c>
      <c r="H55" t="s">
        <v>538</v>
      </c>
      <c r="I55" t="s">
        <v>26</v>
      </c>
      <c r="J55" t="s">
        <v>27</v>
      </c>
      <c r="K55" t="s">
        <v>270</v>
      </c>
      <c r="L55" t="s">
        <v>100</v>
      </c>
      <c r="M55">
        <v>48227</v>
      </c>
      <c r="N55" t="s">
        <v>64</v>
      </c>
      <c r="O55" t="s">
        <v>137</v>
      </c>
      <c r="P55" t="s">
        <v>31</v>
      </c>
      <c r="Q55" t="s">
        <v>33</v>
      </c>
      <c r="R55" t="s">
        <v>138</v>
      </c>
      <c r="S55">
        <v>389.97</v>
      </c>
      <c r="T55">
        <v>3</v>
      </c>
      <c r="U55">
        <v>0</v>
      </c>
      <c r="V55">
        <v>35.097300000000004</v>
      </c>
    </row>
    <row r="56" spans="1:22" x14ac:dyDescent="0.35">
      <c r="A56">
        <v>9262</v>
      </c>
      <c r="B56" t="s">
        <v>1801</v>
      </c>
      <c r="C56">
        <v>2014</v>
      </c>
      <c r="D56" s="14">
        <v>41885</v>
      </c>
      <c r="E56" s="14">
        <v>41885</v>
      </c>
      <c r="F56" t="s">
        <v>360</v>
      </c>
      <c r="G56" t="s">
        <v>1348</v>
      </c>
      <c r="H56" t="s">
        <v>1349</v>
      </c>
      <c r="I56" t="s">
        <v>61</v>
      </c>
      <c r="J56" t="s">
        <v>27</v>
      </c>
      <c r="K56" t="s">
        <v>57</v>
      </c>
      <c r="L56" t="s">
        <v>58</v>
      </c>
      <c r="M56">
        <v>98103</v>
      </c>
      <c r="N56" t="s">
        <v>40</v>
      </c>
      <c r="O56" t="s">
        <v>107</v>
      </c>
      <c r="P56" t="s">
        <v>31</v>
      </c>
      <c r="Q56" t="s">
        <v>33</v>
      </c>
      <c r="R56" t="s">
        <v>108</v>
      </c>
      <c r="S56">
        <v>215.976</v>
      </c>
      <c r="T56">
        <v>3</v>
      </c>
      <c r="U56">
        <v>0.2</v>
      </c>
      <c r="V56">
        <v>-2.6997000000000355</v>
      </c>
    </row>
    <row r="57" spans="1:22" x14ac:dyDescent="0.35">
      <c r="A57">
        <v>9255</v>
      </c>
      <c r="B57" t="s">
        <v>1800</v>
      </c>
      <c r="C57">
        <v>2011</v>
      </c>
      <c r="D57" s="14">
        <v>40586</v>
      </c>
      <c r="E57" s="14">
        <v>40590</v>
      </c>
      <c r="F57" t="s">
        <v>23</v>
      </c>
      <c r="G57" t="s">
        <v>661</v>
      </c>
      <c r="H57" t="s">
        <v>662</v>
      </c>
      <c r="I57" t="s">
        <v>26</v>
      </c>
      <c r="J57" t="s">
        <v>27</v>
      </c>
      <c r="K57" t="s">
        <v>146</v>
      </c>
      <c r="L57" t="s">
        <v>200</v>
      </c>
      <c r="M57">
        <v>65203</v>
      </c>
      <c r="N57" t="s">
        <v>64</v>
      </c>
      <c r="O57" t="s">
        <v>123</v>
      </c>
      <c r="P57" t="s">
        <v>31</v>
      </c>
      <c r="Q57" t="s">
        <v>33</v>
      </c>
      <c r="R57" t="s">
        <v>124</v>
      </c>
      <c r="S57">
        <v>60.89</v>
      </c>
      <c r="T57">
        <v>1</v>
      </c>
      <c r="U57">
        <v>0</v>
      </c>
      <c r="V57">
        <v>15.222499999999997</v>
      </c>
    </row>
    <row r="58" spans="1:22" x14ac:dyDescent="0.35">
      <c r="A58">
        <v>9200</v>
      </c>
      <c r="B58" t="s">
        <v>1798</v>
      </c>
      <c r="C58">
        <v>2011</v>
      </c>
      <c r="D58" s="14">
        <v>40673</v>
      </c>
      <c r="E58" s="14">
        <v>40678</v>
      </c>
      <c r="F58" t="s">
        <v>42</v>
      </c>
      <c r="G58" t="s">
        <v>781</v>
      </c>
      <c r="H58" t="s">
        <v>782</v>
      </c>
      <c r="I58" t="s">
        <v>26</v>
      </c>
      <c r="J58" t="s">
        <v>27</v>
      </c>
      <c r="K58" t="s">
        <v>213</v>
      </c>
      <c r="L58" t="s">
        <v>39</v>
      </c>
      <c r="M58">
        <v>95123</v>
      </c>
      <c r="N58" t="s">
        <v>40</v>
      </c>
      <c r="O58" t="s">
        <v>1280</v>
      </c>
      <c r="P58" t="s">
        <v>31</v>
      </c>
      <c r="Q58" t="s">
        <v>33</v>
      </c>
      <c r="R58" t="s">
        <v>1281</v>
      </c>
      <c r="S58">
        <v>256.78400000000005</v>
      </c>
      <c r="T58">
        <v>1</v>
      </c>
      <c r="U58">
        <v>0.2</v>
      </c>
      <c r="V58">
        <v>32.097999999999971</v>
      </c>
    </row>
    <row r="59" spans="1:22" x14ac:dyDescent="0.35">
      <c r="A59">
        <v>58</v>
      </c>
      <c r="B59" t="s">
        <v>111</v>
      </c>
      <c r="C59">
        <v>2013</v>
      </c>
      <c r="D59" s="14">
        <v>41443</v>
      </c>
      <c r="E59" s="14">
        <v>41444</v>
      </c>
      <c r="F59" t="s">
        <v>85</v>
      </c>
      <c r="G59" t="s">
        <v>112</v>
      </c>
      <c r="H59" t="s">
        <v>113</v>
      </c>
      <c r="I59" t="s">
        <v>26</v>
      </c>
      <c r="J59" t="s">
        <v>27</v>
      </c>
      <c r="K59" t="s">
        <v>114</v>
      </c>
      <c r="L59" t="s">
        <v>110</v>
      </c>
      <c r="M59">
        <v>12180</v>
      </c>
      <c r="N59" t="s">
        <v>79</v>
      </c>
      <c r="O59" t="s">
        <v>115</v>
      </c>
      <c r="P59" t="s">
        <v>31</v>
      </c>
      <c r="Q59" t="s">
        <v>33</v>
      </c>
      <c r="R59" t="s">
        <v>116</v>
      </c>
      <c r="S59">
        <v>319.41000000000003</v>
      </c>
      <c r="T59">
        <v>5</v>
      </c>
      <c r="U59">
        <v>0.1</v>
      </c>
      <c r="V59">
        <v>7.0980000000000061</v>
      </c>
    </row>
    <row r="60" spans="1:22" x14ac:dyDescent="0.35">
      <c r="A60">
        <v>9186</v>
      </c>
      <c r="B60" t="s">
        <v>1795</v>
      </c>
      <c r="C60">
        <v>2014</v>
      </c>
      <c r="D60" s="14">
        <v>41859</v>
      </c>
      <c r="E60" s="14">
        <v>41863</v>
      </c>
      <c r="F60" t="s">
        <v>42</v>
      </c>
      <c r="G60" t="s">
        <v>350</v>
      </c>
      <c r="H60" t="s">
        <v>351</v>
      </c>
      <c r="I60" t="s">
        <v>26</v>
      </c>
      <c r="J60" t="s">
        <v>27</v>
      </c>
      <c r="K60" t="s">
        <v>872</v>
      </c>
      <c r="L60" t="s">
        <v>39</v>
      </c>
      <c r="M60">
        <v>92683</v>
      </c>
      <c r="N60" t="s">
        <v>40</v>
      </c>
      <c r="O60" t="s">
        <v>1796</v>
      </c>
      <c r="P60" t="s">
        <v>31</v>
      </c>
      <c r="Q60" t="s">
        <v>33</v>
      </c>
      <c r="R60" t="s">
        <v>1797</v>
      </c>
      <c r="S60">
        <v>207.18400000000003</v>
      </c>
      <c r="T60">
        <v>1</v>
      </c>
      <c r="U60">
        <v>0.2</v>
      </c>
      <c r="V60">
        <v>25.897999999999982</v>
      </c>
    </row>
    <row r="61" spans="1:22" x14ac:dyDescent="0.35">
      <c r="A61">
        <v>9163</v>
      </c>
      <c r="B61" t="s">
        <v>1794</v>
      </c>
      <c r="C61">
        <v>2013</v>
      </c>
      <c r="D61" s="14">
        <v>41617</v>
      </c>
      <c r="E61" s="14">
        <v>41621</v>
      </c>
      <c r="F61" t="s">
        <v>42</v>
      </c>
      <c r="G61" t="s">
        <v>363</v>
      </c>
      <c r="H61" t="s">
        <v>364</v>
      </c>
      <c r="I61" t="s">
        <v>26</v>
      </c>
      <c r="J61" t="s">
        <v>27</v>
      </c>
      <c r="K61" t="s">
        <v>1272</v>
      </c>
      <c r="L61" t="s">
        <v>68</v>
      </c>
      <c r="M61">
        <v>54703</v>
      </c>
      <c r="N61" t="s">
        <v>64</v>
      </c>
      <c r="O61" t="s">
        <v>615</v>
      </c>
      <c r="P61" t="s">
        <v>31</v>
      </c>
      <c r="Q61" t="s">
        <v>33</v>
      </c>
      <c r="R61" t="s">
        <v>616</v>
      </c>
      <c r="S61">
        <v>680.01</v>
      </c>
      <c r="T61">
        <v>3</v>
      </c>
      <c r="U61">
        <v>0</v>
      </c>
      <c r="V61">
        <v>176.80260000000001</v>
      </c>
    </row>
    <row r="62" spans="1:22" x14ac:dyDescent="0.35">
      <c r="A62">
        <v>9118</v>
      </c>
      <c r="B62" t="s">
        <v>1793</v>
      </c>
      <c r="C62">
        <v>2014</v>
      </c>
      <c r="D62" s="14">
        <v>41659</v>
      </c>
      <c r="E62" s="14">
        <v>41664</v>
      </c>
      <c r="F62" t="s">
        <v>23</v>
      </c>
      <c r="G62" t="s">
        <v>927</v>
      </c>
      <c r="H62" t="s">
        <v>928</v>
      </c>
      <c r="I62" t="s">
        <v>26</v>
      </c>
      <c r="J62" t="s">
        <v>27</v>
      </c>
      <c r="K62" t="s">
        <v>77</v>
      </c>
      <c r="L62" t="s">
        <v>78</v>
      </c>
      <c r="M62">
        <v>19140</v>
      </c>
      <c r="N62" t="s">
        <v>79</v>
      </c>
      <c r="O62" t="s">
        <v>710</v>
      </c>
      <c r="P62" t="s">
        <v>31</v>
      </c>
      <c r="Q62" t="s">
        <v>33</v>
      </c>
      <c r="R62" t="s">
        <v>711</v>
      </c>
      <c r="S62">
        <v>887.27099999999984</v>
      </c>
      <c r="T62">
        <v>3</v>
      </c>
      <c r="U62">
        <v>0.3</v>
      </c>
      <c r="V62">
        <v>-63.376499999999965</v>
      </c>
    </row>
    <row r="63" spans="1:22" x14ac:dyDescent="0.35">
      <c r="A63">
        <v>9088</v>
      </c>
      <c r="B63" t="s">
        <v>1792</v>
      </c>
      <c r="C63">
        <v>2013</v>
      </c>
      <c r="D63" s="14">
        <v>41544</v>
      </c>
      <c r="E63" s="14">
        <v>41548</v>
      </c>
      <c r="F63" t="s">
        <v>42</v>
      </c>
      <c r="G63" t="s">
        <v>1504</v>
      </c>
      <c r="H63" t="s">
        <v>1505</v>
      </c>
      <c r="I63" t="s">
        <v>37</v>
      </c>
      <c r="J63" t="s">
        <v>27</v>
      </c>
      <c r="K63" t="s">
        <v>84</v>
      </c>
      <c r="L63" t="s">
        <v>63</v>
      </c>
      <c r="M63">
        <v>77041</v>
      </c>
      <c r="N63" t="s">
        <v>64</v>
      </c>
      <c r="O63" t="s">
        <v>137</v>
      </c>
      <c r="P63" t="s">
        <v>31</v>
      </c>
      <c r="Q63" t="s">
        <v>33</v>
      </c>
      <c r="R63" t="s">
        <v>138</v>
      </c>
      <c r="S63">
        <v>454.96499999999997</v>
      </c>
      <c r="T63">
        <v>5</v>
      </c>
      <c r="U63">
        <v>0.3</v>
      </c>
      <c r="V63">
        <v>-136.48950000000002</v>
      </c>
    </row>
    <row r="64" spans="1:22" x14ac:dyDescent="0.35">
      <c r="A64">
        <v>9069</v>
      </c>
      <c r="B64" t="s">
        <v>1791</v>
      </c>
      <c r="C64">
        <v>2013</v>
      </c>
      <c r="D64" s="14">
        <v>41520</v>
      </c>
      <c r="E64" s="14">
        <v>41523</v>
      </c>
      <c r="F64" t="s">
        <v>23</v>
      </c>
      <c r="G64" t="s">
        <v>222</v>
      </c>
      <c r="H64" t="s">
        <v>223</v>
      </c>
      <c r="I64" t="s">
        <v>26</v>
      </c>
      <c r="J64" t="s">
        <v>27</v>
      </c>
      <c r="K64" t="s">
        <v>376</v>
      </c>
      <c r="L64" t="s">
        <v>58</v>
      </c>
      <c r="M64">
        <v>98198</v>
      </c>
      <c r="N64" t="s">
        <v>40</v>
      </c>
      <c r="O64" t="s">
        <v>107</v>
      </c>
      <c r="P64" t="s">
        <v>31</v>
      </c>
      <c r="Q64" t="s">
        <v>33</v>
      </c>
      <c r="R64" t="s">
        <v>108</v>
      </c>
      <c r="S64">
        <v>215.976</v>
      </c>
      <c r="T64">
        <v>3</v>
      </c>
      <c r="U64">
        <v>0.2</v>
      </c>
      <c r="V64">
        <v>-2.6997000000000355</v>
      </c>
    </row>
    <row r="65" spans="1:22" x14ac:dyDescent="0.35">
      <c r="A65">
        <v>9057</v>
      </c>
      <c r="B65" t="s">
        <v>1790</v>
      </c>
      <c r="C65">
        <v>2012</v>
      </c>
      <c r="D65" s="14">
        <v>41215</v>
      </c>
      <c r="E65" s="14">
        <v>41217</v>
      </c>
      <c r="F65" t="s">
        <v>85</v>
      </c>
      <c r="G65" t="s">
        <v>946</v>
      </c>
      <c r="H65" t="s">
        <v>947</v>
      </c>
      <c r="I65" t="s">
        <v>61</v>
      </c>
      <c r="J65" t="s">
        <v>27</v>
      </c>
      <c r="K65" t="s">
        <v>109</v>
      </c>
      <c r="L65" t="s">
        <v>110</v>
      </c>
      <c r="M65">
        <v>10011</v>
      </c>
      <c r="N65" t="s">
        <v>79</v>
      </c>
      <c r="O65" t="s">
        <v>1651</v>
      </c>
      <c r="P65" t="s">
        <v>31</v>
      </c>
      <c r="Q65" t="s">
        <v>33</v>
      </c>
      <c r="R65" t="s">
        <v>1652</v>
      </c>
      <c r="S65">
        <v>2621.3220000000001</v>
      </c>
      <c r="T65">
        <v>11</v>
      </c>
      <c r="U65">
        <v>0.1</v>
      </c>
      <c r="V65">
        <v>553.39019999999982</v>
      </c>
    </row>
    <row r="66" spans="1:22" x14ac:dyDescent="0.35">
      <c r="A66">
        <v>9033</v>
      </c>
      <c r="B66" t="s">
        <v>1789</v>
      </c>
      <c r="C66">
        <v>2014</v>
      </c>
      <c r="D66" s="14">
        <v>41813</v>
      </c>
      <c r="E66" s="14">
        <v>41817</v>
      </c>
      <c r="F66" t="s">
        <v>42</v>
      </c>
      <c r="G66" t="s">
        <v>158</v>
      </c>
      <c r="H66" t="s">
        <v>159</v>
      </c>
      <c r="I66" t="s">
        <v>61</v>
      </c>
      <c r="J66" t="s">
        <v>27</v>
      </c>
      <c r="K66" t="s">
        <v>270</v>
      </c>
      <c r="L66" t="s">
        <v>100</v>
      </c>
      <c r="M66">
        <v>48227</v>
      </c>
      <c r="N66" t="s">
        <v>64</v>
      </c>
      <c r="O66" t="s">
        <v>32</v>
      </c>
      <c r="P66" t="s">
        <v>31</v>
      </c>
      <c r="Q66" t="s">
        <v>33</v>
      </c>
      <c r="R66" t="s">
        <v>34</v>
      </c>
      <c r="S66">
        <v>487.96</v>
      </c>
      <c r="T66">
        <v>2</v>
      </c>
      <c r="U66">
        <v>0</v>
      </c>
      <c r="V66">
        <v>146.38799999999998</v>
      </c>
    </row>
    <row r="67" spans="1:22" x14ac:dyDescent="0.35">
      <c r="A67">
        <v>9024</v>
      </c>
      <c r="B67" t="s">
        <v>1788</v>
      </c>
      <c r="C67">
        <v>2012</v>
      </c>
      <c r="D67" s="14">
        <v>41089</v>
      </c>
      <c r="E67" s="14">
        <v>41092</v>
      </c>
      <c r="F67" t="s">
        <v>85</v>
      </c>
      <c r="G67" t="s">
        <v>895</v>
      </c>
      <c r="H67" t="s">
        <v>896</v>
      </c>
      <c r="I67" t="s">
        <v>26</v>
      </c>
      <c r="J67" t="s">
        <v>27</v>
      </c>
      <c r="K67" t="s">
        <v>109</v>
      </c>
      <c r="L67" t="s">
        <v>110</v>
      </c>
      <c r="M67">
        <v>10024</v>
      </c>
      <c r="N67" t="s">
        <v>79</v>
      </c>
      <c r="O67" t="s">
        <v>543</v>
      </c>
      <c r="P67" t="s">
        <v>31</v>
      </c>
      <c r="Q67" t="s">
        <v>33</v>
      </c>
      <c r="R67" t="s">
        <v>544</v>
      </c>
      <c r="S67">
        <v>117.88199999999999</v>
      </c>
      <c r="T67">
        <v>1</v>
      </c>
      <c r="U67">
        <v>0.1</v>
      </c>
      <c r="V67">
        <v>1.3097999999999956</v>
      </c>
    </row>
    <row r="68" spans="1:22" x14ac:dyDescent="0.35">
      <c r="A68">
        <v>67</v>
      </c>
      <c r="B68" t="s">
        <v>119</v>
      </c>
      <c r="C68">
        <v>2012</v>
      </c>
      <c r="D68" s="14">
        <v>41029</v>
      </c>
      <c r="E68" s="14">
        <v>41034</v>
      </c>
      <c r="F68" t="s">
        <v>42</v>
      </c>
      <c r="G68" t="s">
        <v>120</v>
      </c>
      <c r="H68" t="s">
        <v>121</v>
      </c>
      <c r="I68" t="s">
        <v>61</v>
      </c>
      <c r="J68" t="s">
        <v>27</v>
      </c>
      <c r="K68" t="s">
        <v>122</v>
      </c>
      <c r="L68" t="s">
        <v>94</v>
      </c>
      <c r="M68">
        <v>60610</v>
      </c>
      <c r="N68" t="s">
        <v>64</v>
      </c>
      <c r="O68" t="s">
        <v>123</v>
      </c>
      <c r="P68" t="s">
        <v>31</v>
      </c>
      <c r="Q68" t="s">
        <v>33</v>
      </c>
      <c r="R68" t="s">
        <v>124</v>
      </c>
      <c r="S68">
        <v>213.11499999999998</v>
      </c>
      <c r="T68">
        <v>5</v>
      </c>
      <c r="U68">
        <v>0.3</v>
      </c>
      <c r="V68">
        <v>-15.222500000000011</v>
      </c>
    </row>
    <row r="69" spans="1:22" x14ac:dyDescent="0.35">
      <c r="A69">
        <v>9000</v>
      </c>
      <c r="B69" t="s">
        <v>1787</v>
      </c>
      <c r="C69">
        <v>2014</v>
      </c>
      <c r="D69" s="14">
        <v>41773</v>
      </c>
      <c r="E69" s="14">
        <v>41777</v>
      </c>
      <c r="F69" t="s">
        <v>42</v>
      </c>
      <c r="G69" t="s">
        <v>786</v>
      </c>
      <c r="H69" t="s">
        <v>787</v>
      </c>
      <c r="I69" t="s">
        <v>61</v>
      </c>
      <c r="J69" t="s">
        <v>27</v>
      </c>
      <c r="K69" t="s">
        <v>77</v>
      </c>
      <c r="L69" t="s">
        <v>78</v>
      </c>
      <c r="M69">
        <v>19140</v>
      </c>
      <c r="N69" t="s">
        <v>79</v>
      </c>
      <c r="O69" t="s">
        <v>543</v>
      </c>
      <c r="P69" t="s">
        <v>31</v>
      </c>
      <c r="Q69" t="s">
        <v>33</v>
      </c>
      <c r="R69" t="s">
        <v>544</v>
      </c>
      <c r="S69">
        <v>458.42999999999995</v>
      </c>
      <c r="T69">
        <v>5</v>
      </c>
      <c r="U69">
        <v>0.3</v>
      </c>
      <c r="V69">
        <v>-124.431</v>
      </c>
    </row>
    <row r="70" spans="1:22" x14ac:dyDescent="0.35">
      <c r="A70">
        <v>8972</v>
      </c>
      <c r="B70" t="s">
        <v>1786</v>
      </c>
      <c r="C70">
        <v>2014</v>
      </c>
      <c r="D70" s="14">
        <v>41723</v>
      </c>
      <c r="E70" s="14">
        <v>41727</v>
      </c>
      <c r="F70" t="s">
        <v>42</v>
      </c>
      <c r="G70" t="s">
        <v>1100</v>
      </c>
      <c r="H70" t="s">
        <v>1101</v>
      </c>
      <c r="I70" t="s">
        <v>26</v>
      </c>
      <c r="J70" t="s">
        <v>27</v>
      </c>
      <c r="K70" t="s">
        <v>109</v>
      </c>
      <c r="L70" t="s">
        <v>110</v>
      </c>
      <c r="M70">
        <v>10011</v>
      </c>
      <c r="N70" t="s">
        <v>79</v>
      </c>
      <c r="O70" t="s">
        <v>654</v>
      </c>
      <c r="P70" t="s">
        <v>31</v>
      </c>
      <c r="Q70" t="s">
        <v>33</v>
      </c>
      <c r="R70" t="s">
        <v>655</v>
      </c>
      <c r="S70">
        <v>271.76400000000001</v>
      </c>
      <c r="T70">
        <v>2</v>
      </c>
      <c r="U70">
        <v>0.1</v>
      </c>
      <c r="V70">
        <v>60.391999999999967</v>
      </c>
    </row>
    <row r="71" spans="1:22" x14ac:dyDescent="0.35">
      <c r="A71">
        <v>8968</v>
      </c>
      <c r="B71" t="s">
        <v>1785</v>
      </c>
      <c r="C71">
        <v>2013</v>
      </c>
      <c r="D71" s="14">
        <v>41582</v>
      </c>
      <c r="E71" s="14">
        <v>41586</v>
      </c>
      <c r="F71" t="s">
        <v>42</v>
      </c>
      <c r="G71" t="s">
        <v>1208</v>
      </c>
      <c r="H71" t="s">
        <v>1209</v>
      </c>
      <c r="I71" t="s">
        <v>61</v>
      </c>
      <c r="J71" t="s">
        <v>27</v>
      </c>
      <c r="K71" t="s">
        <v>77</v>
      </c>
      <c r="L71" t="s">
        <v>78</v>
      </c>
      <c r="M71">
        <v>19120</v>
      </c>
      <c r="N71" t="s">
        <v>79</v>
      </c>
      <c r="O71" t="s">
        <v>396</v>
      </c>
      <c r="P71" t="s">
        <v>31</v>
      </c>
      <c r="Q71" t="s">
        <v>33</v>
      </c>
      <c r="R71" t="s">
        <v>397</v>
      </c>
      <c r="S71">
        <v>470.15499999999997</v>
      </c>
      <c r="T71">
        <v>7</v>
      </c>
      <c r="U71">
        <v>0.3</v>
      </c>
      <c r="V71">
        <v>-13.432999999999993</v>
      </c>
    </row>
    <row r="72" spans="1:22" x14ac:dyDescent="0.35">
      <c r="A72">
        <v>8961</v>
      </c>
      <c r="B72" t="s">
        <v>1784</v>
      </c>
      <c r="C72">
        <v>2014</v>
      </c>
      <c r="D72" s="14">
        <v>41969</v>
      </c>
      <c r="E72" s="14">
        <v>41974</v>
      </c>
      <c r="F72" t="s">
        <v>42</v>
      </c>
      <c r="G72" t="s">
        <v>442</v>
      </c>
      <c r="H72" t="s">
        <v>443</v>
      </c>
      <c r="I72" t="s">
        <v>26</v>
      </c>
      <c r="J72" t="s">
        <v>27</v>
      </c>
      <c r="K72" t="s">
        <v>84</v>
      </c>
      <c r="L72" t="s">
        <v>63</v>
      </c>
      <c r="M72">
        <v>77070</v>
      </c>
      <c r="N72" t="s">
        <v>64</v>
      </c>
      <c r="O72" t="s">
        <v>755</v>
      </c>
      <c r="P72" t="s">
        <v>31</v>
      </c>
      <c r="Q72" t="s">
        <v>33</v>
      </c>
      <c r="R72" t="s">
        <v>756</v>
      </c>
      <c r="S72">
        <v>853.92999999999984</v>
      </c>
      <c r="T72">
        <v>5</v>
      </c>
      <c r="U72">
        <v>0.3</v>
      </c>
      <c r="V72">
        <v>-24.397999999999911</v>
      </c>
    </row>
    <row r="73" spans="1:22" x14ac:dyDescent="0.35">
      <c r="A73">
        <v>8944</v>
      </c>
      <c r="B73" t="s">
        <v>1783</v>
      </c>
      <c r="C73">
        <v>2014</v>
      </c>
      <c r="D73" s="14">
        <v>41923</v>
      </c>
      <c r="E73" s="14">
        <v>41929</v>
      </c>
      <c r="F73" t="s">
        <v>42</v>
      </c>
      <c r="G73" t="s">
        <v>1048</v>
      </c>
      <c r="H73" t="s">
        <v>1049</v>
      </c>
      <c r="I73" t="s">
        <v>26</v>
      </c>
      <c r="J73" t="s">
        <v>27</v>
      </c>
      <c r="K73" t="s">
        <v>162</v>
      </c>
      <c r="L73" t="s">
        <v>94</v>
      </c>
      <c r="M73">
        <v>60505</v>
      </c>
      <c r="N73" t="s">
        <v>64</v>
      </c>
      <c r="O73" t="s">
        <v>1553</v>
      </c>
      <c r="P73" t="s">
        <v>31</v>
      </c>
      <c r="Q73" t="s">
        <v>33</v>
      </c>
      <c r="R73" t="s">
        <v>1554</v>
      </c>
      <c r="S73">
        <v>239.358</v>
      </c>
      <c r="T73">
        <v>3</v>
      </c>
      <c r="U73">
        <v>0.3</v>
      </c>
      <c r="V73">
        <v>-47.871600000000001</v>
      </c>
    </row>
    <row r="74" spans="1:22" x14ac:dyDescent="0.35">
      <c r="A74">
        <v>73</v>
      </c>
      <c r="B74" t="s">
        <v>132</v>
      </c>
      <c r="C74">
        <v>2012</v>
      </c>
      <c r="D74" s="14">
        <v>41025</v>
      </c>
      <c r="E74" s="14">
        <v>41031</v>
      </c>
      <c r="F74" t="s">
        <v>42</v>
      </c>
      <c r="G74" t="s">
        <v>133</v>
      </c>
      <c r="H74" t="s">
        <v>134</v>
      </c>
      <c r="I74" t="s">
        <v>26</v>
      </c>
      <c r="J74" t="s">
        <v>27</v>
      </c>
      <c r="K74" t="s">
        <v>135</v>
      </c>
      <c r="L74" t="s">
        <v>136</v>
      </c>
      <c r="M74">
        <v>38109</v>
      </c>
      <c r="N74" t="s">
        <v>30</v>
      </c>
      <c r="O74" t="s">
        <v>137</v>
      </c>
      <c r="P74" t="s">
        <v>31</v>
      </c>
      <c r="Q74" t="s">
        <v>33</v>
      </c>
      <c r="R74" t="s">
        <v>138</v>
      </c>
      <c r="S74">
        <v>831.93600000000015</v>
      </c>
      <c r="T74">
        <v>8</v>
      </c>
      <c r="U74">
        <v>0.2</v>
      </c>
      <c r="V74">
        <v>-114.39120000000003</v>
      </c>
    </row>
    <row r="75" spans="1:22" x14ac:dyDescent="0.35">
      <c r="A75">
        <v>8903</v>
      </c>
      <c r="B75" t="s">
        <v>1782</v>
      </c>
      <c r="C75">
        <v>2013</v>
      </c>
      <c r="D75" s="14">
        <v>41426</v>
      </c>
      <c r="E75" s="14">
        <v>41430</v>
      </c>
      <c r="F75" t="s">
        <v>42</v>
      </c>
      <c r="G75" t="s">
        <v>815</v>
      </c>
      <c r="H75" t="s">
        <v>816</v>
      </c>
      <c r="I75" t="s">
        <v>26</v>
      </c>
      <c r="J75" t="s">
        <v>27</v>
      </c>
      <c r="K75" t="s">
        <v>141</v>
      </c>
      <c r="L75" t="s">
        <v>94</v>
      </c>
      <c r="M75">
        <v>62521</v>
      </c>
      <c r="N75" t="s">
        <v>64</v>
      </c>
      <c r="O75" t="s">
        <v>1251</v>
      </c>
      <c r="P75" t="s">
        <v>31</v>
      </c>
      <c r="Q75" t="s">
        <v>33</v>
      </c>
      <c r="R75" t="s">
        <v>1252</v>
      </c>
      <c r="S75">
        <v>191.07899999999998</v>
      </c>
      <c r="T75">
        <v>3</v>
      </c>
      <c r="U75">
        <v>0.3</v>
      </c>
      <c r="V75">
        <v>-38.215799999999973</v>
      </c>
    </row>
    <row r="76" spans="1:22" x14ac:dyDescent="0.35">
      <c r="A76">
        <v>8893</v>
      </c>
      <c r="B76" t="s">
        <v>1781</v>
      </c>
      <c r="C76">
        <v>2012</v>
      </c>
      <c r="D76" s="14">
        <v>41244</v>
      </c>
      <c r="E76" s="14">
        <v>41249</v>
      </c>
      <c r="F76" t="s">
        <v>42</v>
      </c>
      <c r="G76" t="s">
        <v>1737</v>
      </c>
      <c r="H76" t="s">
        <v>1738</v>
      </c>
      <c r="I76" t="s">
        <v>61</v>
      </c>
      <c r="J76" t="s">
        <v>27</v>
      </c>
      <c r="K76" t="s">
        <v>290</v>
      </c>
      <c r="L76" t="s">
        <v>39</v>
      </c>
      <c r="M76">
        <v>92037</v>
      </c>
      <c r="N76" t="s">
        <v>40</v>
      </c>
      <c r="O76" t="s">
        <v>768</v>
      </c>
      <c r="P76" t="s">
        <v>31</v>
      </c>
      <c r="Q76" t="s">
        <v>33</v>
      </c>
      <c r="R76" t="s">
        <v>769</v>
      </c>
      <c r="S76">
        <v>2676.672</v>
      </c>
      <c r="T76">
        <v>9</v>
      </c>
      <c r="U76">
        <v>0.2</v>
      </c>
      <c r="V76">
        <v>267.66720000000009</v>
      </c>
    </row>
    <row r="77" spans="1:22" x14ac:dyDescent="0.35">
      <c r="A77">
        <v>8892</v>
      </c>
      <c r="B77" t="s">
        <v>1780</v>
      </c>
      <c r="C77">
        <v>2013</v>
      </c>
      <c r="D77" s="14">
        <v>41534</v>
      </c>
      <c r="E77" s="14">
        <v>41536</v>
      </c>
      <c r="F77" t="s">
        <v>85</v>
      </c>
      <c r="G77" t="s">
        <v>316</v>
      </c>
      <c r="H77" t="s">
        <v>317</v>
      </c>
      <c r="I77" t="s">
        <v>61</v>
      </c>
      <c r="J77" t="s">
        <v>27</v>
      </c>
      <c r="K77" t="s">
        <v>172</v>
      </c>
      <c r="L77" t="s">
        <v>352</v>
      </c>
      <c r="M77">
        <v>31907</v>
      </c>
      <c r="N77" t="s">
        <v>30</v>
      </c>
      <c r="O77" t="s">
        <v>123</v>
      </c>
      <c r="P77" t="s">
        <v>31</v>
      </c>
      <c r="Q77" t="s">
        <v>33</v>
      </c>
      <c r="R77" t="s">
        <v>124</v>
      </c>
      <c r="S77">
        <v>121.78</v>
      </c>
      <c r="T77">
        <v>2</v>
      </c>
      <c r="U77">
        <v>0</v>
      </c>
      <c r="V77">
        <v>30.444999999999993</v>
      </c>
    </row>
    <row r="78" spans="1:22" x14ac:dyDescent="0.35">
      <c r="A78">
        <v>8814</v>
      </c>
      <c r="B78" t="s">
        <v>1779</v>
      </c>
      <c r="C78">
        <v>2012</v>
      </c>
      <c r="D78" s="14">
        <v>41116</v>
      </c>
      <c r="E78" s="14">
        <v>41121</v>
      </c>
      <c r="F78" t="s">
        <v>42</v>
      </c>
      <c r="G78" t="s">
        <v>663</v>
      </c>
      <c r="H78" t="s">
        <v>664</v>
      </c>
      <c r="I78" t="s">
        <v>37</v>
      </c>
      <c r="J78" t="s">
        <v>27</v>
      </c>
      <c r="K78" t="s">
        <v>866</v>
      </c>
      <c r="L78" t="s">
        <v>128</v>
      </c>
      <c r="M78">
        <v>85301</v>
      </c>
      <c r="N78" t="s">
        <v>40</v>
      </c>
      <c r="O78" t="s">
        <v>626</v>
      </c>
      <c r="P78" t="s">
        <v>31</v>
      </c>
      <c r="Q78" t="s">
        <v>33</v>
      </c>
      <c r="R78" t="s">
        <v>627</v>
      </c>
      <c r="S78">
        <v>266.35200000000003</v>
      </c>
      <c r="T78">
        <v>3</v>
      </c>
      <c r="U78">
        <v>0.2</v>
      </c>
      <c r="V78">
        <v>13.317599999999985</v>
      </c>
    </row>
    <row r="79" spans="1:22" x14ac:dyDescent="0.35">
      <c r="A79">
        <v>8789</v>
      </c>
      <c r="B79" t="s">
        <v>1778</v>
      </c>
      <c r="C79">
        <v>2014</v>
      </c>
      <c r="D79" s="14">
        <v>41806</v>
      </c>
      <c r="E79" s="14">
        <v>41810</v>
      </c>
      <c r="F79" t="s">
        <v>42</v>
      </c>
      <c r="G79" t="s">
        <v>1000</v>
      </c>
      <c r="H79" t="s">
        <v>1001</v>
      </c>
      <c r="I79" t="s">
        <v>26</v>
      </c>
      <c r="J79" t="s">
        <v>27</v>
      </c>
      <c r="K79" t="s">
        <v>241</v>
      </c>
      <c r="L79" t="s">
        <v>54</v>
      </c>
      <c r="M79">
        <v>28110</v>
      </c>
      <c r="N79" t="s">
        <v>30</v>
      </c>
      <c r="O79" t="s">
        <v>868</v>
      </c>
      <c r="P79" t="s">
        <v>31</v>
      </c>
      <c r="Q79" t="s">
        <v>33</v>
      </c>
      <c r="R79" t="s">
        <v>869</v>
      </c>
      <c r="S79">
        <v>698.35200000000009</v>
      </c>
      <c r="T79">
        <v>3</v>
      </c>
      <c r="U79">
        <v>0.2</v>
      </c>
      <c r="V79">
        <v>52.376399999999961</v>
      </c>
    </row>
    <row r="80" spans="1:22" x14ac:dyDescent="0.35">
      <c r="A80">
        <v>8777</v>
      </c>
      <c r="B80" t="s">
        <v>1777</v>
      </c>
      <c r="C80">
        <v>2013</v>
      </c>
      <c r="D80" s="14">
        <v>41458</v>
      </c>
      <c r="E80" s="14">
        <v>41459</v>
      </c>
      <c r="F80" t="s">
        <v>85</v>
      </c>
      <c r="G80" t="s">
        <v>278</v>
      </c>
      <c r="H80" t="s">
        <v>279</v>
      </c>
      <c r="I80" t="s">
        <v>37</v>
      </c>
      <c r="J80" t="s">
        <v>27</v>
      </c>
      <c r="K80" t="s">
        <v>441</v>
      </c>
      <c r="L80" t="s">
        <v>63</v>
      </c>
      <c r="M80">
        <v>77340</v>
      </c>
      <c r="N80" t="s">
        <v>64</v>
      </c>
      <c r="O80" t="s">
        <v>654</v>
      </c>
      <c r="P80" t="s">
        <v>31</v>
      </c>
      <c r="Q80" t="s">
        <v>33</v>
      </c>
      <c r="R80" t="s">
        <v>655</v>
      </c>
      <c r="S80">
        <v>528.42999999999995</v>
      </c>
      <c r="T80">
        <v>5</v>
      </c>
      <c r="U80">
        <v>0.3</v>
      </c>
      <c r="V80">
        <v>0</v>
      </c>
    </row>
    <row r="81" spans="1:22" x14ac:dyDescent="0.35">
      <c r="A81">
        <v>8771</v>
      </c>
      <c r="B81" t="s">
        <v>1776</v>
      </c>
      <c r="C81">
        <v>2013</v>
      </c>
      <c r="D81" s="14">
        <v>41530</v>
      </c>
      <c r="E81" s="14">
        <v>41531</v>
      </c>
      <c r="F81" t="s">
        <v>360</v>
      </c>
      <c r="G81" t="s">
        <v>413</v>
      </c>
      <c r="H81" t="s">
        <v>414</v>
      </c>
      <c r="I81" t="s">
        <v>61</v>
      </c>
      <c r="J81" t="s">
        <v>27</v>
      </c>
      <c r="K81" t="s">
        <v>399</v>
      </c>
      <c r="L81" t="s">
        <v>163</v>
      </c>
      <c r="M81">
        <v>80027</v>
      </c>
      <c r="N81" t="s">
        <v>40</v>
      </c>
      <c r="O81" t="s">
        <v>721</v>
      </c>
      <c r="P81" t="s">
        <v>31</v>
      </c>
      <c r="Q81" t="s">
        <v>33</v>
      </c>
      <c r="R81" t="s">
        <v>722</v>
      </c>
      <c r="S81">
        <v>83.13600000000001</v>
      </c>
      <c r="T81">
        <v>4</v>
      </c>
      <c r="U81">
        <v>0.2</v>
      </c>
      <c r="V81">
        <v>5.1960000000000015</v>
      </c>
    </row>
    <row r="82" spans="1:22" x14ac:dyDescent="0.35">
      <c r="A82">
        <v>8721</v>
      </c>
      <c r="B82" t="s">
        <v>1775</v>
      </c>
      <c r="C82">
        <v>2013</v>
      </c>
      <c r="D82" s="14">
        <v>41438</v>
      </c>
      <c r="E82" s="14">
        <v>41442</v>
      </c>
      <c r="F82" t="s">
        <v>23</v>
      </c>
      <c r="G82" t="s">
        <v>1081</v>
      </c>
      <c r="H82" t="s">
        <v>1082</v>
      </c>
      <c r="I82" t="s">
        <v>61</v>
      </c>
      <c r="J82" t="s">
        <v>27</v>
      </c>
      <c r="K82" t="s">
        <v>84</v>
      </c>
      <c r="L82" t="s">
        <v>63</v>
      </c>
      <c r="M82">
        <v>77070</v>
      </c>
      <c r="N82" t="s">
        <v>64</v>
      </c>
      <c r="O82" t="s">
        <v>1420</v>
      </c>
      <c r="P82" t="s">
        <v>31</v>
      </c>
      <c r="Q82" t="s">
        <v>33</v>
      </c>
      <c r="R82" t="s">
        <v>1421</v>
      </c>
      <c r="S82">
        <v>379.37200000000001</v>
      </c>
      <c r="T82">
        <v>2</v>
      </c>
      <c r="U82">
        <v>0.3</v>
      </c>
      <c r="V82">
        <v>-119.23120000000003</v>
      </c>
    </row>
    <row r="83" spans="1:22" x14ac:dyDescent="0.35">
      <c r="A83">
        <v>8707</v>
      </c>
      <c r="B83" t="s">
        <v>1774</v>
      </c>
      <c r="C83">
        <v>2011</v>
      </c>
      <c r="D83" s="14">
        <v>40794</v>
      </c>
      <c r="E83" s="14">
        <v>40799</v>
      </c>
      <c r="F83" t="s">
        <v>42</v>
      </c>
      <c r="G83" t="s">
        <v>831</v>
      </c>
      <c r="H83" t="s">
        <v>832</v>
      </c>
      <c r="I83" t="s">
        <v>61</v>
      </c>
      <c r="J83" t="s">
        <v>27</v>
      </c>
      <c r="K83" t="s">
        <v>109</v>
      </c>
      <c r="L83" t="s">
        <v>110</v>
      </c>
      <c r="M83">
        <v>10009</v>
      </c>
      <c r="N83" t="s">
        <v>79</v>
      </c>
      <c r="O83" t="s">
        <v>855</v>
      </c>
      <c r="P83" t="s">
        <v>31</v>
      </c>
      <c r="Q83" t="s">
        <v>33</v>
      </c>
      <c r="R83" t="s">
        <v>856</v>
      </c>
      <c r="S83">
        <v>172.76400000000001</v>
      </c>
      <c r="T83">
        <v>2</v>
      </c>
      <c r="U83">
        <v>0.1</v>
      </c>
      <c r="V83">
        <v>13.437199999999986</v>
      </c>
    </row>
    <row r="84" spans="1:22" x14ac:dyDescent="0.35">
      <c r="A84">
        <v>8674</v>
      </c>
      <c r="B84" t="s">
        <v>1773</v>
      </c>
      <c r="C84">
        <v>2014</v>
      </c>
      <c r="D84" s="14">
        <v>41687</v>
      </c>
      <c r="E84" s="14">
        <v>41692</v>
      </c>
      <c r="F84" t="s">
        <v>42</v>
      </c>
      <c r="G84" t="s">
        <v>1012</v>
      </c>
      <c r="H84" t="s">
        <v>1013</v>
      </c>
      <c r="I84" t="s">
        <v>26</v>
      </c>
      <c r="J84" t="s">
        <v>27</v>
      </c>
      <c r="K84" t="s">
        <v>141</v>
      </c>
      <c r="L84" t="s">
        <v>94</v>
      </c>
      <c r="M84">
        <v>62521</v>
      </c>
      <c r="N84" t="s">
        <v>64</v>
      </c>
      <c r="O84" t="s">
        <v>183</v>
      </c>
      <c r="P84" t="s">
        <v>31</v>
      </c>
      <c r="Q84" t="s">
        <v>33</v>
      </c>
      <c r="R84" t="s">
        <v>184</v>
      </c>
      <c r="S84">
        <v>600.55799999999999</v>
      </c>
      <c r="T84">
        <v>3</v>
      </c>
      <c r="U84">
        <v>0.3</v>
      </c>
      <c r="V84">
        <v>-8.5794000000000779</v>
      </c>
    </row>
    <row r="85" spans="1:22" x14ac:dyDescent="0.35">
      <c r="A85">
        <v>8648</v>
      </c>
      <c r="B85" t="s">
        <v>1772</v>
      </c>
      <c r="C85">
        <v>2012</v>
      </c>
      <c r="D85" s="14">
        <v>41248</v>
      </c>
      <c r="E85" s="14">
        <v>41251</v>
      </c>
      <c r="F85" t="s">
        <v>85</v>
      </c>
      <c r="G85" t="s">
        <v>1194</v>
      </c>
      <c r="H85" t="s">
        <v>1195</v>
      </c>
      <c r="I85" t="s">
        <v>37</v>
      </c>
      <c r="J85" t="s">
        <v>27</v>
      </c>
      <c r="K85" t="s">
        <v>1167</v>
      </c>
      <c r="L85" t="s">
        <v>136</v>
      </c>
      <c r="M85">
        <v>37211</v>
      </c>
      <c r="N85" t="s">
        <v>30</v>
      </c>
      <c r="O85" t="s">
        <v>276</v>
      </c>
      <c r="P85" t="s">
        <v>31</v>
      </c>
      <c r="Q85" t="s">
        <v>33</v>
      </c>
      <c r="R85" t="s">
        <v>277</v>
      </c>
      <c r="S85">
        <v>97.424000000000007</v>
      </c>
      <c r="T85">
        <v>2</v>
      </c>
      <c r="U85">
        <v>0.2</v>
      </c>
      <c r="V85">
        <v>10.960199999999993</v>
      </c>
    </row>
    <row r="86" spans="1:22" x14ac:dyDescent="0.35">
      <c r="A86">
        <v>8647</v>
      </c>
      <c r="B86" t="s">
        <v>1771</v>
      </c>
      <c r="C86">
        <v>2013</v>
      </c>
      <c r="D86" s="14">
        <v>41604</v>
      </c>
      <c r="E86" s="14">
        <v>41608</v>
      </c>
      <c r="F86" t="s">
        <v>42</v>
      </c>
      <c r="G86" t="s">
        <v>1336</v>
      </c>
      <c r="H86" t="s">
        <v>1337</v>
      </c>
      <c r="I86" t="s">
        <v>26</v>
      </c>
      <c r="J86" t="s">
        <v>27</v>
      </c>
      <c r="K86" t="s">
        <v>38</v>
      </c>
      <c r="L86" t="s">
        <v>39</v>
      </c>
      <c r="M86">
        <v>90032</v>
      </c>
      <c r="N86" t="s">
        <v>40</v>
      </c>
      <c r="O86" t="s">
        <v>237</v>
      </c>
      <c r="P86" t="s">
        <v>31</v>
      </c>
      <c r="Q86" t="s">
        <v>33</v>
      </c>
      <c r="R86" t="s">
        <v>238</v>
      </c>
      <c r="S86">
        <v>194.35200000000003</v>
      </c>
      <c r="T86">
        <v>3</v>
      </c>
      <c r="U86">
        <v>0.2</v>
      </c>
      <c r="V86">
        <v>19.435200000000009</v>
      </c>
    </row>
    <row r="87" spans="1:22" x14ac:dyDescent="0.35">
      <c r="A87">
        <v>86</v>
      </c>
      <c r="B87" t="s">
        <v>145</v>
      </c>
      <c r="C87">
        <v>2014</v>
      </c>
      <c r="D87" s="14">
        <v>41788</v>
      </c>
      <c r="E87" s="14">
        <v>41790</v>
      </c>
      <c r="F87" t="s">
        <v>23</v>
      </c>
      <c r="G87" t="s">
        <v>98</v>
      </c>
      <c r="H87" t="s">
        <v>99</v>
      </c>
      <c r="I87" t="s">
        <v>26</v>
      </c>
      <c r="J87" t="s">
        <v>27</v>
      </c>
      <c r="K87" t="s">
        <v>146</v>
      </c>
      <c r="L87" t="s">
        <v>147</v>
      </c>
      <c r="M87">
        <v>29203</v>
      </c>
      <c r="N87" t="s">
        <v>30</v>
      </c>
      <c r="O87" t="s">
        <v>148</v>
      </c>
      <c r="P87" t="s">
        <v>31</v>
      </c>
      <c r="Q87" t="s">
        <v>33</v>
      </c>
      <c r="R87" t="s">
        <v>149</v>
      </c>
      <c r="S87">
        <v>301.95999999999998</v>
      </c>
      <c r="T87">
        <v>2</v>
      </c>
      <c r="U87">
        <v>0</v>
      </c>
      <c r="V87">
        <v>33.215599999999995</v>
      </c>
    </row>
    <row r="88" spans="1:22" x14ac:dyDescent="0.35">
      <c r="A88">
        <v>8563</v>
      </c>
      <c r="B88" t="s">
        <v>1770</v>
      </c>
      <c r="C88">
        <v>2013</v>
      </c>
      <c r="D88" s="14">
        <v>41367</v>
      </c>
      <c r="E88" s="14">
        <v>41371</v>
      </c>
      <c r="F88" t="s">
        <v>23</v>
      </c>
      <c r="G88" t="s">
        <v>540</v>
      </c>
      <c r="H88" t="s">
        <v>541</v>
      </c>
      <c r="I88" t="s">
        <v>37</v>
      </c>
      <c r="J88" t="s">
        <v>27</v>
      </c>
      <c r="K88" t="s">
        <v>646</v>
      </c>
      <c r="L88" t="s">
        <v>68</v>
      </c>
      <c r="M88">
        <v>53209</v>
      </c>
      <c r="N88" t="s">
        <v>64</v>
      </c>
      <c r="O88" t="s">
        <v>868</v>
      </c>
      <c r="P88" t="s">
        <v>31</v>
      </c>
      <c r="Q88" t="s">
        <v>33</v>
      </c>
      <c r="R88" t="s">
        <v>869</v>
      </c>
      <c r="S88">
        <v>1454.9</v>
      </c>
      <c r="T88">
        <v>5</v>
      </c>
      <c r="U88">
        <v>0</v>
      </c>
      <c r="V88">
        <v>378.274</v>
      </c>
    </row>
    <row r="89" spans="1:22" x14ac:dyDescent="0.35">
      <c r="A89">
        <v>8543</v>
      </c>
      <c r="B89" t="s">
        <v>1769</v>
      </c>
      <c r="C89">
        <v>2012</v>
      </c>
      <c r="D89" s="14">
        <v>41265</v>
      </c>
      <c r="E89" s="14">
        <v>41266</v>
      </c>
      <c r="F89" t="s">
        <v>85</v>
      </c>
      <c r="G89" t="s">
        <v>763</v>
      </c>
      <c r="H89" t="s">
        <v>764</v>
      </c>
      <c r="I89" t="s">
        <v>37</v>
      </c>
      <c r="J89" t="s">
        <v>27</v>
      </c>
      <c r="K89" t="s">
        <v>77</v>
      </c>
      <c r="L89" t="s">
        <v>78</v>
      </c>
      <c r="M89">
        <v>19140</v>
      </c>
      <c r="N89" t="s">
        <v>79</v>
      </c>
      <c r="O89" t="s">
        <v>761</v>
      </c>
      <c r="P89" t="s">
        <v>31</v>
      </c>
      <c r="Q89" t="s">
        <v>33</v>
      </c>
      <c r="R89" t="s">
        <v>762</v>
      </c>
      <c r="S89">
        <v>422.62499999999994</v>
      </c>
      <c r="T89">
        <v>7</v>
      </c>
      <c r="U89">
        <v>0.3</v>
      </c>
      <c r="V89">
        <v>0</v>
      </c>
    </row>
    <row r="90" spans="1:22" x14ac:dyDescent="0.35">
      <c r="A90">
        <v>8534</v>
      </c>
      <c r="B90" t="s">
        <v>1768</v>
      </c>
      <c r="C90">
        <v>2013</v>
      </c>
      <c r="D90" s="14">
        <v>41609</v>
      </c>
      <c r="E90" s="14">
        <v>41615</v>
      </c>
      <c r="F90" t="s">
        <v>42</v>
      </c>
      <c r="G90" t="s">
        <v>254</v>
      </c>
      <c r="H90" t="s">
        <v>255</v>
      </c>
      <c r="I90" t="s">
        <v>26</v>
      </c>
      <c r="J90" t="s">
        <v>27</v>
      </c>
      <c r="K90" t="s">
        <v>270</v>
      </c>
      <c r="L90" t="s">
        <v>100</v>
      </c>
      <c r="M90">
        <v>48227</v>
      </c>
      <c r="N90" t="s">
        <v>64</v>
      </c>
      <c r="O90" t="s">
        <v>137</v>
      </c>
      <c r="P90" t="s">
        <v>31</v>
      </c>
      <c r="Q90" t="s">
        <v>33</v>
      </c>
      <c r="R90" t="s">
        <v>138</v>
      </c>
      <c r="S90">
        <v>389.97</v>
      </c>
      <c r="T90">
        <v>3</v>
      </c>
      <c r="U90">
        <v>0</v>
      </c>
      <c r="V90">
        <v>35.097300000000004</v>
      </c>
    </row>
    <row r="91" spans="1:22" x14ac:dyDescent="0.35">
      <c r="A91">
        <v>8530</v>
      </c>
      <c r="B91" t="s">
        <v>1767</v>
      </c>
      <c r="C91">
        <v>2014</v>
      </c>
      <c r="D91" s="14">
        <v>41954</v>
      </c>
      <c r="E91" s="14">
        <v>41961</v>
      </c>
      <c r="F91" t="s">
        <v>42</v>
      </c>
      <c r="G91" t="s">
        <v>860</v>
      </c>
      <c r="H91" t="s">
        <v>861</v>
      </c>
      <c r="I91" t="s">
        <v>61</v>
      </c>
      <c r="J91" t="s">
        <v>27</v>
      </c>
      <c r="K91" t="s">
        <v>38</v>
      </c>
      <c r="L91" t="s">
        <v>39</v>
      </c>
      <c r="M91">
        <v>90008</v>
      </c>
      <c r="N91" t="s">
        <v>40</v>
      </c>
      <c r="O91" t="s">
        <v>1123</v>
      </c>
      <c r="P91" t="s">
        <v>31</v>
      </c>
      <c r="Q91" t="s">
        <v>33</v>
      </c>
      <c r="R91" t="s">
        <v>1124</v>
      </c>
      <c r="S91">
        <v>241.42399999999998</v>
      </c>
      <c r="T91">
        <v>2</v>
      </c>
      <c r="U91">
        <v>0.2</v>
      </c>
      <c r="V91">
        <v>-36.213599999999985</v>
      </c>
    </row>
    <row r="92" spans="1:22" x14ac:dyDescent="0.35">
      <c r="A92">
        <v>8521</v>
      </c>
      <c r="B92" t="s">
        <v>1766</v>
      </c>
      <c r="C92">
        <v>2014</v>
      </c>
      <c r="D92" s="14">
        <v>41978</v>
      </c>
      <c r="E92" s="14">
        <v>41984</v>
      </c>
      <c r="F92" t="s">
        <v>42</v>
      </c>
      <c r="G92" t="s">
        <v>1570</v>
      </c>
      <c r="H92" t="s">
        <v>1571</v>
      </c>
      <c r="I92" t="s">
        <v>26</v>
      </c>
      <c r="J92" t="s">
        <v>27</v>
      </c>
      <c r="K92" t="s">
        <v>1006</v>
      </c>
      <c r="L92" t="s">
        <v>249</v>
      </c>
      <c r="M92">
        <v>7501</v>
      </c>
      <c r="N92" t="s">
        <v>79</v>
      </c>
      <c r="O92" t="s">
        <v>274</v>
      </c>
      <c r="P92" t="s">
        <v>31</v>
      </c>
      <c r="Q92" t="s">
        <v>33</v>
      </c>
      <c r="R92" t="s">
        <v>275</v>
      </c>
      <c r="S92">
        <v>302.94</v>
      </c>
      <c r="T92">
        <v>3</v>
      </c>
      <c r="U92">
        <v>0</v>
      </c>
      <c r="V92">
        <v>18.176399999999973</v>
      </c>
    </row>
    <row r="93" spans="1:22" x14ac:dyDescent="0.35">
      <c r="A93">
        <v>8520</v>
      </c>
      <c r="B93" t="s">
        <v>1766</v>
      </c>
      <c r="C93">
        <v>2014</v>
      </c>
      <c r="D93" s="14">
        <v>41978</v>
      </c>
      <c r="E93" s="14">
        <v>41984</v>
      </c>
      <c r="F93" t="s">
        <v>42</v>
      </c>
      <c r="G93" t="s">
        <v>1570</v>
      </c>
      <c r="H93" t="s">
        <v>1571</v>
      </c>
      <c r="I93" t="s">
        <v>26</v>
      </c>
      <c r="J93" t="s">
        <v>27</v>
      </c>
      <c r="K93" t="s">
        <v>1006</v>
      </c>
      <c r="L93" t="s">
        <v>249</v>
      </c>
      <c r="M93">
        <v>7501</v>
      </c>
      <c r="N93" t="s">
        <v>79</v>
      </c>
      <c r="O93" t="s">
        <v>230</v>
      </c>
      <c r="P93" t="s">
        <v>31</v>
      </c>
      <c r="Q93" t="s">
        <v>33</v>
      </c>
      <c r="R93" t="s">
        <v>231</v>
      </c>
      <c r="S93">
        <v>182.22</v>
      </c>
      <c r="T93">
        <v>3</v>
      </c>
      <c r="U93">
        <v>0</v>
      </c>
      <c r="V93">
        <v>45.555000000000007</v>
      </c>
    </row>
    <row r="94" spans="1:22" x14ac:dyDescent="0.35">
      <c r="A94">
        <v>8505</v>
      </c>
      <c r="B94" t="s">
        <v>1765</v>
      </c>
      <c r="C94">
        <v>2013</v>
      </c>
      <c r="D94" s="14">
        <v>41397</v>
      </c>
      <c r="E94" s="14">
        <v>41401</v>
      </c>
      <c r="F94" t="s">
        <v>42</v>
      </c>
      <c r="G94" t="s">
        <v>1473</v>
      </c>
      <c r="H94" t="s">
        <v>1474</v>
      </c>
      <c r="I94" t="s">
        <v>26</v>
      </c>
      <c r="J94" t="s">
        <v>27</v>
      </c>
      <c r="K94" t="s">
        <v>438</v>
      </c>
      <c r="L94" t="s">
        <v>63</v>
      </c>
      <c r="M94">
        <v>79109</v>
      </c>
      <c r="N94" t="s">
        <v>64</v>
      </c>
      <c r="O94" t="s">
        <v>1382</v>
      </c>
      <c r="P94" t="s">
        <v>31</v>
      </c>
      <c r="Q94" t="s">
        <v>33</v>
      </c>
      <c r="R94" t="s">
        <v>1383</v>
      </c>
      <c r="S94">
        <v>366.74399999999997</v>
      </c>
      <c r="T94">
        <v>4</v>
      </c>
      <c r="U94">
        <v>0.3</v>
      </c>
      <c r="V94">
        <v>-110.02320000000003</v>
      </c>
    </row>
    <row r="95" spans="1:22" x14ac:dyDescent="0.35">
      <c r="A95">
        <v>8503</v>
      </c>
      <c r="B95" t="s">
        <v>1764</v>
      </c>
      <c r="C95">
        <v>2012</v>
      </c>
      <c r="D95" s="14">
        <v>40968</v>
      </c>
      <c r="E95" s="14">
        <v>40971</v>
      </c>
      <c r="F95" t="s">
        <v>23</v>
      </c>
      <c r="G95" t="s">
        <v>1328</v>
      </c>
      <c r="H95" t="s">
        <v>1329</v>
      </c>
      <c r="I95" t="s">
        <v>37</v>
      </c>
      <c r="J95" t="s">
        <v>27</v>
      </c>
      <c r="K95" t="s">
        <v>38</v>
      </c>
      <c r="L95" t="s">
        <v>39</v>
      </c>
      <c r="M95">
        <v>90045</v>
      </c>
      <c r="N95" t="s">
        <v>40</v>
      </c>
      <c r="O95" t="s">
        <v>418</v>
      </c>
      <c r="P95" t="s">
        <v>31</v>
      </c>
      <c r="Q95" t="s">
        <v>33</v>
      </c>
      <c r="R95" t="s">
        <v>419</v>
      </c>
      <c r="S95">
        <v>184.75200000000001</v>
      </c>
      <c r="T95">
        <v>3</v>
      </c>
      <c r="U95">
        <v>0.2</v>
      </c>
      <c r="V95">
        <v>-20.784600000000012</v>
      </c>
    </row>
    <row r="96" spans="1:22" x14ac:dyDescent="0.35">
      <c r="A96">
        <v>8457</v>
      </c>
      <c r="B96" t="s">
        <v>1763</v>
      </c>
      <c r="C96">
        <v>2014</v>
      </c>
      <c r="D96" s="14">
        <v>41788</v>
      </c>
      <c r="E96" s="14">
        <v>41793</v>
      </c>
      <c r="F96" t="s">
        <v>23</v>
      </c>
      <c r="G96" t="s">
        <v>564</v>
      </c>
      <c r="H96" t="s">
        <v>565</v>
      </c>
      <c r="I96" t="s">
        <v>37</v>
      </c>
      <c r="J96" t="s">
        <v>27</v>
      </c>
      <c r="K96" t="s">
        <v>122</v>
      </c>
      <c r="L96" t="s">
        <v>94</v>
      </c>
      <c r="M96">
        <v>60653</v>
      </c>
      <c r="N96" t="s">
        <v>64</v>
      </c>
      <c r="O96" t="s">
        <v>123</v>
      </c>
      <c r="P96" t="s">
        <v>31</v>
      </c>
      <c r="Q96" t="s">
        <v>33</v>
      </c>
      <c r="R96" t="s">
        <v>191</v>
      </c>
      <c r="S96">
        <v>106.869</v>
      </c>
      <c r="T96">
        <v>3</v>
      </c>
      <c r="U96">
        <v>0.3</v>
      </c>
      <c r="V96">
        <v>-29.007299999999994</v>
      </c>
    </row>
    <row r="97" spans="1:22" x14ac:dyDescent="0.35">
      <c r="A97">
        <v>8453</v>
      </c>
      <c r="B97" t="s">
        <v>1762</v>
      </c>
      <c r="C97">
        <v>2013</v>
      </c>
      <c r="D97" s="14">
        <v>41383</v>
      </c>
      <c r="E97" s="14">
        <v>41388</v>
      </c>
      <c r="F97" t="s">
        <v>42</v>
      </c>
      <c r="G97" t="s">
        <v>1538</v>
      </c>
      <c r="H97" t="s">
        <v>1539</v>
      </c>
      <c r="I97" t="s">
        <v>37</v>
      </c>
      <c r="J97" t="s">
        <v>27</v>
      </c>
      <c r="K97" t="s">
        <v>84</v>
      </c>
      <c r="L97" t="s">
        <v>63</v>
      </c>
      <c r="M97">
        <v>77070</v>
      </c>
      <c r="N97" t="s">
        <v>64</v>
      </c>
      <c r="O97" t="s">
        <v>741</v>
      </c>
      <c r="P97" t="s">
        <v>31</v>
      </c>
      <c r="Q97" t="s">
        <v>33</v>
      </c>
      <c r="R97" t="s">
        <v>742</v>
      </c>
      <c r="S97">
        <v>344.37199999999996</v>
      </c>
      <c r="T97">
        <v>4</v>
      </c>
      <c r="U97">
        <v>0.3</v>
      </c>
      <c r="V97">
        <v>-93.472400000000022</v>
      </c>
    </row>
    <row r="98" spans="1:22" x14ac:dyDescent="0.35">
      <c r="A98">
        <v>8402</v>
      </c>
      <c r="B98" t="s">
        <v>1761</v>
      </c>
      <c r="C98">
        <v>2012</v>
      </c>
      <c r="D98" s="14">
        <v>41248</v>
      </c>
      <c r="E98" s="14">
        <v>41252</v>
      </c>
      <c r="F98" t="s">
        <v>23</v>
      </c>
      <c r="G98" t="s">
        <v>1168</v>
      </c>
      <c r="H98" t="s">
        <v>1169</v>
      </c>
      <c r="I98" t="s">
        <v>26</v>
      </c>
      <c r="J98" t="s">
        <v>27</v>
      </c>
      <c r="K98" t="s">
        <v>109</v>
      </c>
      <c r="L98" t="s">
        <v>110</v>
      </c>
      <c r="M98">
        <v>10009</v>
      </c>
      <c r="N98" t="s">
        <v>79</v>
      </c>
      <c r="O98" t="s">
        <v>1326</v>
      </c>
      <c r="P98" t="s">
        <v>31</v>
      </c>
      <c r="Q98" t="s">
        <v>33</v>
      </c>
      <c r="R98" t="s">
        <v>1327</v>
      </c>
      <c r="S98">
        <v>164.64599999999999</v>
      </c>
      <c r="T98">
        <v>3</v>
      </c>
      <c r="U98">
        <v>0.1</v>
      </c>
      <c r="V98">
        <v>12.805799999999994</v>
      </c>
    </row>
    <row r="99" spans="1:22" x14ac:dyDescent="0.35">
      <c r="A99">
        <v>8399</v>
      </c>
      <c r="B99" t="s">
        <v>1760</v>
      </c>
      <c r="C99">
        <v>2014</v>
      </c>
      <c r="D99" s="14">
        <v>41946</v>
      </c>
      <c r="E99" s="14">
        <v>41951</v>
      </c>
      <c r="F99" t="s">
        <v>23</v>
      </c>
      <c r="G99" t="s">
        <v>1273</v>
      </c>
      <c r="H99" t="s">
        <v>1274</v>
      </c>
      <c r="I99" t="s">
        <v>61</v>
      </c>
      <c r="J99" t="s">
        <v>27</v>
      </c>
      <c r="K99" t="s">
        <v>129</v>
      </c>
      <c r="L99" t="s">
        <v>173</v>
      </c>
      <c r="M99">
        <v>45503</v>
      </c>
      <c r="N99" t="s">
        <v>79</v>
      </c>
      <c r="O99" t="s">
        <v>799</v>
      </c>
      <c r="P99" t="s">
        <v>31</v>
      </c>
      <c r="Q99" t="s">
        <v>33</v>
      </c>
      <c r="R99" t="s">
        <v>800</v>
      </c>
      <c r="S99">
        <v>155.37199999999999</v>
      </c>
      <c r="T99">
        <v>2</v>
      </c>
      <c r="U99">
        <v>0.3</v>
      </c>
      <c r="V99">
        <v>-35.513599999999997</v>
      </c>
    </row>
    <row r="100" spans="1:22" x14ac:dyDescent="0.35">
      <c r="A100">
        <v>8383</v>
      </c>
      <c r="B100" t="s">
        <v>1759</v>
      </c>
      <c r="C100">
        <v>2013</v>
      </c>
      <c r="D100" s="14">
        <v>41313</v>
      </c>
      <c r="E100" s="14">
        <v>41320</v>
      </c>
      <c r="F100" t="s">
        <v>42</v>
      </c>
      <c r="G100" t="s">
        <v>1594</v>
      </c>
      <c r="H100" t="s">
        <v>1595</v>
      </c>
      <c r="I100" t="s">
        <v>37</v>
      </c>
      <c r="J100" t="s">
        <v>27</v>
      </c>
      <c r="K100" t="s">
        <v>84</v>
      </c>
      <c r="L100" t="s">
        <v>63</v>
      </c>
      <c r="M100">
        <v>77036</v>
      </c>
      <c r="N100" t="s">
        <v>64</v>
      </c>
      <c r="O100" t="s">
        <v>761</v>
      </c>
      <c r="P100" t="s">
        <v>31</v>
      </c>
      <c r="Q100" t="s">
        <v>33</v>
      </c>
      <c r="R100" t="s">
        <v>762</v>
      </c>
      <c r="S100">
        <v>241.49999999999997</v>
      </c>
      <c r="T100">
        <v>4</v>
      </c>
      <c r="U100">
        <v>0.3</v>
      </c>
      <c r="V100">
        <v>0</v>
      </c>
    </row>
    <row r="101" spans="1:22" x14ac:dyDescent="0.35">
      <c r="A101">
        <v>8346</v>
      </c>
      <c r="B101" t="s">
        <v>1758</v>
      </c>
      <c r="C101">
        <v>2011</v>
      </c>
      <c r="D101" s="14">
        <v>40623</v>
      </c>
      <c r="E101" s="14">
        <v>40627</v>
      </c>
      <c r="F101" t="s">
        <v>42</v>
      </c>
      <c r="G101" t="s">
        <v>640</v>
      </c>
      <c r="H101" t="s">
        <v>641</v>
      </c>
      <c r="I101" t="s">
        <v>26</v>
      </c>
      <c r="J101" t="s">
        <v>27</v>
      </c>
      <c r="K101" t="s">
        <v>1080</v>
      </c>
      <c r="L101" t="s">
        <v>136</v>
      </c>
      <c r="M101">
        <v>37918</v>
      </c>
      <c r="N101" t="s">
        <v>30</v>
      </c>
      <c r="O101" t="s">
        <v>1251</v>
      </c>
      <c r="P101" t="s">
        <v>31</v>
      </c>
      <c r="Q101" t="s">
        <v>33</v>
      </c>
      <c r="R101" t="s">
        <v>1252</v>
      </c>
      <c r="S101">
        <v>218.376</v>
      </c>
      <c r="T101">
        <v>3</v>
      </c>
      <c r="U101">
        <v>0.2</v>
      </c>
      <c r="V101">
        <v>-10.918799999999983</v>
      </c>
    </row>
    <row r="102" spans="1:22" x14ac:dyDescent="0.35">
      <c r="A102">
        <v>8340</v>
      </c>
      <c r="B102" t="s">
        <v>1757</v>
      </c>
      <c r="C102">
        <v>2014</v>
      </c>
      <c r="D102" s="14">
        <v>41743</v>
      </c>
      <c r="E102" s="14">
        <v>41747</v>
      </c>
      <c r="F102" t="s">
        <v>42</v>
      </c>
      <c r="G102" t="s">
        <v>834</v>
      </c>
      <c r="H102" t="s">
        <v>835</v>
      </c>
      <c r="I102" t="s">
        <v>37</v>
      </c>
      <c r="J102" t="s">
        <v>27</v>
      </c>
      <c r="K102" t="s">
        <v>335</v>
      </c>
      <c r="L102" t="s">
        <v>39</v>
      </c>
      <c r="M102">
        <v>92345</v>
      </c>
      <c r="N102" t="s">
        <v>40</v>
      </c>
      <c r="O102" t="s">
        <v>1008</v>
      </c>
      <c r="P102" t="s">
        <v>31</v>
      </c>
      <c r="Q102" t="s">
        <v>33</v>
      </c>
      <c r="R102" t="s">
        <v>1009</v>
      </c>
      <c r="S102">
        <v>436.70400000000006</v>
      </c>
      <c r="T102">
        <v>6</v>
      </c>
      <c r="U102">
        <v>0.2</v>
      </c>
      <c r="V102">
        <v>-38.211600000000033</v>
      </c>
    </row>
    <row r="103" spans="1:22" x14ac:dyDescent="0.35">
      <c r="A103">
        <v>8333</v>
      </c>
      <c r="B103" t="s">
        <v>1755</v>
      </c>
      <c r="C103">
        <v>2013</v>
      </c>
      <c r="D103" s="14">
        <v>41343</v>
      </c>
      <c r="E103" s="14">
        <v>41346</v>
      </c>
      <c r="F103" t="s">
        <v>85</v>
      </c>
      <c r="G103" t="s">
        <v>933</v>
      </c>
      <c r="H103" t="s">
        <v>934</v>
      </c>
      <c r="I103" t="s">
        <v>26</v>
      </c>
      <c r="J103" t="s">
        <v>27</v>
      </c>
      <c r="K103" t="s">
        <v>1756</v>
      </c>
      <c r="L103" t="s">
        <v>347</v>
      </c>
      <c r="M103">
        <v>1810</v>
      </c>
      <c r="N103" t="s">
        <v>79</v>
      </c>
      <c r="O103" t="s">
        <v>484</v>
      </c>
      <c r="P103" t="s">
        <v>31</v>
      </c>
      <c r="Q103" t="s">
        <v>33</v>
      </c>
      <c r="R103" t="s">
        <v>485</v>
      </c>
      <c r="S103">
        <v>354.90000000000003</v>
      </c>
      <c r="T103">
        <v>5</v>
      </c>
      <c r="U103">
        <v>0</v>
      </c>
      <c r="V103">
        <v>88.725000000000023</v>
      </c>
    </row>
    <row r="104" spans="1:22" x14ac:dyDescent="0.35">
      <c r="A104">
        <v>8314</v>
      </c>
      <c r="B104" t="s">
        <v>1754</v>
      </c>
      <c r="C104">
        <v>2011</v>
      </c>
      <c r="D104" s="14">
        <v>40736</v>
      </c>
      <c r="E104" s="14">
        <v>40740</v>
      </c>
      <c r="F104" t="s">
        <v>42</v>
      </c>
      <c r="G104" t="s">
        <v>745</v>
      </c>
      <c r="H104" t="s">
        <v>746</v>
      </c>
      <c r="I104" t="s">
        <v>61</v>
      </c>
      <c r="J104" t="s">
        <v>27</v>
      </c>
      <c r="K104" t="s">
        <v>1490</v>
      </c>
      <c r="L104" t="s">
        <v>63</v>
      </c>
      <c r="M104">
        <v>77573</v>
      </c>
      <c r="N104" t="s">
        <v>64</v>
      </c>
      <c r="O104" t="s">
        <v>755</v>
      </c>
      <c r="P104" t="s">
        <v>31</v>
      </c>
      <c r="Q104" t="s">
        <v>33</v>
      </c>
      <c r="R104" t="s">
        <v>756</v>
      </c>
      <c r="S104">
        <v>512.35799999999995</v>
      </c>
      <c r="T104">
        <v>3</v>
      </c>
      <c r="U104">
        <v>0.3</v>
      </c>
      <c r="V104">
        <v>-14.638799999999947</v>
      </c>
    </row>
    <row r="105" spans="1:22" x14ac:dyDescent="0.35">
      <c r="A105">
        <v>8303</v>
      </c>
      <c r="B105" t="s">
        <v>1753</v>
      </c>
      <c r="C105">
        <v>2014</v>
      </c>
      <c r="D105" s="14">
        <v>41847</v>
      </c>
      <c r="E105" s="14">
        <v>41853</v>
      </c>
      <c r="F105" t="s">
        <v>42</v>
      </c>
      <c r="G105" t="s">
        <v>811</v>
      </c>
      <c r="H105" t="s">
        <v>812</v>
      </c>
      <c r="I105" t="s">
        <v>37</v>
      </c>
      <c r="J105" t="s">
        <v>27</v>
      </c>
      <c r="K105" t="s">
        <v>38</v>
      </c>
      <c r="L105" t="s">
        <v>39</v>
      </c>
      <c r="M105">
        <v>90036</v>
      </c>
      <c r="N105" t="s">
        <v>40</v>
      </c>
      <c r="O105" t="s">
        <v>654</v>
      </c>
      <c r="P105" t="s">
        <v>31</v>
      </c>
      <c r="Q105" t="s">
        <v>33</v>
      </c>
      <c r="R105" t="s">
        <v>655</v>
      </c>
      <c r="S105">
        <v>362.35199999999998</v>
      </c>
      <c r="T105">
        <v>3</v>
      </c>
      <c r="U105">
        <v>0.2</v>
      </c>
      <c r="V105">
        <v>45.293999999999954</v>
      </c>
    </row>
    <row r="106" spans="1:22" x14ac:dyDescent="0.35">
      <c r="A106">
        <v>8282</v>
      </c>
      <c r="B106" t="s">
        <v>1752</v>
      </c>
      <c r="C106">
        <v>2014</v>
      </c>
      <c r="D106" s="14">
        <v>41769</v>
      </c>
      <c r="E106" s="14">
        <v>41770</v>
      </c>
      <c r="F106" t="s">
        <v>85</v>
      </c>
      <c r="G106" t="s">
        <v>460</v>
      </c>
      <c r="H106" t="s">
        <v>461</v>
      </c>
      <c r="I106" t="s">
        <v>37</v>
      </c>
      <c r="J106" t="s">
        <v>27</v>
      </c>
      <c r="K106" t="s">
        <v>412</v>
      </c>
      <c r="L106" t="s">
        <v>54</v>
      </c>
      <c r="M106">
        <v>28540</v>
      </c>
      <c r="N106" t="s">
        <v>30</v>
      </c>
      <c r="O106" t="s">
        <v>761</v>
      </c>
      <c r="P106" t="s">
        <v>31</v>
      </c>
      <c r="Q106" t="s">
        <v>33</v>
      </c>
      <c r="R106" t="s">
        <v>762</v>
      </c>
      <c r="S106">
        <v>207</v>
      </c>
      <c r="T106">
        <v>3</v>
      </c>
      <c r="U106">
        <v>0.2</v>
      </c>
      <c r="V106">
        <v>25.874999999999972</v>
      </c>
    </row>
    <row r="107" spans="1:22" x14ac:dyDescent="0.35">
      <c r="A107">
        <v>8273</v>
      </c>
      <c r="B107" t="s">
        <v>1751</v>
      </c>
      <c r="C107">
        <v>2013</v>
      </c>
      <c r="D107" s="14">
        <v>41568</v>
      </c>
      <c r="E107" s="14">
        <v>41573</v>
      </c>
      <c r="F107" t="s">
        <v>42</v>
      </c>
      <c r="G107" t="s">
        <v>904</v>
      </c>
      <c r="H107" t="s">
        <v>905</v>
      </c>
      <c r="I107" t="s">
        <v>37</v>
      </c>
      <c r="J107" t="s">
        <v>27</v>
      </c>
      <c r="K107" t="s">
        <v>1654</v>
      </c>
      <c r="L107" t="s">
        <v>39</v>
      </c>
      <c r="M107">
        <v>92020</v>
      </c>
      <c r="N107" t="s">
        <v>40</v>
      </c>
      <c r="O107" t="s">
        <v>1491</v>
      </c>
      <c r="P107" t="s">
        <v>31</v>
      </c>
      <c r="Q107" t="s">
        <v>33</v>
      </c>
      <c r="R107" t="s">
        <v>1492</v>
      </c>
      <c r="S107">
        <v>387.13600000000002</v>
      </c>
      <c r="T107">
        <v>4</v>
      </c>
      <c r="U107">
        <v>0.2</v>
      </c>
      <c r="V107">
        <v>4.8391999999999911</v>
      </c>
    </row>
    <row r="108" spans="1:22" x14ac:dyDescent="0.35">
      <c r="A108">
        <v>8272</v>
      </c>
      <c r="B108" t="s">
        <v>1750</v>
      </c>
      <c r="C108">
        <v>2013</v>
      </c>
      <c r="D108" s="14">
        <v>41634</v>
      </c>
      <c r="E108" s="14">
        <v>41640</v>
      </c>
      <c r="F108" t="s">
        <v>42</v>
      </c>
      <c r="G108" t="s">
        <v>1000</v>
      </c>
      <c r="H108" t="s">
        <v>1001</v>
      </c>
      <c r="I108" t="s">
        <v>26</v>
      </c>
      <c r="J108" t="s">
        <v>27</v>
      </c>
      <c r="K108" t="s">
        <v>109</v>
      </c>
      <c r="L108" t="s">
        <v>110</v>
      </c>
      <c r="M108">
        <v>10009</v>
      </c>
      <c r="N108" t="s">
        <v>79</v>
      </c>
      <c r="O108" t="s">
        <v>434</v>
      </c>
      <c r="P108" t="s">
        <v>31</v>
      </c>
      <c r="Q108" t="s">
        <v>33</v>
      </c>
      <c r="R108" t="s">
        <v>435</v>
      </c>
      <c r="S108">
        <v>2563.056</v>
      </c>
      <c r="T108">
        <v>8</v>
      </c>
      <c r="U108">
        <v>0.1</v>
      </c>
      <c r="V108">
        <v>313.26239999999967</v>
      </c>
    </row>
    <row r="109" spans="1:22" x14ac:dyDescent="0.35">
      <c r="A109">
        <v>8237</v>
      </c>
      <c r="B109" t="s">
        <v>1749</v>
      </c>
      <c r="C109">
        <v>2014</v>
      </c>
      <c r="D109" s="14">
        <v>41761</v>
      </c>
      <c r="E109" s="14">
        <v>41766</v>
      </c>
      <c r="F109" t="s">
        <v>42</v>
      </c>
      <c r="G109" t="s">
        <v>391</v>
      </c>
      <c r="H109" t="s">
        <v>392</v>
      </c>
      <c r="I109" t="s">
        <v>26</v>
      </c>
      <c r="J109" t="s">
        <v>27</v>
      </c>
      <c r="K109" t="s">
        <v>412</v>
      </c>
      <c r="L109" t="s">
        <v>45</v>
      </c>
      <c r="M109">
        <v>32216</v>
      </c>
      <c r="N109" t="s">
        <v>30</v>
      </c>
      <c r="O109" t="s">
        <v>489</v>
      </c>
      <c r="P109" t="s">
        <v>31</v>
      </c>
      <c r="Q109" t="s">
        <v>33</v>
      </c>
      <c r="R109" t="s">
        <v>490</v>
      </c>
      <c r="S109">
        <v>2803.92</v>
      </c>
      <c r="T109">
        <v>5</v>
      </c>
      <c r="U109">
        <v>0.2</v>
      </c>
      <c r="V109">
        <v>0</v>
      </c>
    </row>
    <row r="110" spans="1:22" x14ac:dyDescent="0.35">
      <c r="A110">
        <v>8206</v>
      </c>
      <c r="B110" t="s">
        <v>1748</v>
      </c>
      <c r="C110">
        <v>2012</v>
      </c>
      <c r="D110" s="14">
        <v>41221</v>
      </c>
      <c r="E110" s="14">
        <v>41221</v>
      </c>
      <c r="F110" t="s">
        <v>360</v>
      </c>
      <c r="G110" t="s">
        <v>864</v>
      </c>
      <c r="H110" t="s">
        <v>865</v>
      </c>
      <c r="I110" t="s">
        <v>37</v>
      </c>
      <c r="J110" t="s">
        <v>27</v>
      </c>
      <c r="K110" t="s">
        <v>109</v>
      </c>
      <c r="L110" t="s">
        <v>110</v>
      </c>
      <c r="M110">
        <v>10024</v>
      </c>
      <c r="N110" t="s">
        <v>79</v>
      </c>
      <c r="O110" t="s">
        <v>608</v>
      </c>
      <c r="P110" t="s">
        <v>31</v>
      </c>
      <c r="Q110" t="s">
        <v>33</v>
      </c>
      <c r="R110" t="s">
        <v>609</v>
      </c>
      <c r="S110">
        <v>577.76400000000001</v>
      </c>
      <c r="T110">
        <v>2</v>
      </c>
      <c r="U110">
        <v>0.1</v>
      </c>
      <c r="V110">
        <v>115.5528</v>
      </c>
    </row>
    <row r="111" spans="1:22" x14ac:dyDescent="0.35">
      <c r="A111">
        <v>8187</v>
      </c>
      <c r="B111" t="s">
        <v>1747</v>
      </c>
      <c r="C111">
        <v>2012</v>
      </c>
      <c r="D111" s="14">
        <v>41165</v>
      </c>
      <c r="E111" s="14">
        <v>41169</v>
      </c>
      <c r="F111" t="s">
        <v>23</v>
      </c>
      <c r="G111" t="s">
        <v>363</v>
      </c>
      <c r="H111" t="s">
        <v>364</v>
      </c>
      <c r="I111" t="s">
        <v>26</v>
      </c>
      <c r="J111" t="s">
        <v>27</v>
      </c>
      <c r="K111" t="s">
        <v>122</v>
      </c>
      <c r="L111" t="s">
        <v>94</v>
      </c>
      <c r="M111">
        <v>60623</v>
      </c>
      <c r="N111" t="s">
        <v>64</v>
      </c>
      <c r="O111" t="s">
        <v>230</v>
      </c>
      <c r="P111" t="s">
        <v>31</v>
      </c>
      <c r="Q111" t="s">
        <v>33</v>
      </c>
      <c r="R111" t="s">
        <v>231</v>
      </c>
      <c r="S111">
        <v>170.072</v>
      </c>
      <c r="T111">
        <v>4</v>
      </c>
      <c r="U111">
        <v>0.3</v>
      </c>
      <c r="V111">
        <v>-12.147999999999996</v>
      </c>
    </row>
    <row r="112" spans="1:22" x14ac:dyDescent="0.35">
      <c r="A112">
        <v>8170</v>
      </c>
      <c r="B112" t="s">
        <v>1746</v>
      </c>
      <c r="C112">
        <v>2014</v>
      </c>
      <c r="D112" s="14">
        <v>41950</v>
      </c>
      <c r="E112" s="14">
        <v>41957</v>
      </c>
      <c r="F112" t="s">
        <v>42</v>
      </c>
      <c r="G112" t="s">
        <v>348</v>
      </c>
      <c r="H112" t="s">
        <v>349</v>
      </c>
      <c r="I112" t="s">
        <v>61</v>
      </c>
      <c r="J112" t="s">
        <v>27</v>
      </c>
      <c r="K112" t="s">
        <v>57</v>
      </c>
      <c r="L112" t="s">
        <v>58</v>
      </c>
      <c r="M112">
        <v>98105</v>
      </c>
      <c r="N112" t="s">
        <v>40</v>
      </c>
      <c r="O112" t="s">
        <v>341</v>
      </c>
      <c r="P112" t="s">
        <v>31</v>
      </c>
      <c r="Q112" t="s">
        <v>33</v>
      </c>
      <c r="R112" t="s">
        <v>342</v>
      </c>
      <c r="S112">
        <v>449.56800000000004</v>
      </c>
      <c r="T112">
        <v>2</v>
      </c>
      <c r="U112">
        <v>0.2</v>
      </c>
      <c r="V112">
        <v>-73.054800000000071</v>
      </c>
    </row>
    <row r="113" spans="1:22" x14ac:dyDescent="0.35">
      <c r="A113">
        <v>8161</v>
      </c>
      <c r="B113" t="s">
        <v>1745</v>
      </c>
      <c r="C113">
        <v>2013</v>
      </c>
      <c r="D113" s="14">
        <v>41321</v>
      </c>
      <c r="E113" s="14">
        <v>41325</v>
      </c>
      <c r="F113" t="s">
        <v>42</v>
      </c>
      <c r="G113" t="s">
        <v>880</v>
      </c>
      <c r="H113" t="s">
        <v>881</v>
      </c>
      <c r="I113" t="s">
        <v>26</v>
      </c>
      <c r="J113" t="s">
        <v>27</v>
      </c>
      <c r="K113" t="s">
        <v>312</v>
      </c>
      <c r="L113" t="s">
        <v>249</v>
      </c>
      <c r="M113">
        <v>7109</v>
      </c>
      <c r="N113" t="s">
        <v>79</v>
      </c>
      <c r="O113" t="s">
        <v>1553</v>
      </c>
      <c r="P113" t="s">
        <v>31</v>
      </c>
      <c r="Q113" t="s">
        <v>33</v>
      </c>
      <c r="R113" t="s">
        <v>1554</v>
      </c>
      <c r="S113">
        <v>227.96</v>
      </c>
      <c r="T113">
        <v>2</v>
      </c>
      <c r="U113">
        <v>0</v>
      </c>
      <c r="V113">
        <v>36.473600000000005</v>
      </c>
    </row>
    <row r="114" spans="1:22" x14ac:dyDescent="0.35">
      <c r="A114">
        <v>8125</v>
      </c>
      <c r="B114" t="s">
        <v>1744</v>
      </c>
      <c r="C114">
        <v>2014</v>
      </c>
      <c r="D114" s="14">
        <v>41890</v>
      </c>
      <c r="E114" s="14">
        <v>41895</v>
      </c>
      <c r="F114" t="s">
        <v>42</v>
      </c>
      <c r="G114" t="s">
        <v>689</v>
      </c>
      <c r="H114" t="s">
        <v>690</v>
      </c>
      <c r="I114" t="s">
        <v>26</v>
      </c>
      <c r="J114" t="s">
        <v>27</v>
      </c>
      <c r="K114" t="s">
        <v>1684</v>
      </c>
      <c r="L114" t="s">
        <v>39</v>
      </c>
      <c r="M114">
        <v>95351</v>
      </c>
      <c r="N114" t="s">
        <v>40</v>
      </c>
      <c r="O114" t="s">
        <v>274</v>
      </c>
      <c r="P114" t="s">
        <v>31</v>
      </c>
      <c r="Q114" t="s">
        <v>33</v>
      </c>
      <c r="R114" t="s">
        <v>275</v>
      </c>
      <c r="S114">
        <v>161.56800000000001</v>
      </c>
      <c r="T114">
        <v>2</v>
      </c>
      <c r="U114">
        <v>0.2</v>
      </c>
      <c r="V114">
        <v>-28.274400000000021</v>
      </c>
    </row>
    <row r="115" spans="1:22" x14ac:dyDescent="0.35">
      <c r="A115">
        <v>8121</v>
      </c>
      <c r="B115" t="s">
        <v>1743</v>
      </c>
      <c r="C115">
        <v>2013</v>
      </c>
      <c r="D115" s="14">
        <v>41590</v>
      </c>
      <c r="E115" s="14">
        <v>41595</v>
      </c>
      <c r="F115" t="s">
        <v>42</v>
      </c>
      <c r="G115" t="s">
        <v>496</v>
      </c>
      <c r="H115" t="s">
        <v>497</v>
      </c>
      <c r="I115" t="s">
        <v>26</v>
      </c>
      <c r="J115" t="s">
        <v>27</v>
      </c>
      <c r="K115" t="s">
        <v>70</v>
      </c>
      <c r="L115" t="s">
        <v>39</v>
      </c>
      <c r="M115">
        <v>94110</v>
      </c>
      <c r="N115" t="s">
        <v>40</v>
      </c>
      <c r="O115" t="s">
        <v>507</v>
      </c>
      <c r="P115" t="s">
        <v>31</v>
      </c>
      <c r="Q115" t="s">
        <v>33</v>
      </c>
      <c r="R115" t="s">
        <v>508</v>
      </c>
      <c r="S115">
        <v>451.15199999999993</v>
      </c>
      <c r="T115">
        <v>3</v>
      </c>
      <c r="U115">
        <v>0.2</v>
      </c>
      <c r="V115">
        <v>0</v>
      </c>
    </row>
    <row r="116" spans="1:22" x14ac:dyDescent="0.35">
      <c r="A116">
        <v>8119</v>
      </c>
      <c r="B116" t="s">
        <v>1742</v>
      </c>
      <c r="C116">
        <v>2014</v>
      </c>
      <c r="D116" s="14">
        <v>41843</v>
      </c>
      <c r="E116" s="14">
        <v>41848</v>
      </c>
      <c r="F116" t="s">
        <v>42</v>
      </c>
      <c r="G116" t="s">
        <v>931</v>
      </c>
      <c r="H116" t="s">
        <v>932</v>
      </c>
      <c r="I116" t="s">
        <v>26</v>
      </c>
      <c r="J116" t="s">
        <v>27</v>
      </c>
      <c r="K116" t="s">
        <v>122</v>
      </c>
      <c r="L116" t="s">
        <v>94</v>
      </c>
      <c r="M116">
        <v>60653</v>
      </c>
      <c r="N116" t="s">
        <v>64</v>
      </c>
      <c r="O116" t="s">
        <v>507</v>
      </c>
      <c r="P116" t="s">
        <v>31</v>
      </c>
      <c r="Q116" t="s">
        <v>33</v>
      </c>
      <c r="R116" t="s">
        <v>508</v>
      </c>
      <c r="S116">
        <v>526.34399999999994</v>
      </c>
      <c r="T116">
        <v>4</v>
      </c>
      <c r="U116">
        <v>0.3</v>
      </c>
      <c r="V116">
        <v>-75.191999999999979</v>
      </c>
    </row>
    <row r="117" spans="1:22" x14ac:dyDescent="0.35">
      <c r="A117">
        <v>8114</v>
      </c>
      <c r="B117" t="s">
        <v>1741</v>
      </c>
      <c r="C117">
        <v>2013</v>
      </c>
      <c r="D117" s="14">
        <v>41610</v>
      </c>
      <c r="E117" s="14">
        <v>41612</v>
      </c>
      <c r="F117" t="s">
        <v>23</v>
      </c>
      <c r="G117" t="s">
        <v>1145</v>
      </c>
      <c r="H117" t="s">
        <v>1146</v>
      </c>
      <c r="I117" t="s">
        <v>26</v>
      </c>
      <c r="J117" t="s">
        <v>27</v>
      </c>
      <c r="K117" t="s">
        <v>1072</v>
      </c>
      <c r="L117" t="s">
        <v>63</v>
      </c>
      <c r="M117">
        <v>76903</v>
      </c>
      <c r="N117" t="s">
        <v>64</v>
      </c>
      <c r="O117" t="s">
        <v>276</v>
      </c>
      <c r="P117" t="s">
        <v>31</v>
      </c>
      <c r="Q117" t="s">
        <v>33</v>
      </c>
      <c r="R117" t="s">
        <v>277</v>
      </c>
      <c r="S117">
        <v>85.245999999999995</v>
      </c>
      <c r="T117">
        <v>2</v>
      </c>
      <c r="U117">
        <v>0.3</v>
      </c>
      <c r="V117">
        <v>-1.217800000000004</v>
      </c>
    </row>
    <row r="118" spans="1:22" x14ac:dyDescent="0.35">
      <c r="A118">
        <v>8112</v>
      </c>
      <c r="B118" t="s">
        <v>1741</v>
      </c>
      <c r="C118">
        <v>2013</v>
      </c>
      <c r="D118" s="14">
        <v>41610</v>
      </c>
      <c r="E118" s="14">
        <v>41612</v>
      </c>
      <c r="F118" t="s">
        <v>23</v>
      </c>
      <c r="G118" t="s">
        <v>1145</v>
      </c>
      <c r="H118" t="s">
        <v>1146</v>
      </c>
      <c r="I118" t="s">
        <v>26</v>
      </c>
      <c r="J118" t="s">
        <v>27</v>
      </c>
      <c r="K118" t="s">
        <v>1072</v>
      </c>
      <c r="L118" t="s">
        <v>63</v>
      </c>
      <c r="M118">
        <v>76903</v>
      </c>
      <c r="N118" t="s">
        <v>64</v>
      </c>
      <c r="O118" t="s">
        <v>484</v>
      </c>
      <c r="P118" t="s">
        <v>31</v>
      </c>
      <c r="Q118" t="s">
        <v>33</v>
      </c>
      <c r="R118" t="s">
        <v>485</v>
      </c>
      <c r="S118">
        <v>248.43</v>
      </c>
      <c r="T118">
        <v>5</v>
      </c>
      <c r="U118">
        <v>0.3</v>
      </c>
      <c r="V118">
        <v>-17.744999999999976</v>
      </c>
    </row>
    <row r="119" spans="1:22" x14ac:dyDescent="0.35">
      <c r="A119">
        <v>8111</v>
      </c>
      <c r="B119" t="s">
        <v>1740</v>
      </c>
      <c r="C119">
        <v>2014</v>
      </c>
      <c r="D119" s="14">
        <v>41962</v>
      </c>
      <c r="E119" s="14">
        <v>41967</v>
      </c>
      <c r="F119" t="s">
        <v>42</v>
      </c>
      <c r="G119" t="s">
        <v>1344</v>
      </c>
      <c r="H119" t="s">
        <v>1345</v>
      </c>
      <c r="I119" t="s">
        <v>26</v>
      </c>
      <c r="J119" t="s">
        <v>27</v>
      </c>
      <c r="K119" t="s">
        <v>122</v>
      </c>
      <c r="L119" t="s">
        <v>94</v>
      </c>
      <c r="M119">
        <v>60623</v>
      </c>
      <c r="N119" t="s">
        <v>64</v>
      </c>
      <c r="O119" t="s">
        <v>1251</v>
      </c>
      <c r="P119" t="s">
        <v>31</v>
      </c>
      <c r="Q119" t="s">
        <v>33</v>
      </c>
      <c r="R119" t="s">
        <v>1252</v>
      </c>
      <c r="S119">
        <v>127.38599999999998</v>
      </c>
      <c r="T119">
        <v>2</v>
      </c>
      <c r="U119">
        <v>0.3</v>
      </c>
      <c r="V119">
        <v>-25.477199999999982</v>
      </c>
    </row>
    <row r="120" spans="1:22" x14ac:dyDescent="0.35">
      <c r="A120">
        <v>8109</v>
      </c>
      <c r="B120" t="s">
        <v>1739</v>
      </c>
      <c r="C120">
        <v>2014</v>
      </c>
      <c r="D120" s="14">
        <v>41982</v>
      </c>
      <c r="E120" s="14">
        <v>41989</v>
      </c>
      <c r="F120" t="s">
        <v>42</v>
      </c>
      <c r="G120" t="s">
        <v>595</v>
      </c>
      <c r="H120" t="s">
        <v>596</v>
      </c>
      <c r="I120" t="s">
        <v>26</v>
      </c>
      <c r="J120" t="s">
        <v>27</v>
      </c>
      <c r="K120" t="s">
        <v>77</v>
      </c>
      <c r="L120" t="s">
        <v>78</v>
      </c>
      <c r="M120">
        <v>19140</v>
      </c>
      <c r="N120" t="s">
        <v>79</v>
      </c>
      <c r="O120" t="s">
        <v>418</v>
      </c>
      <c r="P120" t="s">
        <v>31</v>
      </c>
      <c r="Q120" t="s">
        <v>33</v>
      </c>
      <c r="R120" t="s">
        <v>419</v>
      </c>
      <c r="S120">
        <v>215.54400000000001</v>
      </c>
      <c r="T120">
        <v>4</v>
      </c>
      <c r="U120">
        <v>0.3</v>
      </c>
      <c r="V120">
        <v>-58.504800000000017</v>
      </c>
    </row>
    <row r="121" spans="1:22" x14ac:dyDescent="0.35">
      <c r="A121">
        <v>8072</v>
      </c>
      <c r="B121" t="s">
        <v>1736</v>
      </c>
      <c r="C121">
        <v>2014</v>
      </c>
      <c r="D121" s="14">
        <v>41641</v>
      </c>
      <c r="E121" s="14">
        <v>41645</v>
      </c>
      <c r="F121" t="s">
        <v>42</v>
      </c>
      <c r="G121" t="s">
        <v>164</v>
      </c>
      <c r="H121" t="s">
        <v>165</v>
      </c>
      <c r="I121" t="s">
        <v>26</v>
      </c>
      <c r="J121" t="s">
        <v>27</v>
      </c>
      <c r="K121" t="s">
        <v>441</v>
      </c>
      <c r="L121" t="s">
        <v>63</v>
      </c>
      <c r="M121">
        <v>77340</v>
      </c>
      <c r="N121" t="s">
        <v>64</v>
      </c>
      <c r="O121" t="s">
        <v>626</v>
      </c>
      <c r="P121" t="s">
        <v>31</v>
      </c>
      <c r="Q121" t="s">
        <v>33</v>
      </c>
      <c r="R121" t="s">
        <v>627</v>
      </c>
      <c r="S121">
        <v>310.74399999999997</v>
      </c>
      <c r="T121">
        <v>4</v>
      </c>
      <c r="U121">
        <v>0.3</v>
      </c>
      <c r="V121">
        <v>-26.635199999999998</v>
      </c>
    </row>
    <row r="122" spans="1:22" x14ac:dyDescent="0.35">
      <c r="A122">
        <v>8040</v>
      </c>
      <c r="B122" t="s">
        <v>1735</v>
      </c>
      <c r="C122">
        <v>2014</v>
      </c>
      <c r="D122" s="14">
        <v>41873</v>
      </c>
      <c r="E122" s="14">
        <v>41877</v>
      </c>
      <c r="F122" t="s">
        <v>23</v>
      </c>
      <c r="G122" t="s">
        <v>1314</v>
      </c>
      <c r="H122" t="s">
        <v>1315</v>
      </c>
      <c r="I122" t="s">
        <v>37</v>
      </c>
      <c r="J122" t="s">
        <v>27</v>
      </c>
      <c r="K122" t="s">
        <v>57</v>
      </c>
      <c r="L122" t="s">
        <v>58</v>
      </c>
      <c r="M122">
        <v>98115</v>
      </c>
      <c r="N122" t="s">
        <v>40</v>
      </c>
      <c r="O122" t="s">
        <v>237</v>
      </c>
      <c r="P122" t="s">
        <v>31</v>
      </c>
      <c r="Q122" t="s">
        <v>33</v>
      </c>
      <c r="R122" t="s">
        <v>238</v>
      </c>
      <c r="S122">
        <v>388.70400000000006</v>
      </c>
      <c r="T122">
        <v>6</v>
      </c>
      <c r="U122">
        <v>0.2</v>
      </c>
      <c r="V122">
        <v>38.870400000000018</v>
      </c>
    </row>
    <row r="123" spans="1:22" x14ac:dyDescent="0.35">
      <c r="A123">
        <v>8024</v>
      </c>
      <c r="B123" t="s">
        <v>1734</v>
      </c>
      <c r="C123">
        <v>2011</v>
      </c>
      <c r="D123" s="14">
        <v>40745</v>
      </c>
      <c r="E123" s="14">
        <v>40749</v>
      </c>
      <c r="F123" t="s">
        <v>42</v>
      </c>
      <c r="G123" t="s">
        <v>824</v>
      </c>
      <c r="H123" t="s">
        <v>825</v>
      </c>
      <c r="I123" t="s">
        <v>37</v>
      </c>
      <c r="J123" t="s">
        <v>27</v>
      </c>
      <c r="K123" t="s">
        <v>259</v>
      </c>
      <c r="L123" t="s">
        <v>63</v>
      </c>
      <c r="M123">
        <v>75217</v>
      </c>
      <c r="N123" t="s">
        <v>64</v>
      </c>
      <c r="O123" t="s">
        <v>507</v>
      </c>
      <c r="P123" t="s">
        <v>31</v>
      </c>
      <c r="Q123" t="s">
        <v>33</v>
      </c>
      <c r="R123" t="s">
        <v>508</v>
      </c>
      <c r="S123">
        <v>657.93</v>
      </c>
      <c r="T123">
        <v>5</v>
      </c>
      <c r="U123">
        <v>0.3</v>
      </c>
      <c r="V123">
        <v>-93.989999999999952</v>
      </c>
    </row>
    <row r="124" spans="1:22" x14ac:dyDescent="0.35">
      <c r="A124">
        <v>8010</v>
      </c>
      <c r="B124" t="s">
        <v>1733</v>
      </c>
      <c r="C124">
        <v>2012</v>
      </c>
      <c r="D124" s="14">
        <v>41230</v>
      </c>
      <c r="E124" s="14">
        <v>41237</v>
      </c>
      <c r="F124" t="s">
        <v>42</v>
      </c>
      <c r="G124" t="s">
        <v>1410</v>
      </c>
      <c r="H124" t="s">
        <v>1411</v>
      </c>
      <c r="I124" t="s">
        <v>26</v>
      </c>
      <c r="J124" t="s">
        <v>27</v>
      </c>
      <c r="K124" t="s">
        <v>1011</v>
      </c>
      <c r="L124" t="s">
        <v>217</v>
      </c>
      <c r="M124">
        <v>73120</v>
      </c>
      <c r="N124" t="s">
        <v>64</v>
      </c>
      <c r="O124" t="s">
        <v>1651</v>
      </c>
      <c r="P124" t="s">
        <v>31</v>
      </c>
      <c r="Q124" t="s">
        <v>33</v>
      </c>
      <c r="R124" t="s">
        <v>1652</v>
      </c>
      <c r="S124">
        <v>1323.8999999999999</v>
      </c>
      <c r="T124">
        <v>5</v>
      </c>
      <c r="U124">
        <v>0</v>
      </c>
      <c r="V124">
        <v>383.93099999999993</v>
      </c>
    </row>
    <row r="125" spans="1:22" x14ac:dyDescent="0.35">
      <c r="A125">
        <v>7970</v>
      </c>
      <c r="B125" t="s">
        <v>1732</v>
      </c>
      <c r="C125">
        <v>2013</v>
      </c>
      <c r="D125" s="14">
        <v>41558</v>
      </c>
      <c r="E125" s="14">
        <v>41560</v>
      </c>
      <c r="F125" t="s">
        <v>85</v>
      </c>
      <c r="G125" t="s">
        <v>1032</v>
      </c>
      <c r="H125" t="s">
        <v>1033</v>
      </c>
      <c r="I125" t="s">
        <v>37</v>
      </c>
      <c r="J125" t="s">
        <v>27</v>
      </c>
      <c r="K125" t="s">
        <v>256</v>
      </c>
      <c r="L125" t="s">
        <v>163</v>
      </c>
      <c r="M125">
        <v>80219</v>
      </c>
      <c r="N125" t="s">
        <v>40</v>
      </c>
      <c r="O125" t="s">
        <v>533</v>
      </c>
      <c r="P125" t="s">
        <v>31</v>
      </c>
      <c r="Q125" t="s">
        <v>33</v>
      </c>
      <c r="R125" t="s">
        <v>534</v>
      </c>
      <c r="S125">
        <v>120.78399999999999</v>
      </c>
      <c r="T125">
        <v>1</v>
      </c>
      <c r="U125">
        <v>0.2</v>
      </c>
      <c r="V125">
        <v>13.588199999999986</v>
      </c>
    </row>
    <row r="126" spans="1:22" x14ac:dyDescent="0.35">
      <c r="A126">
        <v>125</v>
      </c>
      <c r="B126" t="s">
        <v>180</v>
      </c>
      <c r="C126">
        <v>2011</v>
      </c>
      <c r="D126" s="14">
        <v>40903</v>
      </c>
      <c r="E126" s="14">
        <v>40905</v>
      </c>
      <c r="F126" t="s">
        <v>23</v>
      </c>
      <c r="G126" t="s">
        <v>181</v>
      </c>
      <c r="H126" t="s">
        <v>182</v>
      </c>
      <c r="I126" t="s">
        <v>61</v>
      </c>
      <c r="J126" t="s">
        <v>27</v>
      </c>
      <c r="K126" t="s">
        <v>84</v>
      </c>
      <c r="L126" t="s">
        <v>63</v>
      </c>
      <c r="M126">
        <v>77041</v>
      </c>
      <c r="N126" t="s">
        <v>64</v>
      </c>
      <c r="O126" t="s">
        <v>183</v>
      </c>
      <c r="P126" t="s">
        <v>31</v>
      </c>
      <c r="Q126" t="s">
        <v>33</v>
      </c>
      <c r="R126" t="s">
        <v>184</v>
      </c>
      <c r="S126">
        <v>600.55799999999999</v>
      </c>
      <c r="T126">
        <v>3</v>
      </c>
      <c r="U126">
        <v>0.3</v>
      </c>
      <c r="V126">
        <v>-8.5794000000000779</v>
      </c>
    </row>
    <row r="127" spans="1:22" x14ac:dyDescent="0.35">
      <c r="A127">
        <v>7956</v>
      </c>
      <c r="B127" t="s">
        <v>1731</v>
      </c>
      <c r="C127">
        <v>2014</v>
      </c>
      <c r="D127" s="14">
        <v>41918</v>
      </c>
      <c r="E127" s="14">
        <v>41923</v>
      </c>
      <c r="F127" t="s">
        <v>42</v>
      </c>
      <c r="G127" t="s">
        <v>174</v>
      </c>
      <c r="H127" t="s">
        <v>175</v>
      </c>
      <c r="I127" t="s">
        <v>37</v>
      </c>
      <c r="J127" t="s">
        <v>27</v>
      </c>
      <c r="K127" t="s">
        <v>1564</v>
      </c>
      <c r="L127" t="s">
        <v>39</v>
      </c>
      <c r="M127">
        <v>95928</v>
      </c>
      <c r="N127" t="s">
        <v>40</v>
      </c>
      <c r="O127" t="s">
        <v>1141</v>
      </c>
      <c r="P127" t="s">
        <v>31</v>
      </c>
      <c r="Q127" t="s">
        <v>33</v>
      </c>
      <c r="R127" t="s">
        <v>1142</v>
      </c>
      <c r="S127">
        <v>435.16800000000006</v>
      </c>
      <c r="T127">
        <v>4</v>
      </c>
      <c r="U127">
        <v>0.2</v>
      </c>
      <c r="V127">
        <v>-59.835600000000042</v>
      </c>
    </row>
    <row r="128" spans="1:22" x14ac:dyDescent="0.35">
      <c r="A128">
        <v>7949</v>
      </c>
      <c r="B128" t="s">
        <v>1730</v>
      </c>
      <c r="C128">
        <v>2011</v>
      </c>
      <c r="D128" s="14">
        <v>40603</v>
      </c>
      <c r="E128" s="14">
        <v>40607</v>
      </c>
      <c r="F128" t="s">
        <v>42</v>
      </c>
      <c r="G128" t="s">
        <v>1138</v>
      </c>
      <c r="H128" t="s">
        <v>1139</v>
      </c>
      <c r="I128" t="s">
        <v>26</v>
      </c>
      <c r="J128" t="s">
        <v>27</v>
      </c>
      <c r="K128" t="s">
        <v>901</v>
      </c>
      <c r="L128" t="s">
        <v>63</v>
      </c>
      <c r="M128">
        <v>79907</v>
      </c>
      <c r="N128" t="s">
        <v>64</v>
      </c>
      <c r="O128" t="s">
        <v>761</v>
      </c>
      <c r="P128" t="s">
        <v>31</v>
      </c>
      <c r="Q128" t="s">
        <v>33</v>
      </c>
      <c r="R128" t="s">
        <v>762</v>
      </c>
      <c r="S128">
        <v>362.24999999999994</v>
      </c>
      <c r="T128">
        <v>6</v>
      </c>
      <c r="U128">
        <v>0.3</v>
      </c>
      <c r="V128">
        <v>0</v>
      </c>
    </row>
    <row r="129" spans="1:22" x14ac:dyDescent="0.35">
      <c r="A129">
        <v>7941</v>
      </c>
      <c r="B129" t="s">
        <v>1729</v>
      </c>
      <c r="C129">
        <v>2013</v>
      </c>
      <c r="D129" s="14">
        <v>41623</v>
      </c>
      <c r="E129" s="14">
        <v>41626</v>
      </c>
      <c r="F129" t="s">
        <v>85</v>
      </c>
      <c r="G129" t="s">
        <v>268</v>
      </c>
      <c r="H129" t="s">
        <v>269</v>
      </c>
      <c r="I129" t="s">
        <v>37</v>
      </c>
      <c r="J129" t="s">
        <v>27</v>
      </c>
      <c r="K129" t="s">
        <v>290</v>
      </c>
      <c r="L129" t="s">
        <v>39</v>
      </c>
      <c r="M129">
        <v>92037</v>
      </c>
      <c r="N129" t="s">
        <v>40</v>
      </c>
      <c r="O129" t="s">
        <v>123</v>
      </c>
      <c r="P129" t="s">
        <v>31</v>
      </c>
      <c r="Q129" t="s">
        <v>33</v>
      </c>
      <c r="R129" t="s">
        <v>191</v>
      </c>
      <c r="S129">
        <v>81.424000000000007</v>
      </c>
      <c r="T129">
        <v>2</v>
      </c>
      <c r="U129">
        <v>0.2</v>
      </c>
      <c r="V129">
        <v>-9.1601999999999961</v>
      </c>
    </row>
    <row r="130" spans="1:22" x14ac:dyDescent="0.35">
      <c r="A130">
        <v>129</v>
      </c>
      <c r="B130" t="s">
        <v>188</v>
      </c>
      <c r="C130">
        <v>2013</v>
      </c>
      <c r="D130" s="14">
        <v>41585</v>
      </c>
      <c r="E130" s="14">
        <v>41589</v>
      </c>
      <c r="F130" t="s">
        <v>23</v>
      </c>
      <c r="G130" t="s">
        <v>189</v>
      </c>
      <c r="H130" t="s">
        <v>190</v>
      </c>
      <c r="I130" t="s">
        <v>61</v>
      </c>
      <c r="J130" t="s">
        <v>27</v>
      </c>
      <c r="K130" t="s">
        <v>38</v>
      </c>
      <c r="L130" t="s">
        <v>39</v>
      </c>
      <c r="M130">
        <v>90004</v>
      </c>
      <c r="N130" t="s">
        <v>40</v>
      </c>
      <c r="O130" t="s">
        <v>123</v>
      </c>
      <c r="P130" t="s">
        <v>31</v>
      </c>
      <c r="Q130" t="s">
        <v>33</v>
      </c>
      <c r="R130" t="s">
        <v>191</v>
      </c>
      <c r="S130">
        <v>81.424000000000007</v>
      </c>
      <c r="T130">
        <v>2</v>
      </c>
      <c r="U130">
        <v>0.2</v>
      </c>
      <c r="V130">
        <v>-9.1601999999999961</v>
      </c>
    </row>
    <row r="131" spans="1:22" x14ac:dyDescent="0.35">
      <c r="A131">
        <v>7932</v>
      </c>
      <c r="B131" t="s">
        <v>1728</v>
      </c>
      <c r="C131">
        <v>2013</v>
      </c>
      <c r="D131" s="14">
        <v>41471</v>
      </c>
      <c r="E131" s="14">
        <v>41476</v>
      </c>
      <c r="F131" t="s">
        <v>42</v>
      </c>
      <c r="G131" t="s">
        <v>857</v>
      </c>
      <c r="H131" t="s">
        <v>858</v>
      </c>
      <c r="I131" t="s">
        <v>37</v>
      </c>
      <c r="J131" t="s">
        <v>27</v>
      </c>
      <c r="K131" t="s">
        <v>154</v>
      </c>
      <c r="L131" t="s">
        <v>155</v>
      </c>
      <c r="M131">
        <v>97206</v>
      </c>
      <c r="N131" t="s">
        <v>40</v>
      </c>
      <c r="O131" t="s">
        <v>396</v>
      </c>
      <c r="P131" t="s">
        <v>31</v>
      </c>
      <c r="Q131" t="s">
        <v>33</v>
      </c>
      <c r="R131" t="s">
        <v>397</v>
      </c>
      <c r="S131">
        <v>230.28000000000003</v>
      </c>
      <c r="T131">
        <v>3</v>
      </c>
      <c r="U131">
        <v>0.2</v>
      </c>
      <c r="V131">
        <v>23.027999999999992</v>
      </c>
    </row>
    <row r="132" spans="1:22" x14ac:dyDescent="0.35">
      <c r="A132">
        <v>7917</v>
      </c>
      <c r="B132" t="s">
        <v>1727</v>
      </c>
      <c r="C132">
        <v>2012</v>
      </c>
      <c r="D132" s="14">
        <v>41233</v>
      </c>
      <c r="E132" s="14">
        <v>41237</v>
      </c>
      <c r="F132" t="s">
        <v>42</v>
      </c>
      <c r="G132" t="s">
        <v>598</v>
      </c>
      <c r="H132" t="s">
        <v>599</v>
      </c>
      <c r="I132" t="s">
        <v>61</v>
      </c>
      <c r="J132" t="s">
        <v>27</v>
      </c>
      <c r="K132" t="s">
        <v>77</v>
      </c>
      <c r="L132" t="s">
        <v>78</v>
      </c>
      <c r="M132">
        <v>19140</v>
      </c>
      <c r="N132" t="s">
        <v>79</v>
      </c>
      <c r="O132" t="s">
        <v>741</v>
      </c>
      <c r="P132" t="s">
        <v>31</v>
      </c>
      <c r="Q132" t="s">
        <v>33</v>
      </c>
      <c r="R132" t="s">
        <v>742</v>
      </c>
      <c r="S132">
        <v>344.37199999999996</v>
      </c>
      <c r="T132">
        <v>4</v>
      </c>
      <c r="U132">
        <v>0.3</v>
      </c>
      <c r="V132">
        <v>-93.472400000000022</v>
      </c>
    </row>
    <row r="133" spans="1:22" x14ac:dyDescent="0.35">
      <c r="A133">
        <v>7904</v>
      </c>
      <c r="B133" t="s">
        <v>1726</v>
      </c>
      <c r="C133">
        <v>2014</v>
      </c>
      <c r="D133" s="14">
        <v>41865</v>
      </c>
      <c r="E133" s="14">
        <v>41870</v>
      </c>
      <c r="F133" t="s">
        <v>42</v>
      </c>
      <c r="G133" t="s">
        <v>796</v>
      </c>
      <c r="H133" t="s">
        <v>797</v>
      </c>
      <c r="I133" t="s">
        <v>26</v>
      </c>
      <c r="J133" t="s">
        <v>27</v>
      </c>
      <c r="K133" t="s">
        <v>135</v>
      </c>
      <c r="L133" t="s">
        <v>136</v>
      </c>
      <c r="M133">
        <v>38109</v>
      </c>
      <c r="N133" t="s">
        <v>30</v>
      </c>
      <c r="O133" t="s">
        <v>1651</v>
      </c>
      <c r="P133" t="s">
        <v>31</v>
      </c>
      <c r="Q133" t="s">
        <v>33</v>
      </c>
      <c r="R133" t="s">
        <v>1652</v>
      </c>
      <c r="S133">
        <v>423.64799999999997</v>
      </c>
      <c r="T133">
        <v>2</v>
      </c>
      <c r="U133">
        <v>0.2</v>
      </c>
      <c r="V133">
        <v>47.660399999999967</v>
      </c>
    </row>
    <row r="134" spans="1:22" x14ac:dyDescent="0.35">
      <c r="A134">
        <v>7873</v>
      </c>
      <c r="B134" t="s">
        <v>1724</v>
      </c>
      <c r="C134">
        <v>2013</v>
      </c>
      <c r="D134" s="14">
        <v>41551</v>
      </c>
      <c r="E134" s="14">
        <v>41555</v>
      </c>
      <c r="F134" t="s">
        <v>42</v>
      </c>
      <c r="G134" t="s">
        <v>1155</v>
      </c>
      <c r="H134" t="s">
        <v>1156</v>
      </c>
      <c r="I134" t="s">
        <v>61</v>
      </c>
      <c r="J134" t="s">
        <v>27</v>
      </c>
      <c r="K134" t="s">
        <v>1560</v>
      </c>
      <c r="L134" t="s">
        <v>39</v>
      </c>
      <c r="M134">
        <v>92630</v>
      </c>
      <c r="N134" t="s">
        <v>40</v>
      </c>
      <c r="O134" t="s">
        <v>183</v>
      </c>
      <c r="P134" t="s">
        <v>31</v>
      </c>
      <c r="Q134" t="s">
        <v>33</v>
      </c>
      <c r="R134" t="s">
        <v>184</v>
      </c>
      <c r="S134">
        <v>915.13600000000008</v>
      </c>
      <c r="T134">
        <v>4</v>
      </c>
      <c r="U134">
        <v>0.2</v>
      </c>
      <c r="V134">
        <v>102.95279999999988</v>
      </c>
    </row>
    <row r="135" spans="1:22" x14ac:dyDescent="0.35">
      <c r="A135">
        <v>7866</v>
      </c>
      <c r="B135" t="s">
        <v>1723</v>
      </c>
      <c r="C135">
        <v>2012</v>
      </c>
      <c r="D135" s="14">
        <v>41104</v>
      </c>
      <c r="E135" s="14">
        <v>41109</v>
      </c>
      <c r="F135" t="s">
        <v>23</v>
      </c>
      <c r="G135" t="s">
        <v>1094</v>
      </c>
      <c r="H135" t="s">
        <v>1095</v>
      </c>
      <c r="I135" t="s">
        <v>26</v>
      </c>
      <c r="J135" t="s">
        <v>27</v>
      </c>
      <c r="K135" t="s">
        <v>478</v>
      </c>
      <c r="L135" t="s">
        <v>128</v>
      </c>
      <c r="M135">
        <v>85204</v>
      </c>
      <c r="N135" t="s">
        <v>40</v>
      </c>
      <c r="O135" t="s">
        <v>225</v>
      </c>
      <c r="P135" t="s">
        <v>31</v>
      </c>
      <c r="Q135" t="s">
        <v>33</v>
      </c>
      <c r="R135" t="s">
        <v>226</v>
      </c>
      <c r="S135">
        <v>441.92</v>
      </c>
      <c r="T135">
        <v>2</v>
      </c>
      <c r="U135">
        <v>0.2</v>
      </c>
      <c r="V135">
        <v>49.715999999999966</v>
      </c>
    </row>
    <row r="136" spans="1:22" x14ac:dyDescent="0.35">
      <c r="A136">
        <v>7837</v>
      </c>
      <c r="B136" t="s">
        <v>1722</v>
      </c>
      <c r="C136">
        <v>2012</v>
      </c>
      <c r="D136" s="14">
        <v>41177</v>
      </c>
      <c r="E136" s="14">
        <v>41182</v>
      </c>
      <c r="F136" t="s">
        <v>42</v>
      </c>
      <c r="G136" t="s">
        <v>196</v>
      </c>
      <c r="H136" t="s">
        <v>197</v>
      </c>
      <c r="I136" t="s">
        <v>37</v>
      </c>
      <c r="J136" t="s">
        <v>27</v>
      </c>
      <c r="K136" t="s">
        <v>57</v>
      </c>
      <c r="L136" t="s">
        <v>58</v>
      </c>
      <c r="M136">
        <v>98103</v>
      </c>
      <c r="N136" t="s">
        <v>40</v>
      </c>
      <c r="O136" t="s">
        <v>855</v>
      </c>
      <c r="P136" t="s">
        <v>31</v>
      </c>
      <c r="Q136" t="s">
        <v>33</v>
      </c>
      <c r="R136" t="s">
        <v>856</v>
      </c>
      <c r="S136">
        <v>307.13600000000002</v>
      </c>
      <c r="T136">
        <v>4</v>
      </c>
      <c r="U136">
        <v>0.2</v>
      </c>
      <c r="V136">
        <v>-11.51760000000003</v>
      </c>
    </row>
    <row r="137" spans="1:22" x14ac:dyDescent="0.35">
      <c r="A137">
        <v>7829</v>
      </c>
      <c r="B137" t="s">
        <v>1721</v>
      </c>
      <c r="C137">
        <v>2012</v>
      </c>
      <c r="D137" s="14">
        <v>41025</v>
      </c>
      <c r="E137" s="14">
        <v>41030</v>
      </c>
      <c r="F137" t="s">
        <v>42</v>
      </c>
      <c r="G137" t="s">
        <v>644</v>
      </c>
      <c r="H137" t="s">
        <v>645</v>
      </c>
      <c r="I137" t="s">
        <v>37</v>
      </c>
      <c r="J137" t="s">
        <v>27</v>
      </c>
      <c r="K137" t="s">
        <v>290</v>
      </c>
      <c r="L137" t="s">
        <v>39</v>
      </c>
      <c r="M137">
        <v>92105</v>
      </c>
      <c r="N137" t="s">
        <v>40</v>
      </c>
      <c r="O137" t="s">
        <v>1180</v>
      </c>
      <c r="P137" t="s">
        <v>31</v>
      </c>
      <c r="Q137" t="s">
        <v>33</v>
      </c>
      <c r="R137" t="s">
        <v>1181</v>
      </c>
      <c r="S137">
        <v>63.936000000000007</v>
      </c>
      <c r="T137">
        <v>3</v>
      </c>
      <c r="U137">
        <v>0.2</v>
      </c>
      <c r="V137">
        <v>6.3935999999999957</v>
      </c>
    </row>
    <row r="138" spans="1:22" x14ac:dyDescent="0.35">
      <c r="A138">
        <v>7826</v>
      </c>
      <c r="B138" t="s">
        <v>1720</v>
      </c>
      <c r="C138">
        <v>2012</v>
      </c>
      <c r="D138" s="14">
        <v>40942</v>
      </c>
      <c r="E138" s="14">
        <v>40946</v>
      </c>
      <c r="F138" t="s">
        <v>42</v>
      </c>
      <c r="G138" t="s">
        <v>852</v>
      </c>
      <c r="H138" t="s">
        <v>853</v>
      </c>
      <c r="I138" t="s">
        <v>37</v>
      </c>
      <c r="J138" t="s">
        <v>27</v>
      </c>
      <c r="K138" t="s">
        <v>1452</v>
      </c>
      <c r="L138" t="s">
        <v>110</v>
      </c>
      <c r="M138">
        <v>13440</v>
      </c>
      <c r="N138" t="s">
        <v>79</v>
      </c>
      <c r="O138" t="s">
        <v>89</v>
      </c>
      <c r="P138" t="s">
        <v>31</v>
      </c>
      <c r="Q138" t="s">
        <v>33</v>
      </c>
      <c r="R138" t="s">
        <v>90</v>
      </c>
      <c r="S138">
        <v>90.882000000000005</v>
      </c>
      <c r="T138">
        <v>1</v>
      </c>
      <c r="U138">
        <v>0.1</v>
      </c>
      <c r="V138">
        <v>15.147000000000004</v>
      </c>
    </row>
    <row r="139" spans="1:22" x14ac:dyDescent="0.35">
      <c r="A139">
        <v>7825</v>
      </c>
      <c r="B139" t="s">
        <v>1719</v>
      </c>
      <c r="C139">
        <v>2011</v>
      </c>
      <c r="D139" s="14">
        <v>40679</v>
      </c>
      <c r="E139" s="14">
        <v>40686</v>
      </c>
      <c r="F139" t="s">
        <v>42</v>
      </c>
      <c r="G139" t="s">
        <v>852</v>
      </c>
      <c r="H139" t="s">
        <v>853</v>
      </c>
      <c r="I139" t="s">
        <v>37</v>
      </c>
      <c r="J139" t="s">
        <v>27</v>
      </c>
      <c r="K139" t="s">
        <v>38</v>
      </c>
      <c r="L139" t="s">
        <v>39</v>
      </c>
      <c r="M139">
        <v>90036</v>
      </c>
      <c r="N139" t="s">
        <v>40</v>
      </c>
      <c r="O139" t="s">
        <v>1133</v>
      </c>
      <c r="P139" t="s">
        <v>31</v>
      </c>
      <c r="Q139" t="s">
        <v>33</v>
      </c>
      <c r="R139" t="s">
        <v>1134</v>
      </c>
      <c r="S139">
        <v>232.88</v>
      </c>
      <c r="T139">
        <v>5</v>
      </c>
      <c r="U139">
        <v>0.2</v>
      </c>
      <c r="V139">
        <v>17.466000000000008</v>
      </c>
    </row>
    <row r="140" spans="1:22" x14ac:dyDescent="0.35">
      <c r="A140">
        <v>7800</v>
      </c>
      <c r="B140" t="s">
        <v>1718</v>
      </c>
      <c r="C140">
        <v>2014</v>
      </c>
      <c r="D140" s="14">
        <v>41723</v>
      </c>
      <c r="E140" s="14">
        <v>41726</v>
      </c>
      <c r="F140" t="s">
        <v>85</v>
      </c>
      <c r="G140" t="s">
        <v>763</v>
      </c>
      <c r="H140" t="s">
        <v>764</v>
      </c>
      <c r="I140" t="s">
        <v>37</v>
      </c>
      <c r="J140" t="s">
        <v>27</v>
      </c>
      <c r="K140" t="s">
        <v>109</v>
      </c>
      <c r="L140" t="s">
        <v>110</v>
      </c>
      <c r="M140">
        <v>10035</v>
      </c>
      <c r="N140" t="s">
        <v>79</v>
      </c>
      <c r="O140" t="s">
        <v>418</v>
      </c>
      <c r="P140" t="s">
        <v>31</v>
      </c>
      <c r="Q140" t="s">
        <v>33</v>
      </c>
      <c r="R140" t="s">
        <v>419</v>
      </c>
      <c r="S140">
        <v>207.84600000000003</v>
      </c>
      <c r="T140">
        <v>3</v>
      </c>
      <c r="U140">
        <v>0.1</v>
      </c>
      <c r="V140">
        <v>2.3093999999999895</v>
      </c>
    </row>
    <row r="141" spans="1:22" x14ac:dyDescent="0.35">
      <c r="A141">
        <v>7766</v>
      </c>
      <c r="B141" t="s">
        <v>1717</v>
      </c>
      <c r="C141">
        <v>2014</v>
      </c>
      <c r="D141" s="14">
        <v>41864</v>
      </c>
      <c r="E141" s="14">
        <v>41864</v>
      </c>
      <c r="F141" t="s">
        <v>360</v>
      </c>
      <c r="G141" t="s">
        <v>415</v>
      </c>
      <c r="H141" t="s">
        <v>416</v>
      </c>
      <c r="I141" t="s">
        <v>37</v>
      </c>
      <c r="J141" t="s">
        <v>27</v>
      </c>
      <c r="K141" t="s">
        <v>146</v>
      </c>
      <c r="L141" t="s">
        <v>677</v>
      </c>
      <c r="M141">
        <v>21044</v>
      </c>
      <c r="N141" t="s">
        <v>79</v>
      </c>
      <c r="O141" t="s">
        <v>434</v>
      </c>
      <c r="P141" t="s">
        <v>31</v>
      </c>
      <c r="Q141" t="s">
        <v>33</v>
      </c>
      <c r="R141" t="s">
        <v>435</v>
      </c>
      <c r="S141">
        <v>1779.9</v>
      </c>
      <c r="T141">
        <v>5</v>
      </c>
      <c r="U141">
        <v>0</v>
      </c>
      <c r="V141">
        <v>373.77899999999983</v>
      </c>
    </row>
    <row r="142" spans="1:22" x14ac:dyDescent="0.35">
      <c r="A142">
        <v>7731</v>
      </c>
      <c r="B142" t="s">
        <v>1716</v>
      </c>
      <c r="C142">
        <v>2014</v>
      </c>
      <c r="D142" s="14">
        <v>41804</v>
      </c>
      <c r="E142" s="14">
        <v>41810</v>
      </c>
      <c r="F142" t="s">
        <v>42</v>
      </c>
      <c r="G142" t="s">
        <v>211</v>
      </c>
      <c r="H142" t="s">
        <v>212</v>
      </c>
      <c r="I142" t="s">
        <v>61</v>
      </c>
      <c r="J142" t="s">
        <v>27</v>
      </c>
      <c r="K142" t="s">
        <v>57</v>
      </c>
      <c r="L142" t="s">
        <v>58</v>
      </c>
      <c r="M142">
        <v>98103</v>
      </c>
      <c r="N142" t="s">
        <v>40</v>
      </c>
      <c r="O142" t="s">
        <v>1008</v>
      </c>
      <c r="P142" t="s">
        <v>31</v>
      </c>
      <c r="Q142" t="s">
        <v>33</v>
      </c>
      <c r="R142" t="s">
        <v>1009</v>
      </c>
      <c r="S142">
        <v>291.13600000000002</v>
      </c>
      <c r="T142">
        <v>4</v>
      </c>
      <c r="U142">
        <v>0.2</v>
      </c>
      <c r="V142">
        <v>-25.474400000000017</v>
      </c>
    </row>
    <row r="143" spans="1:22" x14ac:dyDescent="0.35">
      <c r="A143">
        <v>7724</v>
      </c>
      <c r="B143" t="s">
        <v>1715</v>
      </c>
      <c r="C143">
        <v>2012</v>
      </c>
      <c r="D143" s="14">
        <v>41162</v>
      </c>
      <c r="E143" s="14">
        <v>41166</v>
      </c>
      <c r="F143" t="s">
        <v>42</v>
      </c>
      <c r="G143" t="s">
        <v>1493</v>
      </c>
      <c r="H143" t="s">
        <v>1494</v>
      </c>
      <c r="I143" t="s">
        <v>37</v>
      </c>
      <c r="J143" t="s">
        <v>27</v>
      </c>
      <c r="K143" t="s">
        <v>343</v>
      </c>
      <c r="L143" t="s">
        <v>63</v>
      </c>
      <c r="M143">
        <v>78745</v>
      </c>
      <c r="N143" t="s">
        <v>64</v>
      </c>
      <c r="O143" t="s">
        <v>997</v>
      </c>
      <c r="P143" t="s">
        <v>31</v>
      </c>
      <c r="Q143" t="s">
        <v>33</v>
      </c>
      <c r="R143" t="s">
        <v>998</v>
      </c>
      <c r="S143">
        <v>179.886</v>
      </c>
      <c r="T143">
        <v>1</v>
      </c>
      <c r="U143">
        <v>0.3</v>
      </c>
      <c r="V143">
        <v>-2.5698000000000292</v>
      </c>
    </row>
    <row r="144" spans="1:22" x14ac:dyDescent="0.35">
      <c r="A144">
        <v>7695</v>
      </c>
      <c r="B144" t="s">
        <v>1714</v>
      </c>
      <c r="C144">
        <v>2013</v>
      </c>
      <c r="D144" s="14">
        <v>41356</v>
      </c>
      <c r="E144" s="14">
        <v>41356</v>
      </c>
      <c r="F144" t="s">
        <v>360</v>
      </c>
      <c r="G144" t="s">
        <v>914</v>
      </c>
      <c r="H144" t="s">
        <v>915</v>
      </c>
      <c r="I144" t="s">
        <v>26</v>
      </c>
      <c r="J144" t="s">
        <v>27</v>
      </c>
      <c r="K144" t="s">
        <v>57</v>
      </c>
      <c r="L144" t="s">
        <v>58</v>
      </c>
      <c r="M144">
        <v>98103</v>
      </c>
      <c r="N144" t="s">
        <v>40</v>
      </c>
      <c r="O144" t="s">
        <v>967</v>
      </c>
      <c r="P144" t="s">
        <v>31</v>
      </c>
      <c r="Q144" t="s">
        <v>33</v>
      </c>
      <c r="R144" t="s">
        <v>968</v>
      </c>
      <c r="S144">
        <v>167.88800000000001</v>
      </c>
      <c r="T144">
        <v>7</v>
      </c>
      <c r="U144">
        <v>0.2</v>
      </c>
      <c r="V144">
        <v>14.690199999999997</v>
      </c>
    </row>
    <row r="145" spans="1:22" x14ac:dyDescent="0.35">
      <c r="A145">
        <v>7682</v>
      </c>
      <c r="B145" t="s">
        <v>1713</v>
      </c>
      <c r="C145">
        <v>2011</v>
      </c>
      <c r="D145" s="14">
        <v>40908</v>
      </c>
      <c r="E145" s="14">
        <v>40915</v>
      </c>
      <c r="F145" t="s">
        <v>42</v>
      </c>
      <c r="G145" t="s">
        <v>836</v>
      </c>
      <c r="H145" t="s">
        <v>837</v>
      </c>
      <c r="I145" t="s">
        <v>61</v>
      </c>
      <c r="J145" t="s">
        <v>27</v>
      </c>
      <c r="K145" t="s">
        <v>801</v>
      </c>
      <c r="L145" t="s">
        <v>379</v>
      </c>
      <c r="M145">
        <v>2908</v>
      </c>
      <c r="N145" t="s">
        <v>79</v>
      </c>
      <c r="O145" t="s">
        <v>89</v>
      </c>
      <c r="P145" t="s">
        <v>31</v>
      </c>
      <c r="Q145" t="s">
        <v>33</v>
      </c>
      <c r="R145" t="s">
        <v>90</v>
      </c>
      <c r="S145">
        <v>605.88</v>
      </c>
      <c r="T145">
        <v>6</v>
      </c>
      <c r="U145">
        <v>0</v>
      </c>
      <c r="V145">
        <v>151.47000000000003</v>
      </c>
    </row>
    <row r="146" spans="1:22" x14ac:dyDescent="0.35">
      <c r="A146">
        <v>7649</v>
      </c>
      <c r="B146" t="s">
        <v>1712</v>
      </c>
      <c r="C146">
        <v>2013</v>
      </c>
      <c r="D146" s="14">
        <v>41349</v>
      </c>
      <c r="E146" s="14">
        <v>41350</v>
      </c>
      <c r="F146" t="s">
        <v>85</v>
      </c>
      <c r="G146" t="s">
        <v>1353</v>
      </c>
      <c r="H146" t="s">
        <v>1354</v>
      </c>
      <c r="I146" t="s">
        <v>37</v>
      </c>
      <c r="J146" t="s">
        <v>27</v>
      </c>
      <c r="K146" t="s">
        <v>70</v>
      </c>
      <c r="L146" t="s">
        <v>39</v>
      </c>
      <c r="M146">
        <v>94110</v>
      </c>
      <c r="N146" t="s">
        <v>40</v>
      </c>
      <c r="O146" t="s">
        <v>710</v>
      </c>
      <c r="P146" t="s">
        <v>31</v>
      </c>
      <c r="Q146" t="s">
        <v>33</v>
      </c>
      <c r="R146" t="s">
        <v>711</v>
      </c>
      <c r="S146">
        <v>1352.0320000000002</v>
      </c>
      <c r="T146">
        <v>4</v>
      </c>
      <c r="U146">
        <v>0.2</v>
      </c>
      <c r="V146">
        <v>84.501999999999953</v>
      </c>
    </row>
    <row r="147" spans="1:22" x14ac:dyDescent="0.35">
      <c r="A147">
        <v>7646</v>
      </c>
      <c r="B147" t="s">
        <v>1711</v>
      </c>
      <c r="C147">
        <v>2012</v>
      </c>
      <c r="D147" s="14">
        <v>41004</v>
      </c>
      <c r="E147" s="14">
        <v>41010</v>
      </c>
      <c r="F147" t="s">
        <v>42</v>
      </c>
      <c r="G147" t="s">
        <v>1219</v>
      </c>
      <c r="H147" t="s">
        <v>1220</v>
      </c>
      <c r="I147" t="s">
        <v>37</v>
      </c>
      <c r="J147" t="s">
        <v>27</v>
      </c>
      <c r="K147" t="s">
        <v>38</v>
      </c>
      <c r="L147" t="s">
        <v>39</v>
      </c>
      <c r="M147">
        <v>90036</v>
      </c>
      <c r="N147" t="s">
        <v>40</v>
      </c>
      <c r="O147" t="s">
        <v>768</v>
      </c>
      <c r="P147" t="s">
        <v>31</v>
      </c>
      <c r="Q147" t="s">
        <v>33</v>
      </c>
      <c r="R147" t="s">
        <v>769</v>
      </c>
      <c r="S147">
        <v>892.22400000000005</v>
      </c>
      <c r="T147">
        <v>3</v>
      </c>
      <c r="U147">
        <v>0.2</v>
      </c>
      <c r="V147">
        <v>89.222400000000022</v>
      </c>
    </row>
    <row r="148" spans="1:22" x14ac:dyDescent="0.35">
      <c r="A148">
        <v>7637</v>
      </c>
      <c r="B148" t="s">
        <v>1710</v>
      </c>
      <c r="C148">
        <v>2014</v>
      </c>
      <c r="D148" s="14">
        <v>42003</v>
      </c>
      <c r="E148" s="14">
        <v>42006</v>
      </c>
      <c r="F148" t="s">
        <v>23</v>
      </c>
      <c r="G148" t="s">
        <v>687</v>
      </c>
      <c r="H148" t="s">
        <v>688</v>
      </c>
      <c r="I148" t="s">
        <v>26</v>
      </c>
      <c r="J148" t="s">
        <v>27</v>
      </c>
      <c r="K148" t="s">
        <v>399</v>
      </c>
      <c r="L148" t="s">
        <v>29</v>
      </c>
      <c r="M148">
        <v>40214</v>
      </c>
      <c r="N148" t="s">
        <v>30</v>
      </c>
      <c r="O148" t="s">
        <v>761</v>
      </c>
      <c r="P148" t="s">
        <v>31</v>
      </c>
      <c r="Q148" t="s">
        <v>33</v>
      </c>
      <c r="R148" t="s">
        <v>762</v>
      </c>
      <c r="S148">
        <v>258.75</v>
      </c>
      <c r="T148">
        <v>3</v>
      </c>
      <c r="U148">
        <v>0</v>
      </c>
      <c r="V148">
        <v>77.624999999999972</v>
      </c>
    </row>
    <row r="149" spans="1:22" x14ac:dyDescent="0.35">
      <c r="A149">
        <v>7636</v>
      </c>
      <c r="B149" t="s">
        <v>1710</v>
      </c>
      <c r="C149">
        <v>2014</v>
      </c>
      <c r="D149" s="14">
        <v>42003</v>
      </c>
      <c r="E149" s="14">
        <v>42006</v>
      </c>
      <c r="F149" t="s">
        <v>23</v>
      </c>
      <c r="G149" t="s">
        <v>687</v>
      </c>
      <c r="H149" t="s">
        <v>688</v>
      </c>
      <c r="I149" t="s">
        <v>26</v>
      </c>
      <c r="J149" t="s">
        <v>27</v>
      </c>
      <c r="K149" t="s">
        <v>399</v>
      </c>
      <c r="L149" t="s">
        <v>29</v>
      </c>
      <c r="M149">
        <v>40214</v>
      </c>
      <c r="N149" t="s">
        <v>30</v>
      </c>
      <c r="O149" t="s">
        <v>1297</v>
      </c>
      <c r="P149" t="s">
        <v>31</v>
      </c>
      <c r="Q149" t="s">
        <v>33</v>
      </c>
      <c r="R149" t="s">
        <v>1298</v>
      </c>
      <c r="S149">
        <v>300.98</v>
      </c>
      <c r="T149">
        <v>1</v>
      </c>
      <c r="U149">
        <v>0</v>
      </c>
      <c r="V149">
        <v>87.28419999999997</v>
      </c>
    </row>
    <row r="150" spans="1:22" x14ac:dyDescent="0.35">
      <c r="A150">
        <v>7633</v>
      </c>
      <c r="B150" t="s">
        <v>1710</v>
      </c>
      <c r="C150">
        <v>2014</v>
      </c>
      <c r="D150" s="14">
        <v>42003</v>
      </c>
      <c r="E150" s="14">
        <v>42006</v>
      </c>
      <c r="F150" t="s">
        <v>23</v>
      </c>
      <c r="G150" t="s">
        <v>687</v>
      </c>
      <c r="H150" t="s">
        <v>688</v>
      </c>
      <c r="I150" t="s">
        <v>26</v>
      </c>
      <c r="J150" t="s">
        <v>27</v>
      </c>
      <c r="K150" t="s">
        <v>399</v>
      </c>
      <c r="L150" t="s">
        <v>29</v>
      </c>
      <c r="M150">
        <v>40214</v>
      </c>
      <c r="N150" t="s">
        <v>30</v>
      </c>
      <c r="O150" t="s">
        <v>332</v>
      </c>
      <c r="P150" t="s">
        <v>31</v>
      </c>
      <c r="Q150" t="s">
        <v>33</v>
      </c>
      <c r="R150" t="s">
        <v>333</v>
      </c>
      <c r="S150">
        <v>1207.8399999999999</v>
      </c>
      <c r="T150">
        <v>8</v>
      </c>
      <c r="U150">
        <v>0</v>
      </c>
      <c r="V150">
        <v>314.03840000000002</v>
      </c>
    </row>
    <row r="151" spans="1:22" x14ac:dyDescent="0.35">
      <c r="A151">
        <v>150</v>
      </c>
      <c r="B151" t="s">
        <v>207</v>
      </c>
      <c r="C151">
        <v>2013</v>
      </c>
      <c r="D151" s="14">
        <v>41614</v>
      </c>
      <c r="E151" s="14">
        <v>41618</v>
      </c>
      <c r="F151" t="s">
        <v>42</v>
      </c>
      <c r="G151" t="s">
        <v>208</v>
      </c>
      <c r="H151" t="s">
        <v>209</v>
      </c>
      <c r="I151" t="s">
        <v>37</v>
      </c>
      <c r="J151" t="s">
        <v>27</v>
      </c>
      <c r="K151" t="s">
        <v>210</v>
      </c>
      <c r="L151" t="s">
        <v>68</v>
      </c>
      <c r="M151">
        <v>53132</v>
      </c>
      <c r="N151" t="s">
        <v>64</v>
      </c>
      <c r="O151" t="s">
        <v>32</v>
      </c>
      <c r="P151" t="s">
        <v>31</v>
      </c>
      <c r="Q151" t="s">
        <v>33</v>
      </c>
      <c r="R151" t="s">
        <v>34</v>
      </c>
      <c r="S151">
        <v>1951.84</v>
      </c>
      <c r="T151">
        <v>8</v>
      </c>
      <c r="U151">
        <v>0</v>
      </c>
      <c r="V151">
        <v>585.55199999999991</v>
      </c>
    </row>
    <row r="152" spans="1:22" x14ac:dyDescent="0.35">
      <c r="A152">
        <v>7632</v>
      </c>
      <c r="B152" t="s">
        <v>1709</v>
      </c>
      <c r="C152">
        <v>2011</v>
      </c>
      <c r="D152" s="14">
        <v>40632</v>
      </c>
      <c r="E152" s="14">
        <v>40634</v>
      </c>
      <c r="F152" t="s">
        <v>85</v>
      </c>
      <c r="G152" t="s">
        <v>246</v>
      </c>
      <c r="H152" t="s">
        <v>247</v>
      </c>
      <c r="I152" t="s">
        <v>61</v>
      </c>
      <c r="J152" t="s">
        <v>27</v>
      </c>
      <c r="K152" t="s">
        <v>733</v>
      </c>
      <c r="L152" t="s">
        <v>63</v>
      </c>
      <c r="M152">
        <v>78521</v>
      </c>
      <c r="N152" t="s">
        <v>64</v>
      </c>
      <c r="O152" t="s">
        <v>721</v>
      </c>
      <c r="P152" t="s">
        <v>31</v>
      </c>
      <c r="Q152" t="s">
        <v>33</v>
      </c>
      <c r="R152" t="s">
        <v>722</v>
      </c>
      <c r="S152">
        <v>127.30199999999999</v>
      </c>
      <c r="T152">
        <v>7</v>
      </c>
      <c r="U152">
        <v>0.3</v>
      </c>
      <c r="V152">
        <v>-9.0929999999999964</v>
      </c>
    </row>
    <row r="153" spans="1:22" x14ac:dyDescent="0.35">
      <c r="A153">
        <v>7622</v>
      </c>
      <c r="B153" t="s">
        <v>1708</v>
      </c>
      <c r="C153">
        <v>2011</v>
      </c>
      <c r="D153" s="14">
        <v>40872</v>
      </c>
      <c r="E153" s="14">
        <v>40876</v>
      </c>
      <c r="F153" t="s">
        <v>42</v>
      </c>
      <c r="G153" t="s">
        <v>1066</v>
      </c>
      <c r="H153" t="s">
        <v>1067</v>
      </c>
      <c r="I153" t="s">
        <v>26</v>
      </c>
      <c r="J153" t="s">
        <v>27</v>
      </c>
      <c r="K153" t="s">
        <v>38</v>
      </c>
      <c r="L153" t="s">
        <v>39</v>
      </c>
      <c r="M153">
        <v>90004</v>
      </c>
      <c r="N153" t="s">
        <v>40</v>
      </c>
      <c r="O153" t="s">
        <v>615</v>
      </c>
      <c r="P153" t="s">
        <v>31</v>
      </c>
      <c r="Q153" t="s">
        <v>33</v>
      </c>
      <c r="R153" t="s">
        <v>616</v>
      </c>
      <c r="S153">
        <v>725.34400000000005</v>
      </c>
      <c r="T153">
        <v>4</v>
      </c>
      <c r="U153">
        <v>0.2</v>
      </c>
      <c r="V153">
        <v>54.400800000000004</v>
      </c>
    </row>
    <row r="154" spans="1:22" x14ac:dyDescent="0.35">
      <c r="A154">
        <v>7594</v>
      </c>
      <c r="B154" t="s">
        <v>1707</v>
      </c>
      <c r="C154">
        <v>2013</v>
      </c>
      <c r="D154" s="14">
        <v>41523</v>
      </c>
      <c r="E154" s="14">
        <v>41527</v>
      </c>
      <c r="F154" t="s">
        <v>42</v>
      </c>
      <c r="G154" t="s">
        <v>458</v>
      </c>
      <c r="H154" t="s">
        <v>459</v>
      </c>
      <c r="I154" t="s">
        <v>26</v>
      </c>
      <c r="J154" t="s">
        <v>27</v>
      </c>
      <c r="K154" t="s">
        <v>77</v>
      </c>
      <c r="L154" t="s">
        <v>78</v>
      </c>
      <c r="M154">
        <v>19134</v>
      </c>
      <c r="N154" t="s">
        <v>79</v>
      </c>
      <c r="O154" t="s">
        <v>710</v>
      </c>
      <c r="P154" t="s">
        <v>31</v>
      </c>
      <c r="Q154" t="s">
        <v>33</v>
      </c>
      <c r="R154" t="s">
        <v>711</v>
      </c>
      <c r="S154">
        <v>887.27099999999984</v>
      </c>
      <c r="T154">
        <v>3</v>
      </c>
      <c r="U154">
        <v>0.3</v>
      </c>
      <c r="V154">
        <v>-63.376499999999965</v>
      </c>
    </row>
    <row r="155" spans="1:22" x14ac:dyDescent="0.35">
      <c r="A155">
        <v>7592</v>
      </c>
      <c r="B155" t="s">
        <v>1707</v>
      </c>
      <c r="C155">
        <v>2013</v>
      </c>
      <c r="D155" s="14">
        <v>41523</v>
      </c>
      <c r="E155" s="14">
        <v>41527</v>
      </c>
      <c r="F155" t="s">
        <v>42</v>
      </c>
      <c r="G155" t="s">
        <v>458</v>
      </c>
      <c r="H155" t="s">
        <v>459</v>
      </c>
      <c r="I155" t="s">
        <v>26</v>
      </c>
      <c r="J155" t="s">
        <v>27</v>
      </c>
      <c r="K155" t="s">
        <v>77</v>
      </c>
      <c r="L155" t="s">
        <v>78</v>
      </c>
      <c r="M155">
        <v>19134</v>
      </c>
      <c r="N155" t="s">
        <v>79</v>
      </c>
      <c r="O155" t="s">
        <v>123</v>
      </c>
      <c r="P155" t="s">
        <v>31</v>
      </c>
      <c r="Q155" t="s">
        <v>33</v>
      </c>
      <c r="R155" t="s">
        <v>191</v>
      </c>
      <c r="S155">
        <v>71.245999999999995</v>
      </c>
      <c r="T155">
        <v>2</v>
      </c>
      <c r="U155">
        <v>0.3</v>
      </c>
      <c r="V155">
        <v>-19.338199999999993</v>
      </c>
    </row>
    <row r="156" spans="1:22" x14ac:dyDescent="0.35">
      <c r="A156">
        <v>7583</v>
      </c>
      <c r="B156" t="s">
        <v>1706</v>
      </c>
      <c r="C156">
        <v>2012</v>
      </c>
      <c r="D156" s="14">
        <v>41015</v>
      </c>
      <c r="E156" s="14">
        <v>41020</v>
      </c>
      <c r="F156" t="s">
        <v>42</v>
      </c>
      <c r="G156" t="s">
        <v>1225</v>
      </c>
      <c r="H156" t="s">
        <v>1226</v>
      </c>
      <c r="I156" t="s">
        <v>37</v>
      </c>
      <c r="J156" t="s">
        <v>27</v>
      </c>
      <c r="K156" t="s">
        <v>109</v>
      </c>
      <c r="L156" t="s">
        <v>110</v>
      </c>
      <c r="M156">
        <v>10024</v>
      </c>
      <c r="N156" t="s">
        <v>79</v>
      </c>
      <c r="O156" t="s">
        <v>115</v>
      </c>
      <c r="P156" t="s">
        <v>31</v>
      </c>
      <c r="Q156" t="s">
        <v>33</v>
      </c>
      <c r="R156" t="s">
        <v>116</v>
      </c>
      <c r="S156">
        <v>127.76400000000001</v>
      </c>
      <c r="T156">
        <v>2</v>
      </c>
      <c r="U156">
        <v>0.1</v>
      </c>
      <c r="V156">
        <v>2.8392000000000017</v>
      </c>
    </row>
    <row r="157" spans="1:22" x14ac:dyDescent="0.35">
      <c r="A157">
        <v>7579</v>
      </c>
      <c r="B157" t="s">
        <v>1705</v>
      </c>
      <c r="C157">
        <v>2013</v>
      </c>
      <c r="D157" s="14">
        <v>41627</v>
      </c>
      <c r="E157" s="14">
        <v>41630</v>
      </c>
      <c r="F157" t="s">
        <v>85</v>
      </c>
      <c r="G157" t="s">
        <v>156</v>
      </c>
      <c r="H157" t="s">
        <v>157</v>
      </c>
      <c r="I157" t="s">
        <v>61</v>
      </c>
      <c r="J157" t="s">
        <v>27</v>
      </c>
      <c r="K157" t="s">
        <v>642</v>
      </c>
      <c r="L157" t="s">
        <v>73</v>
      </c>
      <c r="M157">
        <v>68104</v>
      </c>
      <c r="N157" t="s">
        <v>64</v>
      </c>
      <c r="O157" t="s">
        <v>507</v>
      </c>
      <c r="P157" t="s">
        <v>31</v>
      </c>
      <c r="Q157" t="s">
        <v>33</v>
      </c>
      <c r="R157" t="s">
        <v>508</v>
      </c>
      <c r="S157">
        <v>563.93999999999994</v>
      </c>
      <c r="T157">
        <v>3</v>
      </c>
      <c r="U157">
        <v>0</v>
      </c>
      <c r="V157">
        <v>112.78800000000001</v>
      </c>
    </row>
    <row r="158" spans="1:22" x14ac:dyDescent="0.35">
      <c r="A158">
        <v>7565</v>
      </c>
      <c r="B158" t="s">
        <v>1704</v>
      </c>
      <c r="C158">
        <v>2013</v>
      </c>
      <c r="D158" s="14">
        <v>41304</v>
      </c>
      <c r="E158" s="14">
        <v>41306</v>
      </c>
      <c r="F158" t="s">
        <v>23</v>
      </c>
      <c r="G158" t="s">
        <v>1143</v>
      </c>
      <c r="H158" t="s">
        <v>1144</v>
      </c>
      <c r="I158" t="s">
        <v>26</v>
      </c>
      <c r="J158" t="s">
        <v>27</v>
      </c>
      <c r="K158" t="s">
        <v>57</v>
      </c>
      <c r="L158" t="s">
        <v>58</v>
      </c>
      <c r="M158">
        <v>98103</v>
      </c>
      <c r="N158" t="s">
        <v>40</v>
      </c>
      <c r="O158" t="s">
        <v>1141</v>
      </c>
      <c r="P158" t="s">
        <v>31</v>
      </c>
      <c r="Q158" t="s">
        <v>33</v>
      </c>
      <c r="R158" t="s">
        <v>1142</v>
      </c>
      <c r="S158">
        <v>435.16800000000006</v>
      </c>
      <c r="T158">
        <v>4</v>
      </c>
      <c r="U158">
        <v>0.2</v>
      </c>
      <c r="V158">
        <v>-59.835600000000042</v>
      </c>
    </row>
    <row r="159" spans="1:22" x14ac:dyDescent="0.35">
      <c r="A159">
        <v>158</v>
      </c>
      <c r="B159" t="s">
        <v>214</v>
      </c>
      <c r="C159">
        <v>2011</v>
      </c>
      <c r="D159" s="14">
        <v>40603</v>
      </c>
      <c r="E159" s="14">
        <v>40608</v>
      </c>
      <c r="F159" t="s">
        <v>23</v>
      </c>
      <c r="G159" t="s">
        <v>215</v>
      </c>
      <c r="H159" t="s">
        <v>216</v>
      </c>
      <c r="I159" t="s">
        <v>26</v>
      </c>
      <c r="J159" t="s">
        <v>27</v>
      </c>
      <c r="K159" t="s">
        <v>57</v>
      </c>
      <c r="L159" t="s">
        <v>58</v>
      </c>
      <c r="M159">
        <v>98115</v>
      </c>
      <c r="N159" t="s">
        <v>40</v>
      </c>
      <c r="O159" t="s">
        <v>183</v>
      </c>
      <c r="P159" t="s">
        <v>31</v>
      </c>
      <c r="Q159" t="s">
        <v>33</v>
      </c>
      <c r="R159" t="s">
        <v>184</v>
      </c>
      <c r="S159">
        <v>457.56800000000004</v>
      </c>
      <c r="T159">
        <v>2</v>
      </c>
      <c r="U159">
        <v>0.2</v>
      </c>
      <c r="V159">
        <v>51.476399999999941</v>
      </c>
    </row>
    <row r="160" spans="1:22" x14ac:dyDescent="0.35">
      <c r="A160">
        <v>7562</v>
      </c>
      <c r="B160" t="s">
        <v>1703</v>
      </c>
      <c r="C160">
        <v>2013</v>
      </c>
      <c r="D160" s="14">
        <v>41639</v>
      </c>
      <c r="E160" s="14">
        <v>41641</v>
      </c>
      <c r="F160" t="s">
        <v>85</v>
      </c>
      <c r="G160" t="s">
        <v>462</v>
      </c>
      <c r="H160" t="s">
        <v>463</v>
      </c>
      <c r="I160" t="s">
        <v>26</v>
      </c>
      <c r="J160" t="s">
        <v>27</v>
      </c>
      <c r="K160" t="s">
        <v>619</v>
      </c>
      <c r="L160" t="s">
        <v>78</v>
      </c>
      <c r="M160">
        <v>17602</v>
      </c>
      <c r="N160" t="s">
        <v>79</v>
      </c>
      <c r="O160" t="s">
        <v>32</v>
      </c>
      <c r="P160" t="s">
        <v>31</v>
      </c>
      <c r="Q160" t="s">
        <v>33</v>
      </c>
      <c r="R160" t="s">
        <v>34</v>
      </c>
      <c r="S160">
        <v>170.78599999999997</v>
      </c>
      <c r="T160">
        <v>1</v>
      </c>
      <c r="U160">
        <v>0.3</v>
      </c>
      <c r="V160">
        <v>0</v>
      </c>
    </row>
    <row r="161" spans="1:22" x14ac:dyDescent="0.35">
      <c r="A161">
        <v>7545</v>
      </c>
      <c r="B161" t="s">
        <v>1700</v>
      </c>
      <c r="C161">
        <v>2014</v>
      </c>
      <c r="D161" s="14">
        <v>41976</v>
      </c>
      <c r="E161" s="14">
        <v>41980</v>
      </c>
      <c r="F161" t="s">
        <v>42</v>
      </c>
      <c r="G161" t="s">
        <v>919</v>
      </c>
      <c r="H161" t="s">
        <v>920</v>
      </c>
      <c r="I161" t="s">
        <v>37</v>
      </c>
      <c r="J161" t="s">
        <v>27</v>
      </c>
      <c r="K161" t="s">
        <v>256</v>
      </c>
      <c r="L161" t="s">
        <v>163</v>
      </c>
      <c r="M161">
        <v>80219</v>
      </c>
      <c r="N161" t="s">
        <v>40</v>
      </c>
      <c r="O161" t="s">
        <v>615</v>
      </c>
      <c r="P161" t="s">
        <v>31</v>
      </c>
      <c r="Q161" t="s">
        <v>33</v>
      </c>
      <c r="R161" t="s">
        <v>616</v>
      </c>
      <c r="S161">
        <v>906.68000000000006</v>
      </c>
      <c r="T161">
        <v>5</v>
      </c>
      <c r="U161">
        <v>0.2</v>
      </c>
      <c r="V161">
        <v>68.001000000000033</v>
      </c>
    </row>
    <row r="162" spans="1:22" x14ac:dyDescent="0.35">
      <c r="A162">
        <v>7534</v>
      </c>
      <c r="B162" t="s">
        <v>1699</v>
      </c>
      <c r="C162">
        <v>2014</v>
      </c>
      <c r="D162" s="14">
        <v>41696</v>
      </c>
      <c r="E162" s="14">
        <v>41700</v>
      </c>
      <c r="F162" t="s">
        <v>42</v>
      </c>
      <c r="G162" t="s">
        <v>1048</v>
      </c>
      <c r="H162" t="s">
        <v>1049</v>
      </c>
      <c r="I162" t="s">
        <v>26</v>
      </c>
      <c r="J162" t="s">
        <v>27</v>
      </c>
      <c r="K162" t="s">
        <v>790</v>
      </c>
      <c r="L162" t="s">
        <v>54</v>
      </c>
      <c r="M162">
        <v>27834</v>
      </c>
      <c r="N162" t="s">
        <v>30</v>
      </c>
      <c r="O162" t="s">
        <v>741</v>
      </c>
      <c r="P162" t="s">
        <v>31</v>
      </c>
      <c r="Q162" t="s">
        <v>33</v>
      </c>
      <c r="R162" t="s">
        <v>742</v>
      </c>
      <c r="S162">
        <v>196.78399999999999</v>
      </c>
      <c r="T162">
        <v>2</v>
      </c>
      <c r="U162">
        <v>0.2</v>
      </c>
      <c r="V162">
        <v>-22.138200000000012</v>
      </c>
    </row>
    <row r="163" spans="1:22" x14ac:dyDescent="0.35">
      <c r="A163">
        <v>7533</v>
      </c>
      <c r="B163" t="s">
        <v>1697</v>
      </c>
      <c r="C163">
        <v>2013</v>
      </c>
      <c r="D163" s="14">
        <v>41443</v>
      </c>
      <c r="E163" s="14">
        <v>41445</v>
      </c>
      <c r="F163" t="s">
        <v>85</v>
      </c>
      <c r="G163" t="s">
        <v>192</v>
      </c>
      <c r="H163" t="s">
        <v>193</v>
      </c>
      <c r="I163" t="s">
        <v>26</v>
      </c>
      <c r="J163" t="s">
        <v>27</v>
      </c>
      <c r="K163" t="s">
        <v>1698</v>
      </c>
      <c r="L163" t="s">
        <v>163</v>
      </c>
      <c r="M163">
        <v>80501</v>
      </c>
      <c r="N163" t="s">
        <v>40</v>
      </c>
      <c r="O163" t="s">
        <v>533</v>
      </c>
      <c r="P163" t="s">
        <v>31</v>
      </c>
      <c r="Q163" t="s">
        <v>33</v>
      </c>
      <c r="R163" t="s">
        <v>534</v>
      </c>
      <c r="S163">
        <v>483.13599999999997</v>
      </c>
      <c r="T163">
        <v>4</v>
      </c>
      <c r="U163">
        <v>0.2</v>
      </c>
      <c r="V163">
        <v>54.352799999999945</v>
      </c>
    </row>
    <row r="164" spans="1:22" x14ac:dyDescent="0.35">
      <c r="A164">
        <v>7526</v>
      </c>
      <c r="B164" t="s">
        <v>1696</v>
      </c>
      <c r="C164">
        <v>2011</v>
      </c>
      <c r="D164" s="14">
        <v>40796</v>
      </c>
      <c r="E164" s="14">
        <v>40802</v>
      </c>
      <c r="F164" t="s">
        <v>42</v>
      </c>
      <c r="G164" t="s">
        <v>169</v>
      </c>
      <c r="H164" t="s">
        <v>170</v>
      </c>
      <c r="I164" t="s">
        <v>26</v>
      </c>
      <c r="J164" t="s">
        <v>27</v>
      </c>
      <c r="K164" t="s">
        <v>1276</v>
      </c>
      <c r="L164" t="s">
        <v>155</v>
      </c>
      <c r="M164">
        <v>97030</v>
      </c>
      <c r="N164" t="s">
        <v>40</v>
      </c>
      <c r="O164" t="s">
        <v>768</v>
      </c>
      <c r="P164" t="s">
        <v>31</v>
      </c>
      <c r="Q164" t="s">
        <v>33</v>
      </c>
      <c r="R164" t="s">
        <v>769</v>
      </c>
      <c r="S164">
        <v>1487.04</v>
      </c>
      <c r="T164">
        <v>5</v>
      </c>
      <c r="U164">
        <v>0.2</v>
      </c>
      <c r="V164">
        <v>148.70400000000006</v>
      </c>
    </row>
    <row r="165" spans="1:22" x14ac:dyDescent="0.35">
      <c r="A165">
        <v>7524</v>
      </c>
      <c r="B165" t="s">
        <v>1695</v>
      </c>
      <c r="C165">
        <v>2013</v>
      </c>
      <c r="D165" s="14">
        <v>41523</v>
      </c>
      <c r="E165" s="14">
        <v>41529</v>
      </c>
      <c r="F165" t="s">
        <v>42</v>
      </c>
      <c r="G165" t="s">
        <v>444</v>
      </c>
      <c r="H165" t="s">
        <v>445</v>
      </c>
      <c r="I165" t="s">
        <v>26</v>
      </c>
      <c r="J165" t="s">
        <v>27</v>
      </c>
      <c r="K165" t="s">
        <v>619</v>
      </c>
      <c r="L165" t="s">
        <v>173</v>
      </c>
      <c r="M165">
        <v>43130</v>
      </c>
      <c r="N165" t="s">
        <v>79</v>
      </c>
      <c r="O165" t="s">
        <v>276</v>
      </c>
      <c r="P165" t="s">
        <v>31</v>
      </c>
      <c r="Q165" t="s">
        <v>33</v>
      </c>
      <c r="R165" t="s">
        <v>277</v>
      </c>
      <c r="S165">
        <v>85.245999999999995</v>
      </c>
      <c r="T165">
        <v>2</v>
      </c>
      <c r="U165">
        <v>0.3</v>
      </c>
      <c r="V165">
        <v>-1.217800000000004</v>
      </c>
    </row>
    <row r="166" spans="1:22" x14ac:dyDescent="0.35">
      <c r="A166">
        <v>7484</v>
      </c>
      <c r="B166" t="s">
        <v>1694</v>
      </c>
      <c r="C166">
        <v>2011</v>
      </c>
      <c r="D166" s="14">
        <v>40892</v>
      </c>
      <c r="E166" s="14">
        <v>40894</v>
      </c>
      <c r="F166" t="s">
        <v>23</v>
      </c>
      <c r="G166" t="s">
        <v>426</v>
      </c>
      <c r="H166" t="s">
        <v>427</v>
      </c>
      <c r="I166" t="s">
        <v>37</v>
      </c>
      <c r="J166" t="s">
        <v>27</v>
      </c>
      <c r="K166" t="s">
        <v>77</v>
      </c>
      <c r="L166" t="s">
        <v>78</v>
      </c>
      <c r="M166">
        <v>19140</v>
      </c>
      <c r="N166" t="s">
        <v>79</v>
      </c>
      <c r="O166" t="s">
        <v>1008</v>
      </c>
      <c r="P166" t="s">
        <v>31</v>
      </c>
      <c r="Q166" t="s">
        <v>33</v>
      </c>
      <c r="R166" t="s">
        <v>1009</v>
      </c>
      <c r="S166">
        <v>445.80200000000002</v>
      </c>
      <c r="T166">
        <v>7</v>
      </c>
      <c r="U166">
        <v>0.3</v>
      </c>
      <c r="V166">
        <v>-108.26620000000001</v>
      </c>
    </row>
    <row r="167" spans="1:22" x14ac:dyDescent="0.35">
      <c r="A167">
        <v>7475</v>
      </c>
      <c r="B167" t="s">
        <v>1693</v>
      </c>
      <c r="C167">
        <v>2011</v>
      </c>
      <c r="D167" s="14">
        <v>40550</v>
      </c>
      <c r="E167" s="14">
        <v>40554</v>
      </c>
      <c r="F167" t="s">
        <v>42</v>
      </c>
      <c r="G167" t="s">
        <v>860</v>
      </c>
      <c r="H167" t="s">
        <v>861</v>
      </c>
      <c r="I167" t="s">
        <v>61</v>
      </c>
      <c r="J167" t="s">
        <v>27</v>
      </c>
      <c r="K167" t="s">
        <v>28</v>
      </c>
      <c r="L167" t="s">
        <v>29</v>
      </c>
      <c r="M167">
        <v>42420</v>
      </c>
      <c r="N167" t="s">
        <v>30</v>
      </c>
      <c r="O167" t="s">
        <v>183</v>
      </c>
      <c r="P167" t="s">
        <v>31</v>
      </c>
      <c r="Q167" t="s">
        <v>33</v>
      </c>
      <c r="R167" t="s">
        <v>184</v>
      </c>
      <c r="S167">
        <v>2573.8200000000002</v>
      </c>
      <c r="T167">
        <v>9</v>
      </c>
      <c r="U167">
        <v>0</v>
      </c>
      <c r="V167">
        <v>746.40779999999972</v>
      </c>
    </row>
    <row r="168" spans="1:22" x14ac:dyDescent="0.35">
      <c r="A168">
        <v>7451</v>
      </c>
      <c r="B168" t="s">
        <v>1692</v>
      </c>
      <c r="C168">
        <v>2014</v>
      </c>
      <c r="D168" s="14">
        <v>41900</v>
      </c>
      <c r="E168" s="14">
        <v>41905</v>
      </c>
      <c r="F168" t="s">
        <v>23</v>
      </c>
      <c r="G168" t="s">
        <v>667</v>
      </c>
      <c r="H168" t="s">
        <v>668</v>
      </c>
      <c r="I168" t="s">
        <v>61</v>
      </c>
      <c r="J168" t="s">
        <v>27</v>
      </c>
      <c r="K168" t="s">
        <v>84</v>
      </c>
      <c r="L168" t="s">
        <v>63</v>
      </c>
      <c r="M168">
        <v>77036</v>
      </c>
      <c r="N168" t="s">
        <v>64</v>
      </c>
      <c r="O168" t="s">
        <v>1008</v>
      </c>
      <c r="P168" t="s">
        <v>31</v>
      </c>
      <c r="Q168" t="s">
        <v>33</v>
      </c>
      <c r="R168" t="s">
        <v>1009</v>
      </c>
      <c r="S168">
        <v>318.43</v>
      </c>
      <c r="T168">
        <v>5</v>
      </c>
      <c r="U168">
        <v>0.3</v>
      </c>
      <c r="V168">
        <v>-77.333000000000013</v>
      </c>
    </row>
    <row r="169" spans="1:22" x14ac:dyDescent="0.35">
      <c r="A169">
        <v>168</v>
      </c>
      <c r="B169" t="s">
        <v>221</v>
      </c>
      <c r="C169">
        <v>2011</v>
      </c>
      <c r="D169" s="14">
        <v>40794</v>
      </c>
      <c r="E169" s="14">
        <v>40798</v>
      </c>
      <c r="F169" t="s">
        <v>42</v>
      </c>
      <c r="G169" t="s">
        <v>222</v>
      </c>
      <c r="H169" t="s">
        <v>223</v>
      </c>
      <c r="I169" t="s">
        <v>26</v>
      </c>
      <c r="J169" t="s">
        <v>27</v>
      </c>
      <c r="K169" t="s">
        <v>224</v>
      </c>
      <c r="L169" t="s">
        <v>63</v>
      </c>
      <c r="M169">
        <v>78207</v>
      </c>
      <c r="N169" t="s">
        <v>64</v>
      </c>
      <c r="O169" t="s">
        <v>225</v>
      </c>
      <c r="P169" t="s">
        <v>31</v>
      </c>
      <c r="Q169" t="s">
        <v>33</v>
      </c>
      <c r="R169" t="s">
        <v>226</v>
      </c>
      <c r="S169">
        <v>1740.0599999999997</v>
      </c>
      <c r="T169">
        <v>9</v>
      </c>
      <c r="U169">
        <v>0.3</v>
      </c>
      <c r="V169">
        <v>-24.858000000000175</v>
      </c>
    </row>
    <row r="170" spans="1:22" x14ac:dyDescent="0.35">
      <c r="A170">
        <v>7426</v>
      </c>
      <c r="B170" t="s">
        <v>1691</v>
      </c>
      <c r="C170">
        <v>2013</v>
      </c>
      <c r="D170" s="14">
        <v>41451</v>
      </c>
      <c r="E170" s="14">
        <v>41453</v>
      </c>
      <c r="F170" t="s">
        <v>23</v>
      </c>
      <c r="G170" t="s">
        <v>257</v>
      </c>
      <c r="H170" t="s">
        <v>258</v>
      </c>
      <c r="I170" t="s">
        <v>26</v>
      </c>
      <c r="J170" t="s">
        <v>27</v>
      </c>
      <c r="K170" t="s">
        <v>84</v>
      </c>
      <c r="L170" t="s">
        <v>63</v>
      </c>
      <c r="M170">
        <v>77070</v>
      </c>
      <c r="N170" t="s">
        <v>64</v>
      </c>
      <c r="O170" t="s">
        <v>123</v>
      </c>
      <c r="P170" t="s">
        <v>31</v>
      </c>
      <c r="Q170" t="s">
        <v>33</v>
      </c>
      <c r="R170" t="s">
        <v>124</v>
      </c>
      <c r="S170">
        <v>85.245999999999995</v>
      </c>
      <c r="T170">
        <v>2</v>
      </c>
      <c r="U170">
        <v>0.3</v>
      </c>
      <c r="V170">
        <v>-6.0890000000000057</v>
      </c>
    </row>
    <row r="171" spans="1:22" x14ac:dyDescent="0.35">
      <c r="A171">
        <v>7415</v>
      </c>
      <c r="B171" t="s">
        <v>1690</v>
      </c>
      <c r="C171">
        <v>2013</v>
      </c>
      <c r="D171" s="14">
        <v>41347</v>
      </c>
      <c r="E171" s="14">
        <v>41349</v>
      </c>
      <c r="F171" t="s">
        <v>23</v>
      </c>
      <c r="G171" t="s">
        <v>139</v>
      </c>
      <c r="H171" t="s">
        <v>140</v>
      </c>
      <c r="I171" t="s">
        <v>37</v>
      </c>
      <c r="J171" t="s">
        <v>27</v>
      </c>
      <c r="K171" t="s">
        <v>77</v>
      </c>
      <c r="L171" t="s">
        <v>78</v>
      </c>
      <c r="M171">
        <v>19134</v>
      </c>
      <c r="N171" t="s">
        <v>79</v>
      </c>
      <c r="O171" t="s">
        <v>225</v>
      </c>
      <c r="P171" t="s">
        <v>31</v>
      </c>
      <c r="Q171" t="s">
        <v>33</v>
      </c>
      <c r="R171" t="s">
        <v>226</v>
      </c>
      <c r="S171">
        <v>386.67999999999995</v>
      </c>
      <c r="T171">
        <v>2</v>
      </c>
      <c r="U171">
        <v>0.3</v>
      </c>
      <c r="V171">
        <v>-5.5240000000000293</v>
      </c>
    </row>
    <row r="172" spans="1:22" x14ac:dyDescent="0.35">
      <c r="A172">
        <v>7407</v>
      </c>
      <c r="B172" t="s">
        <v>1689</v>
      </c>
      <c r="C172">
        <v>2012</v>
      </c>
      <c r="D172" s="14">
        <v>41043</v>
      </c>
      <c r="E172" s="14">
        <v>41048</v>
      </c>
      <c r="F172" t="s">
        <v>42</v>
      </c>
      <c r="G172" t="s">
        <v>299</v>
      </c>
      <c r="H172" t="s">
        <v>300</v>
      </c>
      <c r="I172" t="s">
        <v>37</v>
      </c>
      <c r="J172" t="s">
        <v>27</v>
      </c>
      <c r="K172" t="s">
        <v>1676</v>
      </c>
      <c r="L172" t="s">
        <v>39</v>
      </c>
      <c r="M172">
        <v>93010</v>
      </c>
      <c r="N172" t="s">
        <v>40</v>
      </c>
      <c r="O172" t="s">
        <v>1297</v>
      </c>
      <c r="P172" t="s">
        <v>31</v>
      </c>
      <c r="Q172" t="s">
        <v>33</v>
      </c>
      <c r="R172" t="s">
        <v>1298</v>
      </c>
      <c r="S172">
        <v>722.35200000000009</v>
      </c>
      <c r="T172">
        <v>3</v>
      </c>
      <c r="U172">
        <v>0.2</v>
      </c>
      <c r="V172">
        <v>81.264599999999916</v>
      </c>
    </row>
    <row r="173" spans="1:22" x14ac:dyDescent="0.35">
      <c r="A173">
        <v>7406</v>
      </c>
      <c r="B173" t="s">
        <v>1689</v>
      </c>
      <c r="C173">
        <v>2012</v>
      </c>
      <c r="D173" s="14">
        <v>41043</v>
      </c>
      <c r="E173" s="14">
        <v>41048</v>
      </c>
      <c r="F173" t="s">
        <v>42</v>
      </c>
      <c r="G173" t="s">
        <v>299</v>
      </c>
      <c r="H173" t="s">
        <v>300</v>
      </c>
      <c r="I173" t="s">
        <v>37</v>
      </c>
      <c r="J173" t="s">
        <v>27</v>
      </c>
      <c r="K173" t="s">
        <v>1676</v>
      </c>
      <c r="L173" t="s">
        <v>39</v>
      </c>
      <c r="M173">
        <v>93010</v>
      </c>
      <c r="N173" t="s">
        <v>40</v>
      </c>
      <c r="O173" t="s">
        <v>1028</v>
      </c>
      <c r="P173" t="s">
        <v>31</v>
      </c>
      <c r="Q173" t="s">
        <v>33</v>
      </c>
      <c r="R173" t="s">
        <v>1029</v>
      </c>
      <c r="S173">
        <v>97.567999999999998</v>
      </c>
      <c r="T173">
        <v>2</v>
      </c>
      <c r="U173">
        <v>0.2</v>
      </c>
      <c r="V173">
        <v>-6.0980000000000025</v>
      </c>
    </row>
    <row r="174" spans="1:22" x14ac:dyDescent="0.35">
      <c r="A174">
        <v>7397</v>
      </c>
      <c r="B174" t="s">
        <v>1688</v>
      </c>
      <c r="C174">
        <v>2013</v>
      </c>
      <c r="D174" s="14">
        <v>41634</v>
      </c>
      <c r="E174" s="14">
        <v>41639</v>
      </c>
      <c r="F174" t="s">
        <v>42</v>
      </c>
      <c r="G174" t="s">
        <v>1362</v>
      </c>
      <c r="H174" t="s">
        <v>1363</v>
      </c>
      <c r="I174" t="s">
        <v>37</v>
      </c>
      <c r="J174" t="s">
        <v>27</v>
      </c>
      <c r="K174" t="s">
        <v>109</v>
      </c>
      <c r="L174" t="s">
        <v>110</v>
      </c>
      <c r="M174">
        <v>10024</v>
      </c>
      <c r="N174" t="s">
        <v>79</v>
      </c>
      <c r="O174" t="s">
        <v>608</v>
      </c>
      <c r="P174" t="s">
        <v>31</v>
      </c>
      <c r="Q174" t="s">
        <v>33</v>
      </c>
      <c r="R174" t="s">
        <v>609</v>
      </c>
      <c r="S174">
        <v>866.64599999999996</v>
      </c>
      <c r="T174">
        <v>3</v>
      </c>
      <c r="U174">
        <v>0.1</v>
      </c>
      <c r="V174">
        <v>173.32919999999999</v>
      </c>
    </row>
    <row r="175" spans="1:22" x14ac:dyDescent="0.35">
      <c r="A175">
        <v>174</v>
      </c>
      <c r="B175" t="s">
        <v>227</v>
      </c>
      <c r="C175">
        <v>2011</v>
      </c>
      <c r="D175" s="14">
        <v>40760</v>
      </c>
      <c r="E175" s="14">
        <v>40764</v>
      </c>
      <c r="F175" t="s">
        <v>42</v>
      </c>
      <c r="G175" t="s">
        <v>228</v>
      </c>
      <c r="H175" t="s">
        <v>229</v>
      </c>
      <c r="I175" t="s">
        <v>26</v>
      </c>
      <c r="J175" t="s">
        <v>27</v>
      </c>
      <c r="K175" t="s">
        <v>38</v>
      </c>
      <c r="L175" t="s">
        <v>39</v>
      </c>
      <c r="M175">
        <v>90004</v>
      </c>
      <c r="N175" t="s">
        <v>40</v>
      </c>
      <c r="O175" t="s">
        <v>230</v>
      </c>
      <c r="P175" t="s">
        <v>31</v>
      </c>
      <c r="Q175" t="s">
        <v>33</v>
      </c>
      <c r="R175" t="s">
        <v>231</v>
      </c>
      <c r="S175">
        <v>340.14400000000006</v>
      </c>
      <c r="T175">
        <v>7</v>
      </c>
      <c r="U175">
        <v>0.2</v>
      </c>
      <c r="V175">
        <v>21.259</v>
      </c>
    </row>
    <row r="176" spans="1:22" x14ac:dyDescent="0.35">
      <c r="A176">
        <v>7390</v>
      </c>
      <c r="B176" t="s">
        <v>1687</v>
      </c>
      <c r="C176">
        <v>2014</v>
      </c>
      <c r="D176" s="14">
        <v>41973</v>
      </c>
      <c r="E176" s="14">
        <v>41977</v>
      </c>
      <c r="F176" t="s">
        <v>42</v>
      </c>
      <c r="G176" t="s">
        <v>218</v>
      </c>
      <c r="H176" t="s">
        <v>219</v>
      </c>
      <c r="I176" t="s">
        <v>26</v>
      </c>
      <c r="J176" t="s">
        <v>27</v>
      </c>
      <c r="K176" t="s">
        <v>1278</v>
      </c>
      <c r="L176" t="s">
        <v>136</v>
      </c>
      <c r="M176">
        <v>37421</v>
      </c>
      <c r="N176" t="s">
        <v>30</v>
      </c>
      <c r="O176" t="s">
        <v>32</v>
      </c>
      <c r="P176" t="s">
        <v>31</v>
      </c>
      <c r="Q176" t="s">
        <v>33</v>
      </c>
      <c r="R176" t="s">
        <v>34</v>
      </c>
      <c r="S176">
        <v>390.36799999999999</v>
      </c>
      <c r="T176">
        <v>2</v>
      </c>
      <c r="U176">
        <v>0.2</v>
      </c>
      <c r="V176">
        <v>48.795999999999978</v>
      </c>
    </row>
    <row r="177" spans="1:22" x14ac:dyDescent="0.35">
      <c r="A177">
        <v>7368</v>
      </c>
      <c r="B177" t="s">
        <v>1686</v>
      </c>
      <c r="C177">
        <v>2013</v>
      </c>
      <c r="D177" s="14">
        <v>41607</v>
      </c>
      <c r="E177" s="14">
        <v>41613</v>
      </c>
      <c r="F177" t="s">
        <v>42</v>
      </c>
      <c r="G177" t="s">
        <v>268</v>
      </c>
      <c r="H177" t="s">
        <v>269</v>
      </c>
      <c r="I177" t="s">
        <v>37</v>
      </c>
      <c r="J177" t="s">
        <v>27</v>
      </c>
      <c r="K177" t="s">
        <v>77</v>
      </c>
      <c r="L177" t="s">
        <v>78</v>
      </c>
      <c r="M177">
        <v>19140</v>
      </c>
      <c r="N177" t="s">
        <v>79</v>
      </c>
      <c r="O177" t="s">
        <v>484</v>
      </c>
      <c r="P177" t="s">
        <v>31</v>
      </c>
      <c r="Q177" t="s">
        <v>33</v>
      </c>
      <c r="R177" t="s">
        <v>485</v>
      </c>
      <c r="S177">
        <v>347.80200000000002</v>
      </c>
      <c r="T177">
        <v>7</v>
      </c>
      <c r="U177">
        <v>0.3</v>
      </c>
      <c r="V177">
        <v>-24.842999999999961</v>
      </c>
    </row>
    <row r="178" spans="1:22" x14ac:dyDescent="0.35">
      <c r="A178">
        <v>7362</v>
      </c>
      <c r="B178" t="s">
        <v>1685</v>
      </c>
      <c r="C178">
        <v>2013</v>
      </c>
      <c r="D178" s="14">
        <v>41377</v>
      </c>
      <c r="E178" s="14">
        <v>41379</v>
      </c>
      <c r="F178" t="s">
        <v>85</v>
      </c>
      <c r="G178" t="s">
        <v>1178</v>
      </c>
      <c r="H178" t="s">
        <v>1179</v>
      </c>
      <c r="I178" t="s">
        <v>26</v>
      </c>
      <c r="J178" t="s">
        <v>27</v>
      </c>
      <c r="K178" t="s">
        <v>38</v>
      </c>
      <c r="L178" t="s">
        <v>39</v>
      </c>
      <c r="M178">
        <v>90036</v>
      </c>
      <c r="N178" t="s">
        <v>40</v>
      </c>
      <c r="O178" t="s">
        <v>431</v>
      </c>
      <c r="P178" t="s">
        <v>31</v>
      </c>
      <c r="Q178" t="s">
        <v>33</v>
      </c>
      <c r="R178" t="s">
        <v>432</v>
      </c>
      <c r="S178">
        <v>194.35200000000003</v>
      </c>
      <c r="T178">
        <v>3</v>
      </c>
      <c r="U178">
        <v>0.2</v>
      </c>
      <c r="V178">
        <v>-36.441000000000031</v>
      </c>
    </row>
    <row r="179" spans="1:22" x14ac:dyDescent="0.35">
      <c r="A179">
        <v>178</v>
      </c>
      <c r="B179" t="s">
        <v>236</v>
      </c>
      <c r="C179">
        <v>2012</v>
      </c>
      <c r="D179" s="14">
        <v>41234</v>
      </c>
      <c r="E179" s="14">
        <v>41236</v>
      </c>
      <c r="F179" t="s">
        <v>23</v>
      </c>
      <c r="G179" t="s">
        <v>133</v>
      </c>
      <c r="H179" t="s">
        <v>134</v>
      </c>
      <c r="I179" t="s">
        <v>26</v>
      </c>
      <c r="J179" t="s">
        <v>27</v>
      </c>
      <c r="K179" t="s">
        <v>206</v>
      </c>
      <c r="L179" t="s">
        <v>173</v>
      </c>
      <c r="M179">
        <v>43055</v>
      </c>
      <c r="N179" t="s">
        <v>79</v>
      </c>
      <c r="O179" t="s">
        <v>237</v>
      </c>
      <c r="P179" t="s">
        <v>31</v>
      </c>
      <c r="Q179" t="s">
        <v>33</v>
      </c>
      <c r="R179" t="s">
        <v>238</v>
      </c>
      <c r="S179">
        <v>396.80200000000002</v>
      </c>
      <c r="T179">
        <v>7</v>
      </c>
      <c r="U179">
        <v>0.3</v>
      </c>
      <c r="V179">
        <v>-11.337199999999939</v>
      </c>
    </row>
    <row r="180" spans="1:22" x14ac:dyDescent="0.35">
      <c r="A180">
        <v>7348</v>
      </c>
      <c r="B180" t="s">
        <v>1683</v>
      </c>
      <c r="C180">
        <v>2014</v>
      </c>
      <c r="D180" s="14">
        <v>41985</v>
      </c>
      <c r="E180" s="14">
        <v>41991</v>
      </c>
      <c r="F180" t="s">
        <v>42</v>
      </c>
      <c r="G180" t="s">
        <v>35</v>
      </c>
      <c r="H180" t="s">
        <v>36</v>
      </c>
      <c r="I180" t="s">
        <v>37</v>
      </c>
      <c r="J180" t="s">
        <v>27</v>
      </c>
      <c r="K180" t="s">
        <v>412</v>
      </c>
      <c r="L180" t="s">
        <v>45</v>
      </c>
      <c r="M180">
        <v>32216</v>
      </c>
      <c r="N180" t="s">
        <v>30</v>
      </c>
      <c r="O180" t="s">
        <v>431</v>
      </c>
      <c r="P180" t="s">
        <v>31</v>
      </c>
      <c r="Q180" t="s">
        <v>33</v>
      </c>
      <c r="R180" t="s">
        <v>432</v>
      </c>
      <c r="S180">
        <v>64.784000000000006</v>
      </c>
      <c r="T180">
        <v>1</v>
      </c>
      <c r="U180">
        <v>0.2</v>
      </c>
      <c r="V180">
        <v>-12.147000000000009</v>
      </c>
    </row>
    <row r="181" spans="1:22" x14ac:dyDescent="0.35">
      <c r="A181">
        <v>7341</v>
      </c>
      <c r="B181" t="s">
        <v>1682</v>
      </c>
      <c r="C181">
        <v>2011</v>
      </c>
      <c r="D181" s="14">
        <v>40750</v>
      </c>
      <c r="E181" s="14">
        <v>40756</v>
      </c>
      <c r="F181" t="s">
        <v>42</v>
      </c>
      <c r="G181" t="s">
        <v>895</v>
      </c>
      <c r="H181" t="s">
        <v>896</v>
      </c>
      <c r="I181" t="s">
        <v>26</v>
      </c>
      <c r="J181" t="s">
        <v>27</v>
      </c>
      <c r="K181" t="s">
        <v>456</v>
      </c>
      <c r="L181" t="s">
        <v>352</v>
      </c>
      <c r="M181">
        <v>30318</v>
      </c>
      <c r="N181" t="s">
        <v>30</v>
      </c>
      <c r="O181" t="s">
        <v>1086</v>
      </c>
      <c r="P181" t="s">
        <v>31</v>
      </c>
      <c r="Q181" t="s">
        <v>33</v>
      </c>
      <c r="R181" t="s">
        <v>1087</v>
      </c>
      <c r="S181">
        <v>67.88</v>
      </c>
      <c r="T181">
        <v>2</v>
      </c>
      <c r="U181">
        <v>0</v>
      </c>
      <c r="V181">
        <v>18.327599999999997</v>
      </c>
    </row>
    <row r="182" spans="1:22" x14ac:dyDescent="0.35">
      <c r="A182">
        <v>7339</v>
      </c>
      <c r="B182" t="s">
        <v>1681</v>
      </c>
      <c r="C182">
        <v>2011</v>
      </c>
      <c r="D182" s="14">
        <v>40897</v>
      </c>
      <c r="E182" s="14">
        <v>40900</v>
      </c>
      <c r="F182" t="s">
        <v>23</v>
      </c>
      <c r="G182" t="s">
        <v>788</v>
      </c>
      <c r="H182" t="s">
        <v>789</v>
      </c>
      <c r="I182" t="s">
        <v>37</v>
      </c>
      <c r="J182" t="s">
        <v>27</v>
      </c>
      <c r="K182" t="s">
        <v>109</v>
      </c>
      <c r="L182" t="s">
        <v>110</v>
      </c>
      <c r="M182">
        <v>10035</v>
      </c>
      <c r="N182" t="s">
        <v>79</v>
      </c>
      <c r="O182" t="s">
        <v>1256</v>
      </c>
      <c r="P182" t="s">
        <v>31</v>
      </c>
      <c r="Q182" t="s">
        <v>33</v>
      </c>
      <c r="R182" t="s">
        <v>1257</v>
      </c>
      <c r="S182">
        <v>192.18600000000004</v>
      </c>
      <c r="T182">
        <v>3</v>
      </c>
      <c r="U182">
        <v>0.1</v>
      </c>
      <c r="V182">
        <v>36.3018</v>
      </c>
    </row>
    <row r="183" spans="1:22" x14ac:dyDescent="0.35">
      <c r="A183">
        <v>7308</v>
      </c>
      <c r="B183" t="s">
        <v>1680</v>
      </c>
      <c r="C183">
        <v>2013</v>
      </c>
      <c r="D183" s="14">
        <v>41584</v>
      </c>
      <c r="E183" s="14">
        <v>41586</v>
      </c>
      <c r="F183" t="s">
        <v>23</v>
      </c>
      <c r="G183" t="s">
        <v>286</v>
      </c>
      <c r="H183" t="s">
        <v>287</v>
      </c>
      <c r="I183" t="s">
        <v>26</v>
      </c>
      <c r="J183" t="s">
        <v>27</v>
      </c>
      <c r="K183" t="s">
        <v>213</v>
      </c>
      <c r="L183" t="s">
        <v>39</v>
      </c>
      <c r="M183">
        <v>95123</v>
      </c>
      <c r="N183" t="s">
        <v>40</v>
      </c>
      <c r="O183" t="s">
        <v>1256</v>
      </c>
      <c r="P183" t="s">
        <v>31</v>
      </c>
      <c r="Q183" t="s">
        <v>33</v>
      </c>
      <c r="R183" t="s">
        <v>1257</v>
      </c>
      <c r="S183">
        <v>113.88800000000002</v>
      </c>
      <c r="T183">
        <v>2</v>
      </c>
      <c r="U183">
        <v>0.2</v>
      </c>
      <c r="V183">
        <v>9.9651999999999994</v>
      </c>
    </row>
    <row r="184" spans="1:22" x14ac:dyDescent="0.35">
      <c r="A184">
        <v>7304</v>
      </c>
      <c r="B184" t="s">
        <v>1679</v>
      </c>
      <c r="C184">
        <v>2014</v>
      </c>
      <c r="D184" s="14">
        <v>41887</v>
      </c>
      <c r="E184" s="14">
        <v>41891</v>
      </c>
      <c r="F184" t="s">
        <v>42</v>
      </c>
      <c r="G184" t="s">
        <v>1570</v>
      </c>
      <c r="H184" t="s">
        <v>1571</v>
      </c>
      <c r="I184" t="s">
        <v>26</v>
      </c>
      <c r="J184" t="s">
        <v>27</v>
      </c>
      <c r="K184" t="s">
        <v>780</v>
      </c>
      <c r="L184" t="s">
        <v>45</v>
      </c>
      <c r="M184">
        <v>33437</v>
      </c>
      <c r="N184" t="s">
        <v>30</v>
      </c>
      <c r="O184" t="s">
        <v>230</v>
      </c>
      <c r="P184" t="s">
        <v>31</v>
      </c>
      <c r="Q184" t="s">
        <v>33</v>
      </c>
      <c r="R184" t="s">
        <v>231</v>
      </c>
      <c r="S184">
        <v>97.184000000000012</v>
      </c>
      <c r="T184">
        <v>2</v>
      </c>
      <c r="U184">
        <v>0.2</v>
      </c>
      <c r="V184">
        <v>6.0740000000000016</v>
      </c>
    </row>
    <row r="185" spans="1:22" x14ac:dyDescent="0.35">
      <c r="A185">
        <v>7266</v>
      </c>
      <c r="B185" t="s">
        <v>1678</v>
      </c>
      <c r="C185">
        <v>2011</v>
      </c>
      <c r="D185" s="14">
        <v>40870</v>
      </c>
      <c r="E185" s="14">
        <v>40873</v>
      </c>
      <c r="F185" t="s">
        <v>23</v>
      </c>
      <c r="G185" t="s">
        <v>845</v>
      </c>
      <c r="H185" t="s">
        <v>846</v>
      </c>
      <c r="I185" t="s">
        <v>37</v>
      </c>
      <c r="J185" t="s">
        <v>27</v>
      </c>
      <c r="K185" t="s">
        <v>84</v>
      </c>
      <c r="L185" t="s">
        <v>63</v>
      </c>
      <c r="M185">
        <v>77095</v>
      </c>
      <c r="N185" t="s">
        <v>64</v>
      </c>
      <c r="O185" t="s">
        <v>799</v>
      </c>
      <c r="P185" t="s">
        <v>31</v>
      </c>
      <c r="Q185" t="s">
        <v>33</v>
      </c>
      <c r="R185" t="s">
        <v>800</v>
      </c>
      <c r="S185">
        <v>155.37199999999999</v>
      </c>
      <c r="T185">
        <v>2</v>
      </c>
      <c r="U185">
        <v>0.3</v>
      </c>
      <c r="V185">
        <v>-35.513599999999997</v>
      </c>
    </row>
    <row r="186" spans="1:22" x14ac:dyDescent="0.35">
      <c r="A186">
        <v>7244</v>
      </c>
      <c r="B186" t="s">
        <v>1677</v>
      </c>
      <c r="C186">
        <v>2014</v>
      </c>
      <c r="D186" s="14">
        <v>41869</v>
      </c>
      <c r="E186" s="14">
        <v>41874</v>
      </c>
      <c r="F186" t="s">
        <v>23</v>
      </c>
      <c r="G186" t="s">
        <v>1102</v>
      </c>
      <c r="H186" t="s">
        <v>1103</v>
      </c>
      <c r="I186" t="s">
        <v>26</v>
      </c>
      <c r="J186" t="s">
        <v>27</v>
      </c>
      <c r="K186" t="s">
        <v>77</v>
      </c>
      <c r="L186" t="s">
        <v>78</v>
      </c>
      <c r="M186">
        <v>19134</v>
      </c>
      <c r="N186" t="s">
        <v>79</v>
      </c>
      <c r="O186" t="s">
        <v>489</v>
      </c>
      <c r="P186" t="s">
        <v>31</v>
      </c>
      <c r="Q186" t="s">
        <v>33</v>
      </c>
      <c r="R186" t="s">
        <v>490</v>
      </c>
      <c r="S186">
        <v>4416.174</v>
      </c>
      <c r="T186">
        <v>9</v>
      </c>
      <c r="U186">
        <v>0.3</v>
      </c>
      <c r="V186">
        <v>-630.88200000000006</v>
      </c>
    </row>
    <row r="187" spans="1:22" x14ac:dyDescent="0.35">
      <c r="A187">
        <v>7187</v>
      </c>
      <c r="B187" t="s">
        <v>1675</v>
      </c>
      <c r="C187">
        <v>2014</v>
      </c>
      <c r="D187" s="14">
        <v>41869</v>
      </c>
      <c r="E187" s="14">
        <v>41876</v>
      </c>
      <c r="F187" t="s">
        <v>42</v>
      </c>
      <c r="G187" t="s">
        <v>946</v>
      </c>
      <c r="H187" t="s">
        <v>947</v>
      </c>
      <c r="I187" t="s">
        <v>61</v>
      </c>
      <c r="J187" t="s">
        <v>27</v>
      </c>
      <c r="K187" t="s">
        <v>84</v>
      </c>
      <c r="L187" t="s">
        <v>63</v>
      </c>
      <c r="M187">
        <v>77095</v>
      </c>
      <c r="N187" t="s">
        <v>64</v>
      </c>
      <c r="O187" t="s">
        <v>1180</v>
      </c>
      <c r="P187" t="s">
        <v>31</v>
      </c>
      <c r="Q187" t="s">
        <v>33</v>
      </c>
      <c r="R187" t="s">
        <v>1181</v>
      </c>
      <c r="S187">
        <v>74.591999999999999</v>
      </c>
      <c r="T187">
        <v>4</v>
      </c>
      <c r="U187">
        <v>0.3</v>
      </c>
      <c r="V187">
        <v>-2.1312000000000033</v>
      </c>
    </row>
    <row r="188" spans="1:22" x14ac:dyDescent="0.35">
      <c r="A188">
        <v>7184</v>
      </c>
      <c r="B188" t="s">
        <v>1674</v>
      </c>
      <c r="C188">
        <v>2014</v>
      </c>
      <c r="D188" s="14">
        <v>41751</v>
      </c>
      <c r="E188" s="14">
        <v>41753</v>
      </c>
      <c r="F188" t="s">
        <v>85</v>
      </c>
      <c r="G188" t="s">
        <v>164</v>
      </c>
      <c r="H188" t="s">
        <v>165</v>
      </c>
      <c r="I188" t="s">
        <v>26</v>
      </c>
      <c r="J188" t="s">
        <v>27</v>
      </c>
      <c r="K188" t="s">
        <v>951</v>
      </c>
      <c r="L188" t="s">
        <v>677</v>
      </c>
      <c r="M188">
        <v>21215</v>
      </c>
      <c r="N188" t="s">
        <v>79</v>
      </c>
      <c r="O188" t="s">
        <v>89</v>
      </c>
      <c r="P188" t="s">
        <v>31</v>
      </c>
      <c r="Q188" t="s">
        <v>33</v>
      </c>
      <c r="R188" t="s">
        <v>90</v>
      </c>
      <c r="S188">
        <v>908.82</v>
      </c>
      <c r="T188">
        <v>9</v>
      </c>
      <c r="U188">
        <v>0</v>
      </c>
      <c r="V188">
        <v>227.20500000000004</v>
      </c>
    </row>
    <row r="189" spans="1:22" x14ac:dyDescent="0.35">
      <c r="A189">
        <v>7171</v>
      </c>
      <c r="B189" t="s">
        <v>1673</v>
      </c>
      <c r="C189">
        <v>2014</v>
      </c>
      <c r="D189" s="14">
        <v>41921</v>
      </c>
      <c r="E189" s="14">
        <v>41927</v>
      </c>
      <c r="F189" t="s">
        <v>42</v>
      </c>
      <c r="G189" t="s">
        <v>640</v>
      </c>
      <c r="H189" t="s">
        <v>641</v>
      </c>
      <c r="I189" t="s">
        <v>26</v>
      </c>
      <c r="J189" t="s">
        <v>27</v>
      </c>
      <c r="K189" t="s">
        <v>109</v>
      </c>
      <c r="L189" t="s">
        <v>110</v>
      </c>
      <c r="M189">
        <v>10009</v>
      </c>
      <c r="N189" t="s">
        <v>79</v>
      </c>
      <c r="O189" t="s">
        <v>421</v>
      </c>
      <c r="P189" t="s">
        <v>31</v>
      </c>
      <c r="Q189" t="s">
        <v>33</v>
      </c>
      <c r="R189" t="s">
        <v>422</v>
      </c>
      <c r="S189">
        <v>145.76400000000001</v>
      </c>
      <c r="T189">
        <v>2</v>
      </c>
      <c r="U189">
        <v>0.1</v>
      </c>
      <c r="V189">
        <v>3.2392000000000074</v>
      </c>
    </row>
    <row r="190" spans="1:22" x14ac:dyDescent="0.35">
      <c r="A190">
        <v>7168</v>
      </c>
      <c r="B190" t="s">
        <v>1672</v>
      </c>
      <c r="C190">
        <v>2011</v>
      </c>
      <c r="D190" s="14">
        <v>40746</v>
      </c>
      <c r="E190" s="14">
        <v>40748</v>
      </c>
      <c r="F190" t="s">
        <v>23</v>
      </c>
      <c r="G190" t="s">
        <v>572</v>
      </c>
      <c r="H190" t="s">
        <v>573</v>
      </c>
      <c r="I190" t="s">
        <v>26</v>
      </c>
      <c r="J190" t="s">
        <v>27</v>
      </c>
      <c r="K190" t="s">
        <v>70</v>
      </c>
      <c r="L190" t="s">
        <v>39</v>
      </c>
      <c r="M190">
        <v>94122</v>
      </c>
      <c r="N190" t="s">
        <v>40</v>
      </c>
      <c r="O190" t="s">
        <v>988</v>
      </c>
      <c r="P190" t="s">
        <v>31</v>
      </c>
      <c r="Q190" t="s">
        <v>33</v>
      </c>
      <c r="R190" t="s">
        <v>989</v>
      </c>
      <c r="S190">
        <v>717.72</v>
      </c>
      <c r="T190">
        <v>3</v>
      </c>
      <c r="U190">
        <v>0.2</v>
      </c>
      <c r="V190">
        <v>71.77200000000002</v>
      </c>
    </row>
    <row r="191" spans="1:22" x14ac:dyDescent="0.35">
      <c r="A191">
        <v>7151</v>
      </c>
      <c r="B191" t="s">
        <v>1671</v>
      </c>
      <c r="C191">
        <v>2014</v>
      </c>
      <c r="D191" s="14">
        <v>41996</v>
      </c>
      <c r="E191" s="14">
        <v>42000</v>
      </c>
      <c r="F191" t="s">
        <v>42</v>
      </c>
      <c r="G191" t="s">
        <v>1273</v>
      </c>
      <c r="H191" t="s">
        <v>1274</v>
      </c>
      <c r="I191" t="s">
        <v>61</v>
      </c>
      <c r="J191" t="s">
        <v>27</v>
      </c>
      <c r="K191" t="s">
        <v>1496</v>
      </c>
      <c r="L191" t="s">
        <v>142</v>
      </c>
      <c r="M191">
        <v>35401</v>
      </c>
      <c r="N191" t="s">
        <v>30</v>
      </c>
      <c r="O191" t="s">
        <v>484</v>
      </c>
      <c r="P191" t="s">
        <v>31</v>
      </c>
      <c r="Q191" t="s">
        <v>33</v>
      </c>
      <c r="R191" t="s">
        <v>485</v>
      </c>
      <c r="S191">
        <v>141.96</v>
      </c>
      <c r="T191">
        <v>2</v>
      </c>
      <c r="U191">
        <v>0</v>
      </c>
      <c r="V191">
        <v>35.490000000000009</v>
      </c>
    </row>
    <row r="192" spans="1:22" x14ac:dyDescent="0.35">
      <c r="A192">
        <v>7136</v>
      </c>
      <c r="B192" t="s">
        <v>1670</v>
      </c>
      <c r="C192">
        <v>2014</v>
      </c>
      <c r="D192" s="14">
        <v>41970</v>
      </c>
      <c r="E192" s="14">
        <v>41975</v>
      </c>
      <c r="F192" t="s">
        <v>42</v>
      </c>
      <c r="G192" t="s">
        <v>902</v>
      </c>
      <c r="H192" t="s">
        <v>903</v>
      </c>
      <c r="I192" t="s">
        <v>61</v>
      </c>
      <c r="J192" t="s">
        <v>27</v>
      </c>
      <c r="K192" t="s">
        <v>398</v>
      </c>
      <c r="L192" t="s">
        <v>106</v>
      </c>
      <c r="M192">
        <v>47374</v>
      </c>
      <c r="N192" t="s">
        <v>64</v>
      </c>
      <c r="O192" t="s">
        <v>225</v>
      </c>
      <c r="P192" t="s">
        <v>31</v>
      </c>
      <c r="Q192" t="s">
        <v>33</v>
      </c>
      <c r="R192" t="s">
        <v>226</v>
      </c>
      <c r="S192">
        <v>828.59999999999991</v>
      </c>
      <c r="T192">
        <v>3</v>
      </c>
      <c r="U192">
        <v>0</v>
      </c>
      <c r="V192">
        <v>240.29399999999995</v>
      </c>
    </row>
    <row r="193" spans="1:22" x14ac:dyDescent="0.35">
      <c r="A193">
        <v>7105</v>
      </c>
      <c r="B193" t="s">
        <v>1669</v>
      </c>
      <c r="C193">
        <v>2014</v>
      </c>
      <c r="D193" s="14">
        <v>41810</v>
      </c>
      <c r="E193" s="14">
        <v>41812</v>
      </c>
      <c r="F193" t="s">
        <v>23</v>
      </c>
      <c r="G193" t="s">
        <v>973</v>
      </c>
      <c r="H193" t="s">
        <v>974</v>
      </c>
      <c r="I193" t="s">
        <v>37</v>
      </c>
      <c r="J193" t="s">
        <v>27</v>
      </c>
      <c r="K193" t="s">
        <v>206</v>
      </c>
      <c r="L193" t="s">
        <v>173</v>
      </c>
      <c r="M193">
        <v>43055</v>
      </c>
      <c r="N193" t="s">
        <v>79</v>
      </c>
      <c r="O193" t="s">
        <v>356</v>
      </c>
      <c r="P193" t="s">
        <v>31</v>
      </c>
      <c r="Q193" t="s">
        <v>33</v>
      </c>
      <c r="R193" t="s">
        <v>357</v>
      </c>
      <c r="S193">
        <v>760.11599999999987</v>
      </c>
      <c r="T193">
        <v>6</v>
      </c>
      <c r="U193">
        <v>0.3</v>
      </c>
      <c r="V193">
        <v>-43.435200000000009</v>
      </c>
    </row>
    <row r="194" spans="1:22" x14ac:dyDescent="0.35">
      <c r="A194">
        <v>7055</v>
      </c>
      <c r="B194" t="s">
        <v>1668</v>
      </c>
      <c r="C194">
        <v>2013</v>
      </c>
      <c r="D194" s="14">
        <v>41620</v>
      </c>
      <c r="E194" s="14">
        <v>41620</v>
      </c>
      <c r="F194" t="s">
        <v>360</v>
      </c>
      <c r="G194" t="s">
        <v>1056</v>
      </c>
      <c r="H194" t="s">
        <v>1057</v>
      </c>
      <c r="I194" t="s">
        <v>26</v>
      </c>
      <c r="J194" t="s">
        <v>27</v>
      </c>
      <c r="K194" t="s">
        <v>493</v>
      </c>
      <c r="L194" t="s">
        <v>39</v>
      </c>
      <c r="M194">
        <v>92804</v>
      </c>
      <c r="N194" t="s">
        <v>40</v>
      </c>
      <c r="O194" t="s">
        <v>1008</v>
      </c>
      <c r="P194" t="s">
        <v>31</v>
      </c>
      <c r="Q194" t="s">
        <v>33</v>
      </c>
      <c r="R194" t="s">
        <v>1009</v>
      </c>
      <c r="S194">
        <v>363.92</v>
      </c>
      <c r="T194">
        <v>5</v>
      </c>
      <c r="U194">
        <v>0.2</v>
      </c>
      <c r="V194">
        <v>-31.843000000000018</v>
      </c>
    </row>
    <row r="195" spans="1:22" x14ac:dyDescent="0.35">
      <c r="A195">
        <v>7044</v>
      </c>
      <c r="B195" t="s">
        <v>1667</v>
      </c>
      <c r="C195">
        <v>2014</v>
      </c>
      <c r="D195" s="14">
        <v>41839</v>
      </c>
      <c r="E195" s="14">
        <v>41844</v>
      </c>
      <c r="F195" t="s">
        <v>42</v>
      </c>
      <c r="G195" t="s">
        <v>583</v>
      </c>
      <c r="H195" t="s">
        <v>584</v>
      </c>
      <c r="I195" t="s">
        <v>26</v>
      </c>
      <c r="J195" t="s">
        <v>27</v>
      </c>
      <c r="K195" t="s">
        <v>77</v>
      </c>
      <c r="L195" t="s">
        <v>78</v>
      </c>
      <c r="M195">
        <v>19134</v>
      </c>
      <c r="N195" t="s">
        <v>79</v>
      </c>
      <c r="O195" t="s">
        <v>484</v>
      </c>
      <c r="P195" t="s">
        <v>31</v>
      </c>
      <c r="Q195" t="s">
        <v>33</v>
      </c>
      <c r="R195" t="s">
        <v>485</v>
      </c>
      <c r="S195">
        <v>198.744</v>
      </c>
      <c r="T195">
        <v>4</v>
      </c>
      <c r="U195">
        <v>0.3</v>
      </c>
      <c r="V195">
        <v>-14.195999999999984</v>
      </c>
    </row>
    <row r="196" spans="1:22" x14ac:dyDescent="0.35">
      <c r="A196">
        <v>7036</v>
      </c>
      <c r="B196" t="s">
        <v>1666</v>
      </c>
      <c r="C196">
        <v>2014</v>
      </c>
      <c r="D196" s="14">
        <v>41953</v>
      </c>
      <c r="E196" s="14">
        <v>41957</v>
      </c>
      <c r="F196" t="s">
        <v>42</v>
      </c>
      <c r="G196" t="s">
        <v>952</v>
      </c>
      <c r="H196" t="s">
        <v>953</v>
      </c>
      <c r="I196" t="s">
        <v>37</v>
      </c>
      <c r="J196" t="s">
        <v>27</v>
      </c>
      <c r="K196" t="s">
        <v>290</v>
      </c>
      <c r="L196" t="s">
        <v>39</v>
      </c>
      <c r="M196">
        <v>92105</v>
      </c>
      <c r="N196" t="s">
        <v>40</v>
      </c>
      <c r="O196" t="s">
        <v>623</v>
      </c>
      <c r="P196" t="s">
        <v>31</v>
      </c>
      <c r="Q196" t="s">
        <v>33</v>
      </c>
      <c r="R196" t="s">
        <v>624</v>
      </c>
      <c r="S196">
        <v>523.39200000000005</v>
      </c>
      <c r="T196">
        <v>3</v>
      </c>
      <c r="U196">
        <v>0.2</v>
      </c>
      <c r="V196">
        <v>52.339199999999977</v>
      </c>
    </row>
    <row r="197" spans="1:22" x14ac:dyDescent="0.35">
      <c r="A197">
        <v>7033</v>
      </c>
      <c r="B197" t="s">
        <v>1665</v>
      </c>
      <c r="C197">
        <v>2013</v>
      </c>
      <c r="D197" s="14">
        <v>41590</v>
      </c>
      <c r="E197" s="14">
        <v>41595</v>
      </c>
      <c r="F197" t="s">
        <v>42</v>
      </c>
      <c r="G197" t="s">
        <v>893</v>
      </c>
      <c r="H197" t="s">
        <v>894</v>
      </c>
      <c r="I197" t="s">
        <v>37</v>
      </c>
      <c r="J197" t="s">
        <v>27</v>
      </c>
      <c r="K197" t="s">
        <v>109</v>
      </c>
      <c r="L197" t="s">
        <v>110</v>
      </c>
      <c r="M197">
        <v>10011</v>
      </c>
      <c r="N197" t="s">
        <v>79</v>
      </c>
      <c r="O197" t="s">
        <v>1008</v>
      </c>
      <c r="P197" t="s">
        <v>31</v>
      </c>
      <c r="Q197" t="s">
        <v>33</v>
      </c>
      <c r="R197" t="s">
        <v>1009</v>
      </c>
      <c r="S197">
        <v>245.64600000000002</v>
      </c>
      <c r="T197">
        <v>3</v>
      </c>
      <c r="U197">
        <v>0.1</v>
      </c>
      <c r="V197">
        <v>8.1881999999999877</v>
      </c>
    </row>
    <row r="198" spans="1:22" x14ac:dyDescent="0.35">
      <c r="A198">
        <v>7009</v>
      </c>
      <c r="B198" t="s">
        <v>1664</v>
      </c>
      <c r="C198">
        <v>2012</v>
      </c>
      <c r="D198" s="14">
        <v>41142</v>
      </c>
      <c r="E198" s="14">
        <v>41146</v>
      </c>
      <c r="F198" t="s">
        <v>42</v>
      </c>
      <c r="G198" t="s">
        <v>870</v>
      </c>
      <c r="H198" t="s">
        <v>871</v>
      </c>
      <c r="I198" t="s">
        <v>37</v>
      </c>
      <c r="J198" t="s">
        <v>27</v>
      </c>
      <c r="K198" t="s">
        <v>129</v>
      </c>
      <c r="L198" t="s">
        <v>173</v>
      </c>
      <c r="M198">
        <v>45503</v>
      </c>
      <c r="N198" t="s">
        <v>79</v>
      </c>
      <c r="O198" t="s">
        <v>468</v>
      </c>
      <c r="P198" t="s">
        <v>31</v>
      </c>
      <c r="Q198" t="s">
        <v>33</v>
      </c>
      <c r="R198" t="s">
        <v>469</v>
      </c>
      <c r="S198">
        <v>598.45799999999997</v>
      </c>
      <c r="T198">
        <v>3</v>
      </c>
      <c r="U198">
        <v>0.3</v>
      </c>
      <c r="V198">
        <v>-42.746999999999957</v>
      </c>
    </row>
    <row r="199" spans="1:22" x14ac:dyDescent="0.35">
      <c r="A199">
        <v>7006</v>
      </c>
      <c r="B199" t="s">
        <v>1663</v>
      </c>
      <c r="C199">
        <v>2012</v>
      </c>
      <c r="D199" s="14">
        <v>41214</v>
      </c>
      <c r="E199" s="14">
        <v>41218</v>
      </c>
      <c r="F199" t="s">
        <v>42</v>
      </c>
      <c r="G199" t="s">
        <v>500</v>
      </c>
      <c r="H199" t="s">
        <v>501</v>
      </c>
      <c r="I199" t="s">
        <v>26</v>
      </c>
      <c r="J199" t="s">
        <v>27</v>
      </c>
      <c r="K199" t="s">
        <v>109</v>
      </c>
      <c r="L199" t="s">
        <v>110</v>
      </c>
      <c r="M199">
        <v>10009</v>
      </c>
      <c r="N199" t="s">
        <v>79</v>
      </c>
      <c r="O199" t="s">
        <v>1553</v>
      </c>
      <c r="P199" t="s">
        <v>31</v>
      </c>
      <c r="Q199" t="s">
        <v>33</v>
      </c>
      <c r="R199" t="s">
        <v>1554</v>
      </c>
      <c r="S199">
        <v>205.16400000000002</v>
      </c>
      <c r="T199">
        <v>2</v>
      </c>
      <c r="U199">
        <v>0.1</v>
      </c>
      <c r="V199">
        <v>13.677600000000002</v>
      </c>
    </row>
    <row r="200" spans="1:22" x14ac:dyDescent="0.35">
      <c r="A200">
        <v>7002</v>
      </c>
      <c r="B200" t="s">
        <v>1661</v>
      </c>
      <c r="C200">
        <v>2012</v>
      </c>
      <c r="D200" s="14">
        <v>40998</v>
      </c>
      <c r="E200" s="14">
        <v>41002</v>
      </c>
      <c r="F200" t="s">
        <v>42</v>
      </c>
      <c r="G200" t="s">
        <v>1217</v>
      </c>
      <c r="H200" t="s">
        <v>1218</v>
      </c>
      <c r="I200" t="s">
        <v>61</v>
      </c>
      <c r="J200" t="s">
        <v>27</v>
      </c>
      <c r="K200" t="s">
        <v>1662</v>
      </c>
      <c r="L200" t="s">
        <v>94</v>
      </c>
      <c r="M200">
        <v>61761</v>
      </c>
      <c r="N200" t="s">
        <v>64</v>
      </c>
      <c r="O200" t="s">
        <v>1382</v>
      </c>
      <c r="P200" t="s">
        <v>31</v>
      </c>
      <c r="Q200" t="s">
        <v>33</v>
      </c>
      <c r="R200" t="s">
        <v>1383</v>
      </c>
      <c r="S200">
        <v>366.74399999999997</v>
      </c>
      <c r="T200">
        <v>4</v>
      </c>
      <c r="U200">
        <v>0.3</v>
      </c>
      <c r="V200">
        <v>-110.02320000000003</v>
      </c>
    </row>
    <row r="201" spans="1:22" x14ac:dyDescent="0.35">
      <c r="A201">
        <v>6949</v>
      </c>
      <c r="B201" t="s">
        <v>1660</v>
      </c>
      <c r="C201">
        <v>2012</v>
      </c>
      <c r="D201" s="14">
        <v>41024</v>
      </c>
      <c r="E201" s="14">
        <v>41028</v>
      </c>
      <c r="F201" t="s">
        <v>42</v>
      </c>
      <c r="G201" t="s">
        <v>520</v>
      </c>
      <c r="H201" t="s">
        <v>521</v>
      </c>
      <c r="I201" t="s">
        <v>26</v>
      </c>
      <c r="J201" t="s">
        <v>27</v>
      </c>
      <c r="K201" t="s">
        <v>162</v>
      </c>
      <c r="L201" t="s">
        <v>94</v>
      </c>
      <c r="M201">
        <v>60505</v>
      </c>
      <c r="N201" t="s">
        <v>64</v>
      </c>
      <c r="O201" t="s">
        <v>1326</v>
      </c>
      <c r="P201" t="s">
        <v>31</v>
      </c>
      <c r="Q201" t="s">
        <v>33</v>
      </c>
      <c r="R201" t="s">
        <v>1327</v>
      </c>
      <c r="S201">
        <v>128.05799999999999</v>
      </c>
      <c r="T201">
        <v>3</v>
      </c>
      <c r="U201">
        <v>0.3</v>
      </c>
      <c r="V201">
        <v>-23.782199999999996</v>
      </c>
    </row>
    <row r="202" spans="1:22" x14ac:dyDescent="0.35">
      <c r="A202">
        <v>6918</v>
      </c>
      <c r="B202" t="s">
        <v>1659</v>
      </c>
      <c r="C202">
        <v>2011</v>
      </c>
      <c r="D202" s="14">
        <v>40893</v>
      </c>
      <c r="E202" s="14">
        <v>40898</v>
      </c>
      <c r="F202" t="s">
        <v>42</v>
      </c>
      <c r="G202" t="s">
        <v>1433</v>
      </c>
      <c r="H202" t="s">
        <v>1434</v>
      </c>
      <c r="I202" t="s">
        <v>37</v>
      </c>
      <c r="J202" t="s">
        <v>27</v>
      </c>
      <c r="K202" t="s">
        <v>1122</v>
      </c>
      <c r="L202" t="s">
        <v>39</v>
      </c>
      <c r="M202">
        <v>95823</v>
      </c>
      <c r="N202" t="s">
        <v>40</v>
      </c>
      <c r="O202" t="s">
        <v>956</v>
      </c>
      <c r="P202" t="s">
        <v>31</v>
      </c>
      <c r="Q202" t="s">
        <v>33</v>
      </c>
      <c r="R202" t="s">
        <v>957</v>
      </c>
      <c r="S202">
        <v>1403.9200000000003</v>
      </c>
      <c r="T202">
        <v>5</v>
      </c>
      <c r="U202">
        <v>0.2</v>
      </c>
      <c r="V202">
        <v>70.196000000000026</v>
      </c>
    </row>
    <row r="203" spans="1:22" x14ac:dyDescent="0.35">
      <c r="A203">
        <v>6899</v>
      </c>
      <c r="B203" t="s">
        <v>1658</v>
      </c>
      <c r="C203">
        <v>2012</v>
      </c>
      <c r="D203" s="14">
        <v>41053</v>
      </c>
      <c r="E203" s="14">
        <v>41055</v>
      </c>
      <c r="F203" t="s">
        <v>23</v>
      </c>
      <c r="G203" t="s">
        <v>1448</v>
      </c>
      <c r="H203" t="s">
        <v>1449</v>
      </c>
      <c r="I203" t="s">
        <v>26</v>
      </c>
      <c r="J203" t="s">
        <v>27</v>
      </c>
      <c r="K203" t="s">
        <v>93</v>
      </c>
      <c r="L203" t="s">
        <v>94</v>
      </c>
      <c r="M203">
        <v>60540</v>
      </c>
      <c r="N203" t="s">
        <v>64</v>
      </c>
      <c r="O203" t="s">
        <v>741</v>
      </c>
      <c r="P203" t="s">
        <v>31</v>
      </c>
      <c r="Q203" t="s">
        <v>33</v>
      </c>
      <c r="R203" t="s">
        <v>742</v>
      </c>
      <c r="S203">
        <v>602.65099999999995</v>
      </c>
      <c r="T203">
        <v>7</v>
      </c>
      <c r="U203">
        <v>0.3</v>
      </c>
      <c r="V203">
        <v>-163.57670000000005</v>
      </c>
    </row>
    <row r="204" spans="1:22" x14ac:dyDescent="0.35">
      <c r="A204">
        <v>6885</v>
      </c>
      <c r="B204" t="s">
        <v>1657</v>
      </c>
      <c r="C204">
        <v>2012</v>
      </c>
      <c r="D204" s="14">
        <v>41060</v>
      </c>
      <c r="E204" s="14">
        <v>41064</v>
      </c>
      <c r="F204" t="s">
        <v>42</v>
      </c>
      <c r="G204" t="s">
        <v>487</v>
      </c>
      <c r="H204" t="s">
        <v>488</v>
      </c>
      <c r="I204" t="s">
        <v>26</v>
      </c>
      <c r="J204" t="s">
        <v>27</v>
      </c>
      <c r="K204" t="s">
        <v>151</v>
      </c>
      <c r="L204" t="s">
        <v>97</v>
      </c>
      <c r="M204">
        <v>55407</v>
      </c>
      <c r="N204" t="s">
        <v>64</v>
      </c>
      <c r="O204" t="s">
        <v>1280</v>
      </c>
      <c r="P204" t="s">
        <v>31</v>
      </c>
      <c r="Q204" t="s">
        <v>33</v>
      </c>
      <c r="R204" t="s">
        <v>1281</v>
      </c>
      <c r="S204">
        <v>2567.84</v>
      </c>
      <c r="T204">
        <v>8</v>
      </c>
      <c r="U204">
        <v>0</v>
      </c>
      <c r="V204">
        <v>770.35199999999986</v>
      </c>
    </row>
    <row r="205" spans="1:22" x14ac:dyDescent="0.35">
      <c r="A205">
        <v>6880</v>
      </c>
      <c r="B205" t="s">
        <v>1656</v>
      </c>
      <c r="C205">
        <v>2012</v>
      </c>
      <c r="D205" s="14">
        <v>41244</v>
      </c>
      <c r="E205" s="14">
        <v>41248</v>
      </c>
      <c r="F205" t="s">
        <v>23</v>
      </c>
      <c r="G205" t="s">
        <v>211</v>
      </c>
      <c r="H205" t="s">
        <v>212</v>
      </c>
      <c r="I205" t="s">
        <v>61</v>
      </c>
      <c r="J205" t="s">
        <v>27</v>
      </c>
      <c r="K205" t="s">
        <v>57</v>
      </c>
      <c r="L205" t="s">
        <v>58</v>
      </c>
      <c r="M205">
        <v>98105</v>
      </c>
      <c r="N205" t="s">
        <v>40</v>
      </c>
      <c r="O205" t="s">
        <v>454</v>
      </c>
      <c r="P205" t="s">
        <v>31</v>
      </c>
      <c r="Q205" t="s">
        <v>33</v>
      </c>
      <c r="R205" t="s">
        <v>455</v>
      </c>
      <c r="S205">
        <v>2003.9200000000003</v>
      </c>
      <c r="T205">
        <v>5</v>
      </c>
      <c r="U205">
        <v>0.2</v>
      </c>
      <c r="V205">
        <v>125.24499999999995</v>
      </c>
    </row>
    <row r="206" spans="1:22" x14ac:dyDescent="0.35">
      <c r="A206">
        <v>6863</v>
      </c>
      <c r="B206" t="s">
        <v>1655</v>
      </c>
      <c r="C206">
        <v>2014</v>
      </c>
      <c r="D206" s="14">
        <v>41747</v>
      </c>
      <c r="E206" s="14">
        <v>41752</v>
      </c>
      <c r="F206" t="s">
        <v>42</v>
      </c>
      <c r="G206" t="s">
        <v>933</v>
      </c>
      <c r="H206" t="s">
        <v>934</v>
      </c>
      <c r="I206" t="s">
        <v>26</v>
      </c>
      <c r="J206" t="s">
        <v>27</v>
      </c>
      <c r="K206" t="s">
        <v>38</v>
      </c>
      <c r="L206" t="s">
        <v>39</v>
      </c>
      <c r="M206">
        <v>90008</v>
      </c>
      <c r="N206" t="s">
        <v>40</v>
      </c>
      <c r="O206" t="s">
        <v>1008</v>
      </c>
      <c r="P206" t="s">
        <v>31</v>
      </c>
      <c r="Q206" t="s">
        <v>33</v>
      </c>
      <c r="R206" t="s">
        <v>1009</v>
      </c>
      <c r="S206">
        <v>218.35200000000003</v>
      </c>
      <c r="T206">
        <v>3</v>
      </c>
      <c r="U206">
        <v>0.2</v>
      </c>
      <c r="V206">
        <v>-19.105800000000016</v>
      </c>
    </row>
    <row r="207" spans="1:22" x14ac:dyDescent="0.35">
      <c r="A207">
        <v>6846</v>
      </c>
      <c r="B207" t="s">
        <v>1653</v>
      </c>
      <c r="C207">
        <v>2011</v>
      </c>
      <c r="D207" s="14">
        <v>40730</v>
      </c>
      <c r="E207" s="14">
        <v>40736</v>
      </c>
      <c r="F207" t="s">
        <v>42</v>
      </c>
      <c r="G207" t="s">
        <v>1113</v>
      </c>
      <c r="H207" t="s">
        <v>1114</v>
      </c>
      <c r="I207" t="s">
        <v>61</v>
      </c>
      <c r="J207" t="s">
        <v>27</v>
      </c>
      <c r="K207" t="s">
        <v>1654</v>
      </c>
      <c r="L207" t="s">
        <v>39</v>
      </c>
      <c r="M207">
        <v>92020</v>
      </c>
      <c r="N207" t="s">
        <v>40</v>
      </c>
      <c r="O207" t="s">
        <v>988</v>
      </c>
      <c r="P207" t="s">
        <v>31</v>
      </c>
      <c r="Q207" t="s">
        <v>33</v>
      </c>
      <c r="R207" t="s">
        <v>989</v>
      </c>
      <c r="S207">
        <v>478.48</v>
      </c>
      <c r="T207">
        <v>2</v>
      </c>
      <c r="U207">
        <v>0.2</v>
      </c>
      <c r="V207">
        <v>47.848000000000013</v>
      </c>
    </row>
    <row r="208" spans="1:22" x14ac:dyDescent="0.35">
      <c r="A208">
        <v>6845</v>
      </c>
      <c r="B208" t="s">
        <v>1650</v>
      </c>
      <c r="C208">
        <v>2013</v>
      </c>
      <c r="D208" s="14">
        <v>41530</v>
      </c>
      <c r="E208" s="14">
        <v>41535</v>
      </c>
      <c r="F208" t="s">
        <v>42</v>
      </c>
      <c r="G208" t="s">
        <v>605</v>
      </c>
      <c r="H208" t="s">
        <v>606</v>
      </c>
      <c r="I208" t="s">
        <v>37</v>
      </c>
      <c r="J208" t="s">
        <v>27</v>
      </c>
      <c r="K208" t="s">
        <v>129</v>
      </c>
      <c r="L208" t="s">
        <v>130</v>
      </c>
      <c r="M208">
        <v>22153</v>
      </c>
      <c r="N208" t="s">
        <v>30</v>
      </c>
      <c r="O208" t="s">
        <v>1651</v>
      </c>
      <c r="P208" t="s">
        <v>31</v>
      </c>
      <c r="Q208" t="s">
        <v>33</v>
      </c>
      <c r="R208" t="s">
        <v>1652</v>
      </c>
      <c r="S208">
        <v>1059.1199999999999</v>
      </c>
      <c r="T208">
        <v>4</v>
      </c>
      <c r="U208">
        <v>0</v>
      </c>
      <c r="V208">
        <v>307.14479999999992</v>
      </c>
    </row>
    <row r="209" spans="1:22" x14ac:dyDescent="0.35">
      <c r="A209">
        <v>6821</v>
      </c>
      <c r="B209" t="s">
        <v>1649</v>
      </c>
      <c r="C209">
        <v>2014</v>
      </c>
      <c r="D209" s="14">
        <v>42002</v>
      </c>
      <c r="E209" s="14">
        <v>42006</v>
      </c>
      <c r="F209" t="s">
        <v>42</v>
      </c>
      <c r="G209" t="s">
        <v>1160</v>
      </c>
      <c r="H209" t="s">
        <v>1161</v>
      </c>
      <c r="I209" t="s">
        <v>37</v>
      </c>
      <c r="J209" t="s">
        <v>27</v>
      </c>
      <c r="K209" t="s">
        <v>377</v>
      </c>
      <c r="L209" t="s">
        <v>94</v>
      </c>
      <c r="M209">
        <v>61604</v>
      </c>
      <c r="N209" t="s">
        <v>64</v>
      </c>
      <c r="O209" t="s">
        <v>237</v>
      </c>
      <c r="P209" t="s">
        <v>31</v>
      </c>
      <c r="Q209" t="s">
        <v>33</v>
      </c>
      <c r="R209" t="s">
        <v>238</v>
      </c>
      <c r="S209">
        <v>113.372</v>
      </c>
      <c r="T209">
        <v>2</v>
      </c>
      <c r="U209">
        <v>0.3</v>
      </c>
      <c r="V209">
        <v>-3.2391999999999896</v>
      </c>
    </row>
    <row r="210" spans="1:22" x14ac:dyDescent="0.35">
      <c r="A210">
        <v>6812</v>
      </c>
      <c r="B210" t="s">
        <v>1648</v>
      </c>
      <c r="C210">
        <v>2014</v>
      </c>
      <c r="D210" s="14">
        <v>41897</v>
      </c>
      <c r="E210" s="14">
        <v>41898</v>
      </c>
      <c r="F210" t="s">
        <v>85</v>
      </c>
      <c r="G210" t="s">
        <v>933</v>
      </c>
      <c r="H210" t="s">
        <v>934</v>
      </c>
      <c r="I210" t="s">
        <v>26</v>
      </c>
      <c r="J210" t="s">
        <v>27</v>
      </c>
      <c r="K210" t="s">
        <v>77</v>
      </c>
      <c r="L210" t="s">
        <v>78</v>
      </c>
      <c r="M210">
        <v>19140</v>
      </c>
      <c r="N210" t="s">
        <v>79</v>
      </c>
      <c r="O210" t="s">
        <v>421</v>
      </c>
      <c r="P210" t="s">
        <v>31</v>
      </c>
      <c r="Q210" t="s">
        <v>33</v>
      </c>
      <c r="R210" t="s">
        <v>422</v>
      </c>
      <c r="S210">
        <v>113.372</v>
      </c>
      <c r="T210">
        <v>2</v>
      </c>
      <c r="U210">
        <v>0.3</v>
      </c>
      <c r="V210">
        <v>-29.152799999999992</v>
      </c>
    </row>
    <row r="211" spans="1:22" x14ac:dyDescent="0.35">
      <c r="A211">
        <v>6804</v>
      </c>
      <c r="B211" t="s">
        <v>1647</v>
      </c>
      <c r="C211">
        <v>2013</v>
      </c>
      <c r="D211" s="14">
        <v>41634</v>
      </c>
      <c r="E211" s="14">
        <v>41641</v>
      </c>
      <c r="F211" t="s">
        <v>42</v>
      </c>
      <c r="G211" t="s">
        <v>808</v>
      </c>
      <c r="H211" t="s">
        <v>809</v>
      </c>
      <c r="I211" t="s">
        <v>37</v>
      </c>
      <c r="J211" t="s">
        <v>27</v>
      </c>
      <c r="K211" t="s">
        <v>187</v>
      </c>
      <c r="L211" t="s">
        <v>128</v>
      </c>
      <c r="M211">
        <v>85023</v>
      </c>
      <c r="N211" t="s">
        <v>40</v>
      </c>
      <c r="O211" t="s">
        <v>967</v>
      </c>
      <c r="P211" t="s">
        <v>31</v>
      </c>
      <c r="Q211" t="s">
        <v>33</v>
      </c>
      <c r="R211" t="s">
        <v>968</v>
      </c>
      <c r="S211">
        <v>47.968000000000004</v>
      </c>
      <c r="T211">
        <v>2</v>
      </c>
      <c r="U211">
        <v>0.2</v>
      </c>
      <c r="V211">
        <v>4.1971999999999987</v>
      </c>
    </row>
    <row r="212" spans="1:22" x14ac:dyDescent="0.35">
      <c r="A212">
        <v>6766</v>
      </c>
      <c r="B212" t="s">
        <v>1646</v>
      </c>
      <c r="C212">
        <v>2014</v>
      </c>
      <c r="D212" s="14">
        <v>41750</v>
      </c>
      <c r="E212" s="14">
        <v>41754</v>
      </c>
      <c r="F212" t="s">
        <v>42</v>
      </c>
      <c r="G212" t="s">
        <v>1309</v>
      </c>
      <c r="H212" t="s">
        <v>1310</v>
      </c>
      <c r="I212" t="s">
        <v>26</v>
      </c>
      <c r="J212" t="s">
        <v>27</v>
      </c>
      <c r="K212" t="s">
        <v>122</v>
      </c>
      <c r="L212" t="s">
        <v>94</v>
      </c>
      <c r="M212">
        <v>60653</v>
      </c>
      <c r="N212" t="s">
        <v>64</v>
      </c>
      <c r="O212" t="s">
        <v>332</v>
      </c>
      <c r="P212" t="s">
        <v>31</v>
      </c>
      <c r="Q212" t="s">
        <v>33</v>
      </c>
      <c r="R212" t="s">
        <v>333</v>
      </c>
      <c r="S212">
        <v>317.05799999999999</v>
      </c>
      <c r="T212">
        <v>3</v>
      </c>
      <c r="U212">
        <v>0.3</v>
      </c>
      <c r="V212">
        <v>-18.117599999999996</v>
      </c>
    </row>
    <row r="213" spans="1:22" x14ac:dyDescent="0.35">
      <c r="A213">
        <v>6762</v>
      </c>
      <c r="B213" t="s">
        <v>1645</v>
      </c>
      <c r="C213">
        <v>2013</v>
      </c>
      <c r="D213" s="14">
        <v>41480</v>
      </c>
      <c r="E213" s="14">
        <v>41482</v>
      </c>
      <c r="F213" t="s">
        <v>23</v>
      </c>
      <c r="G213" t="s">
        <v>1362</v>
      </c>
      <c r="H213" t="s">
        <v>1363</v>
      </c>
      <c r="I213" t="s">
        <v>37</v>
      </c>
      <c r="J213" t="s">
        <v>27</v>
      </c>
      <c r="K213" t="s">
        <v>109</v>
      </c>
      <c r="L213" t="s">
        <v>110</v>
      </c>
      <c r="M213">
        <v>10035</v>
      </c>
      <c r="N213" t="s">
        <v>79</v>
      </c>
      <c r="O213" t="s">
        <v>784</v>
      </c>
      <c r="P213" t="s">
        <v>31</v>
      </c>
      <c r="Q213" t="s">
        <v>33</v>
      </c>
      <c r="R213" t="s">
        <v>785</v>
      </c>
      <c r="S213">
        <v>253.76399999999998</v>
      </c>
      <c r="T213">
        <v>2</v>
      </c>
      <c r="U213">
        <v>0.1</v>
      </c>
      <c r="V213">
        <v>31.015599999999978</v>
      </c>
    </row>
    <row r="214" spans="1:22" x14ac:dyDescent="0.35">
      <c r="A214">
        <v>6757</v>
      </c>
      <c r="B214" t="s">
        <v>1642</v>
      </c>
      <c r="C214">
        <v>2014</v>
      </c>
      <c r="D214" s="14">
        <v>41898</v>
      </c>
      <c r="E214" s="14">
        <v>41902</v>
      </c>
      <c r="F214" t="s">
        <v>42</v>
      </c>
      <c r="G214" t="s">
        <v>1643</v>
      </c>
      <c r="H214" t="s">
        <v>1644</v>
      </c>
      <c r="I214" t="s">
        <v>37</v>
      </c>
      <c r="J214" t="s">
        <v>27</v>
      </c>
      <c r="K214" t="s">
        <v>318</v>
      </c>
      <c r="L214" t="s">
        <v>249</v>
      </c>
      <c r="M214">
        <v>8701</v>
      </c>
      <c r="N214" t="s">
        <v>79</v>
      </c>
      <c r="O214" t="s">
        <v>1379</v>
      </c>
      <c r="P214" t="s">
        <v>31</v>
      </c>
      <c r="Q214" t="s">
        <v>33</v>
      </c>
      <c r="R214" t="s">
        <v>1380</v>
      </c>
      <c r="S214">
        <v>512.96</v>
      </c>
      <c r="T214">
        <v>4</v>
      </c>
      <c r="U214">
        <v>0</v>
      </c>
      <c r="V214">
        <v>143.62880000000001</v>
      </c>
    </row>
    <row r="215" spans="1:22" x14ac:dyDescent="0.35">
      <c r="A215">
        <v>6751</v>
      </c>
      <c r="B215" t="s">
        <v>1641</v>
      </c>
      <c r="C215">
        <v>2013</v>
      </c>
      <c r="D215" s="14">
        <v>41454</v>
      </c>
      <c r="E215" s="14">
        <v>41456</v>
      </c>
      <c r="F215" t="s">
        <v>23</v>
      </c>
      <c r="G215" t="s">
        <v>1246</v>
      </c>
      <c r="H215" t="s">
        <v>1247</v>
      </c>
      <c r="I215" t="s">
        <v>26</v>
      </c>
      <c r="J215" t="s">
        <v>27</v>
      </c>
      <c r="K215" t="s">
        <v>1006</v>
      </c>
      <c r="L215" t="s">
        <v>249</v>
      </c>
      <c r="M215">
        <v>7501</v>
      </c>
      <c r="N215" t="s">
        <v>79</v>
      </c>
      <c r="O215" t="s">
        <v>1326</v>
      </c>
      <c r="P215" t="s">
        <v>31</v>
      </c>
      <c r="Q215" t="s">
        <v>33</v>
      </c>
      <c r="R215" t="s">
        <v>1327</v>
      </c>
      <c r="S215">
        <v>121.96</v>
      </c>
      <c r="T215">
        <v>2</v>
      </c>
      <c r="U215">
        <v>0</v>
      </c>
      <c r="V215">
        <v>20.733199999999997</v>
      </c>
    </row>
    <row r="216" spans="1:22" x14ac:dyDescent="0.35">
      <c r="A216">
        <v>6743</v>
      </c>
      <c r="B216" t="s">
        <v>1640</v>
      </c>
      <c r="C216">
        <v>2014</v>
      </c>
      <c r="D216" s="14">
        <v>41827</v>
      </c>
      <c r="E216" s="14">
        <v>41832</v>
      </c>
      <c r="F216" t="s">
        <v>42</v>
      </c>
      <c r="G216" t="s">
        <v>339</v>
      </c>
      <c r="H216" t="s">
        <v>340</v>
      </c>
      <c r="I216" t="s">
        <v>26</v>
      </c>
      <c r="J216" t="s">
        <v>27</v>
      </c>
      <c r="K216" t="s">
        <v>38</v>
      </c>
      <c r="L216" t="s">
        <v>39</v>
      </c>
      <c r="M216">
        <v>90008</v>
      </c>
      <c r="N216" t="s">
        <v>40</v>
      </c>
      <c r="O216" t="s">
        <v>123</v>
      </c>
      <c r="P216" t="s">
        <v>31</v>
      </c>
      <c r="Q216" t="s">
        <v>33</v>
      </c>
      <c r="R216" t="s">
        <v>191</v>
      </c>
      <c r="S216">
        <v>122.13600000000001</v>
      </c>
      <c r="T216">
        <v>3</v>
      </c>
      <c r="U216">
        <v>0.2</v>
      </c>
      <c r="V216">
        <v>-13.740299999999994</v>
      </c>
    </row>
    <row r="217" spans="1:22" x14ac:dyDescent="0.35">
      <c r="A217">
        <v>6741</v>
      </c>
      <c r="B217" t="s">
        <v>1639</v>
      </c>
      <c r="C217">
        <v>2011</v>
      </c>
      <c r="D217" s="14">
        <v>40689</v>
      </c>
      <c r="E217" s="14">
        <v>40694</v>
      </c>
      <c r="F217" t="s">
        <v>42</v>
      </c>
      <c r="G217" t="s">
        <v>925</v>
      </c>
      <c r="H217" t="s">
        <v>926</v>
      </c>
      <c r="I217" t="s">
        <v>26</v>
      </c>
      <c r="J217" t="s">
        <v>27</v>
      </c>
      <c r="K217" t="s">
        <v>122</v>
      </c>
      <c r="L217" t="s">
        <v>94</v>
      </c>
      <c r="M217">
        <v>60623</v>
      </c>
      <c r="N217" t="s">
        <v>64</v>
      </c>
      <c r="O217" t="s">
        <v>997</v>
      </c>
      <c r="P217" t="s">
        <v>31</v>
      </c>
      <c r="Q217" t="s">
        <v>33</v>
      </c>
      <c r="R217" t="s">
        <v>998</v>
      </c>
      <c r="S217">
        <v>359.77199999999999</v>
      </c>
      <c r="T217">
        <v>2</v>
      </c>
      <c r="U217">
        <v>0.3</v>
      </c>
      <c r="V217">
        <v>-5.1396000000000583</v>
      </c>
    </row>
    <row r="218" spans="1:22" x14ac:dyDescent="0.35">
      <c r="A218">
        <v>6731</v>
      </c>
      <c r="B218" t="s">
        <v>1638</v>
      </c>
      <c r="C218">
        <v>2012</v>
      </c>
      <c r="D218" s="14">
        <v>41078</v>
      </c>
      <c r="E218" s="14">
        <v>41080</v>
      </c>
      <c r="F218" t="s">
        <v>85</v>
      </c>
      <c r="G218" t="s">
        <v>610</v>
      </c>
      <c r="H218" t="s">
        <v>611</v>
      </c>
      <c r="I218" t="s">
        <v>37</v>
      </c>
      <c r="J218" t="s">
        <v>27</v>
      </c>
      <c r="K218" t="s">
        <v>833</v>
      </c>
      <c r="L218" t="s">
        <v>136</v>
      </c>
      <c r="M218">
        <v>37167</v>
      </c>
      <c r="N218" t="s">
        <v>30</v>
      </c>
      <c r="O218" t="s">
        <v>288</v>
      </c>
      <c r="P218" t="s">
        <v>31</v>
      </c>
      <c r="Q218" t="s">
        <v>33</v>
      </c>
      <c r="R218" t="s">
        <v>289</v>
      </c>
      <c r="S218">
        <v>643.13599999999997</v>
      </c>
      <c r="T218">
        <v>4</v>
      </c>
      <c r="U218">
        <v>0.2</v>
      </c>
      <c r="V218">
        <v>56.274400000000014</v>
      </c>
    </row>
    <row r="219" spans="1:22" x14ac:dyDescent="0.35">
      <c r="A219">
        <v>6710</v>
      </c>
      <c r="B219" t="s">
        <v>1636</v>
      </c>
      <c r="C219">
        <v>2012</v>
      </c>
      <c r="D219" s="14">
        <v>41227</v>
      </c>
      <c r="E219" s="14">
        <v>41232</v>
      </c>
      <c r="F219" t="s">
        <v>42</v>
      </c>
      <c r="G219" t="s">
        <v>160</v>
      </c>
      <c r="H219" t="s">
        <v>161</v>
      </c>
      <c r="I219" t="s">
        <v>26</v>
      </c>
      <c r="J219" t="s">
        <v>27</v>
      </c>
      <c r="K219" t="s">
        <v>1637</v>
      </c>
      <c r="L219" t="s">
        <v>220</v>
      </c>
      <c r="M219">
        <v>87124</v>
      </c>
      <c r="N219" t="s">
        <v>40</v>
      </c>
      <c r="O219" t="s">
        <v>310</v>
      </c>
      <c r="P219" t="s">
        <v>31</v>
      </c>
      <c r="Q219" t="s">
        <v>33</v>
      </c>
      <c r="R219" t="s">
        <v>311</v>
      </c>
      <c r="S219">
        <v>230.35200000000003</v>
      </c>
      <c r="T219">
        <v>3</v>
      </c>
      <c r="U219">
        <v>0.2</v>
      </c>
      <c r="V219">
        <v>20.155800000000013</v>
      </c>
    </row>
    <row r="220" spans="1:22" x14ac:dyDescent="0.35">
      <c r="A220">
        <v>6709</v>
      </c>
      <c r="B220" t="s">
        <v>1636</v>
      </c>
      <c r="C220">
        <v>2012</v>
      </c>
      <c r="D220" s="14">
        <v>41227</v>
      </c>
      <c r="E220" s="14">
        <v>41232</v>
      </c>
      <c r="F220" t="s">
        <v>42</v>
      </c>
      <c r="G220" t="s">
        <v>160</v>
      </c>
      <c r="H220" t="s">
        <v>161</v>
      </c>
      <c r="I220" t="s">
        <v>26</v>
      </c>
      <c r="J220" t="s">
        <v>27</v>
      </c>
      <c r="K220" t="s">
        <v>1637</v>
      </c>
      <c r="L220" t="s">
        <v>220</v>
      </c>
      <c r="M220">
        <v>87124</v>
      </c>
      <c r="N220" t="s">
        <v>40</v>
      </c>
      <c r="O220" t="s">
        <v>225</v>
      </c>
      <c r="P220" t="s">
        <v>31</v>
      </c>
      <c r="Q220" t="s">
        <v>33</v>
      </c>
      <c r="R220" t="s">
        <v>226</v>
      </c>
      <c r="S220">
        <v>883.84</v>
      </c>
      <c r="T220">
        <v>4</v>
      </c>
      <c r="U220">
        <v>0.2</v>
      </c>
      <c r="V220">
        <v>99.431999999999931</v>
      </c>
    </row>
    <row r="221" spans="1:22" x14ac:dyDescent="0.35">
      <c r="A221">
        <v>6700</v>
      </c>
      <c r="B221" t="s">
        <v>1635</v>
      </c>
      <c r="C221">
        <v>2014</v>
      </c>
      <c r="D221" s="14">
        <v>41842</v>
      </c>
      <c r="E221" s="14">
        <v>41846</v>
      </c>
      <c r="F221" t="s">
        <v>42</v>
      </c>
      <c r="G221" t="s">
        <v>929</v>
      </c>
      <c r="H221" t="s">
        <v>930</v>
      </c>
      <c r="I221" t="s">
        <v>26</v>
      </c>
      <c r="J221" t="s">
        <v>27</v>
      </c>
      <c r="K221" t="s">
        <v>290</v>
      </c>
      <c r="L221" t="s">
        <v>39</v>
      </c>
      <c r="M221">
        <v>92024</v>
      </c>
      <c r="N221" t="s">
        <v>40</v>
      </c>
      <c r="O221" t="s">
        <v>976</v>
      </c>
      <c r="P221" t="s">
        <v>31</v>
      </c>
      <c r="Q221" t="s">
        <v>33</v>
      </c>
      <c r="R221" t="s">
        <v>977</v>
      </c>
      <c r="S221">
        <v>225.29600000000002</v>
      </c>
      <c r="T221">
        <v>2</v>
      </c>
      <c r="U221">
        <v>0.2</v>
      </c>
      <c r="V221">
        <v>22.529599999999995</v>
      </c>
    </row>
    <row r="222" spans="1:22" x14ac:dyDescent="0.35">
      <c r="A222">
        <v>6654</v>
      </c>
      <c r="B222" t="s">
        <v>1634</v>
      </c>
      <c r="C222">
        <v>2014</v>
      </c>
      <c r="D222" s="14">
        <v>41891</v>
      </c>
      <c r="E222" s="14">
        <v>41894</v>
      </c>
      <c r="F222" t="s">
        <v>85</v>
      </c>
      <c r="G222" t="s">
        <v>603</v>
      </c>
      <c r="H222" t="s">
        <v>604</v>
      </c>
      <c r="I222" t="s">
        <v>37</v>
      </c>
      <c r="J222" t="s">
        <v>27</v>
      </c>
      <c r="K222" t="s">
        <v>319</v>
      </c>
      <c r="L222" t="s">
        <v>63</v>
      </c>
      <c r="M222">
        <v>76017</v>
      </c>
      <c r="N222" t="s">
        <v>64</v>
      </c>
      <c r="O222" t="s">
        <v>1326</v>
      </c>
      <c r="P222" t="s">
        <v>31</v>
      </c>
      <c r="Q222" t="s">
        <v>33</v>
      </c>
      <c r="R222" t="s">
        <v>1327</v>
      </c>
      <c r="S222">
        <v>213.42999999999995</v>
      </c>
      <c r="T222">
        <v>5</v>
      </c>
      <c r="U222">
        <v>0.3</v>
      </c>
      <c r="V222">
        <v>-39.636999999999993</v>
      </c>
    </row>
    <row r="223" spans="1:22" x14ac:dyDescent="0.35">
      <c r="A223">
        <v>6631</v>
      </c>
      <c r="B223" t="s">
        <v>1633</v>
      </c>
      <c r="C223">
        <v>2013</v>
      </c>
      <c r="D223" s="14">
        <v>41634</v>
      </c>
      <c r="E223" s="14">
        <v>41639</v>
      </c>
      <c r="F223" t="s">
        <v>42</v>
      </c>
      <c r="G223" t="s">
        <v>1000</v>
      </c>
      <c r="H223" t="s">
        <v>1001</v>
      </c>
      <c r="I223" t="s">
        <v>26</v>
      </c>
      <c r="J223" t="s">
        <v>27</v>
      </c>
      <c r="K223" t="s">
        <v>57</v>
      </c>
      <c r="L223" t="s">
        <v>58</v>
      </c>
      <c r="M223">
        <v>98115</v>
      </c>
      <c r="N223" t="s">
        <v>40</v>
      </c>
      <c r="O223" t="s">
        <v>868</v>
      </c>
      <c r="P223" t="s">
        <v>31</v>
      </c>
      <c r="Q223" t="s">
        <v>33</v>
      </c>
      <c r="R223" t="s">
        <v>869</v>
      </c>
      <c r="S223">
        <v>698.35200000000009</v>
      </c>
      <c r="T223">
        <v>3</v>
      </c>
      <c r="U223">
        <v>0.2</v>
      </c>
      <c r="V223">
        <v>52.376399999999961</v>
      </c>
    </row>
    <row r="224" spans="1:22" x14ac:dyDescent="0.35">
      <c r="A224">
        <v>6626</v>
      </c>
      <c r="B224" t="s">
        <v>1631</v>
      </c>
      <c r="C224">
        <v>2012</v>
      </c>
      <c r="D224" s="14">
        <v>40927</v>
      </c>
      <c r="E224" s="14">
        <v>40931</v>
      </c>
      <c r="F224" t="s">
        <v>42</v>
      </c>
      <c r="G224" t="s">
        <v>757</v>
      </c>
      <c r="H224" t="s">
        <v>758</v>
      </c>
      <c r="I224" t="s">
        <v>26</v>
      </c>
      <c r="J224" t="s">
        <v>27</v>
      </c>
      <c r="K224" t="s">
        <v>1632</v>
      </c>
      <c r="L224" t="s">
        <v>63</v>
      </c>
      <c r="M224">
        <v>77590</v>
      </c>
      <c r="N224" t="s">
        <v>64</v>
      </c>
      <c r="O224" t="s">
        <v>1256</v>
      </c>
      <c r="P224" t="s">
        <v>31</v>
      </c>
      <c r="Q224" t="s">
        <v>33</v>
      </c>
      <c r="R224" t="s">
        <v>1257</v>
      </c>
      <c r="S224">
        <v>199.304</v>
      </c>
      <c r="T224">
        <v>4</v>
      </c>
      <c r="U224">
        <v>0.3</v>
      </c>
      <c r="V224">
        <v>-8.5416000000000025</v>
      </c>
    </row>
    <row r="225" spans="1:22" x14ac:dyDescent="0.35">
      <c r="A225">
        <v>6612</v>
      </c>
      <c r="B225" t="s">
        <v>1628</v>
      </c>
      <c r="C225">
        <v>2012</v>
      </c>
      <c r="D225" s="14">
        <v>41020</v>
      </c>
      <c r="E225" s="14">
        <v>41027</v>
      </c>
      <c r="F225" t="s">
        <v>42</v>
      </c>
      <c r="G225" t="s">
        <v>1542</v>
      </c>
      <c r="H225" t="s">
        <v>1543</v>
      </c>
      <c r="I225" t="s">
        <v>26</v>
      </c>
      <c r="J225" t="s">
        <v>27</v>
      </c>
      <c r="K225" t="s">
        <v>399</v>
      </c>
      <c r="L225" t="s">
        <v>29</v>
      </c>
      <c r="M225">
        <v>40214</v>
      </c>
      <c r="N225" t="s">
        <v>30</v>
      </c>
      <c r="O225" t="s">
        <v>310</v>
      </c>
      <c r="P225" t="s">
        <v>31</v>
      </c>
      <c r="Q225" t="s">
        <v>33</v>
      </c>
      <c r="R225" t="s">
        <v>311</v>
      </c>
      <c r="S225">
        <v>191.96</v>
      </c>
      <c r="T225">
        <v>2</v>
      </c>
      <c r="U225">
        <v>0</v>
      </c>
      <c r="V225">
        <v>51.829200000000014</v>
      </c>
    </row>
    <row r="226" spans="1:22" x14ac:dyDescent="0.35">
      <c r="A226">
        <v>6608</v>
      </c>
      <c r="B226" t="s">
        <v>1627</v>
      </c>
      <c r="C226">
        <v>2013</v>
      </c>
      <c r="D226" s="14">
        <v>41421</v>
      </c>
      <c r="E226" s="14">
        <v>41426</v>
      </c>
      <c r="F226" t="s">
        <v>42</v>
      </c>
      <c r="G226" t="s">
        <v>1200</v>
      </c>
      <c r="H226" t="s">
        <v>1201</v>
      </c>
      <c r="I226" t="s">
        <v>26</v>
      </c>
      <c r="J226" t="s">
        <v>27</v>
      </c>
      <c r="K226" t="s">
        <v>643</v>
      </c>
      <c r="L226" t="s">
        <v>39</v>
      </c>
      <c r="M226">
        <v>92704</v>
      </c>
      <c r="N226" t="s">
        <v>40</v>
      </c>
      <c r="O226" t="s">
        <v>274</v>
      </c>
      <c r="P226" t="s">
        <v>31</v>
      </c>
      <c r="Q226" t="s">
        <v>33</v>
      </c>
      <c r="R226" t="s">
        <v>275</v>
      </c>
      <c r="S226">
        <v>484.70400000000006</v>
      </c>
      <c r="T226">
        <v>6</v>
      </c>
      <c r="U226">
        <v>0.2</v>
      </c>
      <c r="V226">
        <v>-84.823200000000071</v>
      </c>
    </row>
    <row r="227" spans="1:22" x14ac:dyDescent="0.35">
      <c r="A227">
        <v>6602</v>
      </c>
      <c r="B227" t="s">
        <v>1626</v>
      </c>
      <c r="C227">
        <v>2011</v>
      </c>
      <c r="D227" s="14">
        <v>40879</v>
      </c>
      <c r="E227" s="14">
        <v>40884</v>
      </c>
      <c r="F227" t="s">
        <v>42</v>
      </c>
      <c r="G227" t="s">
        <v>95</v>
      </c>
      <c r="H227" t="s">
        <v>96</v>
      </c>
      <c r="I227" t="s">
        <v>37</v>
      </c>
      <c r="J227" t="s">
        <v>27</v>
      </c>
      <c r="K227" t="s">
        <v>744</v>
      </c>
      <c r="L227" t="s">
        <v>677</v>
      </c>
      <c r="M227">
        <v>20735</v>
      </c>
      <c r="N227" t="s">
        <v>79</v>
      </c>
      <c r="O227" t="s">
        <v>967</v>
      </c>
      <c r="P227" t="s">
        <v>31</v>
      </c>
      <c r="Q227" t="s">
        <v>33</v>
      </c>
      <c r="R227" t="s">
        <v>968</v>
      </c>
      <c r="S227">
        <v>239.84</v>
      </c>
      <c r="T227">
        <v>8</v>
      </c>
      <c r="U227">
        <v>0</v>
      </c>
      <c r="V227">
        <v>64.756799999999998</v>
      </c>
    </row>
    <row r="228" spans="1:22" x14ac:dyDescent="0.35">
      <c r="A228">
        <v>6577</v>
      </c>
      <c r="B228" t="s">
        <v>1625</v>
      </c>
      <c r="C228">
        <v>2014</v>
      </c>
      <c r="D228" s="14">
        <v>41702</v>
      </c>
      <c r="E228" s="14">
        <v>41707</v>
      </c>
      <c r="F228" t="s">
        <v>42</v>
      </c>
      <c r="G228" t="s">
        <v>1374</v>
      </c>
      <c r="H228" t="s">
        <v>1375</v>
      </c>
      <c r="I228" t="s">
        <v>26</v>
      </c>
      <c r="J228" t="s">
        <v>27</v>
      </c>
      <c r="K228" t="s">
        <v>38</v>
      </c>
      <c r="L228" t="s">
        <v>39</v>
      </c>
      <c r="M228">
        <v>90008</v>
      </c>
      <c r="N228" t="s">
        <v>40</v>
      </c>
      <c r="O228" t="s">
        <v>115</v>
      </c>
      <c r="P228" t="s">
        <v>31</v>
      </c>
      <c r="Q228" t="s">
        <v>33</v>
      </c>
      <c r="R228" t="s">
        <v>116</v>
      </c>
      <c r="S228">
        <v>170.35200000000003</v>
      </c>
      <c r="T228">
        <v>3</v>
      </c>
      <c r="U228">
        <v>0.2</v>
      </c>
      <c r="V228">
        <v>-17.035200000000003</v>
      </c>
    </row>
    <row r="229" spans="1:22" x14ac:dyDescent="0.35">
      <c r="A229">
        <v>6570</v>
      </c>
      <c r="B229" t="s">
        <v>1624</v>
      </c>
      <c r="C229">
        <v>2011</v>
      </c>
      <c r="D229" s="14">
        <v>40651</v>
      </c>
      <c r="E229" s="14">
        <v>40655</v>
      </c>
      <c r="F229" t="s">
        <v>42</v>
      </c>
      <c r="G229" t="s">
        <v>117</v>
      </c>
      <c r="H229" t="s">
        <v>118</v>
      </c>
      <c r="I229" t="s">
        <v>26</v>
      </c>
      <c r="J229" t="s">
        <v>27</v>
      </c>
      <c r="K229" t="s">
        <v>84</v>
      </c>
      <c r="L229" t="s">
        <v>63</v>
      </c>
      <c r="M229">
        <v>77095</v>
      </c>
      <c r="N229" t="s">
        <v>64</v>
      </c>
      <c r="O229" t="s">
        <v>332</v>
      </c>
      <c r="P229" t="s">
        <v>31</v>
      </c>
      <c r="Q229" t="s">
        <v>33</v>
      </c>
      <c r="R229" t="s">
        <v>333</v>
      </c>
      <c r="S229">
        <v>317.05799999999999</v>
      </c>
      <c r="T229">
        <v>3</v>
      </c>
      <c r="U229">
        <v>0.3</v>
      </c>
      <c r="V229">
        <v>-18.117599999999996</v>
      </c>
    </row>
    <row r="230" spans="1:22" x14ac:dyDescent="0.35">
      <c r="A230">
        <v>229</v>
      </c>
      <c r="B230" t="s">
        <v>271</v>
      </c>
      <c r="C230">
        <v>2012</v>
      </c>
      <c r="D230" s="14">
        <v>40967</v>
      </c>
      <c r="E230" s="14">
        <v>40972</v>
      </c>
      <c r="F230" t="s">
        <v>42</v>
      </c>
      <c r="G230" t="s">
        <v>272</v>
      </c>
      <c r="H230" t="s">
        <v>273</v>
      </c>
      <c r="I230" t="s">
        <v>26</v>
      </c>
      <c r="J230" t="s">
        <v>27</v>
      </c>
      <c r="K230" t="s">
        <v>146</v>
      </c>
      <c r="L230" t="s">
        <v>136</v>
      </c>
      <c r="M230">
        <v>38401</v>
      </c>
      <c r="N230" t="s">
        <v>30</v>
      </c>
      <c r="O230" t="s">
        <v>274</v>
      </c>
      <c r="P230" t="s">
        <v>31</v>
      </c>
      <c r="Q230" t="s">
        <v>33</v>
      </c>
      <c r="R230" t="s">
        <v>275</v>
      </c>
      <c r="S230">
        <v>161.56800000000001</v>
      </c>
      <c r="T230">
        <v>2</v>
      </c>
      <c r="U230">
        <v>0.2</v>
      </c>
      <c r="V230">
        <v>-28.274400000000021</v>
      </c>
    </row>
    <row r="231" spans="1:22" x14ac:dyDescent="0.35">
      <c r="A231">
        <v>230</v>
      </c>
      <c r="B231" t="s">
        <v>271</v>
      </c>
      <c r="C231">
        <v>2012</v>
      </c>
      <c r="D231" s="14">
        <v>40967</v>
      </c>
      <c r="E231" s="14">
        <v>40972</v>
      </c>
      <c r="F231" t="s">
        <v>42</v>
      </c>
      <c r="G231" t="s">
        <v>272</v>
      </c>
      <c r="H231" t="s">
        <v>273</v>
      </c>
      <c r="I231" t="s">
        <v>26</v>
      </c>
      <c r="J231" t="s">
        <v>27</v>
      </c>
      <c r="K231" t="s">
        <v>146</v>
      </c>
      <c r="L231" t="s">
        <v>136</v>
      </c>
      <c r="M231">
        <v>38401</v>
      </c>
      <c r="N231" t="s">
        <v>30</v>
      </c>
      <c r="O231" t="s">
        <v>276</v>
      </c>
      <c r="P231" t="s">
        <v>31</v>
      </c>
      <c r="Q231" t="s">
        <v>33</v>
      </c>
      <c r="R231" t="s">
        <v>277</v>
      </c>
      <c r="S231">
        <v>389.69600000000003</v>
      </c>
      <c r="T231">
        <v>8</v>
      </c>
      <c r="U231">
        <v>0.2</v>
      </c>
      <c r="V231">
        <v>43.840799999999973</v>
      </c>
    </row>
    <row r="232" spans="1:22" x14ac:dyDescent="0.35">
      <c r="A232">
        <v>6566</v>
      </c>
      <c r="B232" t="s">
        <v>1623</v>
      </c>
      <c r="C232">
        <v>2011</v>
      </c>
      <c r="D232" s="14">
        <v>40670</v>
      </c>
      <c r="E232" s="14">
        <v>40675</v>
      </c>
      <c r="F232" t="s">
        <v>42</v>
      </c>
      <c r="G232" t="s">
        <v>1025</v>
      </c>
      <c r="H232" t="s">
        <v>1026</v>
      </c>
      <c r="I232" t="s">
        <v>26</v>
      </c>
      <c r="J232" t="s">
        <v>27</v>
      </c>
      <c r="K232" t="s">
        <v>402</v>
      </c>
      <c r="L232" t="s">
        <v>347</v>
      </c>
      <c r="M232">
        <v>1841</v>
      </c>
      <c r="N232" t="s">
        <v>79</v>
      </c>
      <c r="O232" t="s">
        <v>623</v>
      </c>
      <c r="P232" t="s">
        <v>31</v>
      </c>
      <c r="Q232" t="s">
        <v>33</v>
      </c>
      <c r="R232" t="s">
        <v>624</v>
      </c>
      <c r="S232">
        <v>872.32</v>
      </c>
      <c r="T232">
        <v>4</v>
      </c>
      <c r="U232">
        <v>0</v>
      </c>
      <c r="V232">
        <v>244.24959999999999</v>
      </c>
    </row>
    <row r="233" spans="1:22" x14ac:dyDescent="0.35">
      <c r="A233">
        <v>6559</v>
      </c>
      <c r="B233" t="s">
        <v>1622</v>
      </c>
      <c r="C233">
        <v>2012</v>
      </c>
      <c r="D233" s="14">
        <v>41065</v>
      </c>
      <c r="E233" s="14">
        <v>41070</v>
      </c>
      <c r="F233" t="s">
        <v>42</v>
      </c>
      <c r="G233" t="s">
        <v>893</v>
      </c>
      <c r="H233" t="s">
        <v>894</v>
      </c>
      <c r="I233" t="s">
        <v>37</v>
      </c>
      <c r="J233" t="s">
        <v>27</v>
      </c>
      <c r="K233" t="s">
        <v>777</v>
      </c>
      <c r="L233" t="s">
        <v>110</v>
      </c>
      <c r="M233">
        <v>14215</v>
      </c>
      <c r="N233" t="s">
        <v>79</v>
      </c>
      <c r="O233" t="s">
        <v>507</v>
      </c>
      <c r="P233" t="s">
        <v>31</v>
      </c>
      <c r="Q233" t="s">
        <v>33</v>
      </c>
      <c r="R233" t="s">
        <v>508</v>
      </c>
      <c r="S233">
        <v>1522.6379999999999</v>
      </c>
      <c r="T233">
        <v>9</v>
      </c>
      <c r="U233">
        <v>0.1</v>
      </c>
      <c r="V233">
        <v>169.18200000000004</v>
      </c>
    </row>
    <row r="234" spans="1:22" x14ac:dyDescent="0.35">
      <c r="A234">
        <v>6551</v>
      </c>
      <c r="B234" t="s">
        <v>1621</v>
      </c>
      <c r="C234">
        <v>2012</v>
      </c>
      <c r="D234" s="14">
        <v>41214</v>
      </c>
      <c r="E234" s="14">
        <v>41216</v>
      </c>
      <c r="F234" t="s">
        <v>23</v>
      </c>
      <c r="G234" t="s">
        <v>802</v>
      </c>
      <c r="H234" t="s">
        <v>803</v>
      </c>
      <c r="I234" t="s">
        <v>26</v>
      </c>
      <c r="J234" t="s">
        <v>27</v>
      </c>
      <c r="K234" t="s">
        <v>109</v>
      </c>
      <c r="L234" t="s">
        <v>110</v>
      </c>
      <c r="M234">
        <v>10035</v>
      </c>
      <c r="N234" t="s">
        <v>79</v>
      </c>
      <c r="O234" t="s">
        <v>1251</v>
      </c>
      <c r="P234" t="s">
        <v>31</v>
      </c>
      <c r="Q234" t="s">
        <v>33</v>
      </c>
      <c r="R234" t="s">
        <v>1252</v>
      </c>
      <c r="S234">
        <v>327.56399999999996</v>
      </c>
      <c r="T234">
        <v>4</v>
      </c>
      <c r="U234">
        <v>0.1</v>
      </c>
      <c r="V234">
        <v>21.837600000000023</v>
      </c>
    </row>
    <row r="235" spans="1:22" x14ac:dyDescent="0.35">
      <c r="A235">
        <v>6550</v>
      </c>
      <c r="B235" t="s">
        <v>1620</v>
      </c>
      <c r="C235">
        <v>2012</v>
      </c>
      <c r="D235" s="14">
        <v>41120</v>
      </c>
      <c r="E235" s="14">
        <v>41122</v>
      </c>
      <c r="F235" t="s">
        <v>85</v>
      </c>
      <c r="G235" t="s">
        <v>1299</v>
      </c>
      <c r="H235" t="s">
        <v>1300</v>
      </c>
      <c r="I235" t="s">
        <v>61</v>
      </c>
      <c r="J235" t="s">
        <v>27</v>
      </c>
      <c r="K235" t="s">
        <v>284</v>
      </c>
      <c r="L235" t="s">
        <v>97</v>
      </c>
      <c r="M235">
        <v>55044</v>
      </c>
      <c r="N235" t="s">
        <v>64</v>
      </c>
      <c r="O235" t="s">
        <v>721</v>
      </c>
      <c r="P235" t="s">
        <v>31</v>
      </c>
      <c r="Q235" t="s">
        <v>33</v>
      </c>
      <c r="R235" t="s">
        <v>722</v>
      </c>
      <c r="S235">
        <v>155.88</v>
      </c>
      <c r="T235">
        <v>6</v>
      </c>
      <c r="U235">
        <v>0</v>
      </c>
      <c r="V235">
        <v>38.970000000000006</v>
      </c>
    </row>
    <row r="236" spans="1:22" x14ac:dyDescent="0.35">
      <c r="A236">
        <v>6548</v>
      </c>
      <c r="B236" t="s">
        <v>1619</v>
      </c>
      <c r="C236">
        <v>2011</v>
      </c>
      <c r="D236" s="14">
        <v>40603</v>
      </c>
      <c r="E236" s="14">
        <v>40607</v>
      </c>
      <c r="F236" t="s">
        <v>42</v>
      </c>
      <c r="G236" t="s">
        <v>1227</v>
      </c>
      <c r="H236" t="s">
        <v>1228</v>
      </c>
      <c r="I236" t="s">
        <v>61</v>
      </c>
      <c r="J236" t="s">
        <v>27</v>
      </c>
      <c r="K236" t="s">
        <v>1129</v>
      </c>
      <c r="L236" t="s">
        <v>94</v>
      </c>
      <c r="M236">
        <v>60126</v>
      </c>
      <c r="N236" t="s">
        <v>64</v>
      </c>
      <c r="O236" t="s">
        <v>148</v>
      </c>
      <c r="P236" t="s">
        <v>31</v>
      </c>
      <c r="Q236" t="s">
        <v>33</v>
      </c>
      <c r="R236" t="s">
        <v>149</v>
      </c>
      <c r="S236">
        <v>634.11599999999999</v>
      </c>
      <c r="T236">
        <v>6</v>
      </c>
      <c r="U236">
        <v>0.3</v>
      </c>
      <c r="V236">
        <v>-172.11720000000003</v>
      </c>
    </row>
    <row r="237" spans="1:22" x14ac:dyDescent="0.35">
      <c r="A237">
        <v>6540</v>
      </c>
      <c r="B237" t="s">
        <v>1618</v>
      </c>
      <c r="C237">
        <v>2012</v>
      </c>
      <c r="D237" s="14">
        <v>41207</v>
      </c>
      <c r="E237" s="14">
        <v>41212</v>
      </c>
      <c r="F237" t="s">
        <v>42</v>
      </c>
      <c r="G237" t="s">
        <v>260</v>
      </c>
      <c r="H237" t="s">
        <v>261</v>
      </c>
      <c r="I237" t="s">
        <v>37</v>
      </c>
      <c r="J237" t="s">
        <v>27</v>
      </c>
      <c r="K237" t="s">
        <v>206</v>
      </c>
      <c r="L237" t="s">
        <v>101</v>
      </c>
      <c r="M237">
        <v>19711</v>
      </c>
      <c r="N237" t="s">
        <v>79</v>
      </c>
      <c r="O237" t="s">
        <v>1133</v>
      </c>
      <c r="P237" t="s">
        <v>31</v>
      </c>
      <c r="Q237" t="s">
        <v>33</v>
      </c>
      <c r="R237" t="s">
        <v>1134</v>
      </c>
      <c r="S237">
        <v>291.10000000000002</v>
      </c>
      <c r="T237">
        <v>5</v>
      </c>
      <c r="U237">
        <v>0</v>
      </c>
      <c r="V237">
        <v>75.686000000000007</v>
      </c>
    </row>
    <row r="238" spans="1:22" x14ac:dyDescent="0.35">
      <c r="A238">
        <v>6522</v>
      </c>
      <c r="B238" t="s">
        <v>1617</v>
      </c>
      <c r="C238">
        <v>2014</v>
      </c>
      <c r="D238" s="14">
        <v>41656</v>
      </c>
      <c r="E238" s="14">
        <v>41658</v>
      </c>
      <c r="F238" t="s">
        <v>23</v>
      </c>
      <c r="G238" t="s">
        <v>882</v>
      </c>
      <c r="H238" t="s">
        <v>883</v>
      </c>
      <c r="I238" t="s">
        <v>26</v>
      </c>
      <c r="J238" t="s">
        <v>27</v>
      </c>
      <c r="K238" t="s">
        <v>131</v>
      </c>
      <c r="L238" t="s">
        <v>100</v>
      </c>
      <c r="M238">
        <v>49201</v>
      </c>
      <c r="N238" t="s">
        <v>64</v>
      </c>
      <c r="O238" t="s">
        <v>1507</v>
      </c>
      <c r="P238" t="s">
        <v>31</v>
      </c>
      <c r="Q238" t="s">
        <v>33</v>
      </c>
      <c r="R238" t="s">
        <v>1508</v>
      </c>
      <c r="S238">
        <v>302.67</v>
      </c>
      <c r="T238">
        <v>3</v>
      </c>
      <c r="U238">
        <v>0</v>
      </c>
      <c r="V238">
        <v>72.640799999999999</v>
      </c>
    </row>
    <row r="239" spans="1:22" x14ac:dyDescent="0.35">
      <c r="A239">
        <v>6516</v>
      </c>
      <c r="B239" t="s">
        <v>1616</v>
      </c>
      <c r="C239">
        <v>2014</v>
      </c>
      <c r="D239" s="14">
        <v>41898</v>
      </c>
      <c r="E239" s="14">
        <v>41902</v>
      </c>
      <c r="F239" t="s">
        <v>42</v>
      </c>
      <c r="G239" t="s">
        <v>906</v>
      </c>
      <c r="H239" t="s">
        <v>907</v>
      </c>
      <c r="I239" t="s">
        <v>26</v>
      </c>
      <c r="J239" t="s">
        <v>27</v>
      </c>
      <c r="K239" t="s">
        <v>70</v>
      </c>
      <c r="L239" t="s">
        <v>39</v>
      </c>
      <c r="M239">
        <v>94122</v>
      </c>
      <c r="N239" t="s">
        <v>40</v>
      </c>
      <c r="O239" t="s">
        <v>822</v>
      </c>
      <c r="P239" t="s">
        <v>31</v>
      </c>
      <c r="Q239" t="s">
        <v>33</v>
      </c>
      <c r="R239" t="s">
        <v>823</v>
      </c>
      <c r="S239">
        <v>218.35200000000003</v>
      </c>
      <c r="T239">
        <v>3</v>
      </c>
      <c r="U239">
        <v>0.2</v>
      </c>
      <c r="V239">
        <v>0</v>
      </c>
    </row>
    <row r="240" spans="1:22" x14ac:dyDescent="0.35">
      <c r="A240">
        <v>6463</v>
      </c>
      <c r="B240" t="s">
        <v>1615</v>
      </c>
      <c r="C240">
        <v>2014</v>
      </c>
      <c r="D240" s="14">
        <v>41774</v>
      </c>
      <c r="E240" s="14">
        <v>41777</v>
      </c>
      <c r="F240" t="s">
        <v>85</v>
      </c>
      <c r="G240" t="s">
        <v>671</v>
      </c>
      <c r="H240" t="s">
        <v>672</v>
      </c>
      <c r="I240" t="s">
        <v>37</v>
      </c>
      <c r="J240" t="s">
        <v>27</v>
      </c>
      <c r="K240" t="s">
        <v>951</v>
      </c>
      <c r="L240" t="s">
        <v>677</v>
      </c>
      <c r="M240">
        <v>21215</v>
      </c>
      <c r="N240" t="s">
        <v>79</v>
      </c>
      <c r="O240" t="s">
        <v>1382</v>
      </c>
      <c r="P240" t="s">
        <v>31</v>
      </c>
      <c r="Q240" t="s">
        <v>33</v>
      </c>
      <c r="R240" t="s">
        <v>1383</v>
      </c>
      <c r="S240">
        <v>261.95999999999998</v>
      </c>
      <c r="T240">
        <v>2</v>
      </c>
      <c r="U240">
        <v>0</v>
      </c>
      <c r="V240">
        <v>23.576399999999978</v>
      </c>
    </row>
    <row r="241" spans="1:22" x14ac:dyDescent="0.35">
      <c r="A241">
        <v>6440</v>
      </c>
      <c r="B241" t="s">
        <v>1614</v>
      </c>
      <c r="C241">
        <v>2011</v>
      </c>
      <c r="D241" s="14">
        <v>40820</v>
      </c>
      <c r="E241" s="14">
        <v>40822</v>
      </c>
      <c r="F241" t="s">
        <v>85</v>
      </c>
      <c r="G241" t="s">
        <v>791</v>
      </c>
      <c r="H241" t="s">
        <v>792</v>
      </c>
      <c r="I241" t="s">
        <v>26</v>
      </c>
      <c r="J241" t="s">
        <v>27</v>
      </c>
      <c r="K241" t="s">
        <v>109</v>
      </c>
      <c r="L241" t="s">
        <v>110</v>
      </c>
      <c r="M241">
        <v>10024</v>
      </c>
      <c r="N241" t="s">
        <v>79</v>
      </c>
      <c r="O241" t="s">
        <v>1382</v>
      </c>
      <c r="P241" t="s">
        <v>31</v>
      </c>
      <c r="Q241" t="s">
        <v>33</v>
      </c>
      <c r="R241" t="s">
        <v>1383</v>
      </c>
      <c r="S241">
        <v>589.41</v>
      </c>
      <c r="T241">
        <v>5</v>
      </c>
      <c r="U241">
        <v>0.1</v>
      </c>
      <c r="V241">
        <v>-6.5490000000000492</v>
      </c>
    </row>
    <row r="242" spans="1:22" x14ac:dyDescent="0.35">
      <c r="A242">
        <v>6424</v>
      </c>
      <c r="B242" t="s">
        <v>1613</v>
      </c>
      <c r="C242">
        <v>2012</v>
      </c>
      <c r="D242" s="14">
        <v>41206</v>
      </c>
      <c r="E242" s="14">
        <v>41209</v>
      </c>
      <c r="F242" t="s">
        <v>85</v>
      </c>
      <c r="G242" t="s">
        <v>715</v>
      </c>
      <c r="H242" t="s">
        <v>716</v>
      </c>
      <c r="I242" t="s">
        <v>61</v>
      </c>
      <c r="J242" t="s">
        <v>27</v>
      </c>
      <c r="K242" t="s">
        <v>743</v>
      </c>
      <c r="L242" t="s">
        <v>39</v>
      </c>
      <c r="M242">
        <v>94601</v>
      </c>
      <c r="N242" t="s">
        <v>40</v>
      </c>
      <c r="O242" t="s">
        <v>386</v>
      </c>
      <c r="P242" t="s">
        <v>31</v>
      </c>
      <c r="Q242" t="s">
        <v>33</v>
      </c>
      <c r="R242" t="s">
        <v>387</v>
      </c>
      <c r="S242">
        <v>454.27200000000005</v>
      </c>
      <c r="T242">
        <v>8</v>
      </c>
      <c r="U242">
        <v>0.2</v>
      </c>
      <c r="V242">
        <v>-73.819200000000052</v>
      </c>
    </row>
    <row r="243" spans="1:22" x14ac:dyDescent="0.35">
      <c r="A243">
        <v>6420</v>
      </c>
      <c r="B243" t="s">
        <v>1612</v>
      </c>
      <c r="C243">
        <v>2013</v>
      </c>
      <c r="D243" s="14">
        <v>41579</v>
      </c>
      <c r="E243" s="14">
        <v>41584</v>
      </c>
      <c r="F243" t="s">
        <v>42</v>
      </c>
      <c r="G243" t="s">
        <v>636</v>
      </c>
      <c r="H243" t="s">
        <v>637</v>
      </c>
      <c r="I243" t="s">
        <v>37</v>
      </c>
      <c r="J243" t="s">
        <v>27</v>
      </c>
      <c r="K243" t="s">
        <v>965</v>
      </c>
      <c r="L243" t="s">
        <v>217</v>
      </c>
      <c r="M243">
        <v>74133</v>
      </c>
      <c r="N243" t="s">
        <v>64</v>
      </c>
      <c r="O243" t="s">
        <v>1076</v>
      </c>
      <c r="P243" t="s">
        <v>31</v>
      </c>
      <c r="Q243" t="s">
        <v>33</v>
      </c>
      <c r="R243" t="s">
        <v>1077</v>
      </c>
      <c r="S243">
        <v>368.96999999999997</v>
      </c>
      <c r="T243">
        <v>3</v>
      </c>
      <c r="U243">
        <v>0</v>
      </c>
      <c r="V243">
        <v>81.173400000000001</v>
      </c>
    </row>
    <row r="244" spans="1:22" x14ac:dyDescent="0.35">
      <c r="A244">
        <v>6408</v>
      </c>
      <c r="B244" t="s">
        <v>1611</v>
      </c>
      <c r="C244">
        <v>2014</v>
      </c>
      <c r="D244" s="14">
        <v>41774</v>
      </c>
      <c r="E244" s="14">
        <v>41775</v>
      </c>
      <c r="F244" t="s">
        <v>85</v>
      </c>
      <c r="G244" t="s">
        <v>491</v>
      </c>
      <c r="H244" t="s">
        <v>492</v>
      </c>
      <c r="I244" t="s">
        <v>26</v>
      </c>
      <c r="J244" t="s">
        <v>27</v>
      </c>
      <c r="K244" t="s">
        <v>84</v>
      </c>
      <c r="L244" t="s">
        <v>63</v>
      </c>
      <c r="M244">
        <v>77041</v>
      </c>
      <c r="N244" t="s">
        <v>64</v>
      </c>
      <c r="O244" t="s">
        <v>997</v>
      </c>
      <c r="P244" t="s">
        <v>31</v>
      </c>
      <c r="Q244" t="s">
        <v>33</v>
      </c>
      <c r="R244" t="s">
        <v>998</v>
      </c>
      <c r="S244">
        <v>899.43</v>
      </c>
      <c r="T244">
        <v>5</v>
      </c>
      <c r="U244">
        <v>0.3</v>
      </c>
      <c r="V244">
        <v>-12.84900000000016</v>
      </c>
    </row>
    <row r="245" spans="1:22" x14ac:dyDescent="0.35">
      <c r="A245">
        <v>6406</v>
      </c>
      <c r="B245" t="s">
        <v>1610</v>
      </c>
      <c r="C245">
        <v>2014</v>
      </c>
      <c r="D245" s="14">
        <v>41883</v>
      </c>
      <c r="E245" s="14">
        <v>41885</v>
      </c>
      <c r="F245" t="s">
        <v>23</v>
      </c>
      <c r="G245" t="s">
        <v>644</v>
      </c>
      <c r="H245" t="s">
        <v>645</v>
      </c>
      <c r="I245" t="s">
        <v>37</v>
      </c>
      <c r="J245" t="s">
        <v>27</v>
      </c>
      <c r="K245" t="s">
        <v>982</v>
      </c>
      <c r="L245" t="s">
        <v>58</v>
      </c>
      <c r="M245">
        <v>99207</v>
      </c>
      <c r="N245" t="s">
        <v>40</v>
      </c>
      <c r="O245" t="s">
        <v>434</v>
      </c>
      <c r="P245" t="s">
        <v>31</v>
      </c>
      <c r="Q245" t="s">
        <v>33</v>
      </c>
      <c r="R245" t="s">
        <v>435</v>
      </c>
      <c r="S245">
        <v>569.5680000000001</v>
      </c>
      <c r="T245">
        <v>2</v>
      </c>
      <c r="U245">
        <v>0.2</v>
      </c>
      <c r="V245">
        <v>7.119599999999906</v>
      </c>
    </row>
    <row r="246" spans="1:22" x14ac:dyDescent="0.35">
      <c r="A246">
        <v>245</v>
      </c>
      <c r="B246" t="s">
        <v>281</v>
      </c>
      <c r="C246">
        <v>2011</v>
      </c>
      <c r="D246" s="14">
        <v>40695</v>
      </c>
      <c r="E246" s="14">
        <v>40700</v>
      </c>
      <c r="F246" t="s">
        <v>23</v>
      </c>
      <c r="G246" t="s">
        <v>282</v>
      </c>
      <c r="H246" t="s">
        <v>283</v>
      </c>
      <c r="I246" t="s">
        <v>61</v>
      </c>
      <c r="J246" t="s">
        <v>27</v>
      </c>
      <c r="K246" t="s">
        <v>284</v>
      </c>
      <c r="L246" t="s">
        <v>97</v>
      </c>
      <c r="M246">
        <v>55044</v>
      </c>
      <c r="N246" t="s">
        <v>64</v>
      </c>
      <c r="O246" t="s">
        <v>183</v>
      </c>
      <c r="P246" t="s">
        <v>31</v>
      </c>
      <c r="Q246" t="s">
        <v>33</v>
      </c>
      <c r="R246" t="s">
        <v>184</v>
      </c>
      <c r="S246">
        <v>2001.8600000000001</v>
      </c>
      <c r="T246">
        <v>7</v>
      </c>
      <c r="U246">
        <v>0</v>
      </c>
      <c r="V246">
        <v>580.53939999999989</v>
      </c>
    </row>
    <row r="247" spans="1:22" x14ac:dyDescent="0.35">
      <c r="A247">
        <v>6375</v>
      </c>
      <c r="B247" t="s">
        <v>1609</v>
      </c>
      <c r="C247">
        <v>2011</v>
      </c>
      <c r="D247" s="14">
        <v>40662</v>
      </c>
      <c r="E247" s="14">
        <v>40666</v>
      </c>
      <c r="F247" t="s">
        <v>42</v>
      </c>
      <c r="G247" t="s">
        <v>372</v>
      </c>
      <c r="H247" t="s">
        <v>373</v>
      </c>
      <c r="I247" t="s">
        <v>37</v>
      </c>
      <c r="J247" t="s">
        <v>27</v>
      </c>
      <c r="K247" t="s">
        <v>135</v>
      </c>
      <c r="L247" t="s">
        <v>136</v>
      </c>
      <c r="M247">
        <v>38109</v>
      </c>
      <c r="N247" t="s">
        <v>30</v>
      </c>
      <c r="O247" t="s">
        <v>648</v>
      </c>
      <c r="P247" t="s">
        <v>31</v>
      </c>
      <c r="Q247" t="s">
        <v>33</v>
      </c>
      <c r="R247" t="s">
        <v>649</v>
      </c>
      <c r="S247">
        <v>561.58400000000006</v>
      </c>
      <c r="T247">
        <v>2</v>
      </c>
      <c r="U247">
        <v>0.2</v>
      </c>
      <c r="V247">
        <v>70.197999999999922</v>
      </c>
    </row>
    <row r="248" spans="1:22" x14ac:dyDescent="0.35">
      <c r="A248">
        <v>6340</v>
      </c>
      <c r="B248" t="s">
        <v>1608</v>
      </c>
      <c r="C248">
        <v>2014</v>
      </c>
      <c r="D248" s="14">
        <v>41918</v>
      </c>
      <c r="E248" s="14">
        <v>41922</v>
      </c>
      <c r="F248" t="s">
        <v>42</v>
      </c>
      <c r="G248" t="s">
        <v>876</v>
      </c>
      <c r="H248" t="s">
        <v>877</v>
      </c>
      <c r="I248" t="s">
        <v>37</v>
      </c>
      <c r="J248" t="s">
        <v>27</v>
      </c>
      <c r="K248" t="s">
        <v>109</v>
      </c>
      <c r="L248" t="s">
        <v>110</v>
      </c>
      <c r="M248">
        <v>10035</v>
      </c>
      <c r="N248" t="s">
        <v>79</v>
      </c>
      <c r="O248" t="s">
        <v>741</v>
      </c>
      <c r="P248" t="s">
        <v>31</v>
      </c>
      <c r="Q248" t="s">
        <v>33</v>
      </c>
      <c r="R248" t="s">
        <v>742</v>
      </c>
      <c r="S248">
        <v>221.38200000000001</v>
      </c>
      <c r="T248">
        <v>2</v>
      </c>
      <c r="U248">
        <v>0.1</v>
      </c>
      <c r="V248">
        <v>2.4597999999999871</v>
      </c>
    </row>
    <row r="249" spans="1:22" x14ac:dyDescent="0.35">
      <c r="A249">
        <v>6309</v>
      </c>
      <c r="B249" t="s">
        <v>1606</v>
      </c>
      <c r="C249">
        <v>2013</v>
      </c>
      <c r="D249" s="14">
        <v>41583</v>
      </c>
      <c r="E249" s="14">
        <v>41585</v>
      </c>
      <c r="F249" t="s">
        <v>23</v>
      </c>
      <c r="G249" t="s">
        <v>1417</v>
      </c>
      <c r="H249" t="s">
        <v>1418</v>
      </c>
      <c r="I249" t="s">
        <v>37</v>
      </c>
      <c r="J249" t="s">
        <v>27</v>
      </c>
      <c r="K249" t="s">
        <v>1607</v>
      </c>
      <c r="L249" t="s">
        <v>155</v>
      </c>
      <c r="M249">
        <v>97405</v>
      </c>
      <c r="N249" t="s">
        <v>40</v>
      </c>
      <c r="O249" t="s">
        <v>1420</v>
      </c>
      <c r="P249" t="s">
        <v>31</v>
      </c>
      <c r="Q249" t="s">
        <v>33</v>
      </c>
      <c r="R249" t="s">
        <v>1421</v>
      </c>
      <c r="S249">
        <v>650.35200000000009</v>
      </c>
      <c r="T249">
        <v>3</v>
      </c>
      <c r="U249">
        <v>0.2</v>
      </c>
      <c r="V249">
        <v>-97.552800000000076</v>
      </c>
    </row>
    <row r="250" spans="1:22" x14ac:dyDescent="0.35">
      <c r="A250">
        <v>6307</v>
      </c>
      <c r="B250" t="s">
        <v>1606</v>
      </c>
      <c r="C250">
        <v>2013</v>
      </c>
      <c r="D250" s="14">
        <v>41583</v>
      </c>
      <c r="E250" s="14">
        <v>41585</v>
      </c>
      <c r="F250" t="s">
        <v>23</v>
      </c>
      <c r="G250" t="s">
        <v>1417</v>
      </c>
      <c r="H250" t="s">
        <v>1418</v>
      </c>
      <c r="I250" t="s">
        <v>37</v>
      </c>
      <c r="J250" t="s">
        <v>27</v>
      </c>
      <c r="K250" t="s">
        <v>1607</v>
      </c>
      <c r="L250" t="s">
        <v>155</v>
      </c>
      <c r="M250">
        <v>97405</v>
      </c>
      <c r="N250" t="s">
        <v>40</v>
      </c>
      <c r="O250" t="s">
        <v>1382</v>
      </c>
      <c r="P250" t="s">
        <v>31</v>
      </c>
      <c r="Q250" t="s">
        <v>33</v>
      </c>
      <c r="R250" t="s">
        <v>1383</v>
      </c>
      <c r="S250">
        <v>104.78399999999999</v>
      </c>
      <c r="T250">
        <v>1</v>
      </c>
      <c r="U250">
        <v>0.2</v>
      </c>
      <c r="V250">
        <v>-14.407800000000009</v>
      </c>
    </row>
    <row r="251" spans="1:22" x14ac:dyDescent="0.35">
      <c r="A251">
        <v>250</v>
      </c>
      <c r="B251" t="s">
        <v>285</v>
      </c>
      <c r="C251">
        <v>2013</v>
      </c>
      <c r="D251" s="14">
        <v>41619</v>
      </c>
      <c r="E251" s="14">
        <v>41624</v>
      </c>
      <c r="F251" t="s">
        <v>23</v>
      </c>
      <c r="G251" t="s">
        <v>286</v>
      </c>
      <c r="H251" t="s">
        <v>287</v>
      </c>
      <c r="I251" t="s">
        <v>26</v>
      </c>
      <c r="J251" t="s">
        <v>27</v>
      </c>
      <c r="K251" t="s">
        <v>70</v>
      </c>
      <c r="L251" t="s">
        <v>39</v>
      </c>
      <c r="M251">
        <v>94109</v>
      </c>
      <c r="N251" t="s">
        <v>40</v>
      </c>
      <c r="O251" t="s">
        <v>288</v>
      </c>
      <c r="P251" t="s">
        <v>31</v>
      </c>
      <c r="Q251" t="s">
        <v>33</v>
      </c>
      <c r="R251" t="s">
        <v>289</v>
      </c>
      <c r="S251">
        <v>321.56799999999998</v>
      </c>
      <c r="T251">
        <v>2</v>
      </c>
      <c r="U251">
        <v>0.2</v>
      </c>
      <c r="V251">
        <v>28.137200000000007</v>
      </c>
    </row>
    <row r="252" spans="1:22" x14ac:dyDescent="0.35">
      <c r="A252">
        <v>6292</v>
      </c>
      <c r="B252" t="s">
        <v>1605</v>
      </c>
      <c r="C252">
        <v>2014</v>
      </c>
      <c r="D252" s="14">
        <v>41976</v>
      </c>
      <c r="E252" s="14">
        <v>41979</v>
      </c>
      <c r="F252" t="s">
        <v>85</v>
      </c>
      <c r="G252" t="s">
        <v>545</v>
      </c>
      <c r="H252" t="s">
        <v>546</v>
      </c>
      <c r="I252" t="s">
        <v>26</v>
      </c>
      <c r="J252" t="s">
        <v>27</v>
      </c>
      <c r="K252" t="s">
        <v>522</v>
      </c>
      <c r="L252" t="s">
        <v>130</v>
      </c>
      <c r="M252">
        <v>24153</v>
      </c>
      <c r="N252" t="s">
        <v>30</v>
      </c>
      <c r="O252" t="s">
        <v>956</v>
      </c>
      <c r="P252" t="s">
        <v>31</v>
      </c>
      <c r="Q252" t="s">
        <v>33</v>
      </c>
      <c r="R252" t="s">
        <v>957</v>
      </c>
      <c r="S252">
        <v>701.96</v>
      </c>
      <c r="T252">
        <v>2</v>
      </c>
      <c r="U252">
        <v>0</v>
      </c>
      <c r="V252">
        <v>168.47040000000004</v>
      </c>
    </row>
    <row r="253" spans="1:22" x14ac:dyDescent="0.35">
      <c r="A253">
        <v>6290</v>
      </c>
      <c r="B253" t="s">
        <v>1604</v>
      </c>
      <c r="C253">
        <v>2012</v>
      </c>
      <c r="D253" s="14">
        <v>40981</v>
      </c>
      <c r="E253" s="14">
        <v>40986</v>
      </c>
      <c r="F253" t="s">
        <v>23</v>
      </c>
      <c r="G253" t="s">
        <v>725</v>
      </c>
      <c r="H253" t="s">
        <v>726</v>
      </c>
      <c r="I253" t="s">
        <v>61</v>
      </c>
      <c r="J253" t="s">
        <v>27</v>
      </c>
      <c r="K253" t="s">
        <v>1564</v>
      </c>
      <c r="L253" t="s">
        <v>39</v>
      </c>
      <c r="M253">
        <v>95928</v>
      </c>
      <c r="N253" t="s">
        <v>40</v>
      </c>
      <c r="O253" t="s">
        <v>183</v>
      </c>
      <c r="P253" t="s">
        <v>31</v>
      </c>
      <c r="Q253" t="s">
        <v>33</v>
      </c>
      <c r="R253" t="s">
        <v>184</v>
      </c>
      <c r="S253">
        <v>915.13600000000008</v>
      </c>
      <c r="T253">
        <v>4</v>
      </c>
      <c r="U253">
        <v>0.2</v>
      </c>
      <c r="V253">
        <v>102.95279999999988</v>
      </c>
    </row>
    <row r="254" spans="1:22" x14ac:dyDescent="0.35">
      <c r="A254">
        <v>6285</v>
      </c>
      <c r="B254" t="s">
        <v>1603</v>
      </c>
      <c r="C254">
        <v>2013</v>
      </c>
      <c r="D254" s="14">
        <v>41542</v>
      </c>
      <c r="E254" s="14">
        <v>41546</v>
      </c>
      <c r="F254" t="s">
        <v>42</v>
      </c>
      <c r="G254" t="s">
        <v>995</v>
      </c>
      <c r="H254" t="s">
        <v>996</v>
      </c>
      <c r="I254" t="s">
        <v>37</v>
      </c>
      <c r="J254" t="s">
        <v>27</v>
      </c>
      <c r="K254" t="s">
        <v>38</v>
      </c>
      <c r="L254" t="s">
        <v>39</v>
      </c>
      <c r="M254">
        <v>90049</v>
      </c>
      <c r="N254" t="s">
        <v>40</v>
      </c>
      <c r="O254" t="s">
        <v>976</v>
      </c>
      <c r="P254" t="s">
        <v>31</v>
      </c>
      <c r="Q254" t="s">
        <v>33</v>
      </c>
      <c r="R254" t="s">
        <v>977</v>
      </c>
      <c r="S254">
        <v>563.24</v>
      </c>
      <c r="T254">
        <v>5</v>
      </c>
      <c r="U254">
        <v>0.2</v>
      </c>
      <c r="V254">
        <v>56.324000000000012</v>
      </c>
    </row>
    <row r="255" spans="1:22" x14ac:dyDescent="0.35">
      <c r="A255">
        <v>6271</v>
      </c>
      <c r="B255" t="s">
        <v>1602</v>
      </c>
      <c r="C255">
        <v>2014</v>
      </c>
      <c r="D255" s="14">
        <v>41976</v>
      </c>
      <c r="E255" s="14">
        <v>41980</v>
      </c>
      <c r="F255" t="s">
        <v>42</v>
      </c>
      <c r="G255" t="s">
        <v>415</v>
      </c>
      <c r="H255" t="s">
        <v>416</v>
      </c>
      <c r="I255" t="s">
        <v>37</v>
      </c>
      <c r="J255" t="s">
        <v>27</v>
      </c>
      <c r="K255" t="s">
        <v>743</v>
      </c>
      <c r="L255" t="s">
        <v>39</v>
      </c>
      <c r="M255">
        <v>94601</v>
      </c>
      <c r="N255" t="s">
        <v>40</v>
      </c>
      <c r="O255" t="s">
        <v>1371</v>
      </c>
      <c r="P255" t="s">
        <v>31</v>
      </c>
      <c r="Q255" t="s">
        <v>33</v>
      </c>
      <c r="R255" t="s">
        <v>1372</v>
      </c>
      <c r="S255">
        <v>1159.056</v>
      </c>
      <c r="T255">
        <v>9</v>
      </c>
      <c r="U255">
        <v>0.2</v>
      </c>
      <c r="V255">
        <v>43.464599999999905</v>
      </c>
    </row>
    <row r="256" spans="1:22" x14ac:dyDescent="0.35">
      <c r="A256">
        <v>6232</v>
      </c>
      <c r="B256" t="s">
        <v>1601</v>
      </c>
      <c r="C256">
        <v>2014</v>
      </c>
      <c r="D256" s="14">
        <v>41894</v>
      </c>
      <c r="E256" s="14">
        <v>41894</v>
      </c>
      <c r="F256" t="s">
        <v>360</v>
      </c>
      <c r="G256" t="s">
        <v>509</v>
      </c>
      <c r="H256" t="s">
        <v>510</v>
      </c>
      <c r="I256" t="s">
        <v>26</v>
      </c>
      <c r="J256" t="s">
        <v>27</v>
      </c>
      <c r="K256" t="s">
        <v>57</v>
      </c>
      <c r="L256" t="s">
        <v>58</v>
      </c>
      <c r="M256">
        <v>98105</v>
      </c>
      <c r="N256" t="s">
        <v>40</v>
      </c>
      <c r="O256" t="s">
        <v>626</v>
      </c>
      <c r="P256" t="s">
        <v>31</v>
      </c>
      <c r="Q256" t="s">
        <v>33</v>
      </c>
      <c r="R256" t="s">
        <v>627</v>
      </c>
      <c r="S256">
        <v>177.56800000000001</v>
      </c>
      <c r="T256">
        <v>2</v>
      </c>
      <c r="U256">
        <v>0.2</v>
      </c>
      <c r="V256">
        <v>8.8783999999999921</v>
      </c>
    </row>
    <row r="257" spans="1:22" x14ac:dyDescent="0.35">
      <c r="A257">
        <v>6227</v>
      </c>
      <c r="B257" t="s">
        <v>1600</v>
      </c>
      <c r="C257">
        <v>2012</v>
      </c>
      <c r="D257" s="14">
        <v>41187</v>
      </c>
      <c r="E257" s="14">
        <v>41191</v>
      </c>
      <c r="F257" t="s">
        <v>42</v>
      </c>
      <c r="G257" t="s">
        <v>500</v>
      </c>
      <c r="H257" t="s">
        <v>501</v>
      </c>
      <c r="I257" t="s">
        <v>26</v>
      </c>
      <c r="J257" t="s">
        <v>27</v>
      </c>
      <c r="K257" t="s">
        <v>154</v>
      </c>
      <c r="L257" t="s">
        <v>155</v>
      </c>
      <c r="M257">
        <v>97206</v>
      </c>
      <c r="N257" t="s">
        <v>40</v>
      </c>
      <c r="O257" t="s">
        <v>1251</v>
      </c>
      <c r="P257" t="s">
        <v>31</v>
      </c>
      <c r="Q257" t="s">
        <v>33</v>
      </c>
      <c r="R257" t="s">
        <v>1252</v>
      </c>
      <c r="S257">
        <v>291.16800000000001</v>
      </c>
      <c r="T257">
        <v>4</v>
      </c>
      <c r="U257">
        <v>0.2</v>
      </c>
      <c r="V257">
        <v>-14.558399999999978</v>
      </c>
    </row>
    <row r="258" spans="1:22" x14ac:dyDescent="0.35">
      <c r="A258">
        <v>6208</v>
      </c>
      <c r="B258" t="s">
        <v>1599</v>
      </c>
      <c r="C258">
        <v>2013</v>
      </c>
      <c r="D258" s="14">
        <v>41568</v>
      </c>
      <c r="E258" s="14">
        <v>41572</v>
      </c>
      <c r="F258" t="s">
        <v>23</v>
      </c>
      <c r="G258" t="s">
        <v>669</v>
      </c>
      <c r="H258" t="s">
        <v>670</v>
      </c>
      <c r="I258" t="s">
        <v>26</v>
      </c>
      <c r="J258" t="s">
        <v>27</v>
      </c>
      <c r="K258" t="s">
        <v>84</v>
      </c>
      <c r="L258" t="s">
        <v>63</v>
      </c>
      <c r="M258">
        <v>77095</v>
      </c>
      <c r="N258" t="s">
        <v>64</v>
      </c>
      <c r="O258" t="s">
        <v>421</v>
      </c>
      <c r="P258" t="s">
        <v>31</v>
      </c>
      <c r="Q258" t="s">
        <v>33</v>
      </c>
      <c r="R258" t="s">
        <v>422</v>
      </c>
      <c r="S258">
        <v>56.686</v>
      </c>
      <c r="T258">
        <v>1</v>
      </c>
      <c r="U258">
        <v>0.3</v>
      </c>
      <c r="V258">
        <v>-14.576399999999996</v>
      </c>
    </row>
    <row r="259" spans="1:22" x14ac:dyDescent="0.35">
      <c r="A259">
        <v>6203</v>
      </c>
      <c r="B259" t="s">
        <v>1598</v>
      </c>
      <c r="C259">
        <v>2013</v>
      </c>
      <c r="D259" s="14">
        <v>41625</v>
      </c>
      <c r="E259" s="14">
        <v>41632</v>
      </c>
      <c r="F259" t="s">
        <v>42</v>
      </c>
      <c r="G259" t="s">
        <v>65</v>
      </c>
      <c r="H259" t="s">
        <v>66</v>
      </c>
      <c r="I259" t="s">
        <v>26</v>
      </c>
      <c r="J259" t="s">
        <v>27</v>
      </c>
      <c r="K259" t="s">
        <v>1248</v>
      </c>
      <c r="L259" t="s">
        <v>39</v>
      </c>
      <c r="M259">
        <v>92307</v>
      </c>
      <c r="N259" t="s">
        <v>40</v>
      </c>
      <c r="O259" t="s">
        <v>784</v>
      </c>
      <c r="P259" t="s">
        <v>31</v>
      </c>
      <c r="Q259" t="s">
        <v>33</v>
      </c>
      <c r="R259" t="s">
        <v>785</v>
      </c>
      <c r="S259">
        <v>563.91999999999996</v>
      </c>
      <c r="T259">
        <v>5</v>
      </c>
      <c r="U259">
        <v>0.2</v>
      </c>
      <c r="V259">
        <v>7.0489999999999498</v>
      </c>
    </row>
    <row r="260" spans="1:22" x14ac:dyDescent="0.35">
      <c r="A260">
        <v>6185</v>
      </c>
      <c r="B260" t="s">
        <v>1597</v>
      </c>
      <c r="C260">
        <v>2013</v>
      </c>
      <c r="D260" s="14">
        <v>41620</v>
      </c>
      <c r="E260" s="14">
        <v>41622</v>
      </c>
      <c r="F260" t="s">
        <v>85</v>
      </c>
      <c r="G260" t="s">
        <v>890</v>
      </c>
      <c r="H260" t="s">
        <v>891</v>
      </c>
      <c r="I260" t="s">
        <v>61</v>
      </c>
      <c r="J260" t="s">
        <v>27</v>
      </c>
      <c r="K260" t="s">
        <v>154</v>
      </c>
      <c r="L260" t="s">
        <v>155</v>
      </c>
      <c r="M260">
        <v>97206</v>
      </c>
      <c r="N260" t="s">
        <v>40</v>
      </c>
      <c r="O260" t="s">
        <v>89</v>
      </c>
      <c r="P260" t="s">
        <v>31</v>
      </c>
      <c r="Q260" t="s">
        <v>33</v>
      </c>
      <c r="R260" t="s">
        <v>90</v>
      </c>
      <c r="S260">
        <v>403.92</v>
      </c>
      <c r="T260">
        <v>5</v>
      </c>
      <c r="U260">
        <v>0.2</v>
      </c>
      <c r="V260">
        <v>25.245000000000019</v>
      </c>
    </row>
    <row r="261" spans="1:22" x14ac:dyDescent="0.35">
      <c r="A261">
        <v>6176</v>
      </c>
      <c r="B261" t="s">
        <v>1596</v>
      </c>
      <c r="C261">
        <v>2012</v>
      </c>
      <c r="D261" s="14">
        <v>41173</v>
      </c>
      <c r="E261" s="14">
        <v>41178</v>
      </c>
      <c r="F261" t="s">
        <v>42</v>
      </c>
      <c r="G261" t="s">
        <v>1269</v>
      </c>
      <c r="H261" t="s">
        <v>1270</v>
      </c>
      <c r="I261" t="s">
        <v>26</v>
      </c>
      <c r="J261" t="s">
        <v>27</v>
      </c>
      <c r="K261" t="s">
        <v>146</v>
      </c>
      <c r="L261" t="s">
        <v>147</v>
      </c>
      <c r="M261">
        <v>29203</v>
      </c>
      <c r="N261" t="s">
        <v>30</v>
      </c>
      <c r="O261" t="s">
        <v>710</v>
      </c>
      <c r="P261" t="s">
        <v>31</v>
      </c>
      <c r="Q261" t="s">
        <v>33</v>
      </c>
      <c r="R261" t="s">
        <v>711</v>
      </c>
      <c r="S261">
        <v>1690.04</v>
      </c>
      <c r="T261">
        <v>4</v>
      </c>
      <c r="U261">
        <v>0</v>
      </c>
      <c r="V261">
        <v>422.51</v>
      </c>
    </row>
    <row r="262" spans="1:22" x14ac:dyDescent="0.35">
      <c r="A262">
        <v>6150</v>
      </c>
      <c r="B262" t="s">
        <v>1593</v>
      </c>
      <c r="C262">
        <v>2014</v>
      </c>
      <c r="D262" s="14">
        <v>42002</v>
      </c>
      <c r="E262" s="14">
        <v>42005</v>
      </c>
      <c r="F262" t="s">
        <v>85</v>
      </c>
      <c r="G262" t="s">
        <v>1286</v>
      </c>
      <c r="H262" t="s">
        <v>1287</v>
      </c>
      <c r="I262" t="s">
        <v>37</v>
      </c>
      <c r="J262" t="s">
        <v>27</v>
      </c>
      <c r="K262" t="s">
        <v>334</v>
      </c>
      <c r="L262" t="s">
        <v>39</v>
      </c>
      <c r="M262">
        <v>90805</v>
      </c>
      <c r="N262" t="s">
        <v>40</v>
      </c>
      <c r="O262" t="s">
        <v>115</v>
      </c>
      <c r="P262" t="s">
        <v>31</v>
      </c>
      <c r="Q262" t="s">
        <v>33</v>
      </c>
      <c r="R262" t="s">
        <v>116</v>
      </c>
      <c r="S262">
        <v>340.70400000000006</v>
      </c>
      <c r="T262">
        <v>6</v>
      </c>
      <c r="U262">
        <v>0.2</v>
      </c>
      <c r="V262">
        <v>-34.070400000000006</v>
      </c>
    </row>
    <row r="263" spans="1:22" x14ac:dyDescent="0.35">
      <c r="A263">
        <v>6132</v>
      </c>
      <c r="B263" t="s">
        <v>1592</v>
      </c>
      <c r="C263">
        <v>2011</v>
      </c>
      <c r="D263" s="14">
        <v>40904</v>
      </c>
      <c r="E263" s="14">
        <v>40908</v>
      </c>
      <c r="F263" t="s">
        <v>42</v>
      </c>
      <c r="G263" t="s">
        <v>694</v>
      </c>
      <c r="H263" t="s">
        <v>695</v>
      </c>
      <c r="I263" t="s">
        <v>61</v>
      </c>
      <c r="J263" t="s">
        <v>27</v>
      </c>
      <c r="K263" t="s">
        <v>109</v>
      </c>
      <c r="L263" t="s">
        <v>110</v>
      </c>
      <c r="M263">
        <v>10011</v>
      </c>
      <c r="N263" t="s">
        <v>79</v>
      </c>
      <c r="O263" t="s">
        <v>276</v>
      </c>
      <c r="P263" t="s">
        <v>31</v>
      </c>
      <c r="Q263" t="s">
        <v>33</v>
      </c>
      <c r="R263" t="s">
        <v>277</v>
      </c>
      <c r="S263">
        <v>767.21400000000006</v>
      </c>
      <c r="T263">
        <v>14</v>
      </c>
      <c r="U263">
        <v>0.1</v>
      </c>
      <c r="V263">
        <v>161.96739999999997</v>
      </c>
    </row>
    <row r="264" spans="1:22" x14ac:dyDescent="0.35">
      <c r="A264">
        <v>6128</v>
      </c>
      <c r="B264" t="s">
        <v>1591</v>
      </c>
      <c r="C264">
        <v>2013</v>
      </c>
      <c r="D264" s="14">
        <v>41365</v>
      </c>
      <c r="E264" s="14">
        <v>41371</v>
      </c>
      <c r="F264" t="s">
        <v>42</v>
      </c>
      <c r="G264" t="s">
        <v>992</v>
      </c>
      <c r="H264" t="s">
        <v>993</v>
      </c>
      <c r="I264" t="s">
        <v>26</v>
      </c>
      <c r="J264" t="s">
        <v>27</v>
      </c>
      <c r="K264" t="s">
        <v>109</v>
      </c>
      <c r="L264" t="s">
        <v>110</v>
      </c>
      <c r="M264">
        <v>10009</v>
      </c>
      <c r="N264" t="s">
        <v>79</v>
      </c>
      <c r="O264" t="s">
        <v>230</v>
      </c>
      <c r="P264" t="s">
        <v>31</v>
      </c>
      <c r="Q264" t="s">
        <v>33</v>
      </c>
      <c r="R264" t="s">
        <v>231</v>
      </c>
      <c r="S264">
        <v>327.99600000000004</v>
      </c>
      <c r="T264">
        <v>6</v>
      </c>
      <c r="U264">
        <v>0.1</v>
      </c>
      <c r="V264">
        <v>54.666000000000011</v>
      </c>
    </row>
    <row r="265" spans="1:22" x14ac:dyDescent="0.35">
      <c r="A265">
        <v>6115</v>
      </c>
      <c r="B265" t="s">
        <v>1590</v>
      </c>
      <c r="C265">
        <v>2013</v>
      </c>
      <c r="D265" s="14">
        <v>41591</v>
      </c>
      <c r="E265" s="14">
        <v>41595</v>
      </c>
      <c r="F265" t="s">
        <v>42</v>
      </c>
      <c r="G265" t="s">
        <v>1403</v>
      </c>
      <c r="H265" t="s">
        <v>1404</v>
      </c>
      <c r="I265" t="s">
        <v>26</v>
      </c>
      <c r="J265" t="s">
        <v>27</v>
      </c>
      <c r="K265" t="s">
        <v>848</v>
      </c>
      <c r="L265" t="s">
        <v>173</v>
      </c>
      <c r="M265">
        <v>44134</v>
      </c>
      <c r="N265" t="s">
        <v>79</v>
      </c>
      <c r="O265" t="s">
        <v>608</v>
      </c>
      <c r="P265" t="s">
        <v>31</v>
      </c>
      <c r="Q265" t="s">
        <v>33</v>
      </c>
      <c r="R265" t="s">
        <v>609</v>
      </c>
      <c r="S265">
        <v>449.37200000000001</v>
      </c>
      <c r="T265">
        <v>2</v>
      </c>
      <c r="U265">
        <v>0.3</v>
      </c>
      <c r="V265">
        <v>-12.839199999999977</v>
      </c>
    </row>
    <row r="266" spans="1:22" x14ac:dyDescent="0.35">
      <c r="A266">
        <v>6114</v>
      </c>
      <c r="B266" t="s">
        <v>1590</v>
      </c>
      <c r="C266">
        <v>2013</v>
      </c>
      <c r="D266" s="14">
        <v>41591</v>
      </c>
      <c r="E266" s="14">
        <v>41595</v>
      </c>
      <c r="F266" t="s">
        <v>42</v>
      </c>
      <c r="G266" t="s">
        <v>1403</v>
      </c>
      <c r="H266" t="s">
        <v>1404</v>
      </c>
      <c r="I266" t="s">
        <v>26</v>
      </c>
      <c r="J266" t="s">
        <v>27</v>
      </c>
      <c r="K266" t="s">
        <v>848</v>
      </c>
      <c r="L266" t="s">
        <v>173</v>
      </c>
      <c r="M266">
        <v>44134</v>
      </c>
      <c r="N266" t="s">
        <v>79</v>
      </c>
      <c r="O266" t="s">
        <v>32</v>
      </c>
      <c r="P266" t="s">
        <v>31</v>
      </c>
      <c r="Q266" t="s">
        <v>33</v>
      </c>
      <c r="R266" t="s">
        <v>34</v>
      </c>
      <c r="S266">
        <v>1537.0739999999998</v>
      </c>
      <c r="T266">
        <v>9</v>
      </c>
      <c r="U266">
        <v>0.3</v>
      </c>
      <c r="V266">
        <v>0</v>
      </c>
    </row>
    <row r="267" spans="1:22" x14ac:dyDescent="0.35">
      <c r="A267">
        <v>6111</v>
      </c>
      <c r="B267" t="s">
        <v>1590</v>
      </c>
      <c r="C267">
        <v>2013</v>
      </c>
      <c r="D267" s="14">
        <v>41591</v>
      </c>
      <c r="E267" s="14">
        <v>41595</v>
      </c>
      <c r="F267" t="s">
        <v>42</v>
      </c>
      <c r="G267" t="s">
        <v>1403</v>
      </c>
      <c r="H267" t="s">
        <v>1404</v>
      </c>
      <c r="I267" t="s">
        <v>26</v>
      </c>
      <c r="J267" t="s">
        <v>27</v>
      </c>
      <c r="K267" t="s">
        <v>848</v>
      </c>
      <c r="L267" t="s">
        <v>173</v>
      </c>
      <c r="M267">
        <v>44134</v>
      </c>
      <c r="N267" t="s">
        <v>79</v>
      </c>
      <c r="O267" t="s">
        <v>1297</v>
      </c>
      <c r="P267" t="s">
        <v>31</v>
      </c>
      <c r="Q267" t="s">
        <v>33</v>
      </c>
      <c r="R267" t="s">
        <v>1298</v>
      </c>
      <c r="S267">
        <v>1474.8020000000001</v>
      </c>
      <c r="T267">
        <v>7</v>
      </c>
      <c r="U267">
        <v>0.3</v>
      </c>
      <c r="V267">
        <v>-21.068600000000174</v>
      </c>
    </row>
    <row r="268" spans="1:22" x14ac:dyDescent="0.35">
      <c r="A268">
        <v>6102</v>
      </c>
      <c r="B268" t="s">
        <v>1589</v>
      </c>
      <c r="C268">
        <v>2014</v>
      </c>
      <c r="D268" s="14">
        <v>41903</v>
      </c>
      <c r="E268" s="14">
        <v>41909</v>
      </c>
      <c r="F268" t="s">
        <v>42</v>
      </c>
      <c r="G268" t="s">
        <v>583</v>
      </c>
      <c r="H268" t="s">
        <v>584</v>
      </c>
      <c r="I268" t="s">
        <v>26</v>
      </c>
      <c r="J268" t="s">
        <v>27</v>
      </c>
      <c r="K268" t="s">
        <v>109</v>
      </c>
      <c r="L268" t="s">
        <v>110</v>
      </c>
      <c r="M268">
        <v>10035</v>
      </c>
      <c r="N268" t="s">
        <v>79</v>
      </c>
      <c r="O268" t="s">
        <v>454</v>
      </c>
      <c r="P268" t="s">
        <v>31</v>
      </c>
      <c r="Q268" t="s">
        <v>33</v>
      </c>
      <c r="R268" t="s">
        <v>455</v>
      </c>
      <c r="S268">
        <v>2254.41</v>
      </c>
      <c r="T268">
        <v>5</v>
      </c>
      <c r="U268">
        <v>0.1</v>
      </c>
      <c r="V268">
        <v>375.73500000000001</v>
      </c>
    </row>
    <row r="269" spans="1:22" x14ac:dyDescent="0.35">
      <c r="A269">
        <v>6100</v>
      </c>
      <c r="B269" t="s">
        <v>1589</v>
      </c>
      <c r="C269">
        <v>2014</v>
      </c>
      <c r="D269" s="14">
        <v>41903</v>
      </c>
      <c r="E269" s="14">
        <v>41909</v>
      </c>
      <c r="F269" t="s">
        <v>42</v>
      </c>
      <c r="G269" t="s">
        <v>583</v>
      </c>
      <c r="H269" t="s">
        <v>584</v>
      </c>
      <c r="I269" t="s">
        <v>26</v>
      </c>
      <c r="J269" t="s">
        <v>27</v>
      </c>
      <c r="K269" t="s">
        <v>109</v>
      </c>
      <c r="L269" t="s">
        <v>110</v>
      </c>
      <c r="M269">
        <v>10035</v>
      </c>
      <c r="N269" t="s">
        <v>79</v>
      </c>
      <c r="O269" t="s">
        <v>324</v>
      </c>
      <c r="P269" t="s">
        <v>31</v>
      </c>
      <c r="Q269" t="s">
        <v>33</v>
      </c>
      <c r="R269" t="s">
        <v>325</v>
      </c>
      <c r="S269">
        <v>2888.1270000000004</v>
      </c>
      <c r="T269">
        <v>11</v>
      </c>
      <c r="U269">
        <v>0.1</v>
      </c>
      <c r="V269">
        <v>609.71569999999997</v>
      </c>
    </row>
    <row r="270" spans="1:22" x14ac:dyDescent="0.35">
      <c r="A270">
        <v>6097</v>
      </c>
      <c r="B270" t="s">
        <v>1589</v>
      </c>
      <c r="C270">
        <v>2014</v>
      </c>
      <c r="D270" s="14">
        <v>41903</v>
      </c>
      <c r="E270" s="14">
        <v>41909</v>
      </c>
      <c r="F270" t="s">
        <v>42</v>
      </c>
      <c r="G270" t="s">
        <v>583</v>
      </c>
      <c r="H270" t="s">
        <v>584</v>
      </c>
      <c r="I270" t="s">
        <v>26</v>
      </c>
      <c r="J270" t="s">
        <v>27</v>
      </c>
      <c r="K270" t="s">
        <v>109</v>
      </c>
      <c r="L270" t="s">
        <v>110</v>
      </c>
      <c r="M270">
        <v>10035</v>
      </c>
      <c r="N270" t="s">
        <v>79</v>
      </c>
      <c r="O270" t="s">
        <v>107</v>
      </c>
      <c r="P270" t="s">
        <v>31</v>
      </c>
      <c r="Q270" t="s">
        <v>33</v>
      </c>
      <c r="R270" t="s">
        <v>108</v>
      </c>
      <c r="S270">
        <v>80.991</v>
      </c>
      <c r="T270">
        <v>1</v>
      </c>
      <c r="U270">
        <v>0.1</v>
      </c>
      <c r="V270">
        <v>8.0990999999999875</v>
      </c>
    </row>
    <row r="271" spans="1:22" x14ac:dyDescent="0.35">
      <c r="A271">
        <v>6091</v>
      </c>
      <c r="B271" t="s">
        <v>1589</v>
      </c>
      <c r="C271">
        <v>2014</v>
      </c>
      <c r="D271" s="14">
        <v>41903</v>
      </c>
      <c r="E271" s="14">
        <v>41909</v>
      </c>
      <c r="F271" t="s">
        <v>42</v>
      </c>
      <c r="G271" t="s">
        <v>583</v>
      </c>
      <c r="H271" t="s">
        <v>584</v>
      </c>
      <c r="I271" t="s">
        <v>26</v>
      </c>
      <c r="J271" t="s">
        <v>27</v>
      </c>
      <c r="K271" t="s">
        <v>109</v>
      </c>
      <c r="L271" t="s">
        <v>110</v>
      </c>
      <c r="M271">
        <v>10035</v>
      </c>
      <c r="N271" t="s">
        <v>79</v>
      </c>
      <c r="O271" t="s">
        <v>805</v>
      </c>
      <c r="P271" t="s">
        <v>31</v>
      </c>
      <c r="Q271" t="s">
        <v>33</v>
      </c>
      <c r="R271" t="s">
        <v>806</v>
      </c>
      <c r="S271">
        <v>272.64600000000002</v>
      </c>
      <c r="T271">
        <v>3</v>
      </c>
      <c r="U271">
        <v>0.1</v>
      </c>
      <c r="V271">
        <v>18.176400000000008</v>
      </c>
    </row>
    <row r="272" spans="1:22" x14ac:dyDescent="0.35">
      <c r="A272">
        <v>6068</v>
      </c>
      <c r="B272" t="s">
        <v>1588</v>
      </c>
      <c r="C272">
        <v>2014</v>
      </c>
      <c r="D272" s="14">
        <v>41780</v>
      </c>
      <c r="E272" s="14">
        <v>41784</v>
      </c>
      <c r="F272" t="s">
        <v>42</v>
      </c>
      <c r="G272" t="s">
        <v>553</v>
      </c>
      <c r="H272" t="s">
        <v>554</v>
      </c>
      <c r="I272" t="s">
        <v>61</v>
      </c>
      <c r="J272" t="s">
        <v>27</v>
      </c>
      <c r="K272" t="s">
        <v>318</v>
      </c>
      <c r="L272" t="s">
        <v>39</v>
      </c>
      <c r="M272">
        <v>90712</v>
      </c>
      <c r="N272" t="s">
        <v>40</v>
      </c>
      <c r="O272" t="s">
        <v>431</v>
      </c>
      <c r="P272" t="s">
        <v>31</v>
      </c>
      <c r="Q272" t="s">
        <v>33</v>
      </c>
      <c r="R272" t="s">
        <v>432</v>
      </c>
      <c r="S272">
        <v>518.27200000000005</v>
      </c>
      <c r="T272">
        <v>8</v>
      </c>
      <c r="U272">
        <v>0.2</v>
      </c>
      <c r="V272">
        <v>-97.176000000000073</v>
      </c>
    </row>
    <row r="273" spans="1:22" x14ac:dyDescent="0.35">
      <c r="A273">
        <v>6044</v>
      </c>
      <c r="B273" t="s">
        <v>1587</v>
      </c>
      <c r="C273">
        <v>2014</v>
      </c>
      <c r="D273" s="14">
        <v>41779</v>
      </c>
      <c r="E273" s="14">
        <v>41784</v>
      </c>
      <c r="F273" t="s">
        <v>23</v>
      </c>
      <c r="G273" t="s">
        <v>685</v>
      </c>
      <c r="H273" t="s">
        <v>686</v>
      </c>
      <c r="I273" t="s">
        <v>37</v>
      </c>
      <c r="J273" t="s">
        <v>27</v>
      </c>
      <c r="K273" t="s">
        <v>1080</v>
      </c>
      <c r="L273" t="s">
        <v>136</v>
      </c>
      <c r="M273">
        <v>37918</v>
      </c>
      <c r="N273" t="s">
        <v>30</v>
      </c>
      <c r="O273" t="s">
        <v>543</v>
      </c>
      <c r="P273" t="s">
        <v>31</v>
      </c>
      <c r="Q273" t="s">
        <v>33</v>
      </c>
      <c r="R273" t="s">
        <v>544</v>
      </c>
      <c r="S273">
        <v>314.35199999999998</v>
      </c>
      <c r="T273">
        <v>3</v>
      </c>
      <c r="U273">
        <v>0.2</v>
      </c>
      <c r="V273">
        <v>-35.36460000000001</v>
      </c>
    </row>
    <row r="274" spans="1:22" x14ac:dyDescent="0.35">
      <c r="A274">
        <v>6031</v>
      </c>
      <c r="B274" t="s">
        <v>1586</v>
      </c>
      <c r="C274">
        <v>2014</v>
      </c>
      <c r="D274" s="14">
        <v>41827</v>
      </c>
      <c r="E274" s="14">
        <v>41827</v>
      </c>
      <c r="F274" t="s">
        <v>360</v>
      </c>
      <c r="G274" t="s">
        <v>1425</v>
      </c>
      <c r="H274" t="s">
        <v>1426</v>
      </c>
      <c r="I274" t="s">
        <v>26</v>
      </c>
      <c r="J274" t="s">
        <v>27</v>
      </c>
      <c r="K274" t="s">
        <v>382</v>
      </c>
      <c r="L274" t="s">
        <v>45</v>
      </c>
      <c r="M274">
        <v>33142</v>
      </c>
      <c r="N274" t="s">
        <v>30</v>
      </c>
      <c r="O274" t="s">
        <v>988</v>
      </c>
      <c r="P274" t="s">
        <v>31</v>
      </c>
      <c r="Q274" t="s">
        <v>33</v>
      </c>
      <c r="R274" t="s">
        <v>989</v>
      </c>
      <c r="S274">
        <v>239.24</v>
      </c>
      <c r="T274">
        <v>1</v>
      </c>
      <c r="U274">
        <v>0.2</v>
      </c>
      <c r="V274">
        <v>23.924000000000007</v>
      </c>
    </row>
    <row r="275" spans="1:22" x14ac:dyDescent="0.35">
      <c r="A275">
        <v>6006</v>
      </c>
      <c r="B275" t="s">
        <v>1585</v>
      </c>
      <c r="C275">
        <v>2012</v>
      </c>
      <c r="D275" s="14">
        <v>41215</v>
      </c>
      <c r="E275" s="14">
        <v>41220</v>
      </c>
      <c r="F275" t="s">
        <v>42</v>
      </c>
      <c r="G275" t="s">
        <v>1048</v>
      </c>
      <c r="H275" t="s">
        <v>1049</v>
      </c>
      <c r="I275" t="s">
        <v>26</v>
      </c>
      <c r="J275" t="s">
        <v>27</v>
      </c>
      <c r="K275" t="s">
        <v>114</v>
      </c>
      <c r="L275" t="s">
        <v>110</v>
      </c>
      <c r="M275">
        <v>12180</v>
      </c>
      <c r="N275" t="s">
        <v>79</v>
      </c>
      <c r="O275" t="s">
        <v>1326</v>
      </c>
      <c r="P275" t="s">
        <v>31</v>
      </c>
      <c r="Q275" t="s">
        <v>33</v>
      </c>
      <c r="R275" t="s">
        <v>1327</v>
      </c>
      <c r="S275">
        <v>109.764</v>
      </c>
      <c r="T275">
        <v>2</v>
      </c>
      <c r="U275">
        <v>0.1</v>
      </c>
      <c r="V275">
        <v>8.5371999999999968</v>
      </c>
    </row>
    <row r="276" spans="1:22" x14ac:dyDescent="0.35">
      <c r="A276">
        <v>5999</v>
      </c>
      <c r="B276" t="s">
        <v>1583</v>
      </c>
      <c r="C276">
        <v>2011</v>
      </c>
      <c r="D276" s="14">
        <v>40887</v>
      </c>
      <c r="E276" s="14">
        <v>40891</v>
      </c>
      <c r="F276" t="s">
        <v>42</v>
      </c>
      <c r="G276" t="s">
        <v>196</v>
      </c>
      <c r="H276" t="s">
        <v>197</v>
      </c>
      <c r="I276" t="s">
        <v>37</v>
      </c>
      <c r="J276" t="s">
        <v>27</v>
      </c>
      <c r="K276" t="s">
        <v>1584</v>
      </c>
      <c r="L276" t="s">
        <v>1282</v>
      </c>
      <c r="M276">
        <v>83605</v>
      </c>
      <c r="N276" t="s">
        <v>40</v>
      </c>
      <c r="O276" t="s">
        <v>784</v>
      </c>
      <c r="P276" t="s">
        <v>31</v>
      </c>
      <c r="Q276" t="s">
        <v>33</v>
      </c>
      <c r="R276" t="s">
        <v>785</v>
      </c>
      <c r="S276">
        <v>338.35199999999998</v>
      </c>
      <c r="T276">
        <v>3</v>
      </c>
      <c r="U276">
        <v>0.2</v>
      </c>
      <c r="V276">
        <v>4.2293999999999699</v>
      </c>
    </row>
    <row r="277" spans="1:22" x14ac:dyDescent="0.35">
      <c r="A277">
        <v>5996</v>
      </c>
      <c r="B277" t="s">
        <v>1582</v>
      </c>
      <c r="C277">
        <v>2013</v>
      </c>
      <c r="D277" s="14">
        <v>41620</v>
      </c>
      <c r="E277" s="14">
        <v>41620</v>
      </c>
      <c r="F277" t="s">
        <v>360</v>
      </c>
      <c r="G277" t="s">
        <v>717</v>
      </c>
      <c r="H277" t="s">
        <v>718</v>
      </c>
      <c r="I277" t="s">
        <v>37</v>
      </c>
      <c r="J277" t="s">
        <v>27</v>
      </c>
      <c r="K277" t="s">
        <v>172</v>
      </c>
      <c r="L277" t="s">
        <v>173</v>
      </c>
      <c r="M277">
        <v>43229</v>
      </c>
      <c r="N277" t="s">
        <v>79</v>
      </c>
      <c r="O277" t="s">
        <v>1382</v>
      </c>
      <c r="P277" t="s">
        <v>31</v>
      </c>
      <c r="Q277" t="s">
        <v>33</v>
      </c>
      <c r="R277" t="s">
        <v>1383</v>
      </c>
      <c r="S277">
        <v>458.42999999999995</v>
      </c>
      <c r="T277">
        <v>5</v>
      </c>
      <c r="U277">
        <v>0.3</v>
      </c>
      <c r="V277">
        <v>-137.52900000000002</v>
      </c>
    </row>
    <row r="278" spans="1:22" x14ac:dyDescent="0.35">
      <c r="A278">
        <v>5993</v>
      </c>
      <c r="B278" t="s">
        <v>1581</v>
      </c>
      <c r="C278">
        <v>2014</v>
      </c>
      <c r="D278" s="14">
        <v>41898</v>
      </c>
      <c r="E278" s="14">
        <v>41904</v>
      </c>
      <c r="F278" t="s">
        <v>42</v>
      </c>
      <c r="G278" t="s">
        <v>630</v>
      </c>
      <c r="H278" t="s">
        <v>631</v>
      </c>
      <c r="I278" t="s">
        <v>26</v>
      </c>
      <c r="J278" t="s">
        <v>27</v>
      </c>
      <c r="K278" t="s">
        <v>38</v>
      </c>
      <c r="L278" t="s">
        <v>39</v>
      </c>
      <c r="M278">
        <v>90049</v>
      </c>
      <c r="N278" t="s">
        <v>40</v>
      </c>
      <c r="O278" t="s">
        <v>418</v>
      </c>
      <c r="P278" t="s">
        <v>31</v>
      </c>
      <c r="Q278" t="s">
        <v>33</v>
      </c>
      <c r="R278" t="s">
        <v>419</v>
      </c>
      <c r="S278">
        <v>184.75200000000001</v>
      </c>
      <c r="T278">
        <v>3</v>
      </c>
      <c r="U278">
        <v>0.2</v>
      </c>
      <c r="V278">
        <v>-20.784600000000012</v>
      </c>
    </row>
    <row r="279" spans="1:22" x14ac:dyDescent="0.35">
      <c r="A279">
        <v>5981</v>
      </c>
      <c r="B279" t="s">
        <v>1580</v>
      </c>
      <c r="C279">
        <v>2011</v>
      </c>
      <c r="D279" s="14">
        <v>40793</v>
      </c>
      <c r="E279" s="14">
        <v>40799</v>
      </c>
      <c r="F279" t="s">
        <v>42</v>
      </c>
      <c r="G279" t="s">
        <v>158</v>
      </c>
      <c r="H279" t="s">
        <v>159</v>
      </c>
      <c r="I279" t="s">
        <v>61</v>
      </c>
      <c r="J279" t="s">
        <v>27</v>
      </c>
      <c r="K279" t="s">
        <v>965</v>
      </c>
      <c r="L279" t="s">
        <v>217</v>
      </c>
      <c r="M279">
        <v>74133</v>
      </c>
      <c r="N279" t="s">
        <v>64</v>
      </c>
      <c r="O279" t="s">
        <v>237</v>
      </c>
      <c r="P279" t="s">
        <v>31</v>
      </c>
      <c r="Q279" t="s">
        <v>33</v>
      </c>
      <c r="R279" t="s">
        <v>238</v>
      </c>
      <c r="S279">
        <v>161.96</v>
      </c>
      <c r="T279">
        <v>2</v>
      </c>
      <c r="U279">
        <v>0</v>
      </c>
      <c r="V279">
        <v>45.348800000000011</v>
      </c>
    </row>
    <row r="280" spans="1:22" x14ac:dyDescent="0.35">
      <c r="A280">
        <v>5960</v>
      </c>
      <c r="B280" t="s">
        <v>1579</v>
      </c>
      <c r="C280">
        <v>2013</v>
      </c>
      <c r="D280" s="14">
        <v>41346</v>
      </c>
      <c r="E280" s="14">
        <v>41349</v>
      </c>
      <c r="F280" t="s">
        <v>23</v>
      </c>
      <c r="G280" t="s">
        <v>374</v>
      </c>
      <c r="H280" t="s">
        <v>375</v>
      </c>
      <c r="I280" t="s">
        <v>37</v>
      </c>
      <c r="J280" t="s">
        <v>27</v>
      </c>
      <c r="K280" t="s">
        <v>70</v>
      </c>
      <c r="L280" t="s">
        <v>39</v>
      </c>
      <c r="M280">
        <v>94109</v>
      </c>
      <c r="N280" t="s">
        <v>40</v>
      </c>
      <c r="O280" t="s">
        <v>608</v>
      </c>
      <c r="P280" t="s">
        <v>31</v>
      </c>
      <c r="Q280" t="s">
        <v>33</v>
      </c>
      <c r="R280" t="s">
        <v>609</v>
      </c>
      <c r="S280">
        <v>770.35200000000009</v>
      </c>
      <c r="T280">
        <v>3</v>
      </c>
      <c r="U280">
        <v>0.2</v>
      </c>
      <c r="V280">
        <v>77.035199999999975</v>
      </c>
    </row>
    <row r="281" spans="1:22" x14ac:dyDescent="0.35">
      <c r="A281">
        <v>5916</v>
      </c>
      <c r="B281" t="s">
        <v>1578</v>
      </c>
      <c r="C281">
        <v>2012</v>
      </c>
      <c r="D281" s="14">
        <v>41169</v>
      </c>
      <c r="E281" s="14">
        <v>41175</v>
      </c>
      <c r="F281" t="s">
        <v>42</v>
      </c>
      <c r="G281" t="s">
        <v>1394</v>
      </c>
      <c r="H281" t="s">
        <v>1395</v>
      </c>
      <c r="I281" t="s">
        <v>26</v>
      </c>
      <c r="J281" t="s">
        <v>27</v>
      </c>
      <c r="K281" t="s">
        <v>109</v>
      </c>
      <c r="L281" t="s">
        <v>110</v>
      </c>
      <c r="M281">
        <v>10035</v>
      </c>
      <c r="N281" t="s">
        <v>79</v>
      </c>
      <c r="O281" t="s">
        <v>799</v>
      </c>
      <c r="P281" t="s">
        <v>31</v>
      </c>
      <c r="Q281" t="s">
        <v>33</v>
      </c>
      <c r="R281" t="s">
        <v>800</v>
      </c>
      <c r="S281">
        <v>199.76400000000001</v>
      </c>
      <c r="T281">
        <v>2</v>
      </c>
      <c r="U281">
        <v>0.1</v>
      </c>
      <c r="V281">
        <v>8.8783999999999956</v>
      </c>
    </row>
    <row r="282" spans="1:22" x14ac:dyDescent="0.35">
      <c r="A282">
        <v>5883</v>
      </c>
      <c r="B282" t="s">
        <v>1577</v>
      </c>
      <c r="C282">
        <v>2013</v>
      </c>
      <c r="D282" s="14">
        <v>41536</v>
      </c>
      <c r="E282" s="14">
        <v>41540</v>
      </c>
      <c r="F282" t="s">
        <v>42</v>
      </c>
      <c r="G282" t="s">
        <v>878</v>
      </c>
      <c r="H282" t="s">
        <v>879</v>
      </c>
      <c r="I282" t="s">
        <v>37</v>
      </c>
      <c r="J282" t="s">
        <v>27</v>
      </c>
      <c r="K282" t="s">
        <v>290</v>
      </c>
      <c r="L282" t="s">
        <v>39</v>
      </c>
      <c r="M282">
        <v>92105</v>
      </c>
      <c r="N282" t="s">
        <v>40</v>
      </c>
      <c r="O282" t="s">
        <v>741</v>
      </c>
      <c r="P282" t="s">
        <v>31</v>
      </c>
      <c r="Q282" t="s">
        <v>33</v>
      </c>
      <c r="R282" t="s">
        <v>742</v>
      </c>
      <c r="S282">
        <v>885.52800000000002</v>
      </c>
      <c r="T282">
        <v>9</v>
      </c>
      <c r="U282">
        <v>0.2</v>
      </c>
      <c r="V282">
        <v>-99.621900000000068</v>
      </c>
    </row>
    <row r="283" spans="1:22" x14ac:dyDescent="0.35">
      <c r="A283">
        <v>5881</v>
      </c>
      <c r="B283" t="s">
        <v>1577</v>
      </c>
      <c r="C283">
        <v>2013</v>
      </c>
      <c r="D283" s="14">
        <v>41536</v>
      </c>
      <c r="E283" s="14">
        <v>41540</v>
      </c>
      <c r="F283" t="s">
        <v>42</v>
      </c>
      <c r="G283" t="s">
        <v>878</v>
      </c>
      <c r="H283" t="s">
        <v>879</v>
      </c>
      <c r="I283" t="s">
        <v>37</v>
      </c>
      <c r="J283" t="s">
        <v>27</v>
      </c>
      <c r="K283" t="s">
        <v>290</v>
      </c>
      <c r="L283" t="s">
        <v>39</v>
      </c>
      <c r="M283">
        <v>92105</v>
      </c>
      <c r="N283" t="s">
        <v>40</v>
      </c>
      <c r="O283" t="s">
        <v>454</v>
      </c>
      <c r="P283" t="s">
        <v>31</v>
      </c>
      <c r="Q283" t="s">
        <v>33</v>
      </c>
      <c r="R283" t="s">
        <v>455</v>
      </c>
      <c r="S283">
        <v>801.5680000000001</v>
      </c>
      <c r="T283">
        <v>2</v>
      </c>
      <c r="U283">
        <v>0.2</v>
      </c>
      <c r="V283">
        <v>50.097999999999985</v>
      </c>
    </row>
    <row r="284" spans="1:22" x14ac:dyDescent="0.35">
      <c r="A284">
        <v>5870</v>
      </c>
      <c r="B284" t="s">
        <v>1574</v>
      </c>
      <c r="C284">
        <v>2013</v>
      </c>
      <c r="D284" s="14">
        <v>41586</v>
      </c>
      <c r="E284" s="14">
        <v>41591</v>
      </c>
      <c r="F284" t="s">
        <v>42</v>
      </c>
      <c r="G284" t="s">
        <v>1259</v>
      </c>
      <c r="H284" t="s">
        <v>1260</v>
      </c>
      <c r="I284" t="s">
        <v>61</v>
      </c>
      <c r="J284" t="s">
        <v>27</v>
      </c>
      <c r="K284" t="s">
        <v>1575</v>
      </c>
      <c r="L284" t="s">
        <v>1576</v>
      </c>
      <c r="M284">
        <v>82001</v>
      </c>
      <c r="N284" t="s">
        <v>40</v>
      </c>
      <c r="O284" t="s">
        <v>454</v>
      </c>
      <c r="P284" t="s">
        <v>31</v>
      </c>
      <c r="Q284" t="s">
        <v>33</v>
      </c>
      <c r="R284" t="s">
        <v>455</v>
      </c>
      <c r="S284">
        <v>1603.1360000000002</v>
      </c>
      <c r="T284">
        <v>4</v>
      </c>
      <c r="U284">
        <v>0.2</v>
      </c>
      <c r="V284">
        <v>100.19599999999997</v>
      </c>
    </row>
    <row r="285" spans="1:22" x14ac:dyDescent="0.35">
      <c r="A285">
        <v>5867</v>
      </c>
      <c r="B285" t="s">
        <v>1573</v>
      </c>
      <c r="C285">
        <v>2011</v>
      </c>
      <c r="D285" s="14">
        <v>40760</v>
      </c>
      <c r="E285" s="14">
        <v>40762</v>
      </c>
      <c r="F285" t="s">
        <v>23</v>
      </c>
      <c r="G285" t="s">
        <v>1108</v>
      </c>
      <c r="H285" t="s">
        <v>1109</v>
      </c>
      <c r="I285" t="s">
        <v>37</v>
      </c>
      <c r="J285" t="s">
        <v>27</v>
      </c>
      <c r="K285" t="s">
        <v>971</v>
      </c>
      <c r="L285" t="s">
        <v>244</v>
      </c>
      <c r="M285">
        <v>6450</v>
      </c>
      <c r="N285" t="s">
        <v>79</v>
      </c>
      <c r="O285" t="s">
        <v>615</v>
      </c>
      <c r="P285" t="s">
        <v>31</v>
      </c>
      <c r="Q285" t="s">
        <v>33</v>
      </c>
      <c r="R285" t="s">
        <v>616</v>
      </c>
      <c r="S285">
        <v>1133.3499999999999</v>
      </c>
      <c r="T285">
        <v>5</v>
      </c>
      <c r="U285">
        <v>0</v>
      </c>
      <c r="V285">
        <v>294.67100000000005</v>
      </c>
    </row>
    <row r="286" spans="1:22" x14ac:dyDescent="0.35">
      <c r="A286">
        <v>5847</v>
      </c>
      <c r="B286" t="s">
        <v>1572</v>
      </c>
      <c r="C286">
        <v>2012</v>
      </c>
      <c r="D286" s="14">
        <v>41230</v>
      </c>
      <c r="E286" s="14">
        <v>41234</v>
      </c>
      <c r="F286" t="s">
        <v>42</v>
      </c>
      <c r="G286" t="s">
        <v>1052</v>
      </c>
      <c r="H286" t="s">
        <v>1053</v>
      </c>
      <c r="I286" t="s">
        <v>26</v>
      </c>
      <c r="J286" t="s">
        <v>27</v>
      </c>
      <c r="K286" t="s">
        <v>290</v>
      </c>
      <c r="L286" t="s">
        <v>39</v>
      </c>
      <c r="M286">
        <v>92105</v>
      </c>
      <c r="N286" t="s">
        <v>40</v>
      </c>
      <c r="O286" t="s">
        <v>784</v>
      </c>
      <c r="P286" t="s">
        <v>31</v>
      </c>
      <c r="Q286" t="s">
        <v>33</v>
      </c>
      <c r="R286" t="s">
        <v>785</v>
      </c>
      <c r="S286">
        <v>225.56799999999998</v>
      </c>
      <c r="T286">
        <v>2</v>
      </c>
      <c r="U286">
        <v>0.2</v>
      </c>
      <c r="V286">
        <v>2.8195999999999799</v>
      </c>
    </row>
    <row r="287" spans="1:22" x14ac:dyDescent="0.35">
      <c r="A287">
        <v>5834</v>
      </c>
      <c r="B287" t="s">
        <v>1569</v>
      </c>
      <c r="C287">
        <v>2013</v>
      </c>
      <c r="D287" s="14">
        <v>41477</v>
      </c>
      <c r="E287" s="14">
        <v>41482</v>
      </c>
      <c r="F287" t="s">
        <v>42</v>
      </c>
      <c r="G287" t="s">
        <v>815</v>
      </c>
      <c r="H287" t="s">
        <v>816</v>
      </c>
      <c r="I287" t="s">
        <v>26</v>
      </c>
      <c r="J287" t="s">
        <v>27</v>
      </c>
      <c r="K287" t="s">
        <v>53</v>
      </c>
      <c r="L287" t="s">
        <v>54</v>
      </c>
      <c r="M287">
        <v>28027</v>
      </c>
      <c r="N287" t="s">
        <v>30</v>
      </c>
      <c r="O287" t="s">
        <v>822</v>
      </c>
      <c r="P287" t="s">
        <v>31</v>
      </c>
      <c r="Q287" t="s">
        <v>33</v>
      </c>
      <c r="R287" t="s">
        <v>823</v>
      </c>
      <c r="S287">
        <v>363.92</v>
      </c>
      <c r="T287">
        <v>5</v>
      </c>
      <c r="U287">
        <v>0.2</v>
      </c>
      <c r="V287">
        <v>0</v>
      </c>
    </row>
    <row r="288" spans="1:22" x14ac:dyDescent="0.35">
      <c r="A288">
        <v>5831</v>
      </c>
      <c r="B288" t="s">
        <v>1568</v>
      </c>
      <c r="C288">
        <v>2013</v>
      </c>
      <c r="D288" s="14">
        <v>41612</v>
      </c>
      <c r="E288" s="14">
        <v>41616</v>
      </c>
      <c r="F288" t="s">
        <v>42</v>
      </c>
      <c r="G288" t="s">
        <v>850</v>
      </c>
      <c r="H288" t="s">
        <v>851</v>
      </c>
      <c r="I288" t="s">
        <v>26</v>
      </c>
      <c r="J288" t="s">
        <v>27</v>
      </c>
      <c r="K288" t="s">
        <v>398</v>
      </c>
      <c r="L288" t="s">
        <v>106</v>
      </c>
      <c r="M288">
        <v>47374</v>
      </c>
      <c r="N288" t="s">
        <v>64</v>
      </c>
      <c r="O288" t="s">
        <v>967</v>
      </c>
      <c r="P288" t="s">
        <v>31</v>
      </c>
      <c r="Q288" t="s">
        <v>33</v>
      </c>
      <c r="R288" t="s">
        <v>968</v>
      </c>
      <c r="S288">
        <v>29.98</v>
      </c>
      <c r="T288">
        <v>1</v>
      </c>
      <c r="U288">
        <v>0</v>
      </c>
      <c r="V288">
        <v>8.0945999999999998</v>
      </c>
    </row>
    <row r="289" spans="1:22" x14ac:dyDescent="0.35">
      <c r="A289">
        <v>5828</v>
      </c>
      <c r="B289" t="s">
        <v>1567</v>
      </c>
      <c r="C289">
        <v>2014</v>
      </c>
      <c r="D289" s="14">
        <v>41886</v>
      </c>
      <c r="E289" s="14">
        <v>41889</v>
      </c>
      <c r="F289" t="s">
        <v>23</v>
      </c>
      <c r="G289" t="s">
        <v>1284</v>
      </c>
      <c r="H289" t="s">
        <v>1285</v>
      </c>
      <c r="I289" t="s">
        <v>61</v>
      </c>
      <c r="J289" t="s">
        <v>27</v>
      </c>
      <c r="K289" t="s">
        <v>109</v>
      </c>
      <c r="L289" t="s">
        <v>110</v>
      </c>
      <c r="M289">
        <v>10035</v>
      </c>
      <c r="N289" t="s">
        <v>79</v>
      </c>
      <c r="O289" t="s">
        <v>274</v>
      </c>
      <c r="P289" t="s">
        <v>31</v>
      </c>
      <c r="Q289" t="s">
        <v>33</v>
      </c>
      <c r="R289" t="s">
        <v>275</v>
      </c>
      <c r="S289">
        <v>181.76400000000001</v>
      </c>
      <c r="T289">
        <v>2</v>
      </c>
      <c r="U289">
        <v>0.1</v>
      </c>
      <c r="V289">
        <v>-8.0784000000000198</v>
      </c>
    </row>
    <row r="290" spans="1:22" x14ac:dyDescent="0.35">
      <c r="A290">
        <v>5827</v>
      </c>
      <c r="B290" t="s">
        <v>1567</v>
      </c>
      <c r="C290">
        <v>2014</v>
      </c>
      <c r="D290" s="14">
        <v>41886</v>
      </c>
      <c r="E290" s="14">
        <v>41889</v>
      </c>
      <c r="F290" t="s">
        <v>23</v>
      </c>
      <c r="G290" t="s">
        <v>1284</v>
      </c>
      <c r="H290" t="s">
        <v>1285</v>
      </c>
      <c r="I290" t="s">
        <v>61</v>
      </c>
      <c r="J290" t="s">
        <v>27</v>
      </c>
      <c r="K290" t="s">
        <v>109</v>
      </c>
      <c r="L290" t="s">
        <v>110</v>
      </c>
      <c r="M290">
        <v>10035</v>
      </c>
      <c r="N290" t="s">
        <v>79</v>
      </c>
      <c r="O290" t="s">
        <v>1507</v>
      </c>
      <c r="P290" t="s">
        <v>31</v>
      </c>
      <c r="Q290" t="s">
        <v>33</v>
      </c>
      <c r="R290" t="s">
        <v>1508</v>
      </c>
      <c r="S290">
        <v>90.801000000000002</v>
      </c>
      <c r="T290">
        <v>1</v>
      </c>
      <c r="U290">
        <v>0.1</v>
      </c>
      <c r="V290">
        <v>14.124599999999999</v>
      </c>
    </row>
    <row r="291" spans="1:22" x14ac:dyDescent="0.35">
      <c r="A291">
        <v>5800</v>
      </c>
      <c r="B291" t="s">
        <v>1566</v>
      </c>
      <c r="C291">
        <v>2011</v>
      </c>
      <c r="D291" s="14">
        <v>40775</v>
      </c>
      <c r="E291" s="14">
        <v>40780</v>
      </c>
      <c r="F291" t="s">
        <v>23</v>
      </c>
      <c r="G291" t="s">
        <v>559</v>
      </c>
      <c r="H291" t="s">
        <v>560</v>
      </c>
      <c r="I291" t="s">
        <v>26</v>
      </c>
      <c r="J291" t="s">
        <v>27</v>
      </c>
      <c r="K291" t="s">
        <v>122</v>
      </c>
      <c r="L291" t="s">
        <v>94</v>
      </c>
      <c r="M291">
        <v>60610</v>
      </c>
      <c r="N291" t="s">
        <v>64</v>
      </c>
      <c r="O291" t="s">
        <v>1297</v>
      </c>
      <c r="P291" t="s">
        <v>31</v>
      </c>
      <c r="Q291" t="s">
        <v>33</v>
      </c>
      <c r="R291" t="s">
        <v>1298</v>
      </c>
      <c r="S291">
        <v>421.37200000000001</v>
      </c>
      <c r="T291">
        <v>2</v>
      </c>
      <c r="U291">
        <v>0.3</v>
      </c>
      <c r="V291">
        <v>-6.0196000000000538</v>
      </c>
    </row>
    <row r="292" spans="1:22" x14ac:dyDescent="0.35">
      <c r="A292">
        <v>5792</v>
      </c>
      <c r="B292" t="s">
        <v>1565</v>
      </c>
      <c r="C292">
        <v>2014</v>
      </c>
      <c r="D292" s="14">
        <v>41912</v>
      </c>
      <c r="E292" s="14">
        <v>41915</v>
      </c>
      <c r="F292" t="s">
        <v>85</v>
      </c>
      <c r="G292" t="s">
        <v>650</v>
      </c>
      <c r="H292" t="s">
        <v>651</v>
      </c>
      <c r="I292" t="s">
        <v>26</v>
      </c>
      <c r="J292" t="s">
        <v>27</v>
      </c>
      <c r="K292" t="s">
        <v>1210</v>
      </c>
      <c r="L292" t="s">
        <v>39</v>
      </c>
      <c r="M292">
        <v>93309</v>
      </c>
      <c r="N292" t="s">
        <v>40</v>
      </c>
      <c r="O292" t="s">
        <v>822</v>
      </c>
      <c r="P292" t="s">
        <v>31</v>
      </c>
      <c r="Q292" t="s">
        <v>33</v>
      </c>
      <c r="R292" t="s">
        <v>823</v>
      </c>
      <c r="S292">
        <v>72.784000000000006</v>
      </c>
      <c r="T292">
        <v>1</v>
      </c>
      <c r="U292">
        <v>0.2</v>
      </c>
      <c r="V292">
        <v>0</v>
      </c>
    </row>
    <row r="293" spans="1:22" x14ac:dyDescent="0.35">
      <c r="A293">
        <v>5780</v>
      </c>
      <c r="B293" t="s">
        <v>1563</v>
      </c>
      <c r="C293">
        <v>2011</v>
      </c>
      <c r="D293" s="14">
        <v>40858</v>
      </c>
      <c r="E293" s="14">
        <v>40865</v>
      </c>
      <c r="F293" t="s">
        <v>42</v>
      </c>
      <c r="G293" t="s">
        <v>581</v>
      </c>
      <c r="H293" t="s">
        <v>582</v>
      </c>
      <c r="I293" t="s">
        <v>26</v>
      </c>
      <c r="J293" t="s">
        <v>27</v>
      </c>
      <c r="K293" t="s">
        <v>38</v>
      </c>
      <c r="L293" t="s">
        <v>39</v>
      </c>
      <c r="M293">
        <v>90008</v>
      </c>
      <c r="N293" t="s">
        <v>40</v>
      </c>
      <c r="O293" t="s">
        <v>976</v>
      </c>
      <c r="P293" t="s">
        <v>31</v>
      </c>
      <c r="Q293" t="s">
        <v>33</v>
      </c>
      <c r="R293" t="s">
        <v>977</v>
      </c>
      <c r="S293">
        <v>112.64800000000001</v>
      </c>
      <c r="T293">
        <v>1</v>
      </c>
      <c r="U293">
        <v>0.2</v>
      </c>
      <c r="V293">
        <v>11.264799999999997</v>
      </c>
    </row>
    <row r="294" spans="1:22" x14ac:dyDescent="0.35">
      <c r="A294">
        <v>5775</v>
      </c>
      <c r="B294" t="s">
        <v>1562</v>
      </c>
      <c r="C294">
        <v>2013</v>
      </c>
      <c r="D294" s="14">
        <v>41377</v>
      </c>
      <c r="E294" s="14">
        <v>41381</v>
      </c>
      <c r="F294" t="s">
        <v>42</v>
      </c>
      <c r="G294" t="s">
        <v>815</v>
      </c>
      <c r="H294" t="s">
        <v>816</v>
      </c>
      <c r="I294" t="s">
        <v>26</v>
      </c>
      <c r="J294" t="s">
        <v>27</v>
      </c>
      <c r="K294" t="s">
        <v>38</v>
      </c>
      <c r="L294" t="s">
        <v>39</v>
      </c>
      <c r="M294">
        <v>90036</v>
      </c>
      <c r="N294" t="s">
        <v>40</v>
      </c>
      <c r="O294" t="s">
        <v>1553</v>
      </c>
      <c r="P294" t="s">
        <v>31</v>
      </c>
      <c r="Q294" t="s">
        <v>33</v>
      </c>
      <c r="R294" t="s">
        <v>1554</v>
      </c>
      <c r="S294">
        <v>638.28800000000012</v>
      </c>
      <c r="T294">
        <v>7</v>
      </c>
      <c r="U294">
        <v>0.2</v>
      </c>
      <c r="V294">
        <v>-31.914400000000015</v>
      </c>
    </row>
    <row r="295" spans="1:22" x14ac:dyDescent="0.35">
      <c r="A295">
        <v>5764</v>
      </c>
      <c r="B295" t="s">
        <v>1561</v>
      </c>
      <c r="C295">
        <v>2012</v>
      </c>
      <c r="D295" s="14">
        <v>41216</v>
      </c>
      <c r="E295" s="14">
        <v>41218</v>
      </c>
      <c r="F295" t="s">
        <v>85</v>
      </c>
      <c r="G295" t="s">
        <v>250</v>
      </c>
      <c r="H295" t="s">
        <v>251</v>
      </c>
      <c r="I295" t="s">
        <v>37</v>
      </c>
      <c r="J295" t="s">
        <v>27</v>
      </c>
      <c r="K295" t="s">
        <v>334</v>
      </c>
      <c r="L295" t="s">
        <v>110</v>
      </c>
      <c r="M295">
        <v>11561</v>
      </c>
      <c r="N295" t="s">
        <v>79</v>
      </c>
      <c r="O295" t="s">
        <v>1371</v>
      </c>
      <c r="P295" t="s">
        <v>31</v>
      </c>
      <c r="Q295" t="s">
        <v>33</v>
      </c>
      <c r="R295" t="s">
        <v>1372</v>
      </c>
      <c r="S295">
        <v>1448.8200000000002</v>
      </c>
      <c r="T295">
        <v>10</v>
      </c>
      <c r="U295">
        <v>0.1</v>
      </c>
      <c r="V295">
        <v>209.27399999999992</v>
      </c>
    </row>
    <row r="296" spans="1:22" x14ac:dyDescent="0.35">
      <c r="A296">
        <v>295</v>
      </c>
      <c r="B296" t="s">
        <v>306</v>
      </c>
      <c r="C296">
        <v>2011</v>
      </c>
      <c r="D296" s="14">
        <v>40903</v>
      </c>
      <c r="E296" s="14">
        <v>40905</v>
      </c>
      <c r="F296" t="s">
        <v>85</v>
      </c>
      <c r="G296" t="s">
        <v>307</v>
      </c>
      <c r="H296" t="s">
        <v>308</v>
      </c>
      <c r="I296" t="s">
        <v>37</v>
      </c>
      <c r="J296" t="s">
        <v>27</v>
      </c>
      <c r="K296" t="s">
        <v>309</v>
      </c>
      <c r="L296" t="s">
        <v>163</v>
      </c>
      <c r="M296">
        <v>80906</v>
      </c>
      <c r="N296" t="s">
        <v>40</v>
      </c>
      <c r="O296" t="s">
        <v>310</v>
      </c>
      <c r="P296" t="s">
        <v>31</v>
      </c>
      <c r="Q296" t="s">
        <v>33</v>
      </c>
      <c r="R296" t="s">
        <v>311</v>
      </c>
      <c r="S296">
        <v>230.35200000000003</v>
      </c>
      <c r="T296">
        <v>3</v>
      </c>
      <c r="U296">
        <v>0.2</v>
      </c>
      <c r="V296">
        <v>20.155800000000013</v>
      </c>
    </row>
    <row r="297" spans="1:22" x14ac:dyDescent="0.35">
      <c r="A297">
        <v>5754</v>
      </c>
      <c r="B297" t="s">
        <v>1559</v>
      </c>
      <c r="C297">
        <v>2013</v>
      </c>
      <c r="D297" s="14">
        <v>41308</v>
      </c>
      <c r="E297" s="14">
        <v>41315</v>
      </c>
      <c r="F297" t="s">
        <v>42</v>
      </c>
      <c r="G297" t="s">
        <v>1322</v>
      </c>
      <c r="H297" t="s">
        <v>1323</v>
      </c>
      <c r="I297" t="s">
        <v>26</v>
      </c>
      <c r="J297" t="s">
        <v>27</v>
      </c>
      <c r="K297" t="s">
        <v>398</v>
      </c>
      <c r="L297" t="s">
        <v>29</v>
      </c>
      <c r="M297">
        <v>40475</v>
      </c>
      <c r="N297" t="s">
        <v>30</v>
      </c>
      <c r="O297" t="s">
        <v>407</v>
      </c>
      <c r="P297" t="s">
        <v>31</v>
      </c>
      <c r="Q297" t="s">
        <v>33</v>
      </c>
      <c r="R297" t="s">
        <v>408</v>
      </c>
      <c r="S297">
        <v>866.4</v>
      </c>
      <c r="T297">
        <v>4</v>
      </c>
      <c r="U297">
        <v>0</v>
      </c>
      <c r="V297">
        <v>225.26400000000001</v>
      </c>
    </row>
    <row r="298" spans="1:22" x14ac:dyDescent="0.35">
      <c r="A298">
        <v>5710</v>
      </c>
      <c r="B298" t="s">
        <v>1558</v>
      </c>
      <c r="C298">
        <v>2012</v>
      </c>
      <c r="D298" s="14">
        <v>41037</v>
      </c>
      <c r="E298" s="14">
        <v>41044</v>
      </c>
      <c r="F298" t="s">
        <v>42</v>
      </c>
      <c r="G298" t="s">
        <v>917</v>
      </c>
      <c r="H298" t="s">
        <v>918</v>
      </c>
      <c r="I298" t="s">
        <v>26</v>
      </c>
      <c r="J298" t="s">
        <v>27</v>
      </c>
      <c r="K298" t="s">
        <v>109</v>
      </c>
      <c r="L298" t="s">
        <v>110</v>
      </c>
      <c r="M298">
        <v>10024</v>
      </c>
      <c r="N298" t="s">
        <v>79</v>
      </c>
      <c r="O298" t="s">
        <v>484</v>
      </c>
      <c r="P298" t="s">
        <v>31</v>
      </c>
      <c r="Q298" t="s">
        <v>33</v>
      </c>
      <c r="R298" t="s">
        <v>485</v>
      </c>
      <c r="S298">
        <v>127.76400000000001</v>
      </c>
      <c r="T298">
        <v>2</v>
      </c>
      <c r="U298">
        <v>0.1</v>
      </c>
      <c r="V298">
        <v>21.294000000000008</v>
      </c>
    </row>
    <row r="299" spans="1:22" x14ac:dyDescent="0.35">
      <c r="A299">
        <v>5695</v>
      </c>
      <c r="B299" t="s">
        <v>1557</v>
      </c>
      <c r="C299">
        <v>2012</v>
      </c>
      <c r="D299" s="14">
        <v>41253</v>
      </c>
      <c r="E299" s="14">
        <v>41259</v>
      </c>
      <c r="F299" t="s">
        <v>42</v>
      </c>
      <c r="G299" t="s">
        <v>706</v>
      </c>
      <c r="H299" t="s">
        <v>707</v>
      </c>
      <c r="I299" t="s">
        <v>37</v>
      </c>
      <c r="J299" t="s">
        <v>27</v>
      </c>
      <c r="K299" t="s">
        <v>951</v>
      </c>
      <c r="L299" t="s">
        <v>677</v>
      </c>
      <c r="M299">
        <v>21215</v>
      </c>
      <c r="N299" t="s">
        <v>79</v>
      </c>
      <c r="O299" t="s">
        <v>356</v>
      </c>
      <c r="P299" t="s">
        <v>31</v>
      </c>
      <c r="Q299" t="s">
        <v>33</v>
      </c>
      <c r="R299" t="s">
        <v>357</v>
      </c>
      <c r="S299">
        <v>542.93999999999994</v>
      </c>
      <c r="T299">
        <v>3</v>
      </c>
      <c r="U299">
        <v>0</v>
      </c>
      <c r="V299">
        <v>141.1644</v>
      </c>
    </row>
    <row r="300" spans="1:22" x14ac:dyDescent="0.35">
      <c r="A300">
        <v>5690</v>
      </c>
      <c r="B300" t="s">
        <v>1556</v>
      </c>
      <c r="C300">
        <v>2012</v>
      </c>
      <c r="D300" s="14">
        <v>41269</v>
      </c>
      <c r="E300" s="14">
        <v>41274</v>
      </c>
      <c r="F300" t="s">
        <v>42</v>
      </c>
      <c r="G300" t="s">
        <v>152</v>
      </c>
      <c r="H300" t="s">
        <v>153</v>
      </c>
      <c r="I300" t="s">
        <v>61</v>
      </c>
      <c r="J300" t="s">
        <v>27</v>
      </c>
      <c r="K300" t="s">
        <v>84</v>
      </c>
      <c r="L300" t="s">
        <v>63</v>
      </c>
      <c r="M300">
        <v>77070</v>
      </c>
      <c r="N300" t="s">
        <v>64</v>
      </c>
      <c r="O300" t="s">
        <v>1534</v>
      </c>
      <c r="P300" t="s">
        <v>31</v>
      </c>
      <c r="Q300" t="s">
        <v>33</v>
      </c>
      <c r="R300" t="s">
        <v>1535</v>
      </c>
      <c r="S300">
        <v>275.05799999999999</v>
      </c>
      <c r="T300">
        <v>3</v>
      </c>
      <c r="U300">
        <v>0.3</v>
      </c>
      <c r="V300">
        <v>-90.376199999999997</v>
      </c>
    </row>
    <row r="301" spans="1:22" x14ac:dyDescent="0.35">
      <c r="A301">
        <v>5640</v>
      </c>
      <c r="B301" t="s">
        <v>1555</v>
      </c>
      <c r="C301">
        <v>2011</v>
      </c>
      <c r="D301" s="14">
        <v>40898</v>
      </c>
      <c r="E301" s="14">
        <v>40904</v>
      </c>
      <c r="F301" t="s">
        <v>42</v>
      </c>
      <c r="G301" t="s">
        <v>640</v>
      </c>
      <c r="H301" t="s">
        <v>641</v>
      </c>
      <c r="I301" t="s">
        <v>26</v>
      </c>
      <c r="J301" t="s">
        <v>27</v>
      </c>
      <c r="K301" t="s">
        <v>290</v>
      </c>
      <c r="L301" t="s">
        <v>39</v>
      </c>
      <c r="M301">
        <v>92024</v>
      </c>
      <c r="N301" t="s">
        <v>40</v>
      </c>
      <c r="O301" t="s">
        <v>473</v>
      </c>
      <c r="P301" t="s">
        <v>31</v>
      </c>
      <c r="Q301" t="s">
        <v>33</v>
      </c>
      <c r="R301" t="s">
        <v>474</v>
      </c>
      <c r="S301">
        <v>572.16000000000008</v>
      </c>
      <c r="T301">
        <v>3</v>
      </c>
      <c r="U301">
        <v>0.2</v>
      </c>
      <c r="V301">
        <v>35.759999999999962</v>
      </c>
    </row>
    <row r="302" spans="1:22" x14ac:dyDescent="0.35">
      <c r="A302">
        <v>5639</v>
      </c>
      <c r="B302" t="s">
        <v>1555</v>
      </c>
      <c r="C302">
        <v>2011</v>
      </c>
      <c r="D302" s="14">
        <v>40898</v>
      </c>
      <c r="E302" s="14">
        <v>40904</v>
      </c>
      <c r="F302" t="s">
        <v>42</v>
      </c>
      <c r="G302" t="s">
        <v>640</v>
      </c>
      <c r="H302" t="s">
        <v>641</v>
      </c>
      <c r="I302" t="s">
        <v>26</v>
      </c>
      <c r="J302" t="s">
        <v>27</v>
      </c>
      <c r="K302" t="s">
        <v>290</v>
      </c>
      <c r="L302" t="s">
        <v>39</v>
      </c>
      <c r="M302">
        <v>92024</v>
      </c>
      <c r="N302" t="s">
        <v>40</v>
      </c>
      <c r="O302" t="s">
        <v>225</v>
      </c>
      <c r="P302" t="s">
        <v>31</v>
      </c>
      <c r="Q302" t="s">
        <v>33</v>
      </c>
      <c r="R302" t="s">
        <v>226</v>
      </c>
      <c r="S302">
        <v>1325.76</v>
      </c>
      <c r="T302">
        <v>6</v>
      </c>
      <c r="U302">
        <v>0.2</v>
      </c>
      <c r="V302">
        <v>149.14799999999991</v>
      </c>
    </row>
    <row r="303" spans="1:22" x14ac:dyDescent="0.35">
      <c r="A303">
        <v>5629</v>
      </c>
      <c r="B303" t="s">
        <v>1552</v>
      </c>
      <c r="C303">
        <v>2014</v>
      </c>
      <c r="D303" s="14">
        <v>41817</v>
      </c>
      <c r="E303" s="14">
        <v>41822</v>
      </c>
      <c r="F303" t="s">
        <v>42</v>
      </c>
      <c r="G303" t="s">
        <v>291</v>
      </c>
      <c r="H303" t="s">
        <v>292</v>
      </c>
      <c r="I303" t="s">
        <v>37</v>
      </c>
      <c r="J303" t="s">
        <v>27</v>
      </c>
      <c r="K303" t="s">
        <v>382</v>
      </c>
      <c r="L303" t="s">
        <v>45</v>
      </c>
      <c r="M303">
        <v>33180</v>
      </c>
      <c r="N303" t="s">
        <v>30</v>
      </c>
      <c r="O303" t="s">
        <v>1553</v>
      </c>
      <c r="P303" t="s">
        <v>31</v>
      </c>
      <c r="Q303" t="s">
        <v>33</v>
      </c>
      <c r="R303" t="s">
        <v>1554</v>
      </c>
      <c r="S303">
        <v>273.55200000000002</v>
      </c>
      <c r="T303">
        <v>3</v>
      </c>
      <c r="U303">
        <v>0.2</v>
      </c>
      <c r="V303">
        <v>-13.677599999999998</v>
      </c>
    </row>
    <row r="304" spans="1:22" x14ac:dyDescent="0.35">
      <c r="A304">
        <v>5622</v>
      </c>
      <c r="B304" t="s">
        <v>1551</v>
      </c>
      <c r="C304">
        <v>2013</v>
      </c>
      <c r="D304" s="14">
        <v>41543</v>
      </c>
      <c r="E304" s="14">
        <v>41548</v>
      </c>
      <c r="F304" t="s">
        <v>42</v>
      </c>
      <c r="G304" t="s">
        <v>589</v>
      </c>
      <c r="H304" t="s">
        <v>590</v>
      </c>
      <c r="I304" t="s">
        <v>37</v>
      </c>
      <c r="J304" t="s">
        <v>27</v>
      </c>
      <c r="K304" t="s">
        <v>1457</v>
      </c>
      <c r="L304" t="s">
        <v>68</v>
      </c>
      <c r="M304">
        <v>54601</v>
      </c>
      <c r="N304" t="s">
        <v>64</v>
      </c>
      <c r="O304" t="s">
        <v>89</v>
      </c>
      <c r="P304" t="s">
        <v>31</v>
      </c>
      <c r="Q304" t="s">
        <v>33</v>
      </c>
      <c r="R304" t="s">
        <v>90</v>
      </c>
      <c r="S304">
        <v>201.96</v>
      </c>
      <c r="T304">
        <v>2</v>
      </c>
      <c r="U304">
        <v>0</v>
      </c>
      <c r="V304">
        <v>50.490000000000009</v>
      </c>
    </row>
    <row r="305" spans="1:22" x14ac:dyDescent="0.35">
      <c r="A305">
        <v>5607</v>
      </c>
      <c r="B305" t="s">
        <v>1548</v>
      </c>
      <c r="C305">
        <v>2013</v>
      </c>
      <c r="D305" s="14">
        <v>41538</v>
      </c>
      <c r="E305" s="14">
        <v>41543</v>
      </c>
      <c r="F305" t="s">
        <v>42</v>
      </c>
      <c r="G305" t="s">
        <v>944</v>
      </c>
      <c r="H305" t="s">
        <v>945</v>
      </c>
      <c r="I305" t="s">
        <v>37</v>
      </c>
      <c r="J305" t="s">
        <v>27</v>
      </c>
      <c r="K305" t="s">
        <v>950</v>
      </c>
      <c r="L305" t="s">
        <v>54</v>
      </c>
      <c r="M305">
        <v>27405</v>
      </c>
      <c r="N305" t="s">
        <v>30</v>
      </c>
      <c r="O305" t="s">
        <v>741</v>
      </c>
      <c r="P305" t="s">
        <v>31</v>
      </c>
      <c r="Q305" t="s">
        <v>33</v>
      </c>
      <c r="R305" t="s">
        <v>742</v>
      </c>
      <c r="S305">
        <v>98.391999999999996</v>
      </c>
      <c r="T305">
        <v>1</v>
      </c>
      <c r="U305">
        <v>0.2</v>
      </c>
      <c r="V305">
        <v>-11.069100000000006</v>
      </c>
    </row>
    <row r="306" spans="1:22" x14ac:dyDescent="0.35">
      <c r="A306">
        <v>5592</v>
      </c>
      <c r="B306" t="s">
        <v>1547</v>
      </c>
      <c r="C306">
        <v>2011</v>
      </c>
      <c r="D306" s="14">
        <v>40829</v>
      </c>
      <c r="E306" s="14">
        <v>40834</v>
      </c>
      <c r="F306" t="s">
        <v>23</v>
      </c>
      <c r="G306" t="s">
        <v>909</v>
      </c>
      <c r="H306" t="s">
        <v>910</v>
      </c>
      <c r="I306" t="s">
        <v>37</v>
      </c>
      <c r="J306" t="s">
        <v>27</v>
      </c>
      <c r="K306" t="s">
        <v>318</v>
      </c>
      <c r="L306" t="s">
        <v>249</v>
      </c>
      <c r="M306">
        <v>8701</v>
      </c>
      <c r="N306" t="s">
        <v>79</v>
      </c>
      <c r="O306" t="s">
        <v>741</v>
      </c>
      <c r="P306" t="s">
        <v>31</v>
      </c>
      <c r="Q306" t="s">
        <v>33</v>
      </c>
      <c r="R306" t="s">
        <v>742</v>
      </c>
      <c r="S306">
        <v>245.98</v>
      </c>
      <c r="T306">
        <v>2</v>
      </c>
      <c r="U306">
        <v>0</v>
      </c>
      <c r="V306">
        <v>27.057799999999986</v>
      </c>
    </row>
    <row r="307" spans="1:22" x14ac:dyDescent="0.35">
      <c r="A307">
        <v>5580</v>
      </c>
      <c r="B307" t="s">
        <v>1546</v>
      </c>
      <c r="C307">
        <v>2014</v>
      </c>
      <c r="D307" s="14">
        <v>41892</v>
      </c>
      <c r="E307" s="14">
        <v>41897</v>
      </c>
      <c r="F307" t="s">
        <v>23</v>
      </c>
      <c r="G307" t="s">
        <v>1322</v>
      </c>
      <c r="H307" t="s">
        <v>1323</v>
      </c>
      <c r="I307" t="s">
        <v>26</v>
      </c>
      <c r="J307" t="s">
        <v>27</v>
      </c>
      <c r="K307" t="s">
        <v>38</v>
      </c>
      <c r="L307" t="s">
        <v>39</v>
      </c>
      <c r="M307">
        <v>90004</v>
      </c>
      <c r="N307" t="s">
        <v>40</v>
      </c>
      <c r="O307" t="s">
        <v>1028</v>
      </c>
      <c r="P307" t="s">
        <v>31</v>
      </c>
      <c r="Q307" t="s">
        <v>33</v>
      </c>
      <c r="R307" t="s">
        <v>1029</v>
      </c>
      <c r="S307">
        <v>243.92</v>
      </c>
      <c r="T307">
        <v>5</v>
      </c>
      <c r="U307">
        <v>0.2</v>
      </c>
      <c r="V307">
        <v>-15.245000000000005</v>
      </c>
    </row>
    <row r="308" spans="1:22" x14ac:dyDescent="0.35">
      <c r="A308">
        <v>5568</v>
      </c>
      <c r="B308" t="s">
        <v>1545</v>
      </c>
      <c r="C308">
        <v>2014</v>
      </c>
      <c r="D308" s="14">
        <v>41712</v>
      </c>
      <c r="E308" s="14">
        <v>41712</v>
      </c>
      <c r="F308" t="s">
        <v>360</v>
      </c>
      <c r="G308" t="s">
        <v>1348</v>
      </c>
      <c r="H308" t="s">
        <v>1349</v>
      </c>
      <c r="I308" t="s">
        <v>61</v>
      </c>
      <c r="J308" t="s">
        <v>27</v>
      </c>
      <c r="K308" t="s">
        <v>122</v>
      </c>
      <c r="L308" t="s">
        <v>94</v>
      </c>
      <c r="M308">
        <v>60610</v>
      </c>
      <c r="N308" t="s">
        <v>64</v>
      </c>
      <c r="O308" t="s">
        <v>1379</v>
      </c>
      <c r="P308" t="s">
        <v>31</v>
      </c>
      <c r="Q308" t="s">
        <v>33</v>
      </c>
      <c r="R308" t="s">
        <v>1380</v>
      </c>
      <c r="S308">
        <v>89.768000000000001</v>
      </c>
      <c r="T308">
        <v>1</v>
      </c>
      <c r="U308">
        <v>0.3</v>
      </c>
      <c r="V308">
        <v>-2.5647999999999982</v>
      </c>
    </row>
    <row r="309" spans="1:22" x14ac:dyDescent="0.35">
      <c r="A309">
        <v>5540</v>
      </c>
      <c r="B309" t="s">
        <v>1544</v>
      </c>
      <c r="C309">
        <v>2014</v>
      </c>
      <c r="D309" s="14">
        <v>41782</v>
      </c>
      <c r="E309" s="14">
        <v>41786</v>
      </c>
      <c r="F309" t="s">
        <v>42</v>
      </c>
      <c r="G309" t="s">
        <v>262</v>
      </c>
      <c r="H309" t="s">
        <v>263</v>
      </c>
      <c r="I309" t="s">
        <v>26</v>
      </c>
      <c r="J309" t="s">
        <v>27</v>
      </c>
      <c r="K309" t="s">
        <v>122</v>
      </c>
      <c r="L309" t="s">
        <v>94</v>
      </c>
      <c r="M309">
        <v>60653</v>
      </c>
      <c r="N309" t="s">
        <v>64</v>
      </c>
      <c r="O309" t="s">
        <v>137</v>
      </c>
      <c r="P309" t="s">
        <v>31</v>
      </c>
      <c r="Q309" t="s">
        <v>33</v>
      </c>
      <c r="R309" t="s">
        <v>138</v>
      </c>
      <c r="S309">
        <v>181.98599999999999</v>
      </c>
      <c r="T309">
        <v>2</v>
      </c>
      <c r="U309">
        <v>0.3</v>
      </c>
      <c r="V309">
        <v>-54.595799999999997</v>
      </c>
    </row>
    <row r="310" spans="1:22" x14ac:dyDescent="0.35">
      <c r="A310">
        <v>5518</v>
      </c>
      <c r="B310" t="s">
        <v>1540</v>
      </c>
      <c r="C310">
        <v>2014</v>
      </c>
      <c r="D310" s="14">
        <v>41978</v>
      </c>
      <c r="E310" s="14">
        <v>41983</v>
      </c>
      <c r="F310" t="s">
        <v>42</v>
      </c>
      <c r="G310" t="s">
        <v>264</v>
      </c>
      <c r="H310" t="s">
        <v>265</v>
      </c>
      <c r="I310" t="s">
        <v>37</v>
      </c>
      <c r="J310" t="s">
        <v>27</v>
      </c>
      <c r="K310" t="s">
        <v>77</v>
      </c>
      <c r="L310" t="s">
        <v>78</v>
      </c>
      <c r="M310">
        <v>19134</v>
      </c>
      <c r="N310" t="s">
        <v>79</v>
      </c>
      <c r="O310" t="s">
        <v>771</v>
      </c>
      <c r="P310" t="s">
        <v>31</v>
      </c>
      <c r="Q310" t="s">
        <v>33</v>
      </c>
      <c r="R310" t="s">
        <v>772</v>
      </c>
      <c r="S310">
        <v>239.95999999999998</v>
      </c>
      <c r="T310">
        <v>10</v>
      </c>
      <c r="U310">
        <v>0.3</v>
      </c>
      <c r="V310">
        <v>-10.283999999999992</v>
      </c>
    </row>
    <row r="311" spans="1:22" x14ac:dyDescent="0.35">
      <c r="A311">
        <v>5501</v>
      </c>
      <c r="B311" t="s">
        <v>1537</v>
      </c>
      <c r="C311">
        <v>2014</v>
      </c>
      <c r="D311" s="14">
        <v>41836</v>
      </c>
      <c r="E311" s="14">
        <v>41839</v>
      </c>
      <c r="F311" t="s">
        <v>23</v>
      </c>
      <c r="G311" t="s">
        <v>925</v>
      </c>
      <c r="H311" t="s">
        <v>926</v>
      </c>
      <c r="I311" t="s">
        <v>26</v>
      </c>
      <c r="J311" t="s">
        <v>27</v>
      </c>
      <c r="K311" t="s">
        <v>109</v>
      </c>
      <c r="L311" t="s">
        <v>110</v>
      </c>
      <c r="M311">
        <v>10024</v>
      </c>
      <c r="N311" t="s">
        <v>79</v>
      </c>
      <c r="O311" t="s">
        <v>1076</v>
      </c>
      <c r="P311" t="s">
        <v>31</v>
      </c>
      <c r="Q311" t="s">
        <v>33</v>
      </c>
      <c r="R311" t="s">
        <v>1077</v>
      </c>
      <c r="S311">
        <v>664.14599999999996</v>
      </c>
      <c r="T311">
        <v>6</v>
      </c>
      <c r="U311">
        <v>0.1</v>
      </c>
      <c r="V311">
        <v>88.552800000000005</v>
      </c>
    </row>
    <row r="312" spans="1:22" x14ac:dyDescent="0.35">
      <c r="A312">
        <v>311</v>
      </c>
      <c r="B312" t="s">
        <v>320</v>
      </c>
      <c r="C312">
        <v>2013</v>
      </c>
      <c r="D312" s="14">
        <v>41530</v>
      </c>
      <c r="E312" s="14">
        <v>41532</v>
      </c>
      <c r="F312" t="s">
        <v>23</v>
      </c>
      <c r="G312" t="s">
        <v>321</v>
      </c>
      <c r="H312" t="s">
        <v>322</v>
      </c>
      <c r="I312" t="s">
        <v>37</v>
      </c>
      <c r="J312" t="s">
        <v>27</v>
      </c>
      <c r="K312" t="s">
        <v>323</v>
      </c>
      <c r="L312" t="s">
        <v>163</v>
      </c>
      <c r="M312">
        <v>80004</v>
      </c>
      <c r="N312" t="s">
        <v>40</v>
      </c>
      <c r="O312" t="s">
        <v>324</v>
      </c>
      <c r="P312" t="s">
        <v>31</v>
      </c>
      <c r="Q312" t="s">
        <v>33</v>
      </c>
      <c r="R312" t="s">
        <v>325</v>
      </c>
      <c r="S312">
        <v>466.76800000000003</v>
      </c>
      <c r="T312">
        <v>2</v>
      </c>
      <c r="U312">
        <v>0.2</v>
      </c>
      <c r="V312">
        <v>52.511399999999981</v>
      </c>
    </row>
    <row r="313" spans="1:22" x14ac:dyDescent="0.35">
      <c r="A313">
        <v>5491</v>
      </c>
      <c r="B313" t="s">
        <v>1536</v>
      </c>
      <c r="C313">
        <v>2014</v>
      </c>
      <c r="D313" s="14">
        <v>41731</v>
      </c>
      <c r="E313" s="14">
        <v>41734</v>
      </c>
      <c r="F313" t="s">
        <v>23</v>
      </c>
      <c r="G313" t="s">
        <v>603</v>
      </c>
      <c r="H313" t="s">
        <v>604</v>
      </c>
      <c r="I313" t="s">
        <v>37</v>
      </c>
      <c r="J313" t="s">
        <v>27</v>
      </c>
      <c r="K313" t="s">
        <v>412</v>
      </c>
      <c r="L313" t="s">
        <v>45</v>
      </c>
      <c r="M313">
        <v>32216</v>
      </c>
      <c r="N313" t="s">
        <v>30</v>
      </c>
      <c r="O313" t="s">
        <v>1008</v>
      </c>
      <c r="P313" t="s">
        <v>31</v>
      </c>
      <c r="Q313" t="s">
        <v>33</v>
      </c>
      <c r="R313" t="s">
        <v>1009</v>
      </c>
      <c r="S313">
        <v>218.35200000000003</v>
      </c>
      <c r="T313">
        <v>3</v>
      </c>
      <c r="U313">
        <v>0.2</v>
      </c>
      <c r="V313">
        <v>-19.105800000000016</v>
      </c>
    </row>
    <row r="314" spans="1:22" x14ac:dyDescent="0.35">
      <c r="A314">
        <v>5485</v>
      </c>
      <c r="B314" t="s">
        <v>1533</v>
      </c>
      <c r="C314">
        <v>2014</v>
      </c>
      <c r="D314" s="14">
        <v>41670</v>
      </c>
      <c r="E314" s="14">
        <v>41675</v>
      </c>
      <c r="F314" t="s">
        <v>42</v>
      </c>
      <c r="G314" t="s">
        <v>82</v>
      </c>
      <c r="H314" t="s">
        <v>83</v>
      </c>
      <c r="I314" t="s">
        <v>26</v>
      </c>
      <c r="J314" t="s">
        <v>27</v>
      </c>
      <c r="K314" t="s">
        <v>382</v>
      </c>
      <c r="L314" t="s">
        <v>45</v>
      </c>
      <c r="M314">
        <v>33142</v>
      </c>
      <c r="N314" t="s">
        <v>30</v>
      </c>
      <c r="O314" t="s">
        <v>1534</v>
      </c>
      <c r="P314" t="s">
        <v>31</v>
      </c>
      <c r="Q314" t="s">
        <v>33</v>
      </c>
      <c r="R314" t="s">
        <v>1535</v>
      </c>
      <c r="S314">
        <v>419.13599999999997</v>
      </c>
      <c r="T314">
        <v>4</v>
      </c>
      <c r="U314">
        <v>0.2</v>
      </c>
      <c r="V314">
        <v>-68.1096</v>
      </c>
    </row>
    <row r="315" spans="1:22" x14ac:dyDescent="0.35">
      <c r="A315">
        <v>5469</v>
      </c>
      <c r="B315" t="s">
        <v>1532</v>
      </c>
      <c r="C315">
        <v>2011</v>
      </c>
      <c r="D315" s="14">
        <v>40812</v>
      </c>
      <c r="E315" s="14">
        <v>40813</v>
      </c>
      <c r="F315" t="s">
        <v>85</v>
      </c>
      <c r="G315" t="s">
        <v>1068</v>
      </c>
      <c r="H315" t="s">
        <v>1069</v>
      </c>
      <c r="I315" t="s">
        <v>61</v>
      </c>
      <c r="J315" t="s">
        <v>27</v>
      </c>
      <c r="K315" t="s">
        <v>290</v>
      </c>
      <c r="L315" t="s">
        <v>39</v>
      </c>
      <c r="M315">
        <v>92105</v>
      </c>
      <c r="N315" t="s">
        <v>40</v>
      </c>
      <c r="O315" t="s">
        <v>32</v>
      </c>
      <c r="P315" t="s">
        <v>31</v>
      </c>
      <c r="Q315" t="s">
        <v>33</v>
      </c>
      <c r="R315" t="s">
        <v>34</v>
      </c>
      <c r="S315">
        <v>585.55200000000002</v>
      </c>
      <c r="T315">
        <v>3</v>
      </c>
      <c r="U315">
        <v>0.2</v>
      </c>
      <c r="V315">
        <v>73.19399999999996</v>
      </c>
    </row>
    <row r="316" spans="1:22" x14ac:dyDescent="0.35">
      <c r="A316">
        <v>5468</v>
      </c>
      <c r="B316" t="s">
        <v>1531</v>
      </c>
      <c r="C316">
        <v>2013</v>
      </c>
      <c r="D316" s="14">
        <v>41435</v>
      </c>
      <c r="E316" s="14">
        <v>41440</v>
      </c>
      <c r="F316" t="s">
        <v>42</v>
      </c>
      <c r="G316" t="s">
        <v>458</v>
      </c>
      <c r="H316" t="s">
        <v>459</v>
      </c>
      <c r="I316" t="s">
        <v>26</v>
      </c>
      <c r="J316" t="s">
        <v>27</v>
      </c>
      <c r="K316" t="s">
        <v>70</v>
      </c>
      <c r="L316" t="s">
        <v>39</v>
      </c>
      <c r="M316">
        <v>94109</v>
      </c>
      <c r="N316" t="s">
        <v>40</v>
      </c>
      <c r="O316" t="s">
        <v>80</v>
      </c>
      <c r="P316" t="s">
        <v>31</v>
      </c>
      <c r="Q316" t="s">
        <v>33</v>
      </c>
      <c r="R316" t="s">
        <v>81</v>
      </c>
      <c r="S316">
        <v>122.352</v>
      </c>
      <c r="T316">
        <v>3</v>
      </c>
      <c r="U316">
        <v>0.2</v>
      </c>
      <c r="V316">
        <v>13.764599999999994</v>
      </c>
    </row>
    <row r="317" spans="1:22" x14ac:dyDescent="0.35">
      <c r="A317">
        <v>5355</v>
      </c>
      <c r="B317" t="s">
        <v>1530</v>
      </c>
      <c r="C317">
        <v>2011</v>
      </c>
      <c r="D317" s="14">
        <v>40676</v>
      </c>
      <c r="E317" s="14">
        <v>40682</v>
      </c>
      <c r="F317" t="s">
        <v>42</v>
      </c>
      <c r="G317" t="s">
        <v>1303</v>
      </c>
      <c r="H317" t="s">
        <v>1304</v>
      </c>
      <c r="I317" t="s">
        <v>37</v>
      </c>
      <c r="J317" t="s">
        <v>27</v>
      </c>
      <c r="K317" t="s">
        <v>38</v>
      </c>
      <c r="L317" t="s">
        <v>39</v>
      </c>
      <c r="M317">
        <v>90004</v>
      </c>
      <c r="N317" t="s">
        <v>40</v>
      </c>
      <c r="O317" t="s">
        <v>1133</v>
      </c>
      <c r="P317" t="s">
        <v>31</v>
      </c>
      <c r="Q317" t="s">
        <v>33</v>
      </c>
      <c r="R317" t="s">
        <v>1134</v>
      </c>
      <c r="S317">
        <v>279.45600000000002</v>
      </c>
      <c r="T317">
        <v>6</v>
      </c>
      <c r="U317">
        <v>0.2</v>
      </c>
      <c r="V317">
        <v>20.959199999999996</v>
      </c>
    </row>
    <row r="318" spans="1:22" x14ac:dyDescent="0.35">
      <c r="A318">
        <v>5316</v>
      </c>
      <c r="B318" t="s">
        <v>1529</v>
      </c>
      <c r="C318">
        <v>2013</v>
      </c>
      <c r="D318" s="14">
        <v>41397</v>
      </c>
      <c r="E318" s="14">
        <v>41403</v>
      </c>
      <c r="F318" t="s">
        <v>42</v>
      </c>
      <c r="G318" t="s">
        <v>612</v>
      </c>
      <c r="H318" t="s">
        <v>613</v>
      </c>
      <c r="I318" t="s">
        <v>26</v>
      </c>
      <c r="J318" t="s">
        <v>27</v>
      </c>
      <c r="K318" t="s">
        <v>950</v>
      </c>
      <c r="L318" t="s">
        <v>54</v>
      </c>
      <c r="M318">
        <v>27405</v>
      </c>
      <c r="N318" t="s">
        <v>30</v>
      </c>
      <c r="O318" t="s">
        <v>721</v>
      </c>
      <c r="P318" t="s">
        <v>31</v>
      </c>
      <c r="Q318" t="s">
        <v>33</v>
      </c>
      <c r="R318" t="s">
        <v>722</v>
      </c>
      <c r="S318">
        <v>187.05600000000001</v>
      </c>
      <c r="T318">
        <v>9</v>
      </c>
      <c r="U318">
        <v>0.2</v>
      </c>
      <c r="V318">
        <v>11.69100000000001</v>
      </c>
    </row>
    <row r="319" spans="1:22" x14ac:dyDescent="0.35">
      <c r="A319">
        <v>318</v>
      </c>
      <c r="B319" t="s">
        <v>329</v>
      </c>
      <c r="C319">
        <v>2011</v>
      </c>
      <c r="D319" s="14">
        <v>40851</v>
      </c>
      <c r="E319" s="14">
        <v>40856</v>
      </c>
      <c r="F319" t="s">
        <v>42</v>
      </c>
      <c r="G319" t="s">
        <v>330</v>
      </c>
      <c r="H319" t="s">
        <v>331</v>
      </c>
      <c r="I319" t="s">
        <v>61</v>
      </c>
      <c r="J319" t="s">
        <v>27</v>
      </c>
      <c r="K319" t="s">
        <v>109</v>
      </c>
      <c r="L319" t="s">
        <v>110</v>
      </c>
      <c r="M319">
        <v>10024</v>
      </c>
      <c r="N319" t="s">
        <v>79</v>
      </c>
      <c r="O319" t="s">
        <v>332</v>
      </c>
      <c r="P319" t="s">
        <v>31</v>
      </c>
      <c r="Q319" t="s">
        <v>33</v>
      </c>
      <c r="R319" t="s">
        <v>333</v>
      </c>
      <c r="S319">
        <v>135.88200000000001</v>
      </c>
      <c r="T319">
        <v>1</v>
      </c>
      <c r="U319">
        <v>0.1</v>
      </c>
      <c r="V319">
        <v>24.156800000000004</v>
      </c>
    </row>
    <row r="320" spans="1:22" x14ac:dyDescent="0.35">
      <c r="A320">
        <v>5309</v>
      </c>
      <c r="B320" t="s">
        <v>1528</v>
      </c>
      <c r="C320">
        <v>2014</v>
      </c>
      <c r="D320" s="14">
        <v>41963</v>
      </c>
      <c r="E320" s="14">
        <v>41965</v>
      </c>
      <c r="F320" t="s">
        <v>85</v>
      </c>
      <c r="G320" t="s">
        <v>1377</v>
      </c>
      <c r="H320" t="s">
        <v>1378</v>
      </c>
      <c r="I320" t="s">
        <v>26</v>
      </c>
      <c r="J320" t="s">
        <v>27</v>
      </c>
      <c r="K320" t="s">
        <v>84</v>
      </c>
      <c r="L320" t="s">
        <v>63</v>
      </c>
      <c r="M320">
        <v>77095</v>
      </c>
      <c r="N320" t="s">
        <v>64</v>
      </c>
      <c r="O320" t="s">
        <v>1008</v>
      </c>
      <c r="P320" t="s">
        <v>31</v>
      </c>
      <c r="Q320" t="s">
        <v>33</v>
      </c>
      <c r="R320" t="s">
        <v>1009</v>
      </c>
      <c r="S320">
        <v>191.05799999999999</v>
      </c>
      <c r="T320">
        <v>3</v>
      </c>
      <c r="U320">
        <v>0.3</v>
      </c>
      <c r="V320">
        <v>-46.399800000000013</v>
      </c>
    </row>
    <row r="321" spans="1:22" x14ac:dyDescent="0.35">
      <c r="A321">
        <v>5304</v>
      </c>
      <c r="B321" t="s">
        <v>1527</v>
      </c>
      <c r="C321">
        <v>2011</v>
      </c>
      <c r="D321" s="14">
        <v>40863</v>
      </c>
      <c r="E321" s="14">
        <v>40867</v>
      </c>
      <c r="F321" t="s">
        <v>42</v>
      </c>
      <c r="G321" t="s">
        <v>574</v>
      </c>
      <c r="H321" t="s">
        <v>575</v>
      </c>
      <c r="I321" t="s">
        <v>26</v>
      </c>
      <c r="J321" t="s">
        <v>27</v>
      </c>
      <c r="K321" t="s">
        <v>141</v>
      </c>
      <c r="L321" t="s">
        <v>94</v>
      </c>
      <c r="M321">
        <v>62521</v>
      </c>
      <c r="N321" t="s">
        <v>64</v>
      </c>
      <c r="O321" t="s">
        <v>1180</v>
      </c>
      <c r="P321" t="s">
        <v>31</v>
      </c>
      <c r="Q321" t="s">
        <v>33</v>
      </c>
      <c r="R321" t="s">
        <v>1181</v>
      </c>
      <c r="S321">
        <v>37.295999999999999</v>
      </c>
      <c r="T321">
        <v>2</v>
      </c>
      <c r="U321">
        <v>0.3</v>
      </c>
      <c r="V321">
        <v>-1.0656000000000017</v>
      </c>
    </row>
    <row r="322" spans="1:22" x14ac:dyDescent="0.35">
      <c r="A322">
        <v>5291</v>
      </c>
      <c r="B322" t="s">
        <v>1526</v>
      </c>
      <c r="C322">
        <v>2011</v>
      </c>
      <c r="D322" s="14">
        <v>40794</v>
      </c>
      <c r="E322" s="14">
        <v>40801</v>
      </c>
      <c r="F322" t="s">
        <v>42</v>
      </c>
      <c r="G322" t="s">
        <v>820</v>
      </c>
      <c r="H322" t="s">
        <v>821</v>
      </c>
      <c r="I322" t="s">
        <v>26</v>
      </c>
      <c r="J322" t="s">
        <v>27</v>
      </c>
      <c r="K322" t="s">
        <v>84</v>
      </c>
      <c r="L322" t="s">
        <v>63</v>
      </c>
      <c r="M322">
        <v>77036</v>
      </c>
      <c r="N322" t="s">
        <v>64</v>
      </c>
      <c r="O322" t="s">
        <v>225</v>
      </c>
      <c r="P322" t="s">
        <v>31</v>
      </c>
      <c r="Q322" t="s">
        <v>33</v>
      </c>
      <c r="R322" t="s">
        <v>226</v>
      </c>
      <c r="S322">
        <v>966.69999999999982</v>
      </c>
      <c r="T322">
        <v>5</v>
      </c>
      <c r="U322">
        <v>0.3</v>
      </c>
      <c r="V322">
        <v>-13.810000000000116</v>
      </c>
    </row>
    <row r="323" spans="1:22" x14ac:dyDescent="0.35">
      <c r="A323">
        <v>5278</v>
      </c>
      <c r="B323" t="s">
        <v>1525</v>
      </c>
      <c r="C323">
        <v>2011</v>
      </c>
      <c r="D323" s="14">
        <v>40799</v>
      </c>
      <c r="E323" s="14">
        <v>40803</v>
      </c>
      <c r="F323" t="s">
        <v>42</v>
      </c>
      <c r="G323" t="s">
        <v>1113</v>
      </c>
      <c r="H323" t="s">
        <v>1114</v>
      </c>
      <c r="I323" t="s">
        <v>61</v>
      </c>
      <c r="J323" t="s">
        <v>27</v>
      </c>
      <c r="K323" t="s">
        <v>1370</v>
      </c>
      <c r="L323" t="s">
        <v>63</v>
      </c>
      <c r="M323">
        <v>79762</v>
      </c>
      <c r="N323" t="s">
        <v>64</v>
      </c>
      <c r="O323" t="s">
        <v>237</v>
      </c>
      <c r="P323" t="s">
        <v>31</v>
      </c>
      <c r="Q323" t="s">
        <v>33</v>
      </c>
      <c r="R323" t="s">
        <v>238</v>
      </c>
      <c r="S323">
        <v>340.11599999999999</v>
      </c>
      <c r="T323">
        <v>6</v>
      </c>
      <c r="U323">
        <v>0.3</v>
      </c>
      <c r="V323">
        <v>-9.717599999999976</v>
      </c>
    </row>
    <row r="324" spans="1:22" x14ac:dyDescent="0.35">
      <c r="A324">
        <v>5275</v>
      </c>
      <c r="B324" t="s">
        <v>1524</v>
      </c>
      <c r="C324">
        <v>2012</v>
      </c>
      <c r="D324" s="14">
        <v>41220</v>
      </c>
      <c r="E324" s="14">
        <v>41222</v>
      </c>
      <c r="F324" t="s">
        <v>23</v>
      </c>
      <c r="G324" t="s">
        <v>1200</v>
      </c>
      <c r="H324" t="s">
        <v>1201</v>
      </c>
      <c r="I324" t="s">
        <v>26</v>
      </c>
      <c r="J324" t="s">
        <v>27</v>
      </c>
      <c r="K324" t="s">
        <v>571</v>
      </c>
      <c r="L324" t="s">
        <v>1092</v>
      </c>
      <c r="M324" t="s">
        <v>1093</v>
      </c>
      <c r="N324" t="s">
        <v>79</v>
      </c>
      <c r="O324" t="s">
        <v>473</v>
      </c>
      <c r="P324" t="s">
        <v>31</v>
      </c>
      <c r="Q324" t="s">
        <v>33</v>
      </c>
      <c r="R324" t="s">
        <v>474</v>
      </c>
      <c r="S324">
        <v>715.2</v>
      </c>
      <c r="T324">
        <v>3</v>
      </c>
      <c r="U324">
        <v>0</v>
      </c>
      <c r="V324">
        <v>178.79999999999998</v>
      </c>
    </row>
    <row r="325" spans="1:22" x14ac:dyDescent="0.35">
      <c r="A325">
        <v>5255</v>
      </c>
      <c r="B325" t="s">
        <v>1522</v>
      </c>
      <c r="C325">
        <v>2012</v>
      </c>
      <c r="D325" s="14">
        <v>40973</v>
      </c>
      <c r="E325" s="14">
        <v>40975</v>
      </c>
      <c r="F325" t="s">
        <v>23</v>
      </c>
      <c r="G325" t="s">
        <v>302</v>
      </c>
      <c r="H325" t="s">
        <v>303</v>
      </c>
      <c r="I325" t="s">
        <v>37</v>
      </c>
      <c r="J325" t="s">
        <v>27</v>
      </c>
      <c r="K325" t="s">
        <v>1523</v>
      </c>
      <c r="L325" t="s">
        <v>78</v>
      </c>
      <c r="M325">
        <v>18018</v>
      </c>
      <c r="N325" t="s">
        <v>79</v>
      </c>
      <c r="O325" t="s">
        <v>484</v>
      </c>
      <c r="P325" t="s">
        <v>31</v>
      </c>
      <c r="Q325" t="s">
        <v>33</v>
      </c>
      <c r="R325" t="s">
        <v>485</v>
      </c>
      <c r="S325">
        <v>99.372</v>
      </c>
      <c r="T325">
        <v>2</v>
      </c>
      <c r="U325">
        <v>0.3</v>
      </c>
      <c r="V325">
        <v>-7.0979999999999919</v>
      </c>
    </row>
    <row r="326" spans="1:22" x14ac:dyDescent="0.35">
      <c r="A326">
        <v>5234</v>
      </c>
      <c r="B326" t="s">
        <v>1521</v>
      </c>
      <c r="C326">
        <v>2011</v>
      </c>
      <c r="D326" s="14">
        <v>40834</v>
      </c>
      <c r="E326" s="14">
        <v>40838</v>
      </c>
      <c r="F326" t="s">
        <v>42</v>
      </c>
      <c r="G326" t="s">
        <v>1151</v>
      </c>
      <c r="H326" t="s">
        <v>1152</v>
      </c>
      <c r="I326" t="s">
        <v>37</v>
      </c>
      <c r="J326" t="s">
        <v>27</v>
      </c>
      <c r="K326" t="s">
        <v>1397</v>
      </c>
      <c r="L326" t="s">
        <v>447</v>
      </c>
      <c r="M326">
        <v>71854</v>
      </c>
      <c r="N326" t="s">
        <v>30</v>
      </c>
      <c r="O326" t="s">
        <v>1507</v>
      </c>
      <c r="P326" t="s">
        <v>31</v>
      </c>
      <c r="Q326" t="s">
        <v>33</v>
      </c>
      <c r="R326" t="s">
        <v>1508</v>
      </c>
      <c r="S326">
        <v>605.34</v>
      </c>
      <c r="T326">
        <v>6</v>
      </c>
      <c r="U326">
        <v>0</v>
      </c>
      <c r="V326">
        <v>145.2816</v>
      </c>
    </row>
    <row r="327" spans="1:22" x14ac:dyDescent="0.35">
      <c r="A327">
        <v>5220</v>
      </c>
      <c r="B327" t="s">
        <v>1520</v>
      </c>
      <c r="C327">
        <v>2014</v>
      </c>
      <c r="D327" s="14">
        <v>41884</v>
      </c>
      <c r="E327" s="14">
        <v>41884</v>
      </c>
      <c r="F327" t="s">
        <v>360</v>
      </c>
      <c r="G327" t="s">
        <v>498</v>
      </c>
      <c r="H327" t="s">
        <v>499</v>
      </c>
      <c r="I327" t="s">
        <v>26</v>
      </c>
      <c r="J327" t="s">
        <v>27</v>
      </c>
      <c r="K327" t="s">
        <v>270</v>
      </c>
      <c r="L327" t="s">
        <v>100</v>
      </c>
      <c r="M327">
        <v>48205</v>
      </c>
      <c r="N327" t="s">
        <v>64</v>
      </c>
      <c r="O327" t="s">
        <v>1256</v>
      </c>
      <c r="P327" t="s">
        <v>31</v>
      </c>
      <c r="Q327" t="s">
        <v>33</v>
      </c>
      <c r="R327" t="s">
        <v>1257</v>
      </c>
      <c r="S327">
        <v>498.26000000000005</v>
      </c>
      <c r="T327">
        <v>7</v>
      </c>
      <c r="U327">
        <v>0</v>
      </c>
      <c r="V327">
        <v>134.53020000000001</v>
      </c>
    </row>
    <row r="328" spans="1:22" x14ac:dyDescent="0.35">
      <c r="A328">
        <v>5189</v>
      </c>
      <c r="B328" t="s">
        <v>1519</v>
      </c>
      <c r="C328">
        <v>2012</v>
      </c>
      <c r="D328" s="14">
        <v>41165</v>
      </c>
      <c r="E328" s="14">
        <v>41170</v>
      </c>
      <c r="F328" t="s">
        <v>42</v>
      </c>
      <c r="G328" t="s">
        <v>520</v>
      </c>
      <c r="H328" t="s">
        <v>521</v>
      </c>
      <c r="I328" t="s">
        <v>26</v>
      </c>
      <c r="J328" t="s">
        <v>27</v>
      </c>
      <c r="K328" t="s">
        <v>172</v>
      </c>
      <c r="L328" t="s">
        <v>106</v>
      </c>
      <c r="M328">
        <v>47201</v>
      </c>
      <c r="N328" t="s">
        <v>64</v>
      </c>
      <c r="O328" t="s">
        <v>407</v>
      </c>
      <c r="P328" t="s">
        <v>31</v>
      </c>
      <c r="Q328" t="s">
        <v>33</v>
      </c>
      <c r="R328" t="s">
        <v>408</v>
      </c>
      <c r="S328">
        <v>1516.2</v>
      </c>
      <c r="T328">
        <v>7</v>
      </c>
      <c r="U328">
        <v>0</v>
      </c>
      <c r="V328">
        <v>394.21199999999999</v>
      </c>
    </row>
    <row r="329" spans="1:22" x14ac:dyDescent="0.35">
      <c r="A329">
        <v>5171</v>
      </c>
      <c r="B329" t="s">
        <v>1518</v>
      </c>
      <c r="C329">
        <v>2013</v>
      </c>
      <c r="D329" s="14">
        <v>41422</v>
      </c>
      <c r="E329" s="14">
        <v>41424</v>
      </c>
      <c r="F329" t="s">
        <v>23</v>
      </c>
      <c r="G329" t="s">
        <v>372</v>
      </c>
      <c r="H329" t="s">
        <v>373</v>
      </c>
      <c r="I329" t="s">
        <v>37</v>
      </c>
      <c r="J329" t="s">
        <v>27</v>
      </c>
      <c r="K329" t="s">
        <v>270</v>
      </c>
      <c r="L329" t="s">
        <v>100</v>
      </c>
      <c r="M329">
        <v>48205</v>
      </c>
      <c r="N329" t="s">
        <v>64</v>
      </c>
      <c r="O329" t="s">
        <v>489</v>
      </c>
      <c r="P329" t="s">
        <v>31</v>
      </c>
      <c r="Q329" t="s">
        <v>33</v>
      </c>
      <c r="R329" t="s">
        <v>490</v>
      </c>
      <c r="S329">
        <v>3504.9</v>
      </c>
      <c r="T329">
        <v>5</v>
      </c>
      <c r="U329">
        <v>0</v>
      </c>
      <c r="V329">
        <v>700.98000000000013</v>
      </c>
    </row>
    <row r="330" spans="1:22" x14ac:dyDescent="0.35">
      <c r="A330">
        <v>329</v>
      </c>
      <c r="B330" t="s">
        <v>338</v>
      </c>
      <c r="C330">
        <v>2013</v>
      </c>
      <c r="D330" s="14">
        <v>41517</v>
      </c>
      <c r="E330" s="14">
        <v>41519</v>
      </c>
      <c r="F330" t="s">
        <v>85</v>
      </c>
      <c r="G330" t="s">
        <v>339</v>
      </c>
      <c r="H330" t="s">
        <v>340</v>
      </c>
      <c r="I330" t="s">
        <v>26</v>
      </c>
      <c r="J330" t="s">
        <v>27</v>
      </c>
      <c r="K330" t="s">
        <v>77</v>
      </c>
      <c r="L330" t="s">
        <v>78</v>
      </c>
      <c r="M330">
        <v>19143</v>
      </c>
      <c r="N330" t="s">
        <v>79</v>
      </c>
      <c r="O330" t="s">
        <v>341</v>
      </c>
      <c r="P330" t="s">
        <v>31</v>
      </c>
      <c r="Q330" t="s">
        <v>33</v>
      </c>
      <c r="R330" t="s">
        <v>342</v>
      </c>
      <c r="S330">
        <v>786.74400000000003</v>
      </c>
      <c r="T330">
        <v>4</v>
      </c>
      <c r="U330">
        <v>0.3</v>
      </c>
      <c r="V330">
        <v>-258.50160000000011</v>
      </c>
    </row>
    <row r="331" spans="1:22" x14ac:dyDescent="0.35">
      <c r="A331">
        <v>5168</v>
      </c>
      <c r="B331" t="s">
        <v>1517</v>
      </c>
      <c r="C331">
        <v>2011</v>
      </c>
      <c r="D331" s="14">
        <v>40857</v>
      </c>
      <c r="E331" s="14">
        <v>40863</v>
      </c>
      <c r="F331" t="s">
        <v>42</v>
      </c>
      <c r="G331" t="s">
        <v>1346</v>
      </c>
      <c r="H331" t="s">
        <v>1347</v>
      </c>
      <c r="I331" t="s">
        <v>26</v>
      </c>
      <c r="J331" t="s">
        <v>27</v>
      </c>
      <c r="K331" t="s">
        <v>1110</v>
      </c>
      <c r="L331" t="s">
        <v>100</v>
      </c>
      <c r="M331">
        <v>48640</v>
      </c>
      <c r="N331" t="s">
        <v>64</v>
      </c>
      <c r="O331" t="s">
        <v>507</v>
      </c>
      <c r="P331" t="s">
        <v>31</v>
      </c>
      <c r="Q331" t="s">
        <v>33</v>
      </c>
      <c r="R331" t="s">
        <v>508</v>
      </c>
      <c r="S331">
        <v>563.93999999999994</v>
      </c>
      <c r="T331">
        <v>3</v>
      </c>
      <c r="U331">
        <v>0</v>
      </c>
      <c r="V331">
        <v>112.78800000000001</v>
      </c>
    </row>
    <row r="332" spans="1:22" x14ac:dyDescent="0.35">
      <c r="A332">
        <v>5164</v>
      </c>
      <c r="B332" t="s">
        <v>1516</v>
      </c>
      <c r="C332">
        <v>2012</v>
      </c>
      <c r="D332" s="14">
        <v>41096</v>
      </c>
      <c r="E332" s="14">
        <v>41101</v>
      </c>
      <c r="F332" t="s">
        <v>42</v>
      </c>
      <c r="G332" t="s">
        <v>1309</v>
      </c>
      <c r="H332" t="s">
        <v>1310</v>
      </c>
      <c r="I332" t="s">
        <v>26</v>
      </c>
      <c r="J332" t="s">
        <v>27</v>
      </c>
      <c r="K332" t="s">
        <v>203</v>
      </c>
      <c r="L332" t="s">
        <v>39</v>
      </c>
      <c r="M332">
        <v>91104</v>
      </c>
      <c r="N332" t="s">
        <v>40</v>
      </c>
      <c r="O332" t="s">
        <v>115</v>
      </c>
      <c r="P332" t="s">
        <v>31</v>
      </c>
      <c r="Q332" t="s">
        <v>33</v>
      </c>
      <c r="R332" t="s">
        <v>116</v>
      </c>
      <c r="S332">
        <v>170.35200000000003</v>
      </c>
      <c r="T332">
        <v>3</v>
      </c>
      <c r="U332">
        <v>0.2</v>
      </c>
      <c r="V332">
        <v>-17.035200000000003</v>
      </c>
    </row>
    <row r="333" spans="1:22" x14ac:dyDescent="0.35">
      <c r="A333">
        <v>5163</v>
      </c>
      <c r="B333" t="s">
        <v>1515</v>
      </c>
      <c r="C333">
        <v>2013</v>
      </c>
      <c r="D333" s="14">
        <v>41597</v>
      </c>
      <c r="E333" s="14">
        <v>41602</v>
      </c>
      <c r="F333" t="s">
        <v>23</v>
      </c>
      <c r="G333" t="s">
        <v>494</v>
      </c>
      <c r="H333" t="s">
        <v>495</v>
      </c>
      <c r="I333" t="s">
        <v>26</v>
      </c>
      <c r="J333" t="s">
        <v>27</v>
      </c>
      <c r="K333" t="s">
        <v>315</v>
      </c>
      <c r="L333" t="s">
        <v>100</v>
      </c>
      <c r="M333">
        <v>48180</v>
      </c>
      <c r="N333" t="s">
        <v>64</v>
      </c>
      <c r="O333" t="s">
        <v>148</v>
      </c>
      <c r="P333" t="s">
        <v>31</v>
      </c>
      <c r="Q333" t="s">
        <v>33</v>
      </c>
      <c r="R333" t="s">
        <v>149</v>
      </c>
      <c r="S333">
        <v>301.95999999999998</v>
      </c>
      <c r="T333">
        <v>2</v>
      </c>
      <c r="U333">
        <v>0</v>
      </c>
      <c r="V333">
        <v>33.215599999999995</v>
      </c>
    </row>
    <row r="334" spans="1:22" x14ac:dyDescent="0.35">
      <c r="A334">
        <v>5158</v>
      </c>
      <c r="B334" t="s">
        <v>1514</v>
      </c>
      <c r="C334">
        <v>2014</v>
      </c>
      <c r="D334" s="14">
        <v>41821</v>
      </c>
      <c r="E334" s="14">
        <v>41825</v>
      </c>
      <c r="F334" t="s">
        <v>23</v>
      </c>
      <c r="G334" t="s">
        <v>1299</v>
      </c>
      <c r="H334" t="s">
        <v>1300</v>
      </c>
      <c r="I334" t="s">
        <v>61</v>
      </c>
      <c r="J334" t="s">
        <v>27</v>
      </c>
      <c r="K334" t="s">
        <v>122</v>
      </c>
      <c r="L334" t="s">
        <v>94</v>
      </c>
      <c r="M334">
        <v>60653</v>
      </c>
      <c r="N334" t="s">
        <v>64</v>
      </c>
      <c r="O334" t="s">
        <v>1420</v>
      </c>
      <c r="P334" t="s">
        <v>31</v>
      </c>
      <c r="Q334" t="s">
        <v>33</v>
      </c>
      <c r="R334" t="s">
        <v>1421</v>
      </c>
      <c r="S334">
        <v>569.05799999999999</v>
      </c>
      <c r="T334">
        <v>3</v>
      </c>
      <c r="U334">
        <v>0.3</v>
      </c>
      <c r="V334">
        <v>-178.84680000000006</v>
      </c>
    </row>
    <row r="335" spans="1:22" x14ac:dyDescent="0.35">
      <c r="A335">
        <v>5149</v>
      </c>
      <c r="B335" t="s">
        <v>1512</v>
      </c>
      <c r="C335">
        <v>2014</v>
      </c>
      <c r="D335" s="14">
        <v>41998</v>
      </c>
      <c r="E335" s="14">
        <v>42005</v>
      </c>
      <c r="F335" t="s">
        <v>42</v>
      </c>
      <c r="G335" t="s">
        <v>656</v>
      </c>
      <c r="H335" t="s">
        <v>657</v>
      </c>
      <c r="I335" t="s">
        <v>61</v>
      </c>
      <c r="J335" t="s">
        <v>27</v>
      </c>
      <c r="K335" t="s">
        <v>1513</v>
      </c>
      <c r="L335" t="s">
        <v>128</v>
      </c>
      <c r="M335">
        <v>85224</v>
      </c>
      <c r="N335" t="s">
        <v>40</v>
      </c>
      <c r="O335" t="s">
        <v>648</v>
      </c>
      <c r="P335" t="s">
        <v>31</v>
      </c>
      <c r="Q335" t="s">
        <v>33</v>
      </c>
      <c r="R335" t="s">
        <v>649</v>
      </c>
      <c r="S335">
        <v>842.37600000000009</v>
      </c>
      <c r="T335">
        <v>3</v>
      </c>
      <c r="U335">
        <v>0.2</v>
      </c>
      <c r="V335">
        <v>105.29699999999988</v>
      </c>
    </row>
    <row r="336" spans="1:22" x14ac:dyDescent="0.35">
      <c r="A336">
        <v>5142</v>
      </c>
      <c r="B336" t="s">
        <v>1511</v>
      </c>
      <c r="C336">
        <v>2013</v>
      </c>
      <c r="D336" s="14">
        <v>41366</v>
      </c>
      <c r="E336" s="14">
        <v>41370</v>
      </c>
      <c r="F336" t="s">
        <v>42</v>
      </c>
      <c r="G336" t="s">
        <v>502</v>
      </c>
      <c r="H336" t="s">
        <v>503</v>
      </c>
      <c r="I336" t="s">
        <v>26</v>
      </c>
      <c r="J336" t="s">
        <v>27</v>
      </c>
      <c r="K336" t="s">
        <v>109</v>
      </c>
      <c r="L336" t="s">
        <v>110</v>
      </c>
      <c r="M336">
        <v>10009</v>
      </c>
      <c r="N336" t="s">
        <v>79</v>
      </c>
      <c r="O336" t="s">
        <v>32</v>
      </c>
      <c r="P336" t="s">
        <v>31</v>
      </c>
      <c r="Q336" t="s">
        <v>33</v>
      </c>
      <c r="R336" t="s">
        <v>34</v>
      </c>
      <c r="S336">
        <v>1317.492</v>
      </c>
      <c r="T336">
        <v>6</v>
      </c>
      <c r="U336">
        <v>0.1</v>
      </c>
      <c r="V336">
        <v>292.77599999999995</v>
      </c>
    </row>
    <row r="337" spans="1:22" x14ac:dyDescent="0.35">
      <c r="A337">
        <v>5106</v>
      </c>
      <c r="B337" t="s">
        <v>1510</v>
      </c>
      <c r="C337">
        <v>2011</v>
      </c>
      <c r="D337" s="14">
        <v>40891</v>
      </c>
      <c r="E337" s="14">
        <v>40897</v>
      </c>
      <c r="F337" t="s">
        <v>42</v>
      </c>
      <c r="G337" t="s">
        <v>617</v>
      </c>
      <c r="H337" t="s">
        <v>618</v>
      </c>
      <c r="I337" t="s">
        <v>26</v>
      </c>
      <c r="J337" t="s">
        <v>27</v>
      </c>
      <c r="K337" t="s">
        <v>810</v>
      </c>
      <c r="L337" t="s">
        <v>45</v>
      </c>
      <c r="M337">
        <v>32725</v>
      </c>
      <c r="N337" t="s">
        <v>30</v>
      </c>
      <c r="O337" t="s">
        <v>1133</v>
      </c>
      <c r="P337" t="s">
        <v>31</v>
      </c>
      <c r="Q337" t="s">
        <v>33</v>
      </c>
      <c r="R337" t="s">
        <v>1134</v>
      </c>
      <c r="S337">
        <v>186.304</v>
      </c>
      <c r="T337">
        <v>4</v>
      </c>
      <c r="U337">
        <v>0.2</v>
      </c>
      <c r="V337">
        <v>13.972799999999999</v>
      </c>
    </row>
    <row r="338" spans="1:22" x14ac:dyDescent="0.35">
      <c r="A338">
        <v>5033</v>
      </c>
      <c r="B338" t="s">
        <v>1509</v>
      </c>
      <c r="C338">
        <v>2013</v>
      </c>
      <c r="D338" s="14">
        <v>41635</v>
      </c>
      <c r="E338" s="14">
        <v>41642</v>
      </c>
      <c r="F338" t="s">
        <v>42</v>
      </c>
      <c r="G338" t="s">
        <v>415</v>
      </c>
      <c r="H338" t="s">
        <v>416</v>
      </c>
      <c r="I338" t="s">
        <v>37</v>
      </c>
      <c r="J338" t="s">
        <v>27</v>
      </c>
      <c r="K338" t="s">
        <v>862</v>
      </c>
      <c r="L338" t="s">
        <v>249</v>
      </c>
      <c r="M338">
        <v>8360</v>
      </c>
      <c r="N338" t="s">
        <v>79</v>
      </c>
      <c r="O338" t="s">
        <v>115</v>
      </c>
      <c r="P338" t="s">
        <v>31</v>
      </c>
      <c r="Q338" t="s">
        <v>33</v>
      </c>
      <c r="R338" t="s">
        <v>116</v>
      </c>
      <c r="S338">
        <v>212.94</v>
      </c>
      <c r="T338">
        <v>3</v>
      </c>
      <c r="U338">
        <v>0</v>
      </c>
      <c r="V338">
        <v>25.552800000000005</v>
      </c>
    </row>
    <row r="339" spans="1:22" x14ac:dyDescent="0.35">
      <c r="A339">
        <v>5028</v>
      </c>
      <c r="B339" t="s">
        <v>1506</v>
      </c>
      <c r="C339">
        <v>2014</v>
      </c>
      <c r="D339" s="14">
        <v>41850</v>
      </c>
      <c r="E339" s="14">
        <v>41855</v>
      </c>
      <c r="F339" t="s">
        <v>42</v>
      </c>
      <c r="G339" t="s">
        <v>601</v>
      </c>
      <c r="H339" t="s">
        <v>602</v>
      </c>
      <c r="I339" t="s">
        <v>26</v>
      </c>
      <c r="J339" t="s">
        <v>27</v>
      </c>
      <c r="K339" t="s">
        <v>1011</v>
      </c>
      <c r="L339" t="s">
        <v>217</v>
      </c>
      <c r="M339">
        <v>73120</v>
      </c>
      <c r="N339" t="s">
        <v>64</v>
      </c>
      <c r="O339" t="s">
        <v>1507</v>
      </c>
      <c r="P339" t="s">
        <v>31</v>
      </c>
      <c r="Q339" t="s">
        <v>33</v>
      </c>
      <c r="R339" t="s">
        <v>1508</v>
      </c>
      <c r="S339">
        <v>302.67</v>
      </c>
      <c r="T339">
        <v>3</v>
      </c>
      <c r="U339">
        <v>0</v>
      </c>
      <c r="V339">
        <v>72.640799999999999</v>
      </c>
    </row>
    <row r="340" spans="1:22" x14ac:dyDescent="0.35">
      <c r="A340">
        <v>4988</v>
      </c>
      <c r="B340" t="s">
        <v>1503</v>
      </c>
      <c r="C340">
        <v>2013</v>
      </c>
      <c r="D340" s="14">
        <v>41389</v>
      </c>
      <c r="E340" s="14">
        <v>41393</v>
      </c>
      <c r="F340" t="s">
        <v>42</v>
      </c>
      <c r="G340" t="s">
        <v>1186</v>
      </c>
      <c r="H340" t="s">
        <v>1187</v>
      </c>
      <c r="I340" t="s">
        <v>61</v>
      </c>
      <c r="J340" t="s">
        <v>27</v>
      </c>
      <c r="K340" t="s">
        <v>309</v>
      </c>
      <c r="L340" t="s">
        <v>163</v>
      </c>
      <c r="M340">
        <v>80906</v>
      </c>
      <c r="N340" t="s">
        <v>40</v>
      </c>
      <c r="O340" t="s">
        <v>225</v>
      </c>
      <c r="P340" t="s">
        <v>31</v>
      </c>
      <c r="Q340" t="s">
        <v>33</v>
      </c>
      <c r="R340" t="s">
        <v>226</v>
      </c>
      <c r="S340">
        <v>1325.76</v>
      </c>
      <c r="T340">
        <v>6</v>
      </c>
      <c r="U340">
        <v>0.2</v>
      </c>
      <c r="V340">
        <v>149.14799999999991</v>
      </c>
    </row>
    <row r="341" spans="1:22" x14ac:dyDescent="0.35">
      <c r="A341">
        <v>4971</v>
      </c>
      <c r="B341" t="s">
        <v>1502</v>
      </c>
      <c r="C341">
        <v>2013</v>
      </c>
      <c r="D341" s="14">
        <v>41585</v>
      </c>
      <c r="E341" s="14">
        <v>41588</v>
      </c>
      <c r="F341" t="s">
        <v>85</v>
      </c>
      <c r="G341" t="s">
        <v>307</v>
      </c>
      <c r="H341" t="s">
        <v>308</v>
      </c>
      <c r="I341" t="s">
        <v>37</v>
      </c>
      <c r="J341" t="s">
        <v>27</v>
      </c>
      <c r="K341" t="s">
        <v>412</v>
      </c>
      <c r="L341" t="s">
        <v>45</v>
      </c>
      <c r="M341">
        <v>32216</v>
      </c>
      <c r="N341" t="s">
        <v>30</v>
      </c>
      <c r="O341" t="s">
        <v>137</v>
      </c>
      <c r="P341" t="s">
        <v>31</v>
      </c>
      <c r="Q341" t="s">
        <v>33</v>
      </c>
      <c r="R341" t="s">
        <v>138</v>
      </c>
      <c r="S341">
        <v>207.98400000000004</v>
      </c>
      <c r="T341">
        <v>2</v>
      </c>
      <c r="U341">
        <v>0.2</v>
      </c>
      <c r="V341">
        <v>-28.597800000000007</v>
      </c>
    </row>
    <row r="342" spans="1:22" x14ac:dyDescent="0.35">
      <c r="A342">
        <v>4970</v>
      </c>
      <c r="B342" t="s">
        <v>1501</v>
      </c>
      <c r="C342">
        <v>2012</v>
      </c>
      <c r="D342" s="14">
        <v>41123</v>
      </c>
      <c r="E342" s="14">
        <v>41126</v>
      </c>
      <c r="F342" t="s">
        <v>23</v>
      </c>
      <c r="G342" t="s">
        <v>960</v>
      </c>
      <c r="H342" t="s">
        <v>961</v>
      </c>
      <c r="I342" t="s">
        <v>61</v>
      </c>
      <c r="J342" t="s">
        <v>27</v>
      </c>
      <c r="K342" t="s">
        <v>801</v>
      </c>
      <c r="L342" t="s">
        <v>379</v>
      </c>
      <c r="M342">
        <v>2908</v>
      </c>
      <c r="N342" t="s">
        <v>79</v>
      </c>
      <c r="O342" t="s">
        <v>799</v>
      </c>
      <c r="P342" t="s">
        <v>31</v>
      </c>
      <c r="Q342" t="s">
        <v>33</v>
      </c>
      <c r="R342" t="s">
        <v>800</v>
      </c>
      <c r="S342">
        <v>110.98</v>
      </c>
      <c r="T342">
        <v>1</v>
      </c>
      <c r="U342">
        <v>0</v>
      </c>
      <c r="V342">
        <v>15.537199999999999</v>
      </c>
    </row>
    <row r="343" spans="1:22" x14ac:dyDescent="0.35">
      <c r="A343">
        <v>4962</v>
      </c>
      <c r="B343" t="s">
        <v>1498</v>
      </c>
      <c r="C343">
        <v>2011</v>
      </c>
      <c r="D343" s="14">
        <v>40609</v>
      </c>
      <c r="E343" s="14">
        <v>40610</v>
      </c>
      <c r="F343" t="s">
        <v>85</v>
      </c>
      <c r="G343" t="s">
        <v>1499</v>
      </c>
      <c r="H343" t="s">
        <v>1500</v>
      </c>
      <c r="I343" t="s">
        <v>26</v>
      </c>
      <c r="J343" t="s">
        <v>27</v>
      </c>
      <c r="K343" t="s">
        <v>57</v>
      </c>
      <c r="L343" t="s">
        <v>58</v>
      </c>
      <c r="M343">
        <v>98103</v>
      </c>
      <c r="N343" t="s">
        <v>40</v>
      </c>
      <c r="O343" t="s">
        <v>276</v>
      </c>
      <c r="P343" t="s">
        <v>31</v>
      </c>
      <c r="Q343" t="s">
        <v>33</v>
      </c>
      <c r="R343" t="s">
        <v>277</v>
      </c>
      <c r="S343">
        <v>48.712000000000003</v>
      </c>
      <c r="T343">
        <v>1</v>
      </c>
      <c r="U343">
        <v>0.2</v>
      </c>
      <c r="V343">
        <v>5.4800999999999966</v>
      </c>
    </row>
    <row r="344" spans="1:22" x14ac:dyDescent="0.35">
      <c r="A344">
        <v>4941</v>
      </c>
      <c r="B344" t="s">
        <v>1497</v>
      </c>
      <c r="C344">
        <v>2012</v>
      </c>
      <c r="D344" s="14">
        <v>40945</v>
      </c>
      <c r="E344" s="14">
        <v>40952</v>
      </c>
      <c r="F344" t="s">
        <v>42</v>
      </c>
      <c r="G344" t="s">
        <v>1073</v>
      </c>
      <c r="H344" t="s">
        <v>1074</v>
      </c>
      <c r="I344" t="s">
        <v>26</v>
      </c>
      <c r="J344" t="s">
        <v>27</v>
      </c>
      <c r="K344" t="s">
        <v>179</v>
      </c>
      <c r="L344" t="s">
        <v>101</v>
      </c>
      <c r="M344">
        <v>19805</v>
      </c>
      <c r="N344" t="s">
        <v>79</v>
      </c>
      <c r="O344" t="s">
        <v>784</v>
      </c>
      <c r="P344" t="s">
        <v>31</v>
      </c>
      <c r="Q344" t="s">
        <v>33</v>
      </c>
      <c r="R344" t="s">
        <v>785</v>
      </c>
      <c r="S344">
        <v>1268.82</v>
      </c>
      <c r="T344">
        <v>9</v>
      </c>
      <c r="U344">
        <v>0</v>
      </c>
      <c r="V344">
        <v>266.45219999999989</v>
      </c>
    </row>
    <row r="345" spans="1:22" x14ac:dyDescent="0.35">
      <c r="A345">
        <v>4929</v>
      </c>
      <c r="B345" t="s">
        <v>1495</v>
      </c>
      <c r="C345">
        <v>2014</v>
      </c>
      <c r="D345" s="14">
        <v>41975</v>
      </c>
      <c r="E345" s="14">
        <v>41980</v>
      </c>
      <c r="F345" t="s">
        <v>42</v>
      </c>
      <c r="G345" t="s">
        <v>181</v>
      </c>
      <c r="H345" t="s">
        <v>182</v>
      </c>
      <c r="I345" t="s">
        <v>61</v>
      </c>
      <c r="J345" t="s">
        <v>27</v>
      </c>
      <c r="K345" t="s">
        <v>243</v>
      </c>
      <c r="L345" t="s">
        <v>244</v>
      </c>
      <c r="M345">
        <v>6824</v>
      </c>
      <c r="N345" t="s">
        <v>79</v>
      </c>
      <c r="O345" t="s">
        <v>988</v>
      </c>
      <c r="P345" t="s">
        <v>31</v>
      </c>
      <c r="Q345" t="s">
        <v>33</v>
      </c>
      <c r="R345" t="s">
        <v>989</v>
      </c>
      <c r="S345">
        <v>897.15000000000009</v>
      </c>
      <c r="T345">
        <v>3</v>
      </c>
      <c r="U345">
        <v>0</v>
      </c>
      <c r="V345">
        <v>251.20200000000003</v>
      </c>
    </row>
    <row r="346" spans="1:22" x14ac:dyDescent="0.35">
      <c r="A346">
        <v>4918</v>
      </c>
      <c r="B346" t="s">
        <v>1489</v>
      </c>
      <c r="C346">
        <v>2014</v>
      </c>
      <c r="D346" s="14">
        <v>41922</v>
      </c>
      <c r="E346" s="14">
        <v>41924</v>
      </c>
      <c r="F346" t="s">
        <v>23</v>
      </c>
      <c r="G346" t="s">
        <v>252</v>
      </c>
      <c r="H346" t="s">
        <v>253</v>
      </c>
      <c r="I346" t="s">
        <v>26</v>
      </c>
      <c r="J346" t="s">
        <v>27</v>
      </c>
      <c r="K346" t="s">
        <v>1490</v>
      </c>
      <c r="L346" t="s">
        <v>63</v>
      </c>
      <c r="M346">
        <v>77573</v>
      </c>
      <c r="N346" t="s">
        <v>64</v>
      </c>
      <c r="O346" t="s">
        <v>1491</v>
      </c>
      <c r="P346" t="s">
        <v>31</v>
      </c>
      <c r="Q346" t="s">
        <v>33</v>
      </c>
      <c r="R346" t="s">
        <v>1492</v>
      </c>
      <c r="S346">
        <v>254.05799999999999</v>
      </c>
      <c r="T346">
        <v>3</v>
      </c>
      <c r="U346">
        <v>0.3</v>
      </c>
      <c r="V346">
        <v>-32.664599999999993</v>
      </c>
    </row>
    <row r="347" spans="1:22" x14ac:dyDescent="0.35">
      <c r="A347">
        <v>4905</v>
      </c>
      <c r="B347" t="s">
        <v>1488</v>
      </c>
      <c r="C347">
        <v>2011</v>
      </c>
      <c r="D347" s="14">
        <v>40878</v>
      </c>
      <c r="E347" s="14">
        <v>40880</v>
      </c>
      <c r="F347" t="s">
        <v>23</v>
      </c>
      <c r="G347" t="s">
        <v>460</v>
      </c>
      <c r="H347" t="s">
        <v>461</v>
      </c>
      <c r="I347" t="s">
        <v>37</v>
      </c>
      <c r="J347" t="s">
        <v>27</v>
      </c>
      <c r="K347" t="s">
        <v>84</v>
      </c>
      <c r="L347" t="s">
        <v>63</v>
      </c>
      <c r="M347">
        <v>77070</v>
      </c>
      <c r="N347" t="s">
        <v>64</v>
      </c>
      <c r="O347" t="s">
        <v>608</v>
      </c>
      <c r="P347" t="s">
        <v>31</v>
      </c>
      <c r="Q347" t="s">
        <v>33</v>
      </c>
      <c r="R347" t="s">
        <v>609</v>
      </c>
      <c r="S347">
        <v>674.05799999999999</v>
      </c>
      <c r="T347">
        <v>3</v>
      </c>
      <c r="U347">
        <v>0.3</v>
      </c>
      <c r="V347">
        <v>-19.258800000000008</v>
      </c>
    </row>
    <row r="348" spans="1:22" x14ac:dyDescent="0.35">
      <c r="A348">
        <v>4898</v>
      </c>
      <c r="B348" t="s">
        <v>1487</v>
      </c>
      <c r="C348">
        <v>2011</v>
      </c>
      <c r="D348" s="14">
        <v>40831</v>
      </c>
      <c r="E348" s="14">
        <v>40833</v>
      </c>
      <c r="F348" t="s">
        <v>85</v>
      </c>
      <c r="G348" t="s">
        <v>1222</v>
      </c>
      <c r="H348" t="s">
        <v>1223</v>
      </c>
      <c r="I348" t="s">
        <v>26</v>
      </c>
      <c r="J348" t="s">
        <v>27</v>
      </c>
      <c r="K348" t="s">
        <v>848</v>
      </c>
      <c r="L348" t="s">
        <v>173</v>
      </c>
      <c r="M348">
        <v>44134</v>
      </c>
      <c r="N348" t="s">
        <v>79</v>
      </c>
      <c r="O348" t="s">
        <v>1196</v>
      </c>
      <c r="P348" t="s">
        <v>31</v>
      </c>
      <c r="Q348" t="s">
        <v>33</v>
      </c>
      <c r="R348" t="s">
        <v>1197</v>
      </c>
      <c r="S348">
        <v>183.37199999999999</v>
      </c>
      <c r="T348">
        <v>2</v>
      </c>
      <c r="U348">
        <v>0.3</v>
      </c>
      <c r="V348">
        <v>-7.8588000000000022</v>
      </c>
    </row>
    <row r="349" spans="1:22" x14ac:dyDescent="0.35">
      <c r="A349">
        <v>4887</v>
      </c>
      <c r="B349" t="s">
        <v>1486</v>
      </c>
      <c r="C349">
        <v>2013</v>
      </c>
      <c r="D349" s="14">
        <v>41607</v>
      </c>
      <c r="E349" s="14">
        <v>41610</v>
      </c>
      <c r="F349" t="s">
        <v>23</v>
      </c>
      <c r="G349" t="s">
        <v>1054</v>
      </c>
      <c r="H349" t="s">
        <v>1055</v>
      </c>
      <c r="I349" t="s">
        <v>37</v>
      </c>
      <c r="J349" t="s">
        <v>27</v>
      </c>
      <c r="K349" t="s">
        <v>1479</v>
      </c>
      <c r="L349" t="s">
        <v>352</v>
      </c>
      <c r="M349">
        <v>30062</v>
      </c>
      <c r="N349" t="s">
        <v>30</v>
      </c>
      <c r="O349" t="s">
        <v>276</v>
      </c>
      <c r="P349" t="s">
        <v>31</v>
      </c>
      <c r="Q349" t="s">
        <v>33</v>
      </c>
      <c r="R349" t="s">
        <v>277</v>
      </c>
      <c r="S349">
        <v>182.67000000000002</v>
      </c>
      <c r="T349">
        <v>3</v>
      </c>
      <c r="U349">
        <v>0</v>
      </c>
      <c r="V349">
        <v>52.974299999999992</v>
      </c>
    </row>
    <row r="350" spans="1:22" x14ac:dyDescent="0.35">
      <c r="A350">
        <v>4881</v>
      </c>
      <c r="B350" t="s">
        <v>1485</v>
      </c>
      <c r="C350">
        <v>2014</v>
      </c>
      <c r="D350" s="14">
        <v>41946</v>
      </c>
      <c r="E350" s="14">
        <v>41949</v>
      </c>
      <c r="F350" t="s">
        <v>23</v>
      </c>
      <c r="G350" t="s">
        <v>958</v>
      </c>
      <c r="H350" t="s">
        <v>959</v>
      </c>
      <c r="I350" t="s">
        <v>37</v>
      </c>
      <c r="J350" t="s">
        <v>27</v>
      </c>
      <c r="K350" t="s">
        <v>28</v>
      </c>
      <c r="L350" t="s">
        <v>29</v>
      </c>
      <c r="M350">
        <v>42420</v>
      </c>
      <c r="N350" t="s">
        <v>30</v>
      </c>
      <c r="O350" t="s">
        <v>32</v>
      </c>
      <c r="P350" t="s">
        <v>31</v>
      </c>
      <c r="Q350" t="s">
        <v>33</v>
      </c>
      <c r="R350" t="s">
        <v>34</v>
      </c>
      <c r="S350">
        <v>975.92</v>
      </c>
      <c r="T350">
        <v>4</v>
      </c>
      <c r="U350">
        <v>0</v>
      </c>
      <c r="V350">
        <v>292.77599999999995</v>
      </c>
    </row>
    <row r="351" spans="1:22" x14ac:dyDescent="0.35">
      <c r="A351">
        <v>4866</v>
      </c>
      <c r="B351" t="s">
        <v>1484</v>
      </c>
      <c r="C351">
        <v>2014</v>
      </c>
      <c r="D351" s="14">
        <v>41957</v>
      </c>
      <c r="E351" s="14">
        <v>41962</v>
      </c>
      <c r="F351" t="s">
        <v>42</v>
      </c>
      <c r="G351" t="s">
        <v>218</v>
      </c>
      <c r="H351" t="s">
        <v>219</v>
      </c>
      <c r="I351" t="s">
        <v>26</v>
      </c>
      <c r="J351" t="s">
        <v>27</v>
      </c>
      <c r="K351" t="s">
        <v>57</v>
      </c>
      <c r="L351" t="s">
        <v>58</v>
      </c>
      <c r="M351">
        <v>98103</v>
      </c>
      <c r="N351" t="s">
        <v>40</v>
      </c>
      <c r="O351" t="s">
        <v>454</v>
      </c>
      <c r="P351" t="s">
        <v>31</v>
      </c>
      <c r="Q351" t="s">
        <v>33</v>
      </c>
      <c r="R351" t="s">
        <v>455</v>
      </c>
      <c r="S351">
        <v>2404.7040000000002</v>
      </c>
      <c r="T351">
        <v>6</v>
      </c>
      <c r="U351">
        <v>0.2</v>
      </c>
      <c r="V351">
        <v>150.29399999999998</v>
      </c>
    </row>
    <row r="352" spans="1:22" x14ac:dyDescent="0.35">
      <c r="A352">
        <v>4851</v>
      </c>
      <c r="B352" t="s">
        <v>1482</v>
      </c>
      <c r="C352">
        <v>2011</v>
      </c>
      <c r="D352" s="14">
        <v>40794</v>
      </c>
      <c r="E352" s="14">
        <v>40800</v>
      </c>
      <c r="F352" t="s">
        <v>42</v>
      </c>
      <c r="G352" t="s">
        <v>914</v>
      </c>
      <c r="H352" t="s">
        <v>915</v>
      </c>
      <c r="I352" t="s">
        <v>26</v>
      </c>
      <c r="J352" t="s">
        <v>27</v>
      </c>
      <c r="K352" t="s">
        <v>1483</v>
      </c>
      <c r="L352" t="s">
        <v>58</v>
      </c>
      <c r="M352">
        <v>99301</v>
      </c>
      <c r="N352" t="s">
        <v>40</v>
      </c>
      <c r="O352" t="s">
        <v>32</v>
      </c>
      <c r="P352" t="s">
        <v>31</v>
      </c>
      <c r="Q352" t="s">
        <v>33</v>
      </c>
      <c r="R352" t="s">
        <v>34</v>
      </c>
      <c r="S352">
        <v>975.92</v>
      </c>
      <c r="T352">
        <v>5</v>
      </c>
      <c r="U352">
        <v>0.2</v>
      </c>
      <c r="V352">
        <v>121.98999999999992</v>
      </c>
    </row>
    <row r="353" spans="1:22" x14ac:dyDescent="0.35">
      <c r="A353">
        <v>4825</v>
      </c>
      <c r="B353" t="s">
        <v>1481</v>
      </c>
      <c r="C353">
        <v>2013</v>
      </c>
      <c r="D353" s="14">
        <v>41600</v>
      </c>
      <c r="E353" s="14">
        <v>41605</v>
      </c>
      <c r="F353" t="s">
        <v>42</v>
      </c>
      <c r="G353" t="s">
        <v>525</v>
      </c>
      <c r="H353" t="s">
        <v>526</v>
      </c>
      <c r="I353" t="s">
        <v>26</v>
      </c>
      <c r="J353" t="s">
        <v>27</v>
      </c>
      <c r="K353" t="s">
        <v>172</v>
      </c>
      <c r="L353" t="s">
        <v>173</v>
      </c>
      <c r="M353">
        <v>43229</v>
      </c>
      <c r="N353" t="s">
        <v>79</v>
      </c>
      <c r="O353" t="s">
        <v>230</v>
      </c>
      <c r="P353" t="s">
        <v>31</v>
      </c>
      <c r="Q353" t="s">
        <v>33</v>
      </c>
      <c r="R353" t="s">
        <v>231</v>
      </c>
      <c r="S353">
        <v>127.554</v>
      </c>
      <c r="T353">
        <v>3</v>
      </c>
      <c r="U353">
        <v>0.3</v>
      </c>
      <c r="V353">
        <v>-9.1109999999999971</v>
      </c>
    </row>
    <row r="354" spans="1:22" x14ac:dyDescent="0.35">
      <c r="A354">
        <v>4812</v>
      </c>
      <c r="B354" t="s">
        <v>1480</v>
      </c>
      <c r="C354">
        <v>2013</v>
      </c>
      <c r="D354" s="14">
        <v>41593</v>
      </c>
      <c r="E354" s="14">
        <v>41598</v>
      </c>
      <c r="F354" t="s">
        <v>23</v>
      </c>
      <c r="G354" t="s">
        <v>1290</v>
      </c>
      <c r="H354" t="s">
        <v>1291</v>
      </c>
      <c r="I354" t="s">
        <v>26</v>
      </c>
      <c r="J354" t="s">
        <v>27</v>
      </c>
      <c r="K354" t="s">
        <v>77</v>
      </c>
      <c r="L354" t="s">
        <v>78</v>
      </c>
      <c r="M354">
        <v>19134</v>
      </c>
      <c r="N354" t="s">
        <v>79</v>
      </c>
      <c r="O354" t="s">
        <v>356</v>
      </c>
      <c r="P354" t="s">
        <v>31</v>
      </c>
      <c r="Q354" t="s">
        <v>33</v>
      </c>
      <c r="R354" t="s">
        <v>357</v>
      </c>
      <c r="S354">
        <v>380.05799999999994</v>
      </c>
      <c r="T354">
        <v>3</v>
      </c>
      <c r="U354">
        <v>0.3</v>
      </c>
      <c r="V354">
        <v>-21.717600000000004</v>
      </c>
    </row>
    <row r="355" spans="1:22" x14ac:dyDescent="0.35">
      <c r="A355">
        <v>4781</v>
      </c>
      <c r="B355" t="s">
        <v>1478</v>
      </c>
      <c r="C355">
        <v>2011</v>
      </c>
      <c r="D355" s="14">
        <v>40854</v>
      </c>
      <c r="E355" s="14">
        <v>40859</v>
      </c>
      <c r="F355" t="s">
        <v>42</v>
      </c>
      <c r="G355" t="s">
        <v>177</v>
      </c>
      <c r="H355" t="s">
        <v>178</v>
      </c>
      <c r="I355" t="s">
        <v>26</v>
      </c>
      <c r="J355" t="s">
        <v>27</v>
      </c>
      <c r="K355" t="s">
        <v>84</v>
      </c>
      <c r="L355" t="s">
        <v>63</v>
      </c>
      <c r="M355">
        <v>77070</v>
      </c>
      <c r="N355" t="s">
        <v>64</v>
      </c>
      <c r="O355" t="s">
        <v>1203</v>
      </c>
      <c r="P355" t="s">
        <v>31</v>
      </c>
      <c r="Q355" t="s">
        <v>33</v>
      </c>
      <c r="R355" t="s">
        <v>1204</v>
      </c>
      <c r="S355">
        <v>683.14399999999989</v>
      </c>
      <c r="T355">
        <v>4</v>
      </c>
      <c r="U355">
        <v>0.3</v>
      </c>
      <c r="V355">
        <v>0</v>
      </c>
    </row>
    <row r="356" spans="1:22" x14ac:dyDescent="0.35">
      <c r="A356">
        <v>4780</v>
      </c>
      <c r="B356" t="s">
        <v>1477</v>
      </c>
      <c r="C356">
        <v>2011</v>
      </c>
      <c r="D356" s="14">
        <v>40732</v>
      </c>
      <c r="E356" s="14">
        <v>40734</v>
      </c>
      <c r="F356" t="s">
        <v>85</v>
      </c>
      <c r="G356" t="s">
        <v>1214</v>
      </c>
      <c r="H356" t="s">
        <v>1215</v>
      </c>
      <c r="I356" t="s">
        <v>26</v>
      </c>
      <c r="J356" t="s">
        <v>27</v>
      </c>
      <c r="K356" t="s">
        <v>777</v>
      </c>
      <c r="L356" t="s">
        <v>110</v>
      </c>
      <c r="M356">
        <v>14215</v>
      </c>
      <c r="N356" t="s">
        <v>79</v>
      </c>
      <c r="O356" t="s">
        <v>484</v>
      </c>
      <c r="P356" t="s">
        <v>31</v>
      </c>
      <c r="Q356" t="s">
        <v>33</v>
      </c>
      <c r="R356" t="s">
        <v>485</v>
      </c>
      <c r="S356">
        <v>63.882000000000005</v>
      </c>
      <c r="T356">
        <v>1</v>
      </c>
      <c r="U356">
        <v>0.1</v>
      </c>
      <c r="V356">
        <v>10.647000000000004</v>
      </c>
    </row>
    <row r="357" spans="1:22" x14ac:dyDescent="0.35">
      <c r="A357">
        <v>4753</v>
      </c>
      <c r="B357" t="s">
        <v>1476</v>
      </c>
      <c r="C357">
        <v>2014</v>
      </c>
      <c r="D357" s="14">
        <v>41964</v>
      </c>
      <c r="E357" s="14">
        <v>41968</v>
      </c>
      <c r="F357" t="s">
        <v>42</v>
      </c>
      <c r="G357" t="s">
        <v>630</v>
      </c>
      <c r="H357" t="s">
        <v>631</v>
      </c>
      <c r="I357" t="s">
        <v>26</v>
      </c>
      <c r="J357" t="s">
        <v>27</v>
      </c>
      <c r="K357" t="s">
        <v>131</v>
      </c>
      <c r="L357" t="s">
        <v>136</v>
      </c>
      <c r="M357">
        <v>38301</v>
      </c>
      <c r="N357" t="s">
        <v>30</v>
      </c>
      <c r="O357" t="s">
        <v>543</v>
      </c>
      <c r="P357" t="s">
        <v>31</v>
      </c>
      <c r="Q357" t="s">
        <v>33</v>
      </c>
      <c r="R357" t="s">
        <v>544</v>
      </c>
      <c r="S357">
        <v>209.56799999999998</v>
      </c>
      <c r="T357">
        <v>2</v>
      </c>
      <c r="U357">
        <v>0.2</v>
      </c>
      <c r="V357">
        <v>-23.576400000000007</v>
      </c>
    </row>
    <row r="358" spans="1:22" x14ac:dyDescent="0.35">
      <c r="A358">
        <v>4735</v>
      </c>
      <c r="B358" t="s">
        <v>1475</v>
      </c>
      <c r="C358">
        <v>2013</v>
      </c>
      <c r="D358" s="14">
        <v>41372</v>
      </c>
      <c r="E358" s="14">
        <v>41377</v>
      </c>
      <c r="F358" t="s">
        <v>42</v>
      </c>
      <c r="G358" t="s">
        <v>295</v>
      </c>
      <c r="H358" t="s">
        <v>296</v>
      </c>
      <c r="I358" t="s">
        <v>37</v>
      </c>
      <c r="J358" t="s">
        <v>27</v>
      </c>
      <c r="K358" t="s">
        <v>109</v>
      </c>
      <c r="L358" t="s">
        <v>110</v>
      </c>
      <c r="M358">
        <v>10035</v>
      </c>
      <c r="N358" t="s">
        <v>79</v>
      </c>
      <c r="O358" t="s">
        <v>32</v>
      </c>
      <c r="P358" t="s">
        <v>31</v>
      </c>
      <c r="Q358" t="s">
        <v>33</v>
      </c>
      <c r="R358" t="s">
        <v>34</v>
      </c>
      <c r="S358">
        <v>658.74599999999998</v>
      </c>
      <c r="T358">
        <v>3</v>
      </c>
      <c r="U358">
        <v>0.1</v>
      </c>
      <c r="V358">
        <v>146.38799999999998</v>
      </c>
    </row>
    <row r="359" spans="1:22" x14ac:dyDescent="0.35">
      <c r="A359">
        <v>4698</v>
      </c>
      <c r="B359" t="s">
        <v>1472</v>
      </c>
      <c r="C359">
        <v>2012</v>
      </c>
      <c r="D359" s="14">
        <v>41260</v>
      </c>
      <c r="E359" s="14">
        <v>41260</v>
      </c>
      <c r="F359" t="s">
        <v>360</v>
      </c>
      <c r="G359" t="s">
        <v>549</v>
      </c>
      <c r="H359" t="s">
        <v>550</v>
      </c>
      <c r="I359" t="s">
        <v>26</v>
      </c>
      <c r="J359" t="s">
        <v>27</v>
      </c>
      <c r="K359" t="s">
        <v>270</v>
      </c>
      <c r="L359" t="s">
        <v>100</v>
      </c>
      <c r="M359">
        <v>48205</v>
      </c>
      <c r="N359" t="s">
        <v>64</v>
      </c>
      <c r="O359" t="s">
        <v>230</v>
      </c>
      <c r="P359" t="s">
        <v>31</v>
      </c>
      <c r="Q359" t="s">
        <v>33</v>
      </c>
      <c r="R359" t="s">
        <v>231</v>
      </c>
      <c r="S359">
        <v>546.66</v>
      </c>
      <c r="T359">
        <v>9</v>
      </c>
      <c r="U359">
        <v>0</v>
      </c>
      <c r="V359">
        <v>136.66500000000002</v>
      </c>
    </row>
    <row r="360" spans="1:22" x14ac:dyDescent="0.35">
      <c r="A360">
        <v>4697</v>
      </c>
      <c r="B360" t="s">
        <v>1472</v>
      </c>
      <c r="C360">
        <v>2012</v>
      </c>
      <c r="D360" s="14">
        <v>41260</v>
      </c>
      <c r="E360" s="14">
        <v>41260</v>
      </c>
      <c r="F360" t="s">
        <v>360</v>
      </c>
      <c r="G360" t="s">
        <v>549</v>
      </c>
      <c r="H360" t="s">
        <v>550</v>
      </c>
      <c r="I360" t="s">
        <v>26</v>
      </c>
      <c r="J360" t="s">
        <v>27</v>
      </c>
      <c r="K360" t="s">
        <v>270</v>
      </c>
      <c r="L360" t="s">
        <v>100</v>
      </c>
      <c r="M360">
        <v>48205</v>
      </c>
      <c r="N360" t="s">
        <v>64</v>
      </c>
      <c r="O360" t="s">
        <v>1256</v>
      </c>
      <c r="P360" t="s">
        <v>31</v>
      </c>
      <c r="Q360" t="s">
        <v>33</v>
      </c>
      <c r="R360" t="s">
        <v>1257</v>
      </c>
      <c r="S360">
        <v>142.36000000000001</v>
      </c>
      <c r="T360">
        <v>2</v>
      </c>
      <c r="U360">
        <v>0</v>
      </c>
      <c r="V360">
        <v>38.437200000000004</v>
      </c>
    </row>
    <row r="361" spans="1:22" x14ac:dyDescent="0.35">
      <c r="A361">
        <v>4696</v>
      </c>
      <c r="B361" t="s">
        <v>1472</v>
      </c>
      <c r="C361">
        <v>2012</v>
      </c>
      <c r="D361" s="14">
        <v>41260</v>
      </c>
      <c r="E361" s="14">
        <v>41260</v>
      </c>
      <c r="F361" t="s">
        <v>360</v>
      </c>
      <c r="G361" t="s">
        <v>549</v>
      </c>
      <c r="H361" t="s">
        <v>550</v>
      </c>
      <c r="I361" t="s">
        <v>26</v>
      </c>
      <c r="J361" t="s">
        <v>27</v>
      </c>
      <c r="K361" t="s">
        <v>270</v>
      </c>
      <c r="L361" t="s">
        <v>100</v>
      </c>
      <c r="M361">
        <v>48205</v>
      </c>
      <c r="N361" t="s">
        <v>64</v>
      </c>
      <c r="O361" t="s">
        <v>805</v>
      </c>
      <c r="P361" t="s">
        <v>31</v>
      </c>
      <c r="Q361" t="s">
        <v>33</v>
      </c>
      <c r="R361" t="s">
        <v>806</v>
      </c>
      <c r="S361">
        <v>302.94</v>
      </c>
      <c r="T361">
        <v>3</v>
      </c>
      <c r="U361">
        <v>0</v>
      </c>
      <c r="V361">
        <v>48.470400000000012</v>
      </c>
    </row>
    <row r="362" spans="1:22" x14ac:dyDescent="0.35">
      <c r="A362">
        <v>4692</v>
      </c>
      <c r="B362" t="s">
        <v>1471</v>
      </c>
      <c r="C362">
        <v>2011</v>
      </c>
      <c r="D362" s="14">
        <v>40897</v>
      </c>
      <c r="E362" s="14">
        <v>40899</v>
      </c>
      <c r="F362" t="s">
        <v>85</v>
      </c>
      <c r="G362" t="s">
        <v>1025</v>
      </c>
      <c r="H362" t="s">
        <v>1026</v>
      </c>
      <c r="I362" t="s">
        <v>26</v>
      </c>
      <c r="J362" t="s">
        <v>27</v>
      </c>
      <c r="K362" t="s">
        <v>365</v>
      </c>
      <c r="L362" t="s">
        <v>128</v>
      </c>
      <c r="M362">
        <v>85705</v>
      </c>
      <c r="N362" t="s">
        <v>40</v>
      </c>
      <c r="O362" t="s">
        <v>274</v>
      </c>
      <c r="P362" t="s">
        <v>31</v>
      </c>
      <c r="Q362" t="s">
        <v>33</v>
      </c>
      <c r="R362" t="s">
        <v>275</v>
      </c>
      <c r="S362">
        <v>242.35200000000003</v>
      </c>
      <c r="T362">
        <v>3</v>
      </c>
      <c r="U362">
        <v>0.2</v>
      </c>
      <c r="V362">
        <v>-42.411600000000035</v>
      </c>
    </row>
    <row r="363" spans="1:22" x14ac:dyDescent="0.35">
      <c r="A363">
        <v>4662</v>
      </c>
      <c r="B363" t="s">
        <v>1470</v>
      </c>
      <c r="C363">
        <v>2012</v>
      </c>
      <c r="D363" s="14">
        <v>41032</v>
      </c>
      <c r="E363" s="14">
        <v>41036</v>
      </c>
      <c r="F363" t="s">
        <v>42</v>
      </c>
      <c r="G363" t="s">
        <v>1200</v>
      </c>
      <c r="H363" t="s">
        <v>1201</v>
      </c>
      <c r="I363" t="s">
        <v>26</v>
      </c>
      <c r="J363" t="s">
        <v>27</v>
      </c>
      <c r="K363" t="s">
        <v>77</v>
      </c>
      <c r="L363" t="s">
        <v>78</v>
      </c>
      <c r="M363">
        <v>19140</v>
      </c>
      <c r="N363" t="s">
        <v>79</v>
      </c>
      <c r="O363" t="s">
        <v>288</v>
      </c>
      <c r="P363" t="s">
        <v>31</v>
      </c>
      <c r="Q363" t="s">
        <v>33</v>
      </c>
      <c r="R363" t="s">
        <v>289</v>
      </c>
      <c r="S363">
        <v>844.11599999999987</v>
      </c>
      <c r="T363">
        <v>6</v>
      </c>
      <c r="U363">
        <v>0.3</v>
      </c>
      <c r="V363">
        <v>-36.176400000000001</v>
      </c>
    </row>
    <row r="364" spans="1:22" x14ac:dyDescent="0.35">
      <c r="A364">
        <v>363</v>
      </c>
      <c r="B364" t="s">
        <v>353</v>
      </c>
      <c r="C364">
        <v>2014</v>
      </c>
      <c r="D364" s="14">
        <v>41908</v>
      </c>
      <c r="E364" s="14">
        <v>41914</v>
      </c>
      <c r="F364" t="s">
        <v>42</v>
      </c>
      <c r="G364" t="s">
        <v>354</v>
      </c>
      <c r="H364" t="s">
        <v>355</v>
      </c>
      <c r="I364" t="s">
        <v>26</v>
      </c>
      <c r="J364" t="s">
        <v>27</v>
      </c>
      <c r="K364" t="s">
        <v>109</v>
      </c>
      <c r="L364" t="s">
        <v>110</v>
      </c>
      <c r="M364">
        <v>10009</v>
      </c>
      <c r="N364" t="s">
        <v>79</v>
      </c>
      <c r="O364" t="s">
        <v>356</v>
      </c>
      <c r="P364" t="s">
        <v>31</v>
      </c>
      <c r="Q364" t="s">
        <v>33</v>
      </c>
      <c r="R364" t="s">
        <v>357</v>
      </c>
      <c r="S364">
        <v>488.64600000000002</v>
      </c>
      <c r="T364">
        <v>3</v>
      </c>
      <c r="U364">
        <v>0.1</v>
      </c>
      <c r="V364">
        <v>86.870400000000004</v>
      </c>
    </row>
    <row r="365" spans="1:22" x14ac:dyDescent="0.35">
      <c r="A365">
        <v>4648</v>
      </c>
      <c r="B365" t="s">
        <v>1467</v>
      </c>
      <c r="C365">
        <v>2013</v>
      </c>
      <c r="D365" s="14">
        <v>41391</v>
      </c>
      <c r="E365" s="14">
        <v>41396</v>
      </c>
      <c r="F365" t="s">
        <v>42</v>
      </c>
      <c r="G365" t="s">
        <v>1468</v>
      </c>
      <c r="H365" t="s">
        <v>1469</v>
      </c>
      <c r="I365" t="s">
        <v>61</v>
      </c>
      <c r="J365" t="s">
        <v>27</v>
      </c>
      <c r="K365" t="s">
        <v>109</v>
      </c>
      <c r="L365" t="s">
        <v>110</v>
      </c>
      <c r="M365">
        <v>10009</v>
      </c>
      <c r="N365" t="s">
        <v>79</v>
      </c>
      <c r="O365" t="s">
        <v>1371</v>
      </c>
      <c r="P365" t="s">
        <v>31</v>
      </c>
      <c r="Q365" t="s">
        <v>33</v>
      </c>
      <c r="R365" t="s">
        <v>1372</v>
      </c>
      <c r="S365">
        <v>434.64600000000002</v>
      </c>
      <c r="T365">
        <v>3</v>
      </c>
      <c r="U365">
        <v>0.1</v>
      </c>
      <c r="V365">
        <v>62.782199999999975</v>
      </c>
    </row>
    <row r="366" spans="1:22" x14ac:dyDescent="0.35">
      <c r="A366">
        <v>4646</v>
      </c>
      <c r="B366" t="s">
        <v>1466</v>
      </c>
      <c r="C366">
        <v>2013</v>
      </c>
      <c r="D366" s="14">
        <v>41499</v>
      </c>
      <c r="E366" s="14">
        <v>41503</v>
      </c>
      <c r="F366" t="s">
        <v>42</v>
      </c>
      <c r="G366" t="s">
        <v>1113</v>
      </c>
      <c r="H366" t="s">
        <v>1114</v>
      </c>
      <c r="I366" t="s">
        <v>61</v>
      </c>
      <c r="J366" t="s">
        <v>27</v>
      </c>
      <c r="K366" t="s">
        <v>109</v>
      </c>
      <c r="L366" t="s">
        <v>110</v>
      </c>
      <c r="M366">
        <v>10011</v>
      </c>
      <c r="N366" t="s">
        <v>79</v>
      </c>
      <c r="O366" t="s">
        <v>431</v>
      </c>
      <c r="P366" t="s">
        <v>31</v>
      </c>
      <c r="Q366" t="s">
        <v>33</v>
      </c>
      <c r="R366" t="s">
        <v>432</v>
      </c>
      <c r="S366">
        <v>145.76400000000001</v>
      </c>
      <c r="T366">
        <v>2</v>
      </c>
      <c r="U366">
        <v>0.1</v>
      </c>
      <c r="V366">
        <v>-8.0980000000000167</v>
      </c>
    </row>
    <row r="367" spans="1:22" x14ac:dyDescent="0.35">
      <c r="A367">
        <v>4643</v>
      </c>
      <c r="B367" t="s">
        <v>1463</v>
      </c>
      <c r="C367">
        <v>2014</v>
      </c>
      <c r="D367" s="14">
        <v>41935</v>
      </c>
      <c r="E367" s="14">
        <v>41937</v>
      </c>
      <c r="F367" t="s">
        <v>23</v>
      </c>
      <c r="G367" t="s">
        <v>839</v>
      </c>
      <c r="H367" t="s">
        <v>840</v>
      </c>
      <c r="I367" t="s">
        <v>26</v>
      </c>
      <c r="J367" t="s">
        <v>27</v>
      </c>
      <c r="K367" t="s">
        <v>1120</v>
      </c>
      <c r="L367" t="s">
        <v>163</v>
      </c>
      <c r="M367">
        <v>80525</v>
      </c>
      <c r="N367" t="s">
        <v>40</v>
      </c>
      <c r="O367" t="s">
        <v>1464</v>
      </c>
      <c r="P367" t="s">
        <v>31</v>
      </c>
      <c r="Q367" t="s">
        <v>33</v>
      </c>
      <c r="R367" t="s">
        <v>1465</v>
      </c>
      <c r="S367">
        <v>579.13599999999997</v>
      </c>
      <c r="T367">
        <v>4</v>
      </c>
      <c r="U367">
        <v>0.2</v>
      </c>
      <c r="V367">
        <v>-28.95679999999993</v>
      </c>
    </row>
    <row r="368" spans="1:22" x14ac:dyDescent="0.35">
      <c r="A368">
        <v>4619</v>
      </c>
      <c r="B368" t="s">
        <v>1462</v>
      </c>
      <c r="C368">
        <v>2012</v>
      </c>
      <c r="D368" s="14">
        <v>41173</v>
      </c>
      <c r="E368" s="14">
        <v>41178</v>
      </c>
      <c r="F368" t="s">
        <v>42</v>
      </c>
      <c r="G368" t="s">
        <v>579</v>
      </c>
      <c r="H368" t="s">
        <v>580</v>
      </c>
      <c r="I368" t="s">
        <v>61</v>
      </c>
      <c r="J368" t="s">
        <v>27</v>
      </c>
      <c r="K368" t="s">
        <v>889</v>
      </c>
      <c r="L368" t="s">
        <v>347</v>
      </c>
      <c r="M368">
        <v>2149</v>
      </c>
      <c r="N368" t="s">
        <v>79</v>
      </c>
      <c r="O368" t="s">
        <v>356</v>
      </c>
      <c r="P368" t="s">
        <v>31</v>
      </c>
      <c r="Q368" t="s">
        <v>33</v>
      </c>
      <c r="R368" t="s">
        <v>357</v>
      </c>
      <c r="S368">
        <v>542.93999999999994</v>
      </c>
      <c r="T368">
        <v>3</v>
      </c>
      <c r="U368">
        <v>0</v>
      </c>
      <c r="V368">
        <v>141.1644</v>
      </c>
    </row>
    <row r="369" spans="1:22" x14ac:dyDescent="0.35">
      <c r="A369">
        <v>4600</v>
      </c>
      <c r="B369" t="s">
        <v>1461</v>
      </c>
      <c r="C369">
        <v>2012</v>
      </c>
      <c r="D369" s="14">
        <v>41106</v>
      </c>
      <c r="E369" s="14">
        <v>41110</v>
      </c>
      <c r="F369" t="s">
        <v>42</v>
      </c>
      <c r="G369" t="s">
        <v>829</v>
      </c>
      <c r="H369" t="s">
        <v>830</v>
      </c>
      <c r="I369" t="s">
        <v>61</v>
      </c>
      <c r="J369" t="s">
        <v>27</v>
      </c>
      <c r="K369" t="s">
        <v>951</v>
      </c>
      <c r="L369" t="s">
        <v>677</v>
      </c>
      <c r="M369">
        <v>21215</v>
      </c>
      <c r="N369" t="s">
        <v>79</v>
      </c>
      <c r="O369" t="s">
        <v>533</v>
      </c>
      <c r="P369" t="s">
        <v>31</v>
      </c>
      <c r="Q369" t="s">
        <v>33</v>
      </c>
      <c r="R369" t="s">
        <v>534</v>
      </c>
      <c r="S369">
        <v>150.97999999999999</v>
      </c>
      <c r="T369">
        <v>1</v>
      </c>
      <c r="U369">
        <v>0</v>
      </c>
      <c r="V369">
        <v>43.784199999999984</v>
      </c>
    </row>
    <row r="370" spans="1:22" x14ac:dyDescent="0.35">
      <c r="A370">
        <v>4593</v>
      </c>
      <c r="B370" t="s">
        <v>1460</v>
      </c>
      <c r="C370">
        <v>2013</v>
      </c>
      <c r="D370" s="14">
        <v>41635</v>
      </c>
      <c r="E370" s="14">
        <v>41640</v>
      </c>
      <c r="F370" t="s">
        <v>42</v>
      </c>
      <c r="G370" t="s">
        <v>638</v>
      </c>
      <c r="H370" t="s">
        <v>639</v>
      </c>
      <c r="I370" t="s">
        <v>37</v>
      </c>
      <c r="J370" t="s">
        <v>27</v>
      </c>
      <c r="K370" t="s">
        <v>38</v>
      </c>
      <c r="L370" t="s">
        <v>39</v>
      </c>
      <c r="M370">
        <v>90004</v>
      </c>
      <c r="N370" t="s">
        <v>40</v>
      </c>
      <c r="O370" t="s">
        <v>1326</v>
      </c>
      <c r="P370" t="s">
        <v>31</v>
      </c>
      <c r="Q370" t="s">
        <v>33</v>
      </c>
      <c r="R370" t="s">
        <v>1327</v>
      </c>
      <c r="S370">
        <v>146.352</v>
      </c>
      <c r="T370">
        <v>3</v>
      </c>
      <c r="U370">
        <v>0.2</v>
      </c>
      <c r="V370">
        <v>-5.4882000000000062</v>
      </c>
    </row>
    <row r="371" spans="1:22" x14ac:dyDescent="0.35">
      <c r="A371">
        <v>4564</v>
      </c>
      <c r="B371" t="s">
        <v>1459</v>
      </c>
      <c r="C371">
        <v>2014</v>
      </c>
      <c r="D371" s="14">
        <v>41909</v>
      </c>
      <c r="E371" s="14">
        <v>41913</v>
      </c>
      <c r="F371" t="s">
        <v>42</v>
      </c>
      <c r="G371" t="s">
        <v>667</v>
      </c>
      <c r="H371" t="s">
        <v>668</v>
      </c>
      <c r="I371" t="s">
        <v>61</v>
      </c>
      <c r="J371" t="s">
        <v>27</v>
      </c>
      <c r="K371" t="s">
        <v>1415</v>
      </c>
      <c r="L371" t="s">
        <v>45</v>
      </c>
      <c r="M371">
        <v>33023</v>
      </c>
      <c r="N371" t="s">
        <v>30</v>
      </c>
      <c r="O371" t="s">
        <v>1382</v>
      </c>
      <c r="P371" t="s">
        <v>31</v>
      </c>
      <c r="Q371" t="s">
        <v>33</v>
      </c>
      <c r="R371" t="s">
        <v>1383</v>
      </c>
      <c r="S371">
        <v>419.13599999999997</v>
      </c>
      <c r="T371">
        <v>4</v>
      </c>
      <c r="U371">
        <v>0.2</v>
      </c>
      <c r="V371">
        <v>-57.631200000000035</v>
      </c>
    </row>
    <row r="372" spans="1:22" x14ac:dyDescent="0.35">
      <c r="A372">
        <v>4560</v>
      </c>
      <c r="B372" t="s">
        <v>1458</v>
      </c>
      <c r="C372">
        <v>2011</v>
      </c>
      <c r="D372" s="14">
        <v>40668</v>
      </c>
      <c r="E372" s="14">
        <v>40671</v>
      </c>
      <c r="F372" t="s">
        <v>85</v>
      </c>
      <c r="G372" t="s">
        <v>82</v>
      </c>
      <c r="H372" t="s">
        <v>83</v>
      </c>
      <c r="I372" t="s">
        <v>26</v>
      </c>
      <c r="J372" t="s">
        <v>27</v>
      </c>
      <c r="K372" t="s">
        <v>224</v>
      </c>
      <c r="L372" t="s">
        <v>63</v>
      </c>
      <c r="M372">
        <v>78207</v>
      </c>
      <c r="N372" t="s">
        <v>64</v>
      </c>
      <c r="O372" t="s">
        <v>123</v>
      </c>
      <c r="P372" t="s">
        <v>31</v>
      </c>
      <c r="Q372" t="s">
        <v>33</v>
      </c>
      <c r="R372" t="s">
        <v>124</v>
      </c>
      <c r="S372">
        <v>127.869</v>
      </c>
      <c r="T372">
        <v>3</v>
      </c>
      <c r="U372">
        <v>0.3</v>
      </c>
      <c r="V372">
        <v>-9.1335000000000122</v>
      </c>
    </row>
    <row r="373" spans="1:22" x14ac:dyDescent="0.35">
      <c r="A373">
        <v>4553</v>
      </c>
      <c r="B373" t="s">
        <v>1456</v>
      </c>
      <c r="C373">
        <v>2011</v>
      </c>
      <c r="D373" s="14">
        <v>40904</v>
      </c>
      <c r="E373" s="14">
        <v>40910</v>
      </c>
      <c r="F373" t="s">
        <v>42</v>
      </c>
      <c r="G373" t="s">
        <v>500</v>
      </c>
      <c r="H373" t="s">
        <v>501</v>
      </c>
      <c r="I373" t="s">
        <v>26</v>
      </c>
      <c r="J373" t="s">
        <v>27</v>
      </c>
      <c r="K373" t="s">
        <v>70</v>
      </c>
      <c r="L373" t="s">
        <v>39</v>
      </c>
      <c r="M373">
        <v>94122</v>
      </c>
      <c r="N373" t="s">
        <v>40</v>
      </c>
      <c r="O373" t="s">
        <v>396</v>
      </c>
      <c r="P373" t="s">
        <v>31</v>
      </c>
      <c r="Q373" t="s">
        <v>33</v>
      </c>
      <c r="R373" t="s">
        <v>397</v>
      </c>
      <c r="S373">
        <v>230.28000000000003</v>
      </c>
      <c r="T373">
        <v>3</v>
      </c>
      <c r="U373">
        <v>0.2</v>
      </c>
      <c r="V373">
        <v>23.027999999999992</v>
      </c>
    </row>
    <row r="374" spans="1:22" x14ac:dyDescent="0.35">
      <c r="A374">
        <v>4544</v>
      </c>
      <c r="B374" t="s">
        <v>1455</v>
      </c>
      <c r="C374">
        <v>2012</v>
      </c>
      <c r="D374" s="14">
        <v>41102</v>
      </c>
      <c r="E374" s="14">
        <v>41107</v>
      </c>
      <c r="F374" t="s">
        <v>23</v>
      </c>
      <c r="G374" t="s">
        <v>475</v>
      </c>
      <c r="H374" t="s">
        <v>476</v>
      </c>
      <c r="I374" t="s">
        <v>26</v>
      </c>
      <c r="J374" t="s">
        <v>27</v>
      </c>
      <c r="K374" t="s">
        <v>122</v>
      </c>
      <c r="L374" t="s">
        <v>94</v>
      </c>
      <c r="M374">
        <v>60610</v>
      </c>
      <c r="N374" t="s">
        <v>64</v>
      </c>
      <c r="O374" t="s">
        <v>276</v>
      </c>
      <c r="P374" t="s">
        <v>31</v>
      </c>
      <c r="Q374" t="s">
        <v>33</v>
      </c>
      <c r="R374" t="s">
        <v>277</v>
      </c>
      <c r="S374">
        <v>383.60699999999997</v>
      </c>
      <c r="T374">
        <v>9</v>
      </c>
      <c r="U374">
        <v>0.3</v>
      </c>
      <c r="V374">
        <v>-5.4801000000000215</v>
      </c>
    </row>
    <row r="375" spans="1:22" x14ac:dyDescent="0.35">
      <c r="A375">
        <v>4533</v>
      </c>
      <c r="B375" t="s">
        <v>1454</v>
      </c>
      <c r="C375">
        <v>2011</v>
      </c>
      <c r="D375" s="14">
        <v>40826</v>
      </c>
      <c r="E375" s="14">
        <v>40826</v>
      </c>
      <c r="F375" t="s">
        <v>360</v>
      </c>
      <c r="G375" t="s">
        <v>436</v>
      </c>
      <c r="H375" t="s">
        <v>437</v>
      </c>
      <c r="I375" t="s">
        <v>61</v>
      </c>
      <c r="J375" t="s">
        <v>27</v>
      </c>
      <c r="K375" t="s">
        <v>1070</v>
      </c>
      <c r="L375" t="s">
        <v>39</v>
      </c>
      <c r="M375">
        <v>95336</v>
      </c>
      <c r="N375" t="s">
        <v>40</v>
      </c>
      <c r="O375" t="s">
        <v>80</v>
      </c>
      <c r="P375" t="s">
        <v>31</v>
      </c>
      <c r="Q375" t="s">
        <v>33</v>
      </c>
      <c r="R375" t="s">
        <v>81</v>
      </c>
      <c r="S375">
        <v>122.352</v>
      </c>
      <c r="T375">
        <v>3</v>
      </c>
      <c r="U375">
        <v>0.2</v>
      </c>
      <c r="V375">
        <v>13.764599999999994</v>
      </c>
    </row>
    <row r="376" spans="1:22" x14ac:dyDescent="0.35">
      <c r="A376">
        <v>4531</v>
      </c>
      <c r="B376" t="s">
        <v>1453</v>
      </c>
      <c r="C376">
        <v>2013</v>
      </c>
      <c r="D376" s="14">
        <v>41593</v>
      </c>
      <c r="E376" s="14">
        <v>41596</v>
      </c>
      <c r="F376" t="s">
        <v>85</v>
      </c>
      <c r="G376" t="s">
        <v>252</v>
      </c>
      <c r="H376" t="s">
        <v>253</v>
      </c>
      <c r="I376" t="s">
        <v>26</v>
      </c>
      <c r="J376" t="s">
        <v>27</v>
      </c>
      <c r="K376" t="s">
        <v>109</v>
      </c>
      <c r="L376" t="s">
        <v>110</v>
      </c>
      <c r="M376">
        <v>10009</v>
      </c>
      <c r="N376" t="s">
        <v>79</v>
      </c>
      <c r="O376" t="s">
        <v>615</v>
      </c>
      <c r="P376" t="s">
        <v>31</v>
      </c>
      <c r="Q376" t="s">
        <v>33</v>
      </c>
      <c r="R376" t="s">
        <v>616</v>
      </c>
      <c r="S376">
        <v>408.00599999999997</v>
      </c>
      <c r="T376">
        <v>2</v>
      </c>
      <c r="U376">
        <v>0.1</v>
      </c>
      <c r="V376">
        <v>72.534400000000005</v>
      </c>
    </row>
    <row r="377" spans="1:22" x14ac:dyDescent="0.35">
      <c r="A377">
        <v>4515</v>
      </c>
      <c r="B377" t="s">
        <v>1450</v>
      </c>
      <c r="C377">
        <v>2013</v>
      </c>
      <c r="D377" s="14">
        <v>41575</v>
      </c>
      <c r="E377" s="14">
        <v>41580</v>
      </c>
      <c r="F377" t="s">
        <v>23</v>
      </c>
      <c r="G377" t="s">
        <v>1045</v>
      </c>
      <c r="H377" t="s">
        <v>1046</v>
      </c>
      <c r="I377" t="s">
        <v>26</v>
      </c>
      <c r="J377" t="s">
        <v>27</v>
      </c>
      <c r="K377" t="s">
        <v>1451</v>
      </c>
      <c r="L377" t="s">
        <v>130</v>
      </c>
      <c r="M377">
        <v>23666</v>
      </c>
      <c r="N377" t="s">
        <v>30</v>
      </c>
      <c r="O377" t="s">
        <v>868</v>
      </c>
      <c r="P377" t="s">
        <v>31</v>
      </c>
      <c r="Q377" t="s">
        <v>33</v>
      </c>
      <c r="R377" t="s">
        <v>869</v>
      </c>
      <c r="S377">
        <v>290.98</v>
      </c>
      <c r="T377">
        <v>1</v>
      </c>
      <c r="U377">
        <v>0</v>
      </c>
      <c r="V377">
        <v>75.654799999999994</v>
      </c>
    </row>
    <row r="378" spans="1:22" x14ac:dyDescent="0.35">
      <c r="A378">
        <v>4495</v>
      </c>
      <c r="B378" t="s">
        <v>1447</v>
      </c>
      <c r="C378">
        <v>2011</v>
      </c>
      <c r="D378" s="14">
        <v>40878</v>
      </c>
      <c r="E378" s="14">
        <v>40880</v>
      </c>
      <c r="F378" t="s">
        <v>23</v>
      </c>
      <c r="G378" t="s">
        <v>628</v>
      </c>
      <c r="H378" t="s">
        <v>629</v>
      </c>
      <c r="I378" t="s">
        <v>26</v>
      </c>
      <c r="J378" t="s">
        <v>27</v>
      </c>
      <c r="K378" t="s">
        <v>172</v>
      </c>
      <c r="L378" t="s">
        <v>173</v>
      </c>
      <c r="M378">
        <v>43229</v>
      </c>
      <c r="N378" t="s">
        <v>79</v>
      </c>
      <c r="O378" t="s">
        <v>407</v>
      </c>
      <c r="P378" t="s">
        <v>31</v>
      </c>
      <c r="Q378" t="s">
        <v>33</v>
      </c>
      <c r="R378" t="s">
        <v>408</v>
      </c>
      <c r="S378">
        <v>909.7199999999998</v>
      </c>
      <c r="T378">
        <v>6</v>
      </c>
      <c r="U378">
        <v>0.3</v>
      </c>
      <c r="V378">
        <v>-51.983999999999924</v>
      </c>
    </row>
    <row r="379" spans="1:22" x14ac:dyDescent="0.35">
      <c r="A379">
        <v>4472</v>
      </c>
      <c r="B379" t="s">
        <v>1445</v>
      </c>
      <c r="C379">
        <v>2014</v>
      </c>
      <c r="D379" s="14">
        <v>41912</v>
      </c>
      <c r="E379" s="14">
        <v>41912</v>
      </c>
      <c r="F379" t="s">
        <v>360</v>
      </c>
      <c r="G379" t="s">
        <v>204</v>
      </c>
      <c r="H379" t="s">
        <v>205</v>
      </c>
      <c r="I379" t="s">
        <v>61</v>
      </c>
      <c r="J379" t="s">
        <v>27</v>
      </c>
      <c r="K379" t="s">
        <v>1446</v>
      </c>
      <c r="L379" t="s">
        <v>173</v>
      </c>
      <c r="M379">
        <v>44060</v>
      </c>
      <c r="N379" t="s">
        <v>79</v>
      </c>
      <c r="O379" t="s">
        <v>1008</v>
      </c>
      <c r="P379" t="s">
        <v>31</v>
      </c>
      <c r="Q379" t="s">
        <v>33</v>
      </c>
      <c r="R379" t="s">
        <v>1009</v>
      </c>
      <c r="S379">
        <v>63.686</v>
      </c>
      <c r="T379">
        <v>1</v>
      </c>
      <c r="U379">
        <v>0.3</v>
      </c>
      <c r="V379">
        <v>-15.466600000000003</v>
      </c>
    </row>
    <row r="380" spans="1:22" x14ac:dyDescent="0.35">
      <c r="A380">
        <v>4471</v>
      </c>
      <c r="B380" t="s">
        <v>1444</v>
      </c>
      <c r="C380">
        <v>2014</v>
      </c>
      <c r="D380" s="14">
        <v>41768</v>
      </c>
      <c r="E380" s="14">
        <v>41772</v>
      </c>
      <c r="F380" t="s">
        <v>42</v>
      </c>
      <c r="G380" t="s">
        <v>336</v>
      </c>
      <c r="H380" t="s">
        <v>337</v>
      </c>
      <c r="I380" t="s">
        <v>37</v>
      </c>
      <c r="J380" t="s">
        <v>27</v>
      </c>
      <c r="K380" t="s">
        <v>77</v>
      </c>
      <c r="L380" t="s">
        <v>78</v>
      </c>
      <c r="M380">
        <v>19140</v>
      </c>
      <c r="N380" t="s">
        <v>79</v>
      </c>
      <c r="O380" t="s">
        <v>1326</v>
      </c>
      <c r="P380" t="s">
        <v>31</v>
      </c>
      <c r="Q380" t="s">
        <v>33</v>
      </c>
      <c r="R380" t="s">
        <v>1327</v>
      </c>
      <c r="S380">
        <v>128.05799999999999</v>
      </c>
      <c r="T380">
        <v>3</v>
      </c>
      <c r="U380">
        <v>0.3</v>
      </c>
      <c r="V380">
        <v>-23.782199999999996</v>
      </c>
    </row>
    <row r="381" spans="1:22" x14ac:dyDescent="0.35">
      <c r="A381">
        <v>4456</v>
      </c>
      <c r="B381" t="s">
        <v>1443</v>
      </c>
      <c r="C381">
        <v>2012</v>
      </c>
      <c r="D381" s="14">
        <v>41155</v>
      </c>
      <c r="E381" s="14">
        <v>41160</v>
      </c>
      <c r="F381" t="s">
        <v>42</v>
      </c>
      <c r="G381" t="s">
        <v>700</v>
      </c>
      <c r="H381" t="s">
        <v>701</v>
      </c>
      <c r="I381" t="s">
        <v>61</v>
      </c>
      <c r="J381" t="s">
        <v>27</v>
      </c>
      <c r="K381" t="s">
        <v>70</v>
      </c>
      <c r="L381" t="s">
        <v>39</v>
      </c>
      <c r="M381">
        <v>94110</v>
      </c>
      <c r="N381" t="s">
        <v>40</v>
      </c>
      <c r="O381" t="s">
        <v>421</v>
      </c>
      <c r="P381" t="s">
        <v>31</v>
      </c>
      <c r="Q381" t="s">
        <v>33</v>
      </c>
      <c r="R381" t="s">
        <v>422</v>
      </c>
      <c r="S381">
        <v>129.56800000000001</v>
      </c>
      <c r="T381">
        <v>2</v>
      </c>
      <c r="U381">
        <v>0.2</v>
      </c>
      <c r="V381">
        <v>-12.956799999999994</v>
      </c>
    </row>
    <row r="382" spans="1:22" x14ac:dyDescent="0.35">
      <c r="A382">
        <v>4429</v>
      </c>
      <c r="B382" t="s">
        <v>1442</v>
      </c>
      <c r="C382">
        <v>2014</v>
      </c>
      <c r="D382" s="14">
        <v>41720</v>
      </c>
      <c r="E382" s="14">
        <v>41726</v>
      </c>
      <c r="F382" t="s">
        <v>42</v>
      </c>
      <c r="G382" t="s">
        <v>169</v>
      </c>
      <c r="H382" t="s">
        <v>170</v>
      </c>
      <c r="I382" t="s">
        <v>26</v>
      </c>
      <c r="J382" t="s">
        <v>27</v>
      </c>
      <c r="K382" t="s">
        <v>965</v>
      </c>
      <c r="L382" t="s">
        <v>217</v>
      </c>
      <c r="M382">
        <v>74133</v>
      </c>
      <c r="N382" t="s">
        <v>64</v>
      </c>
      <c r="O382" t="s">
        <v>1297</v>
      </c>
      <c r="P382" t="s">
        <v>31</v>
      </c>
      <c r="Q382" t="s">
        <v>33</v>
      </c>
      <c r="R382" t="s">
        <v>1298</v>
      </c>
      <c r="S382">
        <v>1805.88</v>
      </c>
      <c r="T382">
        <v>6</v>
      </c>
      <c r="U382">
        <v>0</v>
      </c>
      <c r="V382">
        <v>523.70519999999988</v>
      </c>
    </row>
    <row r="383" spans="1:22" x14ac:dyDescent="0.35">
      <c r="A383">
        <v>4398</v>
      </c>
      <c r="B383" t="s">
        <v>1441</v>
      </c>
      <c r="C383">
        <v>2011</v>
      </c>
      <c r="D383" s="14">
        <v>40731</v>
      </c>
      <c r="E383" s="14">
        <v>40735</v>
      </c>
      <c r="F383" t="s">
        <v>42</v>
      </c>
      <c r="G383" t="s">
        <v>549</v>
      </c>
      <c r="H383" t="s">
        <v>550</v>
      </c>
      <c r="I383" t="s">
        <v>26</v>
      </c>
      <c r="J383" t="s">
        <v>27</v>
      </c>
      <c r="K383" t="s">
        <v>77</v>
      </c>
      <c r="L383" t="s">
        <v>78</v>
      </c>
      <c r="M383">
        <v>19120</v>
      </c>
      <c r="N383" t="s">
        <v>79</v>
      </c>
      <c r="O383" t="s">
        <v>741</v>
      </c>
      <c r="P383" t="s">
        <v>31</v>
      </c>
      <c r="Q383" t="s">
        <v>33</v>
      </c>
      <c r="R383" t="s">
        <v>742</v>
      </c>
      <c r="S383">
        <v>172.18599999999998</v>
      </c>
      <c r="T383">
        <v>2</v>
      </c>
      <c r="U383">
        <v>0.3</v>
      </c>
      <c r="V383">
        <v>-46.736200000000011</v>
      </c>
    </row>
    <row r="384" spans="1:22" x14ac:dyDescent="0.35">
      <c r="A384">
        <v>4378</v>
      </c>
      <c r="B384" t="s">
        <v>1439</v>
      </c>
      <c r="C384">
        <v>2011</v>
      </c>
      <c r="D384" s="14">
        <v>40658</v>
      </c>
      <c r="E384" s="14">
        <v>40663</v>
      </c>
      <c r="F384" t="s">
        <v>42</v>
      </c>
      <c r="G384" t="s">
        <v>841</v>
      </c>
      <c r="H384" t="s">
        <v>842</v>
      </c>
      <c r="I384" t="s">
        <v>61</v>
      </c>
      <c r="J384" t="s">
        <v>27</v>
      </c>
      <c r="K384" t="s">
        <v>1440</v>
      </c>
      <c r="L384" t="s">
        <v>39</v>
      </c>
      <c r="M384">
        <v>91776</v>
      </c>
      <c r="N384" t="s">
        <v>40</v>
      </c>
      <c r="O384" t="s">
        <v>768</v>
      </c>
      <c r="P384" t="s">
        <v>31</v>
      </c>
      <c r="Q384" t="s">
        <v>33</v>
      </c>
      <c r="R384" t="s">
        <v>769</v>
      </c>
      <c r="S384">
        <v>1487.04</v>
      </c>
      <c r="T384">
        <v>5</v>
      </c>
      <c r="U384">
        <v>0.2</v>
      </c>
      <c r="V384">
        <v>148.70400000000006</v>
      </c>
    </row>
    <row r="385" spans="1:22" x14ac:dyDescent="0.35">
      <c r="A385">
        <v>4360</v>
      </c>
      <c r="B385" t="s">
        <v>1437</v>
      </c>
      <c r="C385">
        <v>2014</v>
      </c>
      <c r="D385" s="14">
        <v>41985</v>
      </c>
      <c r="E385" s="14">
        <v>41985</v>
      </c>
      <c r="F385" t="s">
        <v>360</v>
      </c>
      <c r="G385" t="s">
        <v>1153</v>
      </c>
      <c r="H385" t="s">
        <v>1154</v>
      </c>
      <c r="I385" t="s">
        <v>26</v>
      </c>
      <c r="J385" t="s">
        <v>27</v>
      </c>
      <c r="K385" t="s">
        <v>162</v>
      </c>
      <c r="L385" t="s">
        <v>94</v>
      </c>
      <c r="M385">
        <v>60505</v>
      </c>
      <c r="N385" t="s">
        <v>64</v>
      </c>
      <c r="O385" t="s">
        <v>768</v>
      </c>
      <c r="P385" t="s">
        <v>31</v>
      </c>
      <c r="Q385" t="s">
        <v>33</v>
      </c>
      <c r="R385" t="s">
        <v>769</v>
      </c>
      <c r="S385">
        <v>520.46399999999994</v>
      </c>
      <c r="T385">
        <v>2</v>
      </c>
      <c r="U385">
        <v>0.3</v>
      </c>
      <c r="V385">
        <v>-14.870399999999961</v>
      </c>
    </row>
    <row r="386" spans="1:22" x14ac:dyDescent="0.35">
      <c r="A386">
        <v>4347</v>
      </c>
      <c r="B386" t="s">
        <v>1436</v>
      </c>
      <c r="C386">
        <v>2013</v>
      </c>
      <c r="D386" s="14">
        <v>41536</v>
      </c>
      <c r="E386" s="14">
        <v>41543</v>
      </c>
      <c r="F386" t="s">
        <v>42</v>
      </c>
      <c r="G386" t="s">
        <v>1038</v>
      </c>
      <c r="H386" t="s">
        <v>1039</v>
      </c>
      <c r="I386" t="s">
        <v>26</v>
      </c>
      <c r="J386" t="s">
        <v>27</v>
      </c>
      <c r="K386" t="s">
        <v>411</v>
      </c>
      <c r="L386" t="s">
        <v>110</v>
      </c>
      <c r="M386">
        <v>10801</v>
      </c>
      <c r="N386" t="s">
        <v>79</v>
      </c>
      <c r="O386" t="s">
        <v>648</v>
      </c>
      <c r="P386" t="s">
        <v>31</v>
      </c>
      <c r="Q386" t="s">
        <v>33</v>
      </c>
      <c r="R386" t="s">
        <v>649</v>
      </c>
      <c r="S386">
        <v>631.78200000000004</v>
      </c>
      <c r="T386">
        <v>2</v>
      </c>
      <c r="U386">
        <v>0.1</v>
      </c>
      <c r="V386">
        <v>140.39599999999993</v>
      </c>
    </row>
    <row r="387" spans="1:22" x14ac:dyDescent="0.35">
      <c r="A387">
        <v>4282</v>
      </c>
      <c r="B387" t="s">
        <v>1435</v>
      </c>
      <c r="C387">
        <v>2011</v>
      </c>
      <c r="D387" s="14">
        <v>40861</v>
      </c>
      <c r="E387" s="14">
        <v>40865</v>
      </c>
      <c r="F387" t="s">
        <v>42</v>
      </c>
      <c r="G387" t="s">
        <v>239</v>
      </c>
      <c r="H387" t="s">
        <v>240</v>
      </c>
      <c r="I387" t="s">
        <v>61</v>
      </c>
      <c r="J387" t="s">
        <v>27</v>
      </c>
      <c r="K387" t="s">
        <v>109</v>
      </c>
      <c r="L387" t="s">
        <v>110</v>
      </c>
      <c r="M387">
        <v>10011</v>
      </c>
      <c r="N387" t="s">
        <v>79</v>
      </c>
      <c r="O387" t="s">
        <v>1265</v>
      </c>
      <c r="P387" t="s">
        <v>31</v>
      </c>
      <c r="Q387" t="s">
        <v>33</v>
      </c>
      <c r="R387" t="s">
        <v>1266</v>
      </c>
      <c r="S387">
        <v>69.263999999999996</v>
      </c>
      <c r="T387">
        <v>2</v>
      </c>
      <c r="U387">
        <v>0.1</v>
      </c>
      <c r="V387">
        <v>14.62239999999999</v>
      </c>
    </row>
    <row r="388" spans="1:22" x14ac:dyDescent="0.35">
      <c r="A388">
        <v>4259</v>
      </c>
      <c r="B388" t="s">
        <v>1432</v>
      </c>
      <c r="C388">
        <v>2013</v>
      </c>
      <c r="D388" s="14">
        <v>41348</v>
      </c>
      <c r="E388" s="14">
        <v>41350</v>
      </c>
      <c r="F388" t="s">
        <v>85</v>
      </c>
      <c r="G388" t="s">
        <v>366</v>
      </c>
      <c r="H388" t="s">
        <v>367</v>
      </c>
      <c r="I388" t="s">
        <v>37</v>
      </c>
      <c r="J388" t="s">
        <v>27</v>
      </c>
      <c r="K388" t="s">
        <v>57</v>
      </c>
      <c r="L388" t="s">
        <v>58</v>
      </c>
      <c r="M388">
        <v>98103</v>
      </c>
      <c r="N388" t="s">
        <v>40</v>
      </c>
      <c r="O388" t="s">
        <v>741</v>
      </c>
      <c r="P388" t="s">
        <v>31</v>
      </c>
      <c r="Q388" t="s">
        <v>33</v>
      </c>
      <c r="R388" t="s">
        <v>742</v>
      </c>
      <c r="S388">
        <v>196.78399999999999</v>
      </c>
      <c r="T388">
        <v>2</v>
      </c>
      <c r="U388">
        <v>0.2</v>
      </c>
      <c r="V388">
        <v>-22.138200000000012</v>
      </c>
    </row>
    <row r="389" spans="1:22" x14ac:dyDescent="0.35">
      <c r="A389">
        <v>4251</v>
      </c>
      <c r="B389" t="s">
        <v>1429</v>
      </c>
      <c r="C389">
        <v>2011</v>
      </c>
      <c r="D389" s="14">
        <v>40805</v>
      </c>
      <c r="E389" s="14">
        <v>40805</v>
      </c>
      <c r="F389" t="s">
        <v>360</v>
      </c>
      <c r="G389" t="s">
        <v>1430</v>
      </c>
      <c r="H389" t="s">
        <v>1431</v>
      </c>
      <c r="I389" t="s">
        <v>37</v>
      </c>
      <c r="J389" t="s">
        <v>27</v>
      </c>
      <c r="K389" t="s">
        <v>109</v>
      </c>
      <c r="L389" t="s">
        <v>110</v>
      </c>
      <c r="M389">
        <v>10011</v>
      </c>
      <c r="N389" t="s">
        <v>79</v>
      </c>
      <c r="O389" t="s">
        <v>976</v>
      </c>
      <c r="P389" t="s">
        <v>31</v>
      </c>
      <c r="Q389" t="s">
        <v>33</v>
      </c>
      <c r="R389" t="s">
        <v>977</v>
      </c>
      <c r="S389">
        <v>887.10299999999995</v>
      </c>
      <c r="T389">
        <v>7</v>
      </c>
      <c r="U389">
        <v>0.1</v>
      </c>
      <c r="V389">
        <v>177.42059999999998</v>
      </c>
    </row>
    <row r="390" spans="1:22" x14ac:dyDescent="0.35">
      <c r="A390">
        <v>4250</v>
      </c>
      <c r="B390" t="s">
        <v>1428</v>
      </c>
      <c r="C390">
        <v>2013</v>
      </c>
      <c r="D390" s="14">
        <v>41610</v>
      </c>
      <c r="E390" s="14">
        <v>41614</v>
      </c>
      <c r="F390" t="s">
        <v>23</v>
      </c>
      <c r="G390" t="s">
        <v>234</v>
      </c>
      <c r="H390" t="s">
        <v>235</v>
      </c>
      <c r="I390" t="s">
        <v>26</v>
      </c>
      <c r="J390" t="s">
        <v>27</v>
      </c>
      <c r="K390" t="s">
        <v>243</v>
      </c>
      <c r="L390" t="s">
        <v>244</v>
      </c>
      <c r="M390">
        <v>6824</v>
      </c>
      <c r="N390" t="s">
        <v>79</v>
      </c>
      <c r="O390" t="s">
        <v>507</v>
      </c>
      <c r="P390" t="s">
        <v>31</v>
      </c>
      <c r="Q390" t="s">
        <v>33</v>
      </c>
      <c r="R390" t="s">
        <v>508</v>
      </c>
      <c r="S390">
        <v>751.92</v>
      </c>
      <c r="T390">
        <v>4</v>
      </c>
      <c r="U390">
        <v>0</v>
      </c>
      <c r="V390">
        <v>150.38400000000001</v>
      </c>
    </row>
    <row r="391" spans="1:22" x14ac:dyDescent="0.35">
      <c r="A391">
        <v>4228</v>
      </c>
      <c r="B391" t="s">
        <v>1427</v>
      </c>
      <c r="C391">
        <v>2012</v>
      </c>
      <c r="D391" s="14">
        <v>40913</v>
      </c>
      <c r="E391" s="14">
        <v>40918</v>
      </c>
      <c r="F391" t="s">
        <v>42</v>
      </c>
      <c r="G391" t="s">
        <v>557</v>
      </c>
      <c r="H391" t="s">
        <v>558</v>
      </c>
      <c r="I391" t="s">
        <v>61</v>
      </c>
      <c r="J391" t="s">
        <v>27</v>
      </c>
      <c r="K391" t="s">
        <v>57</v>
      </c>
      <c r="L391" t="s">
        <v>58</v>
      </c>
      <c r="M391">
        <v>98103</v>
      </c>
      <c r="N391" t="s">
        <v>40</v>
      </c>
      <c r="O391" t="s">
        <v>418</v>
      </c>
      <c r="P391" t="s">
        <v>31</v>
      </c>
      <c r="Q391" t="s">
        <v>33</v>
      </c>
      <c r="R391" t="s">
        <v>419</v>
      </c>
      <c r="S391">
        <v>61.584000000000003</v>
      </c>
      <c r="T391">
        <v>1</v>
      </c>
      <c r="U391">
        <v>0.2</v>
      </c>
      <c r="V391">
        <v>-6.9282000000000039</v>
      </c>
    </row>
    <row r="392" spans="1:22" x14ac:dyDescent="0.35">
      <c r="A392">
        <v>4209</v>
      </c>
      <c r="B392" t="s">
        <v>1423</v>
      </c>
      <c r="C392">
        <v>2011</v>
      </c>
      <c r="D392" s="14">
        <v>40847</v>
      </c>
      <c r="E392" s="14">
        <v>40849</v>
      </c>
      <c r="F392" t="s">
        <v>23</v>
      </c>
      <c r="G392" t="s">
        <v>1019</v>
      </c>
      <c r="H392" t="s">
        <v>1020</v>
      </c>
      <c r="I392" t="s">
        <v>26</v>
      </c>
      <c r="J392" t="s">
        <v>27</v>
      </c>
      <c r="K392" t="s">
        <v>1424</v>
      </c>
      <c r="L392" t="s">
        <v>379</v>
      </c>
      <c r="M392">
        <v>2920</v>
      </c>
      <c r="N392" t="s">
        <v>79</v>
      </c>
      <c r="O392" t="s">
        <v>1280</v>
      </c>
      <c r="P392" t="s">
        <v>31</v>
      </c>
      <c r="Q392" t="s">
        <v>33</v>
      </c>
      <c r="R392" t="s">
        <v>1281</v>
      </c>
      <c r="S392">
        <v>1604.9</v>
      </c>
      <c r="T392">
        <v>5</v>
      </c>
      <c r="U392">
        <v>0</v>
      </c>
      <c r="V392">
        <v>481.46999999999991</v>
      </c>
    </row>
    <row r="393" spans="1:22" x14ac:dyDescent="0.35">
      <c r="A393">
        <v>4169</v>
      </c>
      <c r="B393" t="s">
        <v>1419</v>
      </c>
      <c r="C393">
        <v>2011</v>
      </c>
      <c r="D393" s="14">
        <v>40827</v>
      </c>
      <c r="E393" s="14">
        <v>40829</v>
      </c>
      <c r="F393" t="s">
        <v>85</v>
      </c>
      <c r="G393" t="s">
        <v>201</v>
      </c>
      <c r="H393" t="s">
        <v>202</v>
      </c>
      <c r="I393" t="s">
        <v>26</v>
      </c>
      <c r="J393" t="s">
        <v>27</v>
      </c>
      <c r="K393" t="s">
        <v>203</v>
      </c>
      <c r="L393" t="s">
        <v>39</v>
      </c>
      <c r="M393">
        <v>91104</v>
      </c>
      <c r="N393" t="s">
        <v>40</v>
      </c>
      <c r="O393" t="s">
        <v>1420</v>
      </c>
      <c r="P393" t="s">
        <v>31</v>
      </c>
      <c r="Q393" t="s">
        <v>33</v>
      </c>
      <c r="R393" t="s">
        <v>1421</v>
      </c>
      <c r="S393">
        <v>433.56800000000004</v>
      </c>
      <c r="T393">
        <v>2</v>
      </c>
      <c r="U393">
        <v>0.2</v>
      </c>
      <c r="V393">
        <v>-65.035200000000046</v>
      </c>
    </row>
    <row r="394" spans="1:22" x14ac:dyDescent="0.35">
      <c r="A394">
        <v>4146</v>
      </c>
      <c r="B394" t="s">
        <v>1416</v>
      </c>
      <c r="C394">
        <v>2014</v>
      </c>
      <c r="D394" s="14">
        <v>41670</v>
      </c>
      <c r="E394" s="14">
        <v>41677</v>
      </c>
      <c r="F394" t="s">
        <v>42</v>
      </c>
      <c r="G394" t="s">
        <v>562</v>
      </c>
      <c r="H394" t="s">
        <v>563</v>
      </c>
      <c r="I394" t="s">
        <v>61</v>
      </c>
      <c r="J394" t="s">
        <v>27</v>
      </c>
      <c r="K394" t="s">
        <v>70</v>
      </c>
      <c r="L394" t="s">
        <v>39</v>
      </c>
      <c r="M394">
        <v>94110</v>
      </c>
      <c r="N394" t="s">
        <v>40</v>
      </c>
      <c r="O394" t="s">
        <v>148</v>
      </c>
      <c r="P394" t="s">
        <v>31</v>
      </c>
      <c r="Q394" t="s">
        <v>33</v>
      </c>
      <c r="R394" t="s">
        <v>149</v>
      </c>
      <c r="S394">
        <v>120.78399999999999</v>
      </c>
      <c r="T394">
        <v>1</v>
      </c>
      <c r="U394">
        <v>0.2</v>
      </c>
      <c r="V394">
        <v>-13.588200000000001</v>
      </c>
    </row>
    <row r="395" spans="1:22" x14ac:dyDescent="0.35">
      <c r="A395">
        <v>4060</v>
      </c>
      <c r="B395" t="s">
        <v>1414</v>
      </c>
      <c r="C395">
        <v>2012</v>
      </c>
      <c r="D395" s="14">
        <v>41233</v>
      </c>
      <c r="E395" s="14">
        <v>41237</v>
      </c>
      <c r="F395" t="s">
        <v>42</v>
      </c>
      <c r="G395" t="s">
        <v>192</v>
      </c>
      <c r="H395" t="s">
        <v>193</v>
      </c>
      <c r="I395" t="s">
        <v>26</v>
      </c>
      <c r="J395" t="s">
        <v>27</v>
      </c>
      <c r="K395" t="s">
        <v>743</v>
      </c>
      <c r="L395" t="s">
        <v>39</v>
      </c>
      <c r="M395">
        <v>94601</v>
      </c>
      <c r="N395" t="s">
        <v>40</v>
      </c>
      <c r="O395" t="s">
        <v>473</v>
      </c>
      <c r="P395" t="s">
        <v>31</v>
      </c>
      <c r="Q395" t="s">
        <v>33</v>
      </c>
      <c r="R395" t="s">
        <v>474</v>
      </c>
      <c r="S395">
        <v>572.16000000000008</v>
      </c>
      <c r="T395">
        <v>3</v>
      </c>
      <c r="U395">
        <v>0.2</v>
      </c>
      <c r="V395">
        <v>35.759999999999962</v>
      </c>
    </row>
    <row r="396" spans="1:22" x14ac:dyDescent="0.35">
      <c r="A396">
        <v>4051</v>
      </c>
      <c r="B396" t="s">
        <v>1413</v>
      </c>
      <c r="C396">
        <v>2014</v>
      </c>
      <c r="D396" s="14">
        <v>41815</v>
      </c>
      <c r="E396" s="14">
        <v>41817</v>
      </c>
      <c r="F396" t="s">
        <v>23</v>
      </c>
      <c r="G396" t="s">
        <v>1206</v>
      </c>
      <c r="H396" t="s">
        <v>1207</v>
      </c>
      <c r="I396" t="s">
        <v>26</v>
      </c>
      <c r="J396" t="s">
        <v>27</v>
      </c>
      <c r="K396" t="s">
        <v>109</v>
      </c>
      <c r="L396" t="s">
        <v>110</v>
      </c>
      <c r="M396">
        <v>10011</v>
      </c>
      <c r="N396" t="s">
        <v>79</v>
      </c>
      <c r="O396" t="s">
        <v>310</v>
      </c>
      <c r="P396" t="s">
        <v>31</v>
      </c>
      <c r="Q396" t="s">
        <v>33</v>
      </c>
      <c r="R396" t="s">
        <v>311</v>
      </c>
      <c r="S396">
        <v>172.76400000000001</v>
      </c>
      <c r="T396">
        <v>2</v>
      </c>
      <c r="U396">
        <v>0.1</v>
      </c>
      <c r="V396">
        <v>32.633200000000016</v>
      </c>
    </row>
    <row r="397" spans="1:22" x14ac:dyDescent="0.35">
      <c r="A397">
        <v>4031</v>
      </c>
      <c r="B397" t="s">
        <v>1412</v>
      </c>
      <c r="C397">
        <v>2014</v>
      </c>
      <c r="D397" s="14">
        <v>41998</v>
      </c>
      <c r="E397" s="14">
        <v>42002</v>
      </c>
      <c r="F397" t="s">
        <v>42</v>
      </c>
      <c r="G397" t="s">
        <v>747</v>
      </c>
      <c r="H397" t="s">
        <v>748</v>
      </c>
      <c r="I397" t="s">
        <v>26</v>
      </c>
      <c r="J397" t="s">
        <v>27</v>
      </c>
      <c r="K397" t="s">
        <v>916</v>
      </c>
      <c r="L397" t="s">
        <v>242</v>
      </c>
      <c r="M397">
        <v>70506</v>
      </c>
      <c r="N397" t="s">
        <v>30</v>
      </c>
      <c r="O397" t="s">
        <v>1133</v>
      </c>
      <c r="P397" t="s">
        <v>31</v>
      </c>
      <c r="Q397" t="s">
        <v>33</v>
      </c>
      <c r="R397" t="s">
        <v>1134</v>
      </c>
      <c r="S397">
        <v>232.88</v>
      </c>
      <c r="T397">
        <v>4</v>
      </c>
      <c r="U397">
        <v>0</v>
      </c>
      <c r="V397">
        <v>60.5488</v>
      </c>
    </row>
    <row r="398" spans="1:22" x14ac:dyDescent="0.35">
      <c r="A398">
        <v>4023</v>
      </c>
      <c r="B398" t="s">
        <v>1409</v>
      </c>
      <c r="C398">
        <v>2011</v>
      </c>
      <c r="D398" s="14">
        <v>40716</v>
      </c>
      <c r="E398" s="14">
        <v>40721</v>
      </c>
      <c r="F398" t="s">
        <v>42</v>
      </c>
      <c r="G398" t="s">
        <v>1410</v>
      </c>
      <c r="H398" t="s">
        <v>1411</v>
      </c>
      <c r="I398" t="s">
        <v>26</v>
      </c>
      <c r="J398" t="s">
        <v>27</v>
      </c>
      <c r="K398" t="s">
        <v>576</v>
      </c>
      <c r="L398" t="s">
        <v>78</v>
      </c>
      <c r="M398">
        <v>19013</v>
      </c>
      <c r="N398" t="s">
        <v>79</v>
      </c>
      <c r="O398" t="s">
        <v>32</v>
      </c>
      <c r="P398" t="s">
        <v>31</v>
      </c>
      <c r="Q398" t="s">
        <v>33</v>
      </c>
      <c r="R398" t="s">
        <v>34</v>
      </c>
      <c r="S398">
        <v>853.92999999999984</v>
      </c>
      <c r="T398">
        <v>5</v>
      </c>
      <c r="U398">
        <v>0.3</v>
      </c>
      <c r="V398">
        <v>0</v>
      </c>
    </row>
    <row r="399" spans="1:22" x14ac:dyDescent="0.35">
      <c r="A399">
        <v>4021</v>
      </c>
      <c r="B399" t="s">
        <v>1409</v>
      </c>
      <c r="C399">
        <v>2011</v>
      </c>
      <c r="D399" s="14">
        <v>40716</v>
      </c>
      <c r="E399" s="14">
        <v>40721</v>
      </c>
      <c r="F399" t="s">
        <v>42</v>
      </c>
      <c r="G399" t="s">
        <v>1410</v>
      </c>
      <c r="H399" t="s">
        <v>1411</v>
      </c>
      <c r="I399" t="s">
        <v>26</v>
      </c>
      <c r="J399" t="s">
        <v>27</v>
      </c>
      <c r="K399" t="s">
        <v>576</v>
      </c>
      <c r="L399" t="s">
        <v>78</v>
      </c>
      <c r="M399">
        <v>19013</v>
      </c>
      <c r="N399" t="s">
        <v>79</v>
      </c>
      <c r="O399" t="s">
        <v>237</v>
      </c>
      <c r="P399" t="s">
        <v>31</v>
      </c>
      <c r="Q399" t="s">
        <v>33</v>
      </c>
      <c r="R399" t="s">
        <v>238</v>
      </c>
      <c r="S399">
        <v>170.05799999999999</v>
      </c>
      <c r="T399">
        <v>3</v>
      </c>
      <c r="U399">
        <v>0.3</v>
      </c>
      <c r="V399">
        <v>-4.858799999999988</v>
      </c>
    </row>
    <row r="400" spans="1:22" x14ac:dyDescent="0.35">
      <c r="A400">
        <v>3996</v>
      </c>
      <c r="B400" t="s">
        <v>1406</v>
      </c>
      <c r="C400">
        <v>2012</v>
      </c>
      <c r="D400" s="14">
        <v>40976</v>
      </c>
      <c r="E400" s="14">
        <v>40980</v>
      </c>
      <c r="F400" t="s">
        <v>42</v>
      </c>
      <c r="G400" t="s">
        <v>1407</v>
      </c>
      <c r="H400" t="s">
        <v>1408</v>
      </c>
      <c r="I400" t="s">
        <v>26</v>
      </c>
      <c r="J400" t="s">
        <v>27</v>
      </c>
      <c r="K400" t="s">
        <v>954</v>
      </c>
      <c r="L400" t="s">
        <v>68</v>
      </c>
      <c r="M400">
        <v>53142</v>
      </c>
      <c r="N400" t="s">
        <v>64</v>
      </c>
      <c r="O400" t="s">
        <v>1076</v>
      </c>
      <c r="P400" t="s">
        <v>31</v>
      </c>
      <c r="Q400" t="s">
        <v>33</v>
      </c>
      <c r="R400" t="s">
        <v>1077</v>
      </c>
      <c r="S400">
        <v>860.93</v>
      </c>
      <c r="T400">
        <v>7</v>
      </c>
      <c r="U400">
        <v>0</v>
      </c>
      <c r="V400">
        <v>189.40460000000002</v>
      </c>
    </row>
    <row r="401" spans="1:22" x14ac:dyDescent="0.35">
      <c r="A401">
        <v>3983</v>
      </c>
      <c r="B401" t="s">
        <v>1405</v>
      </c>
      <c r="C401">
        <v>2013</v>
      </c>
      <c r="D401" s="14">
        <v>41463</v>
      </c>
      <c r="E401" s="14">
        <v>41465</v>
      </c>
      <c r="F401" t="s">
        <v>23</v>
      </c>
      <c r="G401" t="s">
        <v>1231</v>
      </c>
      <c r="H401" t="s">
        <v>1232</v>
      </c>
      <c r="I401" t="s">
        <v>26</v>
      </c>
      <c r="J401" t="s">
        <v>27</v>
      </c>
      <c r="K401" t="s">
        <v>38</v>
      </c>
      <c r="L401" t="s">
        <v>39</v>
      </c>
      <c r="M401">
        <v>90045</v>
      </c>
      <c r="N401" t="s">
        <v>40</v>
      </c>
      <c r="O401" t="s">
        <v>107</v>
      </c>
      <c r="P401" t="s">
        <v>31</v>
      </c>
      <c r="Q401" t="s">
        <v>33</v>
      </c>
      <c r="R401" t="s">
        <v>108</v>
      </c>
      <c r="S401">
        <v>287.96800000000002</v>
      </c>
      <c r="T401">
        <v>4</v>
      </c>
      <c r="U401">
        <v>0.2</v>
      </c>
      <c r="V401">
        <v>-3.5996000000000521</v>
      </c>
    </row>
    <row r="402" spans="1:22" x14ac:dyDescent="0.35">
      <c r="A402">
        <v>3951</v>
      </c>
      <c r="B402" t="s">
        <v>1402</v>
      </c>
      <c r="C402">
        <v>2013</v>
      </c>
      <c r="D402" s="14">
        <v>41597</v>
      </c>
      <c r="E402" s="14">
        <v>41601</v>
      </c>
      <c r="F402" t="s">
        <v>42</v>
      </c>
      <c r="G402" t="s">
        <v>87</v>
      </c>
      <c r="H402" t="s">
        <v>88</v>
      </c>
      <c r="I402" t="s">
        <v>61</v>
      </c>
      <c r="J402" t="s">
        <v>27</v>
      </c>
      <c r="K402" t="s">
        <v>203</v>
      </c>
      <c r="L402" t="s">
        <v>63</v>
      </c>
      <c r="M402">
        <v>77506</v>
      </c>
      <c r="N402" t="s">
        <v>64</v>
      </c>
      <c r="O402" t="s">
        <v>230</v>
      </c>
      <c r="P402" t="s">
        <v>31</v>
      </c>
      <c r="Q402" t="s">
        <v>33</v>
      </c>
      <c r="R402" t="s">
        <v>231</v>
      </c>
      <c r="S402">
        <v>255.108</v>
      </c>
      <c r="T402">
        <v>6</v>
      </c>
      <c r="U402">
        <v>0.3</v>
      </c>
      <c r="V402">
        <v>-18.221999999999994</v>
      </c>
    </row>
    <row r="403" spans="1:22" x14ac:dyDescent="0.35">
      <c r="A403">
        <v>3940</v>
      </c>
      <c r="B403" t="s">
        <v>1400</v>
      </c>
      <c r="C403">
        <v>2013</v>
      </c>
      <c r="D403" s="14">
        <v>41619</v>
      </c>
      <c r="E403" s="14">
        <v>41619</v>
      </c>
      <c r="F403" t="s">
        <v>360</v>
      </c>
      <c r="G403" t="s">
        <v>1336</v>
      </c>
      <c r="H403" t="s">
        <v>1337</v>
      </c>
      <c r="I403" t="s">
        <v>26</v>
      </c>
      <c r="J403" t="s">
        <v>27</v>
      </c>
      <c r="K403" t="s">
        <v>1401</v>
      </c>
      <c r="L403" t="s">
        <v>106</v>
      </c>
      <c r="M403">
        <v>46142</v>
      </c>
      <c r="N403" t="s">
        <v>64</v>
      </c>
      <c r="O403" t="s">
        <v>468</v>
      </c>
      <c r="P403" t="s">
        <v>31</v>
      </c>
      <c r="Q403" t="s">
        <v>33</v>
      </c>
      <c r="R403" t="s">
        <v>469</v>
      </c>
      <c r="S403">
        <v>1424.9</v>
      </c>
      <c r="T403">
        <v>5</v>
      </c>
      <c r="U403">
        <v>0</v>
      </c>
      <c r="V403">
        <v>356.22500000000002</v>
      </c>
    </row>
    <row r="404" spans="1:22" x14ac:dyDescent="0.35">
      <c r="A404">
        <v>3939</v>
      </c>
      <c r="B404" t="s">
        <v>1399</v>
      </c>
      <c r="C404">
        <v>2012</v>
      </c>
      <c r="D404" s="14">
        <v>41076</v>
      </c>
      <c r="E404" s="14">
        <v>41080</v>
      </c>
      <c r="F404" t="s">
        <v>42</v>
      </c>
      <c r="G404" t="s">
        <v>1386</v>
      </c>
      <c r="H404" t="s">
        <v>1387</v>
      </c>
      <c r="I404" t="s">
        <v>26</v>
      </c>
      <c r="J404" t="s">
        <v>27</v>
      </c>
      <c r="K404" t="s">
        <v>245</v>
      </c>
      <c r="L404" t="s">
        <v>63</v>
      </c>
      <c r="M404">
        <v>75051</v>
      </c>
      <c r="N404" t="s">
        <v>64</v>
      </c>
      <c r="O404" t="s">
        <v>784</v>
      </c>
      <c r="P404" t="s">
        <v>31</v>
      </c>
      <c r="Q404" t="s">
        <v>33</v>
      </c>
      <c r="R404" t="s">
        <v>785</v>
      </c>
      <c r="S404">
        <v>197.37199999999999</v>
      </c>
      <c r="T404">
        <v>2</v>
      </c>
      <c r="U404">
        <v>0.3</v>
      </c>
      <c r="V404">
        <v>-25.376400000000018</v>
      </c>
    </row>
    <row r="405" spans="1:22" x14ac:dyDescent="0.35">
      <c r="A405">
        <v>3919</v>
      </c>
      <c r="B405" t="s">
        <v>1398</v>
      </c>
      <c r="C405">
        <v>2014</v>
      </c>
      <c r="D405" s="14">
        <v>41839</v>
      </c>
      <c r="E405" s="14">
        <v>41844</v>
      </c>
      <c r="F405" t="s">
        <v>42</v>
      </c>
      <c r="G405" t="s">
        <v>1083</v>
      </c>
      <c r="H405" t="s">
        <v>1084</v>
      </c>
      <c r="I405" t="s">
        <v>26</v>
      </c>
      <c r="J405" t="s">
        <v>27</v>
      </c>
      <c r="K405" t="s">
        <v>187</v>
      </c>
      <c r="L405" t="s">
        <v>128</v>
      </c>
      <c r="M405">
        <v>85023</v>
      </c>
      <c r="N405" t="s">
        <v>40</v>
      </c>
      <c r="O405" t="s">
        <v>137</v>
      </c>
      <c r="P405" t="s">
        <v>31</v>
      </c>
      <c r="Q405" t="s">
        <v>33</v>
      </c>
      <c r="R405" t="s">
        <v>138</v>
      </c>
      <c r="S405">
        <v>311.97600000000006</v>
      </c>
      <c r="T405">
        <v>3</v>
      </c>
      <c r="U405">
        <v>0.2</v>
      </c>
      <c r="V405">
        <v>-42.89670000000001</v>
      </c>
    </row>
    <row r="406" spans="1:22" x14ac:dyDescent="0.35">
      <c r="A406">
        <v>3916</v>
      </c>
      <c r="B406" t="s">
        <v>1398</v>
      </c>
      <c r="C406">
        <v>2014</v>
      </c>
      <c r="D406" s="14">
        <v>41839</v>
      </c>
      <c r="E406" s="14">
        <v>41844</v>
      </c>
      <c r="F406" t="s">
        <v>42</v>
      </c>
      <c r="G406" t="s">
        <v>1083</v>
      </c>
      <c r="H406" t="s">
        <v>1084</v>
      </c>
      <c r="I406" t="s">
        <v>26</v>
      </c>
      <c r="J406" t="s">
        <v>27</v>
      </c>
      <c r="K406" t="s">
        <v>187</v>
      </c>
      <c r="L406" t="s">
        <v>128</v>
      </c>
      <c r="M406">
        <v>85023</v>
      </c>
      <c r="N406" t="s">
        <v>40</v>
      </c>
      <c r="O406" t="s">
        <v>89</v>
      </c>
      <c r="P406" t="s">
        <v>31</v>
      </c>
      <c r="Q406" t="s">
        <v>33</v>
      </c>
      <c r="R406" t="s">
        <v>90</v>
      </c>
      <c r="S406">
        <v>161.56800000000001</v>
      </c>
      <c r="T406">
        <v>2</v>
      </c>
      <c r="U406">
        <v>0.2</v>
      </c>
      <c r="V406">
        <v>10.098000000000006</v>
      </c>
    </row>
    <row r="407" spans="1:22" x14ac:dyDescent="0.35">
      <c r="A407">
        <v>3892</v>
      </c>
      <c r="B407" t="s">
        <v>1396</v>
      </c>
      <c r="C407">
        <v>2013</v>
      </c>
      <c r="D407" s="14">
        <v>41603</v>
      </c>
      <c r="E407" s="14">
        <v>41609</v>
      </c>
      <c r="F407" t="s">
        <v>42</v>
      </c>
      <c r="G407" t="s">
        <v>327</v>
      </c>
      <c r="H407" t="s">
        <v>328</v>
      </c>
      <c r="I407" t="s">
        <v>37</v>
      </c>
      <c r="J407" t="s">
        <v>27</v>
      </c>
      <c r="K407" t="s">
        <v>38</v>
      </c>
      <c r="L407" t="s">
        <v>39</v>
      </c>
      <c r="M407">
        <v>90036</v>
      </c>
      <c r="N407" t="s">
        <v>40</v>
      </c>
      <c r="O407" t="s">
        <v>648</v>
      </c>
      <c r="P407" t="s">
        <v>31</v>
      </c>
      <c r="Q407" t="s">
        <v>33</v>
      </c>
      <c r="R407" t="s">
        <v>649</v>
      </c>
      <c r="S407">
        <v>1684.7520000000002</v>
      </c>
      <c r="T407">
        <v>6</v>
      </c>
      <c r="U407">
        <v>0.2</v>
      </c>
      <c r="V407">
        <v>210.59399999999977</v>
      </c>
    </row>
    <row r="408" spans="1:22" x14ac:dyDescent="0.35">
      <c r="A408">
        <v>3873</v>
      </c>
      <c r="B408" t="s">
        <v>1393</v>
      </c>
      <c r="C408">
        <v>2012</v>
      </c>
      <c r="D408" s="14">
        <v>41205</v>
      </c>
      <c r="E408" s="14">
        <v>41209</v>
      </c>
      <c r="F408" t="s">
        <v>23</v>
      </c>
      <c r="G408" t="s">
        <v>592</v>
      </c>
      <c r="H408" t="s">
        <v>593</v>
      </c>
      <c r="I408" t="s">
        <v>26</v>
      </c>
      <c r="J408" t="s">
        <v>27</v>
      </c>
      <c r="K408" t="s">
        <v>290</v>
      </c>
      <c r="L408" t="s">
        <v>39</v>
      </c>
      <c r="M408">
        <v>92105</v>
      </c>
      <c r="N408" t="s">
        <v>40</v>
      </c>
      <c r="O408" t="s">
        <v>956</v>
      </c>
      <c r="P408" t="s">
        <v>31</v>
      </c>
      <c r="Q408" t="s">
        <v>33</v>
      </c>
      <c r="R408" t="s">
        <v>957</v>
      </c>
      <c r="S408">
        <v>842.35200000000009</v>
      </c>
      <c r="T408">
        <v>3</v>
      </c>
      <c r="U408">
        <v>0.2</v>
      </c>
      <c r="V408">
        <v>42.117600000000039</v>
      </c>
    </row>
    <row r="409" spans="1:22" x14ac:dyDescent="0.35">
      <c r="A409">
        <v>3870</v>
      </c>
      <c r="B409" t="s">
        <v>1393</v>
      </c>
      <c r="C409">
        <v>2012</v>
      </c>
      <c r="D409" s="14">
        <v>41205</v>
      </c>
      <c r="E409" s="14">
        <v>41209</v>
      </c>
      <c r="F409" t="s">
        <v>23</v>
      </c>
      <c r="G409" t="s">
        <v>592</v>
      </c>
      <c r="H409" t="s">
        <v>593</v>
      </c>
      <c r="I409" t="s">
        <v>26</v>
      </c>
      <c r="J409" t="s">
        <v>27</v>
      </c>
      <c r="K409" t="s">
        <v>290</v>
      </c>
      <c r="L409" t="s">
        <v>39</v>
      </c>
      <c r="M409">
        <v>92105</v>
      </c>
      <c r="N409" t="s">
        <v>40</v>
      </c>
      <c r="O409" t="s">
        <v>771</v>
      </c>
      <c r="P409" t="s">
        <v>31</v>
      </c>
      <c r="Q409" t="s">
        <v>33</v>
      </c>
      <c r="R409" t="s">
        <v>772</v>
      </c>
      <c r="S409">
        <v>191.96800000000002</v>
      </c>
      <c r="T409">
        <v>7</v>
      </c>
      <c r="U409">
        <v>0.2</v>
      </c>
      <c r="V409">
        <v>16.797200000000004</v>
      </c>
    </row>
    <row r="410" spans="1:22" x14ac:dyDescent="0.35">
      <c r="A410">
        <v>3869</v>
      </c>
      <c r="B410" t="s">
        <v>1393</v>
      </c>
      <c r="C410">
        <v>2012</v>
      </c>
      <c r="D410" s="14">
        <v>41205</v>
      </c>
      <c r="E410" s="14">
        <v>41209</v>
      </c>
      <c r="F410" t="s">
        <v>23</v>
      </c>
      <c r="G410" t="s">
        <v>592</v>
      </c>
      <c r="H410" t="s">
        <v>593</v>
      </c>
      <c r="I410" t="s">
        <v>26</v>
      </c>
      <c r="J410" t="s">
        <v>27</v>
      </c>
      <c r="K410" t="s">
        <v>290</v>
      </c>
      <c r="L410" t="s">
        <v>39</v>
      </c>
      <c r="M410">
        <v>92105</v>
      </c>
      <c r="N410" t="s">
        <v>40</v>
      </c>
      <c r="O410" t="s">
        <v>1297</v>
      </c>
      <c r="P410" t="s">
        <v>31</v>
      </c>
      <c r="Q410" t="s">
        <v>33</v>
      </c>
      <c r="R410" t="s">
        <v>1298</v>
      </c>
      <c r="S410">
        <v>240.78400000000002</v>
      </c>
      <c r="T410">
        <v>1</v>
      </c>
      <c r="U410">
        <v>0.2</v>
      </c>
      <c r="V410">
        <v>27.088199999999965</v>
      </c>
    </row>
    <row r="411" spans="1:22" x14ac:dyDescent="0.35">
      <c r="A411">
        <v>3842</v>
      </c>
      <c r="B411" t="s">
        <v>1390</v>
      </c>
      <c r="C411">
        <v>2011</v>
      </c>
      <c r="D411" s="14">
        <v>40702</v>
      </c>
      <c r="E411" s="14">
        <v>40706</v>
      </c>
      <c r="F411" t="s">
        <v>42</v>
      </c>
      <c r="G411" t="s">
        <v>1391</v>
      </c>
      <c r="H411" t="s">
        <v>1392</v>
      </c>
      <c r="I411" t="s">
        <v>37</v>
      </c>
      <c r="J411" t="s">
        <v>27</v>
      </c>
      <c r="K411" t="s">
        <v>176</v>
      </c>
      <c r="L411" t="s">
        <v>136</v>
      </c>
      <c r="M411">
        <v>37620</v>
      </c>
      <c r="N411" t="s">
        <v>30</v>
      </c>
      <c r="O411" t="s">
        <v>484</v>
      </c>
      <c r="P411" t="s">
        <v>31</v>
      </c>
      <c r="Q411" t="s">
        <v>33</v>
      </c>
      <c r="R411" t="s">
        <v>485</v>
      </c>
      <c r="S411">
        <v>170.35200000000003</v>
      </c>
      <c r="T411">
        <v>3</v>
      </c>
      <c r="U411">
        <v>0.2</v>
      </c>
      <c r="V411">
        <v>10.647000000000006</v>
      </c>
    </row>
    <row r="412" spans="1:22" x14ac:dyDescent="0.35">
      <c r="A412">
        <v>3839</v>
      </c>
      <c r="B412" t="s">
        <v>1389</v>
      </c>
      <c r="C412">
        <v>2011</v>
      </c>
      <c r="D412" s="14">
        <v>40750</v>
      </c>
      <c r="E412" s="14">
        <v>40757</v>
      </c>
      <c r="F412" t="s">
        <v>42</v>
      </c>
      <c r="G412" t="s">
        <v>117</v>
      </c>
      <c r="H412" t="s">
        <v>118</v>
      </c>
      <c r="I412" t="s">
        <v>26</v>
      </c>
      <c r="J412" t="s">
        <v>27</v>
      </c>
      <c r="K412" t="s">
        <v>887</v>
      </c>
      <c r="L412" t="s">
        <v>378</v>
      </c>
      <c r="M412">
        <v>89031</v>
      </c>
      <c r="N412" t="s">
        <v>40</v>
      </c>
      <c r="O412" t="s">
        <v>341</v>
      </c>
      <c r="P412" t="s">
        <v>31</v>
      </c>
      <c r="Q412" t="s">
        <v>33</v>
      </c>
      <c r="R412" t="s">
        <v>342</v>
      </c>
      <c r="S412">
        <v>674.35200000000009</v>
      </c>
      <c r="T412">
        <v>3</v>
      </c>
      <c r="U412">
        <v>0.2</v>
      </c>
      <c r="V412">
        <v>-109.58220000000011</v>
      </c>
    </row>
    <row r="413" spans="1:22" x14ac:dyDescent="0.35">
      <c r="A413">
        <v>3835</v>
      </c>
      <c r="B413" t="s">
        <v>1388</v>
      </c>
      <c r="C413">
        <v>2011</v>
      </c>
      <c r="D413" s="14">
        <v>40871</v>
      </c>
      <c r="E413" s="14">
        <v>40871</v>
      </c>
      <c r="F413" t="s">
        <v>360</v>
      </c>
      <c r="G413" t="s">
        <v>904</v>
      </c>
      <c r="H413" t="s">
        <v>905</v>
      </c>
      <c r="I413" t="s">
        <v>37</v>
      </c>
      <c r="J413" t="s">
        <v>27</v>
      </c>
      <c r="K413" t="s">
        <v>172</v>
      </c>
      <c r="L413" t="s">
        <v>173</v>
      </c>
      <c r="M413">
        <v>43229</v>
      </c>
      <c r="N413" t="s">
        <v>79</v>
      </c>
      <c r="O413" t="s">
        <v>868</v>
      </c>
      <c r="P413" t="s">
        <v>31</v>
      </c>
      <c r="Q413" t="s">
        <v>33</v>
      </c>
      <c r="R413" t="s">
        <v>869</v>
      </c>
      <c r="S413">
        <v>611.05799999999999</v>
      </c>
      <c r="T413">
        <v>3</v>
      </c>
      <c r="U413">
        <v>0.3</v>
      </c>
      <c r="V413">
        <v>-34.917600000000022</v>
      </c>
    </row>
    <row r="414" spans="1:22" x14ac:dyDescent="0.35">
      <c r="A414">
        <v>3830</v>
      </c>
      <c r="B414" t="s">
        <v>1385</v>
      </c>
      <c r="C414">
        <v>2014</v>
      </c>
      <c r="D414" s="14">
        <v>41767</v>
      </c>
      <c r="E414" s="14">
        <v>41771</v>
      </c>
      <c r="F414" t="s">
        <v>42</v>
      </c>
      <c r="G414" t="s">
        <v>843</v>
      </c>
      <c r="H414" t="s">
        <v>844</v>
      </c>
      <c r="I414" t="s">
        <v>37</v>
      </c>
      <c r="J414" t="s">
        <v>27</v>
      </c>
      <c r="K414" t="s">
        <v>270</v>
      </c>
      <c r="L414" t="s">
        <v>100</v>
      </c>
      <c r="M414">
        <v>48234</v>
      </c>
      <c r="N414" t="s">
        <v>64</v>
      </c>
      <c r="O414" t="s">
        <v>473</v>
      </c>
      <c r="P414" t="s">
        <v>31</v>
      </c>
      <c r="Q414" t="s">
        <v>33</v>
      </c>
      <c r="R414" t="s">
        <v>474</v>
      </c>
      <c r="S414">
        <v>476.8</v>
      </c>
      <c r="T414">
        <v>2</v>
      </c>
      <c r="U414">
        <v>0</v>
      </c>
      <c r="V414">
        <v>119.19999999999999</v>
      </c>
    </row>
    <row r="415" spans="1:22" x14ac:dyDescent="0.35">
      <c r="A415">
        <v>414</v>
      </c>
      <c r="B415" t="s">
        <v>383</v>
      </c>
      <c r="C415">
        <v>2014</v>
      </c>
      <c r="D415" s="14">
        <v>41982</v>
      </c>
      <c r="E415" s="14">
        <v>41986</v>
      </c>
      <c r="F415" t="s">
        <v>42</v>
      </c>
      <c r="G415" t="s">
        <v>384</v>
      </c>
      <c r="H415" t="s">
        <v>385</v>
      </c>
      <c r="I415" t="s">
        <v>26</v>
      </c>
      <c r="J415" t="s">
        <v>27</v>
      </c>
      <c r="K415" t="s">
        <v>70</v>
      </c>
      <c r="L415" t="s">
        <v>39</v>
      </c>
      <c r="M415">
        <v>94110</v>
      </c>
      <c r="N415" t="s">
        <v>40</v>
      </c>
      <c r="O415" t="s">
        <v>386</v>
      </c>
      <c r="P415" t="s">
        <v>31</v>
      </c>
      <c r="Q415" t="s">
        <v>33</v>
      </c>
      <c r="R415" t="s">
        <v>387</v>
      </c>
      <c r="S415">
        <v>113.56800000000001</v>
      </c>
      <c r="T415">
        <v>2</v>
      </c>
      <c r="U415">
        <v>0.2</v>
      </c>
      <c r="V415">
        <v>-18.454800000000013</v>
      </c>
    </row>
    <row r="416" spans="1:22" x14ac:dyDescent="0.35">
      <c r="A416">
        <v>3829</v>
      </c>
      <c r="B416" t="s">
        <v>1385</v>
      </c>
      <c r="C416">
        <v>2014</v>
      </c>
      <c r="D416" s="14">
        <v>41767</v>
      </c>
      <c r="E416" s="14">
        <v>41771</v>
      </c>
      <c r="F416" t="s">
        <v>42</v>
      </c>
      <c r="G416" t="s">
        <v>843</v>
      </c>
      <c r="H416" t="s">
        <v>844</v>
      </c>
      <c r="I416" t="s">
        <v>37</v>
      </c>
      <c r="J416" t="s">
        <v>27</v>
      </c>
      <c r="K416" t="s">
        <v>270</v>
      </c>
      <c r="L416" t="s">
        <v>100</v>
      </c>
      <c r="M416">
        <v>48234</v>
      </c>
      <c r="N416" t="s">
        <v>64</v>
      </c>
      <c r="O416" t="s">
        <v>1180</v>
      </c>
      <c r="P416" t="s">
        <v>31</v>
      </c>
      <c r="Q416" t="s">
        <v>33</v>
      </c>
      <c r="R416" t="s">
        <v>1181</v>
      </c>
      <c r="S416">
        <v>26.64</v>
      </c>
      <c r="T416">
        <v>1</v>
      </c>
      <c r="U416">
        <v>0</v>
      </c>
      <c r="V416">
        <v>7.4591999999999992</v>
      </c>
    </row>
    <row r="417" spans="1:22" x14ac:dyDescent="0.35">
      <c r="A417">
        <v>416</v>
      </c>
      <c r="B417" t="s">
        <v>388</v>
      </c>
      <c r="C417">
        <v>2014</v>
      </c>
      <c r="D417" s="14">
        <v>41947</v>
      </c>
      <c r="E417" s="14">
        <v>41951</v>
      </c>
      <c r="F417" t="s">
        <v>42</v>
      </c>
      <c r="G417" t="s">
        <v>389</v>
      </c>
      <c r="H417" t="s">
        <v>390</v>
      </c>
      <c r="I417" t="s">
        <v>37</v>
      </c>
      <c r="J417" t="s">
        <v>27</v>
      </c>
      <c r="K417" t="s">
        <v>57</v>
      </c>
      <c r="L417" t="s">
        <v>58</v>
      </c>
      <c r="M417">
        <v>98105</v>
      </c>
      <c r="N417" t="s">
        <v>40</v>
      </c>
      <c r="O417" t="s">
        <v>310</v>
      </c>
      <c r="P417" t="s">
        <v>31</v>
      </c>
      <c r="Q417" t="s">
        <v>33</v>
      </c>
      <c r="R417" t="s">
        <v>311</v>
      </c>
      <c r="S417">
        <v>307.13600000000002</v>
      </c>
      <c r="T417">
        <v>4</v>
      </c>
      <c r="U417">
        <v>0.2</v>
      </c>
      <c r="V417">
        <v>26.874400000000023</v>
      </c>
    </row>
    <row r="418" spans="1:22" x14ac:dyDescent="0.35">
      <c r="A418">
        <v>3828</v>
      </c>
      <c r="B418" t="s">
        <v>1385</v>
      </c>
      <c r="C418">
        <v>2014</v>
      </c>
      <c r="D418" s="14">
        <v>41767</v>
      </c>
      <c r="E418" s="14">
        <v>41771</v>
      </c>
      <c r="F418" t="s">
        <v>42</v>
      </c>
      <c r="G418" t="s">
        <v>843</v>
      </c>
      <c r="H418" t="s">
        <v>844</v>
      </c>
      <c r="I418" t="s">
        <v>37</v>
      </c>
      <c r="J418" t="s">
        <v>27</v>
      </c>
      <c r="K418" t="s">
        <v>270</v>
      </c>
      <c r="L418" t="s">
        <v>100</v>
      </c>
      <c r="M418">
        <v>48234</v>
      </c>
      <c r="N418" t="s">
        <v>64</v>
      </c>
      <c r="O418" t="s">
        <v>324</v>
      </c>
      <c r="P418" t="s">
        <v>31</v>
      </c>
      <c r="Q418" t="s">
        <v>33</v>
      </c>
      <c r="R418" t="s">
        <v>325</v>
      </c>
      <c r="S418">
        <v>1458.65</v>
      </c>
      <c r="T418">
        <v>5</v>
      </c>
      <c r="U418">
        <v>0</v>
      </c>
      <c r="V418">
        <v>423.00849999999997</v>
      </c>
    </row>
    <row r="419" spans="1:22" x14ac:dyDescent="0.35">
      <c r="A419">
        <v>418</v>
      </c>
      <c r="B419" t="s">
        <v>393</v>
      </c>
      <c r="C419">
        <v>2013</v>
      </c>
      <c r="D419" s="14">
        <v>41379</v>
      </c>
      <c r="E419" s="14">
        <v>41383</v>
      </c>
      <c r="F419" t="s">
        <v>42</v>
      </c>
      <c r="G419" t="s">
        <v>394</v>
      </c>
      <c r="H419" t="s">
        <v>395</v>
      </c>
      <c r="I419" t="s">
        <v>26</v>
      </c>
      <c r="J419" t="s">
        <v>27</v>
      </c>
      <c r="K419" t="s">
        <v>38</v>
      </c>
      <c r="L419" t="s">
        <v>39</v>
      </c>
      <c r="M419">
        <v>90004</v>
      </c>
      <c r="N419" t="s">
        <v>40</v>
      </c>
      <c r="O419" t="s">
        <v>396</v>
      </c>
      <c r="P419" t="s">
        <v>31</v>
      </c>
      <c r="Q419" t="s">
        <v>33</v>
      </c>
      <c r="R419" t="s">
        <v>397</v>
      </c>
      <c r="S419">
        <v>383.8</v>
      </c>
      <c r="T419">
        <v>5</v>
      </c>
      <c r="U419">
        <v>0.2</v>
      </c>
      <c r="V419">
        <v>38.379999999999981</v>
      </c>
    </row>
    <row r="420" spans="1:22" x14ac:dyDescent="0.35">
      <c r="A420">
        <v>3819</v>
      </c>
      <c r="B420" t="s">
        <v>1384</v>
      </c>
      <c r="C420">
        <v>2012</v>
      </c>
      <c r="D420" s="14">
        <v>41167</v>
      </c>
      <c r="E420" s="14">
        <v>41171</v>
      </c>
      <c r="F420" t="s">
        <v>42</v>
      </c>
      <c r="G420" t="s">
        <v>917</v>
      </c>
      <c r="H420" t="s">
        <v>918</v>
      </c>
      <c r="I420" t="s">
        <v>26</v>
      </c>
      <c r="J420" t="s">
        <v>27</v>
      </c>
      <c r="K420" t="s">
        <v>859</v>
      </c>
      <c r="L420" t="s">
        <v>142</v>
      </c>
      <c r="M420">
        <v>36608</v>
      </c>
      <c r="N420" t="s">
        <v>30</v>
      </c>
      <c r="O420" t="s">
        <v>533</v>
      </c>
      <c r="P420" t="s">
        <v>31</v>
      </c>
      <c r="Q420" t="s">
        <v>33</v>
      </c>
      <c r="R420" t="s">
        <v>534</v>
      </c>
      <c r="S420">
        <v>1056.8599999999999</v>
      </c>
      <c r="T420">
        <v>7</v>
      </c>
      <c r="U420">
        <v>0</v>
      </c>
      <c r="V420">
        <v>306.48939999999988</v>
      </c>
    </row>
    <row r="421" spans="1:22" x14ac:dyDescent="0.35">
      <c r="A421">
        <v>3812</v>
      </c>
      <c r="B421" t="s">
        <v>1381</v>
      </c>
      <c r="C421">
        <v>2012</v>
      </c>
      <c r="D421" s="14">
        <v>41225</v>
      </c>
      <c r="E421" s="14">
        <v>41232</v>
      </c>
      <c r="F421" t="s">
        <v>42</v>
      </c>
      <c r="G421" t="s">
        <v>1334</v>
      </c>
      <c r="H421" t="s">
        <v>1335</v>
      </c>
      <c r="I421" t="s">
        <v>37</v>
      </c>
      <c r="J421" t="s">
        <v>27</v>
      </c>
      <c r="K421" t="s">
        <v>1364</v>
      </c>
      <c r="L421" t="s">
        <v>45</v>
      </c>
      <c r="M421">
        <v>33317</v>
      </c>
      <c r="N421" t="s">
        <v>30</v>
      </c>
      <c r="O421" t="s">
        <v>276</v>
      </c>
      <c r="P421" t="s">
        <v>31</v>
      </c>
      <c r="Q421" t="s">
        <v>33</v>
      </c>
      <c r="R421" t="s">
        <v>277</v>
      </c>
      <c r="S421">
        <v>146.13600000000002</v>
      </c>
      <c r="T421">
        <v>3</v>
      </c>
      <c r="U421">
        <v>0.2</v>
      </c>
      <c r="V421">
        <v>16.440299999999986</v>
      </c>
    </row>
    <row r="422" spans="1:22" x14ac:dyDescent="0.35">
      <c r="A422">
        <v>3810</v>
      </c>
      <c r="B422" t="s">
        <v>1381</v>
      </c>
      <c r="C422">
        <v>2012</v>
      </c>
      <c r="D422" s="14">
        <v>41225</v>
      </c>
      <c r="E422" s="14">
        <v>41232</v>
      </c>
      <c r="F422" t="s">
        <v>42</v>
      </c>
      <c r="G422" t="s">
        <v>1334</v>
      </c>
      <c r="H422" t="s">
        <v>1335</v>
      </c>
      <c r="I422" t="s">
        <v>37</v>
      </c>
      <c r="J422" t="s">
        <v>27</v>
      </c>
      <c r="K422" t="s">
        <v>1364</v>
      </c>
      <c r="L422" t="s">
        <v>45</v>
      </c>
      <c r="M422">
        <v>33317</v>
      </c>
      <c r="N422" t="s">
        <v>30</v>
      </c>
      <c r="O422" t="s">
        <v>1382</v>
      </c>
      <c r="P422" t="s">
        <v>31</v>
      </c>
      <c r="Q422" t="s">
        <v>33</v>
      </c>
      <c r="R422" t="s">
        <v>1383</v>
      </c>
      <c r="S422">
        <v>523.91999999999996</v>
      </c>
      <c r="T422">
        <v>5</v>
      </c>
      <c r="U422">
        <v>0.2</v>
      </c>
      <c r="V422">
        <v>-72.039000000000044</v>
      </c>
    </row>
    <row r="423" spans="1:22" x14ac:dyDescent="0.35">
      <c r="A423">
        <v>3801</v>
      </c>
      <c r="B423" t="s">
        <v>1376</v>
      </c>
      <c r="C423">
        <v>2013</v>
      </c>
      <c r="D423" s="14">
        <v>41562</v>
      </c>
      <c r="E423" s="14">
        <v>41568</v>
      </c>
      <c r="F423" t="s">
        <v>42</v>
      </c>
      <c r="G423" t="s">
        <v>1377</v>
      </c>
      <c r="H423" t="s">
        <v>1378</v>
      </c>
      <c r="I423" t="s">
        <v>26</v>
      </c>
      <c r="J423" t="s">
        <v>27</v>
      </c>
      <c r="K423" t="s">
        <v>412</v>
      </c>
      <c r="L423" t="s">
        <v>54</v>
      </c>
      <c r="M423">
        <v>28540</v>
      </c>
      <c r="N423" t="s">
        <v>30</v>
      </c>
      <c r="O423" t="s">
        <v>1379</v>
      </c>
      <c r="P423" t="s">
        <v>31</v>
      </c>
      <c r="Q423" t="s">
        <v>33</v>
      </c>
      <c r="R423" t="s">
        <v>1380</v>
      </c>
      <c r="S423">
        <v>102.59200000000001</v>
      </c>
      <c r="T423">
        <v>1</v>
      </c>
      <c r="U423">
        <v>0.2</v>
      </c>
      <c r="V423">
        <v>10.2592</v>
      </c>
    </row>
    <row r="424" spans="1:22" x14ac:dyDescent="0.35">
      <c r="A424">
        <v>3769</v>
      </c>
      <c r="B424" t="s">
        <v>1373</v>
      </c>
      <c r="C424">
        <v>2011</v>
      </c>
      <c r="D424" s="14">
        <v>40893</v>
      </c>
      <c r="E424" s="14">
        <v>40897</v>
      </c>
      <c r="F424" t="s">
        <v>23</v>
      </c>
      <c r="G424" t="s">
        <v>71</v>
      </c>
      <c r="H424" t="s">
        <v>72</v>
      </c>
      <c r="I424" t="s">
        <v>37</v>
      </c>
      <c r="J424" t="s">
        <v>27</v>
      </c>
      <c r="K424" t="s">
        <v>591</v>
      </c>
      <c r="L424" t="s">
        <v>45</v>
      </c>
      <c r="M424">
        <v>33012</v>
      </c>
      <c r="N424" t="s">
        <v>30</v>
      </c>
      <c r="O424" t="s">
        <v>976</v>
      </c>
      <c r="P424" t="s">
        <v>31</v>
      </c>
      <c r="Q424" t="s">
        <v>33</v>
      </c>
      <c r="R424" t="s">
        <v>977</v>
      </c>
      <c r="S424">
        <v>1013.8320000000001</v>
      </c>
      <c r="T424">
        <v>9</v>
      </c>
      <c r="U424">
        <v>0.2</v>
      </c>
      <c r="V424">
        <v>101.38319999999999</v>
      </c>
    </row>
    <row r="425" spans="1:22" x14ac:dyDescent="0.35">
      <c r="A425">
        <v>3757</v>
      </c>
      <c r="B425" t="s">
        <v>1369</v>
      </c>
      <c r="C425">
        <v>2013</v>
      </c>
      <c r="D425" s="14">
        <v>41337</v>
      </c>
      <c r="E425" s="14">
        <v>41340</v>
      </c>
      <c r="F425" t="s">
        <v>85</v>
      </c>
      <c r="G425" t="s">
        <v>1286</v>
      </c>
      <c r="H425" t="s">
        <v>1287</v>
      </c>
      <c r="I425" t="s">
        <v>37</v>
      </c>
      <c r="J425" t="s">
        <v>27</v>
      </c>
      <c r="K425" t="s">
        <v>1370</v>
      </c>
      <c r="L425" t="s">
        <v>63</v>
      </c>
      <c r="M425">
        <v>79762</v>
      </c>
      <c r="N425" t="s">
        <v>64</v>
      </c>
      <c r="O425" t="s">
        <v>1371</v>
      </c>
      <c r="P425" t="s">
        <v>31</v>
      </c>
      <c r="Q425" t="s">
        <v>33</v>
      </c>
      <c r="R425" t="s">
        <v>1372</v>
      </c>
      <c r="S425">
        <v>563.42999999999984</v>
      </c>
      <c r="T425">
        <v>5</v>
      </c>
      <c r="U425">
        <v>0.3</v>
      </c>
      <c r="V425">
        <v>-56.343000000000018</v>
      </c>
    </row>
    <row r="426" spans="1:22" x14ac:dyDescent="0.35">
      <c r="A426">
        <v>425</v>
      </c>
      <c r="B426" t="s">
        <v>403</v>
      </c>
      <c r="C426">
        <v>2014</v>
      </c>
      <c r="D426" s="14">
        <v>41873</v>
      </c>
      <c r="E426" s="14">
        <v>41875</v>
      </c>
      <c r="F426" t="s">
        <v>23</v>
      </c>
      <c r="G426" t="s">
        <v>404</v>
      </c>
      <c r="H426" t="s">
        <v>405</v>
      </c>
      <c r="I426" t="s">
        <v>26</v>
      </c>
      <c r="J426" t="s">
        <v>27</v>
      </c>
      <c r="K426" t="s">
        <v>131</v>
      </c>
      <c r="L426" t="s">
        <v>406</v>
      </c>
      <c r="M426">
        <v>39212</v>
      </c>
      <c r="N426" t="s">
        <v>30</v>
      </c>
      <c r="O426" t="s">
        <v>407</v>
      </c>
      <c r="P426" t="s">
        <v>31</v>
      </c>
      <c r="Q426" t="s">
        <v>33</v>
      </c>
      <c r="R426" t="s">
        <v>408</v>
      </c>
      <c r="S426">
        <v>866.4</v>
      </c>
      <c r="T426">
        <v>4</v>
      </c>
      <c r="U426">
        <v>0</v>
      </c>
      <c r="V426">
        <v>225.26400000000001</v>
      </c>
    </row>
    <row r="427" spans="1:22" x14ac:dyDescent="0.35">
      <c r="A427">
        <v>3752</v>
      </c>
      <c r="B427" t="s">
        <v>1368</v>
      </c>
      <c r="C427">
        <v>2014</v>
      </c>
      <c r="D427" s="14">
        <v>41879</v>
      </c>
      <c r="E427" s="14">
        <v>41881</v>
      </c>
      <c r="F427" t="s">
        <v>23</v>
      </c>
      <c r="G427" t="s">
        <v>291</v>
      </c>
      <c r="H427" t="s">
        <v>292</v>
      </c>
      <c r="I427" t="s">
        <v>37</v>
      </c>
      <c r="J427" t="s">
        <v>27</v>
      </c>
      <c r="K427" t="s">
        <v>301</v>
      </c>
      <c r="L427" t="s">
        <v>39</v>
      </c>
      <c r="M427">
        <v>90301</v>
      </c>
      <c r="N427" t="s">
        <v>40</v>
      </c>
      <c r="O427" t="s">
        <v>396</v>
      </c>
      <c r="P427" t="s">
        <v>31</v>
      </c>
      <c r="Q427" t="s">
        <v>33</v>
      </c>
      <c r="R427" t="s">
        <v>397</v>
      </c>
      <c r="S427">
        <v>230.28000000000003</v>
      </c>
      <c r="T427">
        <v>3</v>
      </c>
      <c r="U427">
        <v>0.2</v>
      </c>
      <c r="V427">
        <v>23.027999999999992</v>
      </c>
    </row>
    <row r="428" spans="1:22" x14ac:dyDescent="0.35">
      <c r="A428">
        <v>3747</v>
      </c>
      <c r="B428" t="s">
        <v>1367</v>
      </c>
      <c r="C428">
        <v>2013</v>
      </c>
      <c r="D428" s="14">
        <v>41541</v>
      </c>
      <c r="E428" s="14">
        <v>41546</v>
      </c>
      <c r="F428" t="s">
        <v>23</v>
      </c>
      <c r="G428" t="s">
        <v>370</v>
      </c>
      <c r="H428" t="s">
        <v>371</v>
      </c>
      <c r="I428" t="s">
        <v>26</v>
      </c>
      <c r="J428" t="s">
        <v>27</v>
      </c>
      <c r="K428" t="s">
        <v>172</v>
      </c>
      <c r="L428" t="s">
        <v>352</v>
      </c>
      <c r="M428">
        <v>31907</v>
      </c>
      <c r="N428" t="s">
        <v>30</v>
      </c>
      <c r="O428" t="s">
        <v>1076</v>
      </c>
      <c r="P428" t="s">
        <v>31</v>
      </c>
      <c r="Q428" t="s">
        <v>33</v>
      </c>
      <c r="R428" t="s">
        <v>1077</v>
      </c>
      <c r="S428">
        <v>368.96999999999997</v>
      </c>
      <c r="T428">
        <v>3</v>
      </c>
      <c r="U428">
        <v>0</v>
      </c>
      <c r="V428">
        <v>81.173400000000001</v>
      </c>
    </row>
    <row r="429" spans="1:22" x14ac:dyDescent="0.35">
      <c r="A429">
        <v>3716</v>
      </c>
      <c r="B429" t="s">
        <v>1366</v>
      </c>
      <c r="C429">
        <v>2011</v>
      </c>
      <c r="D429" s="14">
        <v>40885</v>
      </c>
      <c r="E429" s="14">
        <v>40887</v>
      </c>
      <c r="F429" t="s">
        <v>23</v>
      </c>
      <c r="G429" t="s">
        <v>1106</v>
      </c>
      <c r="H429" t="s">
        <v>1107</v>
      </c>
      <c r="I429" t="s">
        <v>26</v>
      </c>
      <c r="J429" t="s">
        <v>27</v>
      </c>
      <c r="K429" t="s">
        <v>705</v>
      </c>
      <c r="L429" t="s">
        <v>58</v>
      </c>
      <c r="M429">
        <v>98502</v>
      </c>
      <c r="N429" t="s">
        <v>40</v>
      </c>
      <c r="O429" t="s">
        <v>332</v>
      </c>
      <c r="P429" t="s">
        <v>31</v>
      </c>
      <c r="Q429" t="s">
        <v>33</v>
      </c>
      <c r="R429" t="s">
        <v>333</v>
      </c>
      <c r="S429">
        <v>603.91999999999996</v>
      </c>
      <c r="T429">
        <v>5</v>
      </c>
      <c r="U429">
        <v>0.2</v>
      </c>
      <c r="V429">
        <v>45.294000000000011</v>
      </c>
    </row>
    <row r="430" spans="1:22" x14ac:dyDescent="0.35">
      <c r="A430">
        <v>3675</v>
      </c>
      <c r="B430" t="s">
        <v>1365</v>
      </c>
      <c r="C430">
        <v>2014</v>
      </c>
      <c r="D430" s="14">
        <v>41950</v>
      </c>
      <c r="E430" s="14">
        <v>41955</v>
      </c>
      <c r="F430" t="s">
        <v>42</v>
      </c>
      <c r="G430" t="s">
        <v>1083</v>
      </c>
      <c r="H430" t="s">
        <v>1084</v>
      </c>
      <c r="I430" t="s">
        <v>26</v>
      </c>
      <c r="J430" t="s">
        <v>27</v>
      </c>
      <c r="K430" t="s">
        <v>77</v>
      </c>
      <c r="L430" t="s">
        <v>78</v>
      </c>
      <c r="M430">
        <v>19143</v>
      </c>
      <c r="N430" t="s">
        <v>79</v>
      </c>
      <c r="O430" t="s">
        <v>1008</v>
      </c>
      <c r="P430" t="s">
        <v>31</v>
      </c>
      <c r="Q430" t="s">
        <v>33</v>
      </c>
      <c r="R430" t="s">
        <v>1009</v>
      </c>
      <c r="S430">
        <v>127.372</v>
      </c>
      <c r="T430">
        <v>2</v>
      </c>
      <c r="U430">
        <v>0.3</v>
      </c>
      <c r="V430">
        <v>-30.933200000000006</v>
      </c>
    </row>
    <row r="431" spans="1:22" x14ac:dyDescent="0.35">
      <c r="A431">
        <v>3625</v>
      </c>
      <c r="B431" t="s">
        <v>1361</v>
      </c>
      <c r="C431">
        <v>2014</v>
      </c>
      <c r="D431" s="14">
        <v>41779</v>
      </c>
      <c r="E431" s="14">
        <v>41781</v>
      </c>
      <c r="F431" t="s">
        <v>23</v>
      </c>
      <c r="G431" t="s">
        <v>1113</v>
      </c>
      <c r="H431" t="s">
        <v>1114</v>
      </c>
      <c r="I431" t="s">
        <v>61</v>
      </c>
      <c r="J431" t="s">
        <v>27</v>
      </c>
      <c r="K431" t="s">
        <v>70</v>
      </c>
      <c r="L431" t="s">
        <v>39</v>
      </c>
      <c r="M431">
        <v>94109</v>
      </c>
      <c r="N431" t="s">
        <v>40</v>
      </c>
      <c r="O431" t="s">
        <v>484</v>
      </c>
      <c r="P431" t="s">
        <v>31</v>
      </c>
      <c r="Q431" t="s">
        <v>33</v>
      </c>
      <c r="R431" t="s">
        <v>485</v>
      </c>
      <c r="S431">
        <v>681.40800000000013</v>
      </c>
      <c r="T431">
        <v>12</v>
      </c>
      <c r="U431">
        <v>0.2</v>
      </c>
      <c r="V431">
        <v>42.588000000000022</v>
      </c>
    </row>
    <row r="432" spans="1:22" x14ac:dyDescent="0.35">
      <c r="A432">
        <v>3603</v>
      </c>
      <c r="B432" t="s">
        <v>1356</v>
      </c>
      <c r="C432">
        <v>2011</v>
      </c>
      <c r="D432" s="14">
        <v>40864</v>
      </c>
      <c r="E432" s="14">
        <v>40871</v>
      </c>
      <c r="F432" t="s">
        <v>42</v>
      </c>
      <c r="G432" t="s">
        <v>1357</v>
      </c>
      <c r="H432" t="s">
        <v>1358</v>
      </c>
      <c r="I432" t="s">
        <v>26</v>
      </c>
      <c r="J432" t="s">
        <v>27</v>
      </c>
      <c r="K432" t="s">
        <v>77</v>
      </c>
      <c r="L432" t="s">
        <v>78</v>
      </c>
      <c r="M432">
        <v>19143</v>
      </c>
      <c r="N432" t="s">
        <v>79</v>
      </c>
      <c r="O432" t="s">
        <v>507</v>
      </c>
      <c r="P432" t="s">
        <v>31</v>
      </c>
      <c r="Q432" t="s">
        <v>33</v>
      </c>
      <c r="R432" t="s">
        <v>508</v>
      </c>
      <c r="S432">
        <v>657.93</v>
      </c>
      <c r="T432">
        <v>5</v>
      </c>
      <c r="U432">
        <v>0.3</v>
      </c>
      <c r="V432">
        <v>-93.989999999999952</v>
      </c>
    </row>
    <row r="433" spans="1:22" x14ac:dyDescent="0.35">
      <c r="A433">
        <v>3585</v>
      </c>
      <c r="B433" t="s">
        <v>1355</v>
      </c>
      <c r="C433">
        <v>2012</v>
      </c>
      <c r="D433" s="14">
        <v>41253</v>
      </c>
      <c r="E433" s="14">
        <v>41259</v>
      </c>
      <c r="F433" t="s">
        <v>42</v>
      </c>
      <c r="G433" t="s">
        <v>864</v>
      </c>
      <c r="H433" t="s">
        <v>865</v>
      </c>
      <c r="I433" t="s">
        <v>37</v>
      </c>
      <c r="J433" t="s">
        <v>27</v>
      </c>
      <c r="K433" t="s">
        <v>131</v>
      </c>
      <c r="L433" t="s">
        <v>100</v>
      </c>
      <c r="M433">
        <v>49201</v>
      </c>
      <c r="N433" t="s">
        <v>64</v>
      </c>
      <c r="O433" t="s">
        <v>855</v>
      </c>
      <c r="P433" t="s">
        <v>31</v>
      </c>
      <c r="Q433" t="s">
        <v>33</v>
      </c>
      <c r="R433" t="s">
        <v>856</v>
      </c>
      <c r="S433">
        <v>191.96</v>
      </c>
      <c r="T433">
        <v>2</v>
      </c>
      <c r="U433">
        <v>0</v>
      </c>
      <c r="V433">
        <v>32.633199999999988</v>
      </c>
    </row>
    <row r="434" spans="1:22" x14ac:dyDescent="0.35">
      <c r="A434">
        <v>3552</v>
      </c>
      <c r="B434" t="s">
        <v>1352</v>
      </c>
      <c r="C434">
        <v>2013</v>
      </c>
      <c r="D434" s="14">
        <v>41363</v>
      </c>
      <c r="E434" s="14">
        <v>41367</v>
      </c>
      <c r="F434" t="s">
        <v>23</v>
      </c>
      <c r="G434" t="s">
        <v>860</v>
      </c>
      <c r="H434" t="s">
        <v>861</v>
      </c>
      <c r="I434" t="s">
        <v>61</v>
      </c>
      <c r="J434" t="s">
        <v>27</v>
      </c>
      <c r="K434" t="s">
        <v>122</v>
      </c>
      <c r="L434" t="s">
        <v>94</v>
      </c>
      <c r="M434">
        <v>60653</v>
      </c>
      <c r="N434" t="s">
        <v>64</v>
      </c>
      <c r="O434" t="s">
        <v>288</v>
      </c>
      <c r="P434" t="s">
        <v>31</v>
      </c>
      <c r="Q434" t="s">
        <v>33</v>
      </c>
      <c r="R434" t="s">
        <v>289</v>
      </c>
      <c r="S434">
        <v>844.11599999999987</v>
      </c>
      <c r="T434">
        <v>6</v>
      </c>
      <c r="U434">
        <v>0.3</v>
      </c>
      <c r="V434">
        <v>-36.176400000000001</v>
      </c>
    </row>
    <row r="435" spans="1:22" x14ac:dyDescent="0.35">
      <c r="A435">
        <v>3549</v>
      </c>
      <c r="B435" t="s">
        <v>1351</v>
      </c>
      <c r="C435">
        <v>2014</v>
      </c>
      <c r="D435" s="14">
        <v>41943</v>
      </c>
      <c r="E435" s="14">
        <v>41945</v>
      </c>
      <c r="F435" t="s">
        <v>85</v>
      </c>
      <c r="G435" t="s">
        <v>587</v>
      </c>
      <c r="H435" t="s">
        <v>588</v>
      </c>
      <c r="I435" t="s">
        <v>61</v>
      </c>
      <c r="J435" t="s">
        <v>27</v>
      </c>
      <c r="K435" t="s">
        <v>398</v>
      </c>
      <c r="L435" t="s">
        <v>29</v>
      </c>
      <c r="M435">
        <v>40475</v>
      </c>
      <c r="N435" t="s">
        <v>30</v>
      </c>
      <c r="O435" t="s">
        <v>1086</v>
      </c>
      <c r="P435" t="s">
        <v>31</v>
      </c>
      <c r="Q435" t="s">
        <v>33</v>
      </c>
      <c r="R435" t="s">
        <v>1087</v>
      </c>
      <c r="S435">
        <v>33.94</v>
      </c>
      <c r="T435">
        <v>1</v>
      </c>
      <c r="U435">
        <v>0</v>
      </c>
      <c r="V435">
        <v>9.1637999999999984</v>
      </c>
    </row>
    <row r="436" spans="1:22" x14ac:dyDescent="0.35">
      <c r="A436">
        <v>3543</v>
      </c>
      <c r="B436" t="s">
        <v>1350</v>
      </c>
      <c r="C436">
        <v>2013</v>
      </c>
      <c r="D436" s="14">
        <v>41536</v>
      </c>
      <c r="E436" s="14">
        <v>41538</v>
      </c>
      <c r="F436" t="s">
        <v>85</v>
      </c>
      <c r="G436" t="s">
        <v>583</v>
      </c>
      <c r="H436" t="s">
        <v>584</v>
      </c>
      <c r="I436" t="s">
        <v>26</v>
      </c>
      <c r="J436" t="s">
        <v>27</v>
      </c>
      <c r="K436" t="s">
        <v>172</v>
      </c>
      <c r="L436" t="s">
        <v>173</v>
      </c>
      <c r="M436">
        <v>43229</v>
      </c>
      <c r="N436" t="s">
        <v>79</v>
      </c>
      <c r="O436" t="s">
        <v>484</v>
      </c>
      <c r="P436" t="s">
        <v>31</v>
      </c>
      <c r="Q436" t="s">
        <v>33</v>
      </c>
      <c r="R436" t="s">
        <v>485</v>
      </c>
      <c r="S436">
        <v>99.372</v>
      </c>
      <c r="T436">
        <v>2</v>
      </c>
      <c r="U436">
        <v>0.3</v>
      </c>
      <c r="V436">
        <v>-7.0979999999999919</v>
      </c>
    </row>
    <row r="437" spans="1:22" x14ac:dyDescent="0.35">
      <c r="A437">
        <v>3496</v>
      </c>
      <c r="B437" t="s">
        <v>1342</v>
      </c>
      <c r="C437">
        <v>2014</v>
      </c>
      <c r="D437" s="14">
        <v>41907</v>
      </c>
      <c r="E437" s="14">
        <v>41911</v>
      </c>
      <c r="F437" t="s">
        <v>42</v>
      </c>
      <c r="G437" t="s">
        <v>471</v>
      </c>
      <c r="H437" t="s">
        <v>472</v>
      </c>
      <c r="I437" t="s">
        <v>37</v>
      </c>
      <c r="J437" t="s">
        <v>27</v>
      </c>
      <c r="K437" t="s">
        <v>1343</v>
      </c>
      <c r="L437" t="s">
        <v>97</v>
      </c>
      <c r="M437">
        <v>56301</v>
      </c>
      <c r="N437" t="s">
        <v>64</v>
      </c>
      <c r="O437" t="s">
        <v>654</v>
      </c>
      <c r="P437" t="s">
        <v>31</v>
      </c>
      <c r="Q437" t="s">
        <v>33</v>
      </c>
      <c r="R437" t="s">
        <v>655</v>
      </c>
      <c r="S437">
        <v>603.91999999999996</v>
      </c>
      <c r="T437">
        <v>4</v>
      </c>
      <c r="U437">
        <v>0</v>
      </c>
      <c r="V437">
        <v>181.17599999999993</v>
      </c>
    </row>
    <row r="438" spans="1:22" x14ac:dyDescent="0.35">
      <c r="A438">
        <v>3490</v>
      </c>
      <c r="B438" t="s">
        <v>1340</v>
      </c>
      <c r="C438">
        <v>2012</v>
      </c>
      <c r="D438" s="14">
        <v>41092</v>
      </c>
      <c r="E438" s="14">
        <v>41096</v>
      </c>
      <c r="F438" t="s">
        <v>42</v>
      </c>
      <c r="G438" t="s">
        <v>1078</v>
      </c>
      <c r="H438" t="s">
        <v>1079</v>
      </c>
      <c r="I438" t="s">
        <v>26</v>
      </c>
      <c r="J438" t="s">
        <v>27</v>
      </c>
      <c r="K438" t="s">
        <v>1341</v>
      </c>
      <c r="L438" t="s">
        <v>94</v>
      </c>
      <c r="M438">
        <v>60188</v>
      </c>
      <c r="N438" t="s">
        <v>64</v>
      </c>
      <c r="O438" t="s">
        <v>1008</v>
      </c>
      <c r="P438" t="s">
        <v>31</v>
      </c>
      <c r="Q438" t="s">
        <v>33</v>
      </c>
      <c r="R438" t="s">
        <v>1009</v>
      </c>
      <c r="S438">
        <v>382.11599999999999</v>
      </c>
      <c r="T438">
        <v>6</v>
      </c>
      <c r="U438">
        <v>0.3</v>
      </c>
      <c r="V438">
        <v>-92.799600000000027</v>
      </c>
    </row>
    <row r="439" spans="1:22" x14ac:dyDescent="0.35">
      <c r="A439">
        <v>3489</v>
      </c>
      <c r="B439" t="s">
        <v>1340</v>
      </c>
      <c r="C439">
        <v>2012</v>
      </c>
      <c r="D439" s="14">
        <v>41092</v>
      </c>
      <c r="E439" s="14">
        <v>41096</v>
      </c>
      <c r="F439" t="s">
        <v>42</v>
      </c>
      <c r="G439" t="s">
        <v>1078</v>
      </c>
      <c r="H439" t="s">
        <v>1079</v>
      </c>
      <c r="I439" t="s">
        <v>26</v>
      </c>
      <c r="J439" t="s">
        <v>27</v>
      </c>
      <c r="K439" t="s">
        <v>1341</v>
      </c>
      <c r="L439" t="s">
        <v>94</v>
      </c>
      <c r="M439">
        <v>60188</v>
      </c>
      <c r="N439" t="s">
        <v>64</v>
      </c>
      <c r="O439" t="s">
        <v>324</v>
      </c>
      <c r="P439" t="s">
        <v>31</v>
      </c>
      <c r="Q439" t="s">
        <v>33</v>
      </c>
      <c r="R439" t="s">
        <v>325</v>
      </c>
      <c r="S439">
        <v>408.42200000000003</v>
      </c>
      <c r="T439">
        <v>2</v>
      </c>
      <c r="U439">
        <v>0.3</v>
      </c>
      <c r="V439">
        <v>-5.8346000000000231</v>
      </c>
    </row>
    <row r="440" spans="1:22" x14ac:dyDescent="0.35">
      <c r="A440">
        <v>3474</v>
      </c>
      <c r="B440" t="s">
        <v>1338</v>
      </c>
      <c r="C440">
        <v>2014</v>
      </c>
      <c r="D440" s="14">
        <v>41702</v>
      </c>
      <c r="E440" s="14">
        <v>41709</v>
      </c>
      <c r="F440" t="s">
        <v>42</v>
      </c>
      <c r="G440" t="s">
        <v>479</v>
      </c>
      <c r="H440" t="s">
        <v>480</v>
      </c>
      <c r="I440" t="s">
        <v>26</v>
      </c>
      <c r="J440" t="s">
        <v>27</v>
      </c>
      <c r="K440" t="s">
        <v>1339</v>
      </c>
      <c r="L440" t="s">
        <v>100</v>
      </c>
      <c r="M440">
        <v>48127</v>
      </c>
      <c r="N440" t="s">
        <v>64</v>
      </c>
      <c r="O440" t="s">
        <v>356</v>
      </c>
      <c r="P440" t="s">
        <v>31</v>
      </c>
      <c r="Q440" t="s">
        <v>33</v>
      </c>
      <c r="R440" t="s">
        <v>357</v>
      </c>
      <c r="S440">
        <v>180.98</v>
      </c>
      <c r="T440">
        <v>1</v>
      </c>
      <c r="U440">
        <v>0</v>
      </c>
      <c r="V440">
        <v>47.0548</v>
      </c>
    </row>
    <row r="441" spans="1:22" x14ac:dyDescent="0.35">
      <c r="A441">
        <v>440</v>
      </c>
      <c r="B441" t="s">
        <v>417</v>
      </c>
      <c r="C441">
        <v>2014</v>
      </c>
      <c r="D441" s="14">
        <v>41660</v>
      </c>
      <c r="E441" s="14">
        <v>41663</v>
      </c>
      <c r="F441" t="s">
        <v>23</v>
      </c>
      <c r="G441" t="s">
        <v>167</v>
      </c>
      <c r="H441" t="s">
        <v>168</v>
      </c>
      <c r="I441" t="s">
        <v>37</v>
      </c>
      <c r="J441" t="s">
        <v>27</v>
      </c>
      <c r="K441" t="s">
        <v>109</v>
      </c>
      <c r="L441" t="s">
        <v>110</v>
      </c>
      <c r="M441">
        <v>10024</v>
      </c>
      <c r="N441" t="s">
        <v>79</v>
      </c>
      <c r="O441" t="s">
        <v>418</v>
      </c>
      <c r="P441" t="s">
        <v>31</v>
      </c>
      <c r="Q441" t="s">
        <v>33</v>
      </c>
      <c r="R441" t="s">
        <v>419</v>
      </c>
      <c r="S441">
        <v>207.84600000000003</v>
      </c>
      <c r="T441">
        <v>3</v>
      </c>
      <c r="U441">
        <v>0.1</v>
      </c>
      <c r="V441">
        <v>2.3093999999999895</v>
      </c>
    </row>
    <row r="442" spans="1:22" x14ac:dyDescent="0.35">
      <c r="A442">
        <v>3427</v>
      </c>
      <c r="B442" t="s">
        <v>1332</v>
      </c>
      <c r="C442">
        <v>2012</v>
      </c>
      <c r="D442" s="14">
        <v>41176</v>
      </c>
      <c r="E442" s="14">
        <v>41180</v>
      </c>
      <c r="F442" t="s">
        <v>42</v>
      </c>
      <c r="G442" t="s">
        <v>712</v>
      </c>
      <c r="H442" t="s">
        <v>713</v>
      </c>
      <c r="I442" t="s">
        <v>61</v>
      </c>
      <c r="J442" t="s">
        <v>27</v>
      </c>
      <c r="K442" t="s">
        <v>1333</v>
      </c>
      <c r="L442" t="s">
        <v>171</v>
      </c>
      <c r="M442">
        <v>52001</v>
      </c>
      <c r="N442" t="s">
        <v>64</v>
      </c>
      <c r="O442" t="s">
        <v>976</v>
      </c>
      <c r="P442" t="s">
        <v>31</v>
      </c>
      <c r="Q442" t="s">
        <v>33</v>
      </c>
      <c r="R442" t="s">
        <v>977</v>
      </c>
      <c r="S442">
        <v>1408.1</v>
      </c>
      <c r="T442">
        <v>10</v>
      </c>
      <c r="U442">
        <v>0</v>
      </c>
      <c r="V442">
        <v>394.26800000000003</v>
      </c>
    </row>
    <row r="443" spans="1:22" x14ac:dyDescent="0.35">
      <c r="A443">
        <v>3420</v>
      </c>
      <c r="B443" t="s">
        <v>1331</v>
      </c>
      <c r="C443">
        <v>2012</v>
      </c>
      <c r="D443" s="14">
        <v>41158</v>
      </c>
      <c r="E443" s="14">
        <v>41165</v>
      </c>
      <c r="F443" t="s">
        <v>42</v>
      </c>
      <c r="G443" t="s">
        <v>553</v>
      </c>
      <c r="H443" t="s">
        <v>554</v>
      </c>
      <c r="I443" t="s">
        <v>61</v>
      </c>
      <c r="J443" t="s">
        <v>27</v>
      </c>
      <c r="K443" t="s">
        <v>109</v>
      </c>
      <c r="L443" t="s">
        <v>110</v>
      </c>
      <c r="M443">
        <v>10024</v>
      </c>
      <c r="N443" t="s">
        <v>79</v>
      </c>
      <c r="O443" t="s">
        <v>654</v>
      </c>
      <c r="P443" t="s">
        <v>31</v>
      </c>
      <c r="Q443" t="s">
        <v>33</v>
      </c>
      <c r="R443" t="s">
        <v>655</v>
      </c>
      <c r="S443">
        <v>271.76400000000001</v>
      </c>
      <c r="T443">
        <v>2</v>
      </c>
      <c r="U443">
        <v>0.1</v>
      </c>
      <c r="V443">
        <v>60.391999999999967</v>
      </c>
    </row>
    <row r="444" spans="1:22" x14ac:dyDescent="0.35">
      <c r="A444">
        <v>3407</v>
      </c>
      <c r="B444" t="s">
        <v>1330</v>
      </c>
      <c r="C444">
        <v>2011</v>
      </c>
      <c r="D444" s="14">
        <v>40656</v>
      </c>
      <c r="E444" s="14">
        <v>40660</v>
      </c>
      <c r="F444" t="s">
        <v>42</v>
      </c>
      <c r="G444" t="s">
        <v>1312</v>
      </c>
      <c r="H444" t="s">
        <v>1313</v>
      </c>
      <c r="I444" t="s">
        <v>61</v>
      </c>
      <c r="J444" t="s">
        <v>27</v>
      </c>
      <c r="K444" t="s">
        <v>172</v>
      </c>
      <c r="L444" t="s">
        <v>173</v>
      </c>
      <c r="M444">
        <v>43229</v>
      </c>
      <c r="N444" t="s">
        <v>79</v>
      </c>
      <c r="O444" t="s">
        <v>288</v>
      </c>
      <c r="P444" t="s">
        <v>31</v>
      </c>
      <c r="Q444" t="s">
        <v>33</v>
      </c>
      <c r="R444" t="s">
        <v>289</v>
      </c>
      <c r="S444">
        <v>281.37199999999996</v>
      </c>
      <c r="T444">
        <v>2</v>
      </c>
      <c r="U444">
        <v>0.3</v>
      </c>
      <c r="V444">
        <v>-12.058799999999991</v>
      </c>
    </row>
    <row r="445" spans="1:22" x14ac:dyDescent="0.35">
      <c r="A445">
        <v>3406</v>
      </c>
      <c r="B445" t="s">
        <v>1330</v>
      </c>
      <c r="C445">
        <v>2011</v>
      </c>
      <c r="D445" s="14">
        <v>40656</v>
      </c>
      <c r="E445" s="14">
        <v>40660</v>
      </c>
      <c r="F445" t="s">
        <v>42</v>
      </c>
      <c r="G445" t="s">
        <v>1312</v>
      </c>
      <c r="H445" t="s">
        <v>1313</v>
      </c>
      <c r="I445" t="s">
        <v>61</v>
      </c>
      <c r="J445" t="s">
        <v>27</v>
      </c>
      <c r="K445" t="s">
        <v>172</v>
      </c>
      <c r="L445" t="s">
        <v>173</v>
      </c>
      <c r="M445">
        <v>43229</v>
      </c>
      <c r="N445" t="s">
        <v>79</v>
      </c>
      <c r="O445" t="s">
        <v>288</v>
      </c>
      <c r="P445" t="s">
        <v>31</v>
      </c>
      <c r="Q445" t="s">
        <v>33</v>
      </c>
      <c r="R445" t="s">
        <v>289</v>
      </c>
      <c r="S445">
        <v>281.37199999999996</v>
      </c>
      <c r="T445">
        <v>2</v>
      </c>
      <c r="U445">
        <v>0.3</v>
      </c>
      <c r="V445">
        <v>-12.058799999999991</v>
      </c>
    </row>
    <row r="446" spans="1:22" x14ac:dyDescent="0.35">
      <c r="A446">
        <v>445</v>
      </c>
      <c r="B446" t="s">
        <v>420</v>
      </c>
      <c r="C446">
        <v>2013</v>
      </c>
      <c r="D446" s="14">
        <v>41523</v>
      </c>
      <c r="E446" s="14">
        <v>41525</v>
      </c>
      <c r="F446" t="s">
        <v>23</v>
      </c>
      <c r="G446" t="s">
        <v>65</v>
      </c>
      <c r="H446" t="s">
        <v>66</v>
      </c>
      <c r="I446" t="s">
        <v>26</v>
      </c>
      <c r="J446" t="s">
        <v>27</v>
      </c>
      <c r="K446" t="s">
        <v>270</v>
      </c>
      <c r="L446" t="s">
        <v>100</v>
      </c>
      <c r="M446">
        <v>48227</v>
      </c>
      <c r="N446" t="s">
        <v>64</v>
      </c>
      <c r="O446" t="s">
        <v>421</v>
      </c>
      <c r="P446" t="s">
        <v>31</v>
      </c>
      <c r="Q446" t="s">
        <v>33</v>
      </c>
      <c r="R446" t="s">
        <v>422</v>
      </c>
      <c r="S446">
        <v>242.94</v>
      </c>
      <c r="T446">
        <v>3</v>
      </c>
      <c r="U446">
        <v>0</v>
      </c>
      <c r="V446">
        <v>29.152800000000013</v>
      </c>
    </row>
    <row r="447" spans="1:22" x14ac:dyDescent="0.35">
      <c r="A447">
        <v>3384</v>
      </c>
      <c r="B447" t="s">
        <v>1325</v>
      </c>
      <c r="C447">
        <v>2012</v>
      </c>
      <c r="D447" s="14">
        <v>41247</v>
      </c>
      <c r="E447" s="14">
        <v>41252</v>
      </c>
      <c r="F447" t="s">
        <v>23</v>
      </c>
      <c r="G447" t="s">
        <v>680</v>
      </c>
      <c r="H447" t="s">
        <v>681</v>
      </c>
      <c r="I447" t="s">
        <v>26</v>
      </c>
      <c r="J447" t="s">
        <v>27</v>
      </c>
      <c r="K447" t="s">
        <v>109</v>
      </c>
      <c r="L447" t="s">
        <v>110</v>
      </c>
      <c r="M447">
        <v>10035</v>
      </c>
      <c r="N447" t="s">
        <v>79</v>
      </c>
      <c r="O447" t="s">
        <v>1326</v>
      </c>
      <c r="P447" t="s">
        <v>31</v>
      </c>
      <c r="Q447" t="s">
        <v>33</v>
      </c>
      <c r="R447" t="s">
        <v>1327</v>
      </c>
      <c r="S447">
        <v>384.17399999999998</v>
      </c>
      <c r="T447">
        <v>7</v>
      </c>
      <c r="U447">
        <v>0.1</v>
      </c>
      <c r="V447">
        <v>29.880199999999981</v>
      </c>
    </row>
    <row r="448" spans="1:22" x14ac:dyDescent="0.35">
      <c r="A448">
        <v>3377</v>
      </c>
      <c r="B448" t="s">
        <v>1324</v>
      </c>
      <c r="C448">
        <v>2012</v>
      </c>
      <c r="D448" s="14">
        <v>41247</v>
      </c>
      <c r="E448" s="14">
        <v>41253</v>
      </c>
      <c r="F448" t="s">
        <v>42</v>
      </c>
      <c r="G448" t="s">
        <v>43</v>
      </c>
      <c r="H448" t="s">
        <v>44</v>
      </c>
      <c r="I448" t="s">
        <v>26</v>
      </c>
      <c r="J448" t="s">
        <v>27</v>
      </c>
      <c r="K448" t="s">
        <v>1245</v>
      </c>
      <c r="L448" t="s">
        <v>110</v>
      </c>
      <c r="M448">
        <v>11550</v>
      </c>
      <c r="N448" t="s">
        <v>79</v>
      </c>
      <c r="O448" t="s">
        <v>288</v>
      </c>
      <c r="P448" t="s">
        <v>31</v>
      </c>
      <c r="Q448" t="s">
        <v>33</v>
      </c>
      <c r="R448" t="s">
        <v>289</v>
      </c>
      <c r="S448">
        <v>361.76400000000001</v>
      </c>
      <c r="T448">
        <v>2</v>
      </c>
      <c r="U448">
        <v>0.1</v>
      </c>
      <c r="V448">
        <v>68.333200000000005</v>
      </c>
    </row>
    <row r="449" spans="1:22" x14ac:dyDescent="0.35">
      <c r="A449">
        <v>3375</v>
      </c>
      <c r="B449" t="s">
        <v>1324</v>
      </c>
      <c r="C449">
        <v>2012</v>
      </c>
      <c r="D449" s="14">
        <v>41247</v>
      </c>
      <c r="E449" s="14">
        <v>41253</v>
      </c>
      <c r="F449" t="s">
        <v>42</v>
      </c>
      <c r="G449" t="s">
        <v>43</v>
      </c>
      <c r="H449" t="s">
        <v>44</v>
      </c>
      <c r="I449" t="s">
        <v>26</v>
      </c>
      <c r="J449" t="s">
        <v>27</v>
      </c>
      <c r="K449" t="s">
        <v>1245</v>
      </c>
      <c r="L449" t="s">
        <v>110</v>
      </c>
      <c r="M449">
        <v>11550</v>
      </c>
      <c r="N449" t="s">
        <v>79</v>
      </c>
      <c r="O449" t="s">
        <v>421</v>
      </c>
      <c r="P449" t="s">
        <v>31</v>
      </c>
      <c r="Q449" t="s">
        <v>33</v>
      </c>
      <c r="R449" t="s">
        <v>422</v>
      </c>
      <c r="S449">
        <v>364.41</v>
      </c>
      <c r="T449">
        <v>5</v>
      </c>
      <c r="U449">
        <v>0.1</v>
      </c>
      <c r="V449">
        <v>8.0980000000000203</v>
      </c>
    </row>
    <row r="450" spans="1:22" x14ac:dyDescent="0.35">
      <c r="A450">
        <v>3321</v>
      </c>
      <c r="B450" t="s">
        <v>1319</v>
      </c>
      <c r="C450">
        <v>2011</v>
      </c>
      <c r="D450" s="14">
        <v>40897</v>
      </c>
      <c r="E450" s="14">
        <v>40902</v>
      </c>
      <c r="F450" t="s">
        <v>42</v>
      </c>
      <c r="G450" t="s">
        <v>1320</v>
      </c>
      <c r="H450" t="s">
        <v>1321</v>
      </c>
      <c r="I450" t="s">
        <v>26</v>
      </c>
      <c r="J450" t="s">
        <v>27</v>
      </c>
      <c r="K450" t="s">
        <v>146</v>
      </c>
      <c r="L450" t="s">
        <v>136</v>
      </c>
      <c r="M450">
        <v>38401</v>
      </c>
      <c r="N450" t="s">
        <v>30</v>
      </c>
      <c r="O450" t="s">
        <v>225</v>
      </c>
      <c r="P450" t="s">
        <v>31</v>
      </c>
      <c r="Q450" t="s">
        <v>33</v>
      </c>
      <c r="R450" t="s">
        <v>226</v>
      </c>
      <c r="S450">
        <v>662.88</v>
      </c>
      <c r="T450">
        <v>3</v>
      </c>
      <c r="U450">
        <v>0.2</v>
      </c>
      <c r="V450">
        <v>74.573999999999955</v>
      </c>
    </row>
    <row r="451" spans="1:22" x14ac:dyDescent="0.35">
      <c r="A451">
        <v>3315</v>
      </c>
      <c r="B451" t="s">
        <v>1318</v>
      </c>
      <c r="C451">
        <v>2014</v>
      </c>
      <c r="D451" s="14">
        <v>41998</v>
      </c>
      <c r="E451" s="14">
        <v>42002</v>
      </c>
      <c r="F451" t="s">
        <v>42</v>
      </c>
      <c r="G451" t="s">
        <v>1188</v>
      </c>
      <c r="H451" t="s">
        <v>1189</v>
      </c>
      <c r="I451" t="s">
        <v>26</v>
      </c>
      <c r="J451" t="s">
        <v>27</v>
      </c>
      <c r="K451" t="s">
        <v>597</v>
      </c>
      <c r="L451" t="s">
        <v>110</v>
      </c>
      <c r="M451">
        <v>11572</v>
      </c>
      <c r="N451" t="s">
        <v>79</v>
      </c>
      <c r="O451" t="s">
        <v>332</v>
      </c>
      <c r="P451" t="s">
        <v>31</v>
      </c>
      <c r="Q451" t="s">
        <v>33</v>
      </c>
      <c r="R451" t="s">
        <v>333</v>
      </c>
      <c r="S451">
        <v>271.76400000000001</v>
      </c>
      <c r="T451">
        <v>2</v>
      </c>
      <c r="U451">
        <v>0.1</v>
      </c>
      <c r="V451">
        <v>48.313600000000008</v>
      </c>
    </row>
    <row r="452" spans="1:22" x14ac:dyDescent="0.35">
      <c r="A452">
        <v>3313</v>
      </c>
      <c r="B452" t="s">
        <v>1317</v>
      </c>
      <c r="C452">
        <v>2011</v>
      </c>
      <c r="D452" s="14">
        <v>40813</v>
      </c>
      <c r="E452" s="14">
        <v>40817</v>
      </c>
      <c r="F452" t="s">
        <v>42</v>
      </c>
      <c r="G452" t="s">
        <v>923</v>
      </c>
      <c r="H452" t="s">
        <v>924</v>
      </c>
      <c r="I452" t="s">
        <v>26</v>
      </c>
      <c r="J452" t="s">
        <v>27</v>
      </c>
      <c r="K452" t="s">
        <v>290</v>
      </c>
      <c r="L452" t="s">
        <v>39</v>
      </c>
      <c r="M452">
        <v>92037</v>
      </c>
      <c r="N452" t="s">
        <v>40</v>
      </c>
      <c r="O452" t="s">
        <v>332</v>
      </c>
      <c r="P452" t="s">
        <v>31</v>
      </c>
      <c r="Q452" t="s">
        <v>33</v>
      </c>
      <c r="R452" t="s">
        <v>333</v>
      </c>
      <c r="S452">
        <v>603.91999999999996</v>
      </c>
      <c r="T452">
        <v>5</v>
      </c>
      <c r="U452">
        <v>0.2</v>
      </c>
      <c r="V452">
        <v>45.294000000000011</v>
      </c>
    </row>
    <row r="453" spans="1:22" x14ac:dyDescent="0.35">
      <c r="A453">
        <v>3273</v>
      </c>
      <c r="B453" t="s">
        <v>1316</v>
      </c>
      <c r="C453">
        <v>2012</v>
      </c>
      <c r="D453" s="14">
        <v>40948</v>
      </c>
      <c r="E453" s="14">
        <v>40955</v>
      </c>
      <c r="F453" t="s">
        <v>42</v>
      </c>
      <c r="G453" t="s">
        <v>1309</v>
      </c>
      <c r="H453" t="s">
        <v>1310</v>
      </c>
      <c r="I453" t="s">
        <v>26</v>
      </c>
      <c r="J453" t="s">
        <v>27</v>
      </c>
      <c r="K453" t="s">
        <v>38</v>
      </c>
      <c r="L453" t="s">
        <v>39</v>
      </c>
      <c r="M453">
        <v>90049</v>
      </c>
      <c r="N453" t="s">
        <v>40</v>
      </c>
      <c r="O453" t="s">
        <v>80</v>
      </c>
      <c r="P453" t="s">
        <v>31</v>
      </c>
      <c r="Q453" t="s">
        <v>33</v>
      </c>
      <c r="R453" t="s">
        <v>81</v>
      </c>
      <c r="S453">
        <v>203.92</v>
      </c>
      <c r="T453">
        <v>5</v>
      </c>
      <c r="U453">
        <v>0.2</v>
      </c>
      <c r="V453">
        <v>22.940999999999995</v>
      </c>
    </row>
    <row r="454" spans="1:22" x14ac:dyDescent="0.35">
      <c r="A454">
        <v>3249</v>
      </c>
      <c r="B454" t="s">
        <v>1311</v>
      </c>
      <c r="C454">
        <v>2013</v>
      </c>
      <c r="D454" s="14">
        <v>41535</v>
      </c>
      <c r="E454" s="14">
        <v>41539</v>
      </c>
      <c r="F454" t="s">
        <v>42</v>
      </c>
      <c r="G454" t="s">
        <v>667</v>
      </c>
      <c r="H454" t="s">
        <v>668</v>
      </c>
      <c r="I454" t="s">
        <v>61</v>
      </c>
      <c r="J454" t="s">
        <v>27</v>
      </c>
      <c r="K454" t="s">
        <v>57</v>
      </c>
      <c r="L454" t="s">
        <v>58</v>
      </c>
      <c r="M454">
        <v>98103</v>
      </c>
      <c r="N454" t="s">
        <v>40</v>
      </c>
      <c r="O454" t="s">
        <v>1256</v>
      </c>
      <c r="P454" t="s">
        <v>31</v>
      </c>
      <c r="Q454" t="s">
        <v>33</v>
      </c>
      <c r="R454" t="s">
        <v>1257</v>
      </c>
      <c r="S454">
        <v>113.88800000000002</v>
      </c>
      <c r="T454">
        <v>2</v>
      </c>
      <c r="U454">
        <v>0.2</v>
      </c>
      <c r="V454">
        <v>9.9651999999999994</v>
      </c>
    </row>
    <row r="455" spans="1:22" x14ac:dyDescent="0.35">
      <c r="A455">
        <v>3245</v>
      </c>
      <c r="B455" t="s">
        <v>1308</v>
      </c>
      <c r="C455">
        <v>2014</v>
      </c>
      <c r="D455" s="14">
        <v>41975</v>
      </c>
      <c r="E455" s="14">
        <v>41979</v>
      </c>
      <c r="F455" t="s">
        <v>42</v>
      </c>
      <c r="G455" t="s">
        <v>1309</v>
      </c>
      <c r="H455" t="s">
        <v>1310</v>
      </c>
      <c r="I455" t="s">
        <v>26</v>
      </c>
      <c r="J455" t="s">
        <v>27</v>
      </c>
      <c r="K455" t="s">
        <v>245</v>
      </c>
      <c r="L455" t="s">
        <v>63</v>
      </c>
      <c r="M455">
        <v>75051</v>
      </c>
      <c r="N455" t="s">
        <v>64</v>
      </c>
      <c r="O455" t="s">
        <v>332</v>
      </c>
      <c r="P455" t="s">
        <v>31</v>
      </c>
      <c r="Q455" t="s">
        <v>33</v>
      </c>
      <c r="R455" t="s">
        <v>333</v>
      </c>
      <c r="S455">
        <v>317.05799999999999</v>
      </c>
      <c r="T455">
        <v>3</v>
      </c>
      <c r="U455">
        <v>0.3</v>
      </c>
      <c r="V455">
        <v>-18.117599999999996</v>
      </c>
    </row>
    <row r="456" spans="1:22" x14ac:dyDescent="0.35">
      <c r="A456">
        <v>3239</v>
      </c>
      <c r="B456" t="s">
        <v>1305</v>
      </c>
      <c r="C456">
        <v>2013</v>
      </c>
      <c r="D456" s="14">
        <v>41599</v>
      </c>
      <c r="E456" s="14">
        <v>41606</v>
      </c>
      <c r="F456" t="s">
        <v>42</v>
      </c>
      <c r="G456" t="s">
        <v>1306</v>
      </c>
      <c r="H456" t="s">
        <v>1307</v>
      </c>
      <c r="I456" t="s">
        <v>37</v>
      </c>
      <c r="J456" t="s">
        <v>27</v>
      </c>
      <c r="K456" t="s">
        <v>84</v>
      </c>
      <c r="L456" t="s">
        <v>63</v>
      </c>
      <c r="M456">
        <v>77095</v>
      </c>
      <c r="N456" t="s">
        <v>64</v>
      </c>
      <c r="O456" t="s">
        <v>1008</v>
      </c>
      <c r="P456" t="s">
        <v>31</v>
      </c>
      <c r="Q456" t="s">
        <v>33</v>
      </c>
      <c r="R456" t="s">
        <v>1009</v>
      </c>
      <c r="S456">
        <v>318.43</v>
      </c>
      <c r="T456">
        <v>5</v>
      </c>
      <c r="U456">
        <v>0.3</v>
      </c>
      <c r="V456">
        <v>-77.333000000000013</v>
      </c>
    </row>
    <row r="457" spans="1:22" x14ac:dyDescent="0.35">
      <c r="A457">
        <v>3173</v>
      </c>
      <c r="B457" t="s">
        <v>1302</v>
      </c>
      <c r="C457">
        <v>2013</v>
      </c>
      <c r="D457" s="14">
        <v>41355</v>
      </c>
      <c r="E457" s="14">
        <v>41362</v>
      </c>
      <c r="F457" t="s">
        <v>42</v>
      </c>
      <c r="G457" t="s">
        <v>820</v>
      </c>
      <c r="H457" t="s">
        <v>821</v>
      </c>
      <c r="I457" t="s">
        <v>26</v>
      </c>
      <c r="J457" t="s">
        <v>27</v>
      </c>
      <c r="K457" t="s">
        <v>122</v>
      </c>
      <c r="L457" t="s">
        <v>94</v>
      </c>
      <c r="M457">
        <v>60623</v>
      </c>
      <c r="N457" t="s">
        <v>64</v>
      </c>
      <c r="O457" t="s">
        <v>654</v>
      </c>
      <c r="P457" t="s">
        <v>31</v>
      </c>
      <c r="Q457" t="s">
        <v>33</v>
      </c>
      <c r="R457" t="s">
        <v>655</v>
      </c>
      <c r="S457">
        <v>528.42999999999995</v>
      </c>
      <c r="T457">
        <v>5</v>
      </c>
      <c r="U457">
        <v>0.3</v>
      </c>
      <c r="V457">
        <v>0</v>
      </c>
    </row>
    <row r="458" spans="1:22" x14ac:dyDescent="0.35">
      <c r="A458">
        <v>457</v>
      </c>
      <c r="B458" t="s">
        <v>428</v>
      </c>
      <c r="C458">
        <v>2011</v>
      </c>
      <c r="D458" s="14">
        <v>40587</v>
      </c>
      <c r="E458" s="14">
        <v>40593</v>
      </c>
      <c r="F458" t="s">
        <v>42</v>
      </c>
      <c r="G458" t="s">
        <v>429</v>
      </c>
      <c r="H458" t="s">
        <v>430</v>
      </c>
      <c r="I458" t="s">
        <v>26</v>
      </c>
      <c r="J458" t="s">
        <v>27</v>
      </c>
      <c r="K458" t="s">
        <v>53</v>
      </c>
      <c r="L458" t="s">
        <v>39</v>
      </c>
      <c r="M458">
        <v>94521</v>
      </c>
      <c r="N458" t="s">
        <v>40</v>
      </c>
      <c r="O458" t="s">
        <v>431</v>
      </c>
      <c r="P458" t="s">
        <v>31</v>
      </c>
      <c r="Q458" t="s">
        <v>33</v>
      </c>
      <c r="R458" t="s">
        <v>432</v>
      </c>
      <c r="S458">
        <v>129.56800000000001</v>
      </c>
      <c r="T458">
        <v>2</v>
      </c>
      <c r="U458">
        <v>0.2</v>
      </c>
      <c r="V458">
        <v>-24.294000000000018</v>
      </c>
    </row>
    <row r="459" spans="1:22" x14ac:dyDescent="0.35">
      <c r="A459">
        <v>458</v>
      </c>
      <c r="B459" t="s">
        <v>433</v>
      </c>
      <c r="C459">
        <v>2013</v>
      </c>
      <c r="D459" s="14">
        <v>41544</v>
      </c>
      <c r="E459" s="14">
        <v>41549</v>
      </c>
      <c r="F459" t="s">
        <v>42</v>
      </c>
      <c r="G459" t="s">
        <v>404</v>
      </c>
      <c r="H459" t="s">
        <v>405</v>
      </c>
      <c r="I459" t="s">
        <v>26</v>
      </c>
      <c r="J459" t="s">
        <v>27</v>
      </c>
      <c r="K459" t="s">
        <v>141</v>
      </c>
      <c r="L459" t="s">
        <v>94</v>
      </c>
      <c r="M459">
        <v>62521</v>
      </c>
      <c r="N459" t="s">
        <v>64</v>
      </c>
      <c r="O459" t="s">
        <v>434</v>
      </c>
      <c r="P459" t="s">
        <v>31</v>
      </c>
      <c r="Q459" t="s">
        <v>33</v>
      </c>
      <c r="R459" t="s">
        <v>435</v>
      </c>
      <c r="S459">
        <v>747.55799999999999</v>
      </c>
      <c r="T459">
        <v>3</v>
      </c>
      <c r="U459">
        <v>0.3</v>
      </c>
      <c r="V459">
        <v>-96.11460000000011</v>
      </c>
    </row>
    <row r="460" spans="1:22" x14ac:dyDescent="0.35">
      <c r="A460">
        <v>3169</v>
      </c>
      <c r="B460" t="s">
        <v>1301</v>
      </c>
      <c r="C460">
        <v>2013</v>
      </c>
      <c r="D460" s="14">
        <v>41423</v>
      </c>
      <c r="E460" s="14">
        <v>41429</v>
      </c>
      <c r="F460" t="s">
        <v>42</v>
      </c>
      <c r="G460" t="s">
        <v>389</v>
      </c>
      <c r="H460" t="s">
        <v>390</v>
      </c>
      <c r="I460" t="s">
        <v>37</v>
      </c>
      <c r="J460" t="s">
        <v>27</v>
      </c>
      <c r="K460" t="s">
        <v>1166</v>
      </c>
      <c r="L460" t="s">
        <v>45</v>
      </c>
      <c r="M460">
        <v>32303</v>
      </c>
      <c r="N460" t="s">
        <v>30</v>
      </c>
      <c r="O460" t="s">
        <v>1028</v>
      </c>
      <c r="P460" t="s">
        <v>31</v>
      </c>
      <c r="Q460" t="s">
        <v>33</v>
      </c>
      <c r="R460" t="s">
        <v>1029</v>
      </c>
      <c r="S460">
        <v>390.27199999999999</v>
      </c>
      <c r="T460">
        <v>8</v>
      </c>
      <c r="U460">
        <v>0.2</v>
      </c>
      <c r="V460">
        <v>-24.39200000000001</v>
      </c>
    </row>
    <row r="461" spans="1:22" x14ac:dyDescent="0.35">
      <c r="A461">
        <v>3146</v>
      </c>
      <c r="B461" t="s">
        <v>1294</v>
      </c>
      <c r="C461">
        <v>2014</v>
      </c>
      <c r="D461" s="14">
        <v>41682</v>
      </c>
      <c r="E461" s="14">
        <v>41684</v>
      </c>
      <c r="F461" t="s">
        <v>23</v>
      </c>
      <c r="G461" t="s">
        <v>1295</v>
      </c>
      <c r="H461" t="s">
        <v>1296</v>
      </c>
      <c r="I461" t="s">
        <v>37</v>
      </c>
      <c r="J461" t="s">
        <v>27</v>
      </c>
      <c r="K461" t="s">
        <v>57</v>
      </c>
      <c r="L461" t="s">
        <v>58</v>
      </c>
      <c r="M461">
        <v>98105</v>
      </c>
      <c r="N461" t="s">
        <v>40</v>
      </c>
      <c r="O461" t="s">
        <v>1297</v>
      </c>
      <c r="P461" t="s">
        <v>31</v>
      </c>
      <c r="Q461" t="s">
        <v>33</v>
      </c>
      <c r="R461" t="s">
        <v>1298</v>
      </c>
      <c r="S461">
        <v>963.13600000000008</v>
      </c>
      <c r="T461">
        <v>4</v>
      </c>
      <c r="U461">
        <v>0.2</v>
      </c>
      <c r="V461">
        <v>108.35279999999986</v>
      </c>
    </row>
    <row r="462" spans="1:22" x14ac:dyDescent="0.35">
      <c r="A462">
        <v>3145</v>
      </c>
      <c r="B462" t="s">
        <v>1293</v>
      </c>
      <c r="C462">
        <v>2013</v>
      </c>
      <c r="D462" s="14">
        <v>41523</v>
      </c>
      <c r="E462" s="14">
        <v>41529</v>
      </c>
      <c r="F462" t="s">
        <v>42</v>
      </c>
      <c r="G462" t="s">
        <v>555</v>
      </c>
      <c r="H462" t="s">
        <v>556</v>
      </c>
      <c r="I462" t="s">
        <v>37</v>
      </c>
      <c r="J462" t="s">
        <v>27</v>
      </c>
      <c r="K462" t="s">
        <v>343</v>
      </c>
      <c r="L462" t="s">
        <v>63</v>
      </c>
      <c r="M462">
        <v>78745</v>
      </c>
      <c r="N462" t="s">
        <v>64</v>
      </c>
      <c r="O462" t="s">
        <v>484</v>
      </c>
      <c r="P462" t="s">
        <v>31</v>
      </c>
      <c r="Q462" t="s">
        <v>33</v>
      </c>
      <c r="R462" t="s">
        <v>485</v>
      </c>
      <c r="S462">
        <v>347.80200000000002</v>
      </c>
      <c r="T462">
        <v>7</v>
      </c>
      <c r="U462">
        <v>0.3</v>
      </c>
      <c r="V462">
        <v>-24.842999999999961</v>
      </c>
    </row>
    <row r="463" spans="1:22" x14ac:dyDescent="0.35">
      <c r="A463">
        <v>3130</v>
      </c>
      <c r="B463" t="s">
        <v>1292</v>
      </c>
      <c r="C463">
        <v>2011</v>
      </c>
      <c r="D463" s="14">
        <v>40893</v>
      </c>
      <c r="E463" s="14">
        <v>40894</v>
      </c>
      <c r="F463" t="s">
        <v>85</v>
      </c>
      <c r="G463" t="s">
        <v>736</v>
      </c>
      <c r="H463" t="s">
        <v>737</v>
      </c>
      <c r="I463" t="s">
        <v>61</v>
      </c>
      <c r="J463" t="s">
        <v>27</v>
      </c>
      <c r="K463" t="s">
        <v>38</v>
      </c>
      <c r="L463" t="s">
        <v>39</v>
      </c>
      <c r="M463">
        <v>90049</v>
      </c>
      <c r="N463" t="s">
        <v>40</v>
      </c>
      <c r="O463" t="s">
        <v>332</v>
      </c>
      <c r="P463" t="s">
        <v>31</v>
      </c>
      <c r="Q463" t="s">
        <v>33</v>
      </c>
      <c r="R463" t="s">
        <v>333</v>
      </c>
      <c r="S463">
        <v>241.56799999999998</v>
      </c>
      <c r="T463">
        <v>2</v>
      </c>
      <c r="U463">
        <v>0.2</v>
      </c>
      <c r="V463">
        <v>18.11760000000001</v>
      </c>
    </row>
    <row r="464" spans="1:22" x14ac:dyDescent="0.35">
      <c r="A464">
        <v>3119</v>
      </c>
      <c r="B464" t="s">
        <v>1289</v>
      </c>
      <c r="C464">
        <v>2012</v>
      </c>
      <c r="D464" s="14">
        <v>41071</v>
      </c>
      <c r="E464" s="14">
        <v>41072</v>
      </c>
      <c r="F464" t="s">
        <v>85</v>
      </c>
      <c r="G464" t="s">
        <v>952</v>
      </c>
      <c r="H464" t="s">
        <v>953</v>
      </c>
      <c r="I464" t="s">
        <v>37</v>
      </c>
      <c r="J464" t="s">
        <v>27</v>
      </c>
      <c r="K464" t="s">
        <v>467</v>
      </c>
      <c r="L464" t="s">
        <v>45</v>
      </c>
      <c r="M464">
        <v>33801</v>
      </c>
      <c r="N464" t="s">
        <v>30</v>
      </c>
      <c r="O464" t="s">
        <v>341</v>
      </c>
      <c r="P464" t="s">
        <v>31</v>
      </c>
      <c r="Q464" t="s">
        <v>33</v>
      </c>
      <c r="R464" t="s">
        <v>342</v>
      </c>
      <c r="S464">
        <v>1123.92</v>
      </c>
      <c r="T464">
        <v>5</v>
      </c>
      <c r="U464">
        <v>0.2</v>
      </c>
      <c r="V464">
        <v>-182.63700000000017</v>
      </c>
    </row>
    <row r="465" spans="1:22" x14ac:dyDescent="0.35">
      <c r="A465">
        <v>3116</v>
      </c>
      <c r="B465" t="s">
        <v>1288</v>
      </c>
      <c r="C465">
        <v>2013</v>
      </c>
      <c r="D465" s="14">
        <v>41510</v>
      </c>
      <c r="E465" s="14">
        <v>41517</v>
      </c>
      <c r="F465" t="s">
        <v>42</v>
      </c>
      <c r="G465" t="s">
        <v>873</v>
      </c>
      <c r="H465" t="s">
        <v>874</v>
      </c>
      <c r="I465" t="s">
        <v>26</v>
      </c>
      <c r="J465" t="s">
        <v>27</v>
      </c>
      <c r="K465" t="s">
        <v>57</v>
      </c>
      <c r="L465" t="s">
        <v>58</v>
      </c>
      <c r="M465">
        <v>98105</v>
      </c>
      <c r="N465" t="s">
        <v>40</v>
      </c>
      <c r="O465" t="s">
        <v>799</v>
      </c>
      <c r="P465" t="s">
        <v>31</v>
      </c>
      <c r="Q465" t="s">
        <v>33</v>
      </c>
      <c r="R465" t="s">
        <v>800</v>
      </c>
      <c r="S465">
        <v>532.70400000000006</v>
      </c>
      <c r="T465">
        <v>6</v>
      </c>
      <c r="U465">
        <v>0.2</v>
      </c>
      <c r="V465">
        <v>-39.952800000000025</v>
      </c>
    </row>
    <row r="466" spans="1:22" x14ac:dyDescent="0.35">
      <c r="A466">
        <v>3078</v>
      </c>
      <c r="B466" t="s">
        <v>1283</v>
      </c>
      <c r="C466">
        <v>2011</v>
      </c>
      <c r="D466" s="14">
        <v>40744</v>
      </c>
      <c r="E466" s="14">
        <v>40748</v>
      </c>
      <c r="F466" t="s">
        <v>42</v>
      </c>
      <c r="G466" t="s">
        <v>836</v>
      </c>
      <c r="H466" t="s">
        <v>837</v>
      </c>
      <c r="I466" t="s">
        <v>61</v>
      </c>
      <c r="J466" t="s">
        <v>27</v>
      </c>
      <c r="K466" t="s">
        <v>259</v>
      </c>
      <c r="L466" t="s">
        <v>63</v>
      </c>
      <c r="M466">
        <v>75217</v>
      </c>
      <c r="N466" t="s">
        <v>64</v>
      </c>
      <c r="O466" t="s">
        <v>489</v>
      </c>
      <c r="P466" t="s">
        <v>31</v>
      </c>
      <c r="Q466" t="s">
        <v>33</v>
      </c>
      <c r="R466" t="s">
        <v>490</v>
      </c>
      <c r="S466">
        <v>981.37199999999996</v>
      </c>
      <c r="T466">
        <v>2</v>
      </c>
      <c r="U466">
        <v>0.3</v>
      </c>
      <c r="V466">
        <v>-140.19599999999997</v>
      </c>
    </row>
    <row r="467" spans="1:22" x14ac:dyDescent="0.35">
      <c r="A467">
        <v>3044</v>
      </c>
      <c r="B467" t="s">
        <v>1279</v>
      </c>
      <c r="C467">
        <v>2014</v>
      </c>
      <c r="D467" s="14">
        <v>41894</v>
      </c>
      <c r="E467" s="14">
        <v>41895</v>
      </c>
      <c r="F467" t="s">
        <v>360</v>
      </c>
      <c r="G467" t="s">
        <v>1068</v>
      </c>
      <c r="H467" t="s">
        <v>1069</v>
      </c>
      <c r="I467" t="s">
        <v>61</v>
      </c>
      <c r="J467" t="s">
        <v>27</v>
      </c>
      <c r="K467" t="s">
        <v>334</v>
      </c>
      <c r="L467" t="s">
        <v>39</v>
      </c>
      <c r="M467">
        <v>90805</v>
      </c>
      <c r="N467" t="s">
        <v>40</v>
      </c>
      <c r="O467" t="s">
        <v>1280</v>
      </c>
      <c r="P467" t="s">
        <v>31</v>
      </c>
      <c r="Q467" t="s">
        <v>33</v>
      </c>
      <c r="R467" t="s">
        <v>1281</v>
      </c>
      <c r="S467">
        <v>2054.2720000000004</v>
      </c>
      <c r="T467">
        <v>8</v>
      </c>
      <c r="U467">
        <v>0.2</v>
      </c>
      <c r="V467">
        <v>256.78399999999976</v>
      </c>
    </row>
    <row r="468" spans="1:22" x14ac:dyDescent="0.35">
      <c r="A468">
        <v>3033</v>
      </c>
      <c r="B468" t="s">
        <v>1277</v>
      </c>
      <c r="C468">
        <v>2013</v>
      </c>
      <c r="D468" s="14">
        <v>41600</v>
      </c>
      <c r="E468" s="14">
        <v>41605</v>
      </c>
      <c r="F468" t="s">
        <v>42</v>
      </c>
      <c r="G468" t="s">
        <v>802</v>
      </c>
      <c r="H468" t="s">
        <v>803</v>
      </c>
      <c r="I468" t="s">
        <v>26</v>
      </c>
      <c r="J468" t="s">
        <v>27</v>
      </c>
      <c r="K468" t="s">
        <v>1276</v>
      </c>
      <c r="L468" t="s">
        <v>155</v>
      </c>
      <c r="M468">
        <v>97030</v>
      </c>
      <c r="N468" t="s">
        <v>40</v>
      </c>
      <c r="O468" t="s">
        <v>1028</v>
      </c>
      <c r="P468" t="s">
        <v>31</v>
      </c>
      <c r="Q468" t="s">
        <v>33</v>
      </c>
      <c r="R468" t="s">
        <v>1029</v>
      </c>
      <c r="S468">
        <v>195.136</v>
      </c>
      <c r="T468">
        <v>4</v>
      </c>
      <c r="U468">
        <v>0.2</v>
      </c>
      <c r="V468">
        <v>-12.196000000000005</v>
      </c>
    </row>
    <row r="469" spans="1:22" x14ac:dyDescent="0.35">
      <c r="A469">
        <v>3029</v>
      </c>
      <c r="B469" t="s">
        <v>1275</v>
      </c>
      <c r="C469">
        <v>2014</v>
      </c>
      <c r="D469" s="14">
        <v>41991</v>
      </c>
      <c r="E469" s="14">
        <v>41995</v>
      </c>
      <c r="F469" t="s">
        <v>42</v>
      </c>
      <c r="G469" t="s">
        <v>885</v>
      </c>
      <c r="H469" t="s">
        <v>886</v>
      </c>
      <c r="I469" t="s">
        <v>26</v>
      </c>
      <c r="J469" t="s">
        <v>27</v>
      </c>
      <c r="K469" t="s">
        <v>1014</v>
      </c>
      <c r="L469" t="s">
        <v>130</v>
      </c>
      <c r="M469">
        <v>23320</v>
      </c>
      <c r="N469" t="s">
        <v>30</v>
      </c>
      <c r="O469" t="s">
        <v>805</v>
      </c>
      <c r="P469" t="s">
        <v>31</v>
      </c>
      <c r="Q469" t="s">
        <v>33</v>
      </c>
      <c r="R469" t="s">
        <v>806</v>
      </c>
      <c r="S469">
        <v>504.90000000000003</v>
      </c>
      <c r="T469">
        <v>5</v>
      </c>
      <c r="U469">
        <v>0</v>
      </c>
      <c r="V469">
        <v>80.78400000000002</v>
      </c>
    </row>
    <row r="470" spans="1:22" x14ac:dyDescent="0.35">
      <c r="A470">
        <v>2982</v>
      </c>
      <c r="B470" t="s">
        <v>1271</v>
      </c>
      <c r="C470">
        <v>2011</v>
      </c>
      <c r="D470" s="14">
        <v>40736</v>
      </c>
      <c r="E470" s="14">
        <v>40742</v>
      </c>
      <c r="F470" t="s">
        <v>42</v>
      </c>
      <c r="G470" t="s">
        <v>169</v>
      </c>
      <c r="H470" t="s">
        <v>170</v>
      </c>
      <c r="I470" t="s">
        <v>26</v>
      </c>
      <c r="J470" t="s">
        <v>27</v>
      </c>
      <c r="K470" t="s">
        <v>57</v>
      </c>
      <c r="L470" t="s">
        <v>58</v>
      </c>
      <c r="M470">
        <v>98115</v>
      </c>
      <c r="N470" t="s">
        <v>40</v>
      </c>
      <c r="O470" t="s">
        <v>1265</v>
      </c>
      <c r="P470" t="s">
        <v>31</v>
      </c>
      <c r="Q470" t="s">
        <v>33</v>
      </c>
      <c r="R470" t="s">
        <v>1266</v>
      </c>
      <c r="S470">
        <v>123.136</v>
      </c>
      <c r="T470">
        <v>4</v>
      </c>
      <c r="U470">
        <v>0.2</v>
      </c>
      <c r="V470">
        <v>13.852799999999981</v>
      </c>
    </row>
    <row r="471" spans="1:22" x14ac:dyDescent="0.35">
      <c r="A471">
        <v>2979</v>
      </c>
      <c r="B471" t="s">
        <v>1267</v>
      </c>
      <c r="C471">
        <v>2011</v>
      </c>
      <c r="D471" s="14">
        <v>40557</v>
      </c>
      <c r="E471" s="14">
        <v>40560</v>
      </c>
      <c r="F471" t="s">
        <v>23</v>
      </c>
      <c r="G471" t="s">
        <v>817</v>
      </c>
      <c r="H471" t="s">
        <v>818</v>
      </c>
      <c r="I471" t="s">
        <v>26</v>
      </c>
      <c r="J471" t="s">
        <v>27</v>
      </c>
      <c r="K471" t="s">
        <v>1268</v>
      </c>
      <c r="L471" t="s">
        <v>147</v>
      </c>
      <c r="M471">
        <v>29464</v>
      </c>
      <c r="N471" t="s">
        <v>30</v>
      </c>
      <c r="O471" t="s">
        <v>1251</v>
      </c>
      <c r="P471" t="s">
        <v>31</v>
      </c>
      <c r="Q471" t="s">
        <v>33</v>
      </c>
      <c r="R471" t="s">
        <v>1252</v>
      </c>
      <c r="S471">
        <v>545.93999999999994</v>
      </c>
      <c r="T471">
        <v>6</v>
      </c>
      <c r="U471">
        <v>0</v>
      </c>
      <c r="V471">
        <v>87.350400000000036</v>
      </c>
    </row>
    <row r="472" spans="1:22" x14ac:dyDescent="0.35">
      <c r="A472">
        <v>2977</v>
      </c>
      <c r="B472" t="s">
        <v>1264</v>
      </c>
      <c r="C472">
        <v>2014</v>
      </c>
      <c r="D472" s="14">
        <v>41978</v>
      </c>
      <c r="E472" s="14">
        <v>41978</v>
      </c>
      <c r="F472" t="s">
        <v>360</v>
      </c>
      <c r="G472" t="s">
        <v>35</v>
      </c>
      <c r="H472" t="s">
        <v>36</v>
      </c>
      <c r="I472" t="s">
        <v>37</v>
      </c>
      <c r="J472" t="s">
        <v>27</v>
      </c>
      <c r="K472" t="s">
        <v>77</v>
      </c>
      <c r="L472" t="s">
        <v>78</v>
      </c>
      <c r="M472">
        <v>19143</v>
      </c>
      <c r="N472" t="s">
        <v>79</v>
      </c>
      <c r="O472" t="s">
        <v>1265</v>
      </c>
      <c r="P472" t="s">
        <v>31</v>
      </c>
      <c r="Q472" t="s">
        <v>33</v>
      </c>
      <c r="R472" t="s">
        <v>1266</v>
      </c>
      <c r="S472">
        <v>188.55199999999996</v>
      </c>
      <c r="T472">
        <v>7</v>
      </c>
      <c r="U472">
        <v>0.3</v>
      </c>
      <c r="V472">
        <v>-2.693600000000032</v>
      </c>
    </row>
    <row r="473" spans="1:22" x14ac:dyDescent="0.35">
      <c r="A473">
        <v>2964</v>
      </c>
      <c r="B473" t="s">
        <v>1261</v>
      </c>
      <c r="C473">
        <v>2014</v>
      </c>
      <c r="D473" s="14">
        <v>41990</v>
      </c>
      <c r="E473" s="14">
        <v>41995</v>
      </c>
      <c r="F473" t="s">
        <v>23</v>
      </c>
      <c r="G473" t="s">
        <v>1262</v>
      </c>
      <c r="H473" t="s">
        <v>1263</v>
      </c>
      <c r="I473" t="s">
        <v>37</v>
      </c>
      <c r="J473" t="s">
        <v>27</v>
      </c>
      <c r="K473" t="s">
        <v>597</v>
      </c>
      <c r="L473" t="s">
        <v>39</v>
      </c>
      <c r="M473">
        <v>92054</v>
      </c>
      <c r="N473" t="s">
        <v>40</v>
      </c>
      <c r="O473" t="s">
        <v>230</v>
      </c>
      <c r="P473" t="s">
        <v>31</v>
      </c>
      <c r="Q473" t="s">
        <v>33</v>
      </c>
      <c r="R473" t="s">
        <v>231</v>
      </c>
      <c r="S473">
        <v>97.184000000000012</v>
      </c>
      <c r="T473">
        <v>2</v>
      </c>
      <c r="U473">
        <v>0.2</v>
      </c>
      <c r="V473">
        <v>6.0740000000000016</v>
      </c>
    </row>
    <row r="474" spans="1:22" x14ac:dyDescent="0.35">
      <c r="A474">
        <v>2963</v>
      </c>
      <c r="B474" t="s">
        <v>1261</v>
      </c>
      <c r="C474">
        <v>2014</v>
      </c>
      <c r="D474" s="14">
        <v>41990</v>
      </c>
      <c r="E474" s="14">
        <v>41995</v>
      </c>
      <c r="F474" t="s">
        <v>23</v>
      </c>
      <c r="G474" t="s">
        <v>1262</v>
      </c>
      <c r="H474" t="s">
        <v>1263</v>
      </c>
      <c r="I474" t="s">
        <v>37</v>
      </c>
      <c r="J474" t="s">
        <v>27</v>
      </c>
      <c r="K474" t="s">
        <v>597</v>
      </c>
      <c r="L474" t="s">
        <v>39</v>
      </c>
      <c r="M474">
        <v>92054</v>
      </c>
      <c r="N474" t="s">
        <v>40</v>
      </c>
      <c r="O474" t="s">
        <v>80</v>
      </c>
      <c r="P474" t="s">
        <v>31</v>
      </c>
      <c r="Q474" t="s">
        <v>33</v>
      </c>
      <c r="R474" t="s">
        <v>81</v>
      </c>
      <c r="S474">
        <v>81.567999999999998</v>
      </c>
      <c r="T474">
        <v>2</v>
      </c>
      <c r="U474">
        <v>0.2</v>
      </c>
      <c r="V474">
        <v>9.1763999999999974</v>
      </c>
    </row>
    <row r="475" spans="1:22" x14ac:dyDescent="0.35">
      <c r="A475">
        <v>2957</v>
      </c>
      <c r="B475" t="s">
        <v>1258</v>
      </c>
      <c r="C475">
        <v>2014</v>
      </c>
      <c r="D475" s="14">
        <v>41818</v>
      </c>
      <c r="E475" s="14">
        <v>41825</v>
      </c>
      <c r="F475" t="s">
        <v>42</v>
      </c>
      <c r="G475" t="s">
        <v>1259</v>
      </c>
      <c r="H475" t="s">
        <v>1260</v>
      </c>
      <c r="I475" t="s">
        <v>61</v>
      </c>
      <c r="J475" t="s">
        <v>27</v>
      </c>
      <c r="K475" t="s">
        <v>892</v>
      </c>
      <c r="L475" t="s">
        <v>110</v>
      </c>
      <c r="M475">
        <v>13601</v>
      </c>
      <c r="N475" t="s">
        <v>79</v>
      </c>
      <c r="O475" t="s">
        <v>484</v>
      </c>
      <c r="P475" t="s">
        <v>31</v>
      </c>
      <c r="Q475" t="s">
        <v>33</v>
      </c>
      <c r="R475" t="s">
        <v>485</v>
      </c>
      <c r="S475">
        <v>191.64600000000002</v>
      </c>
      <c r="T475">
        <v>3</v>
      </c>
      <c r="U475">
        <v>0.1</v>
      </c>
      <c r="V475">
        <v>31.94100000000001</v>
      </c>
    </row>
    <row r="476" spans="1:22" x14ac:dyDescent="0.35">
      <c r="A476">
        <v>2952</v>
      </c>
      <c r="B476" t="s">
        <v>1253</v>
      </c>
      <c r="C476">
        <v>2014</v>
      </c>
      <c r="D476" s="14">
        <v>41956</v>
      </c>
      <c r="E476" s="14">
        <v>41956</v>
      </c>
      <c r="F476" t="s">
        <v>360</v>
      </c>
      <c r="G476" t="s">
        <v>1254</v>
      </c>
      <c r="H476" t="s">
        <v>1255</v>
      </c>
      <c r="I476" t="s">
        <v>61</v>
      </c>
      <c r="J476" t="s">
        <v>27</v>
      </c>
      <c r="K476" t="s">
        <v>866</v>
      </c>
      <c r="L476" t="s">
        <v>128</v>
      </c>
      <c r="M476">
        <v>85301</v>
      </c>
      <c r="N476" t="s">
        <v>40</v>
      </c>
      <c r="O476" t="s">
        <v>1256</v>
      </c>
      <c r="P476" t="s">
        <v>31</v>
      </c>
      <c r="Q476" t="s">
        <v>33</v>
      </c>
      <c r="R476" t="s">
        <v>1257</v>
      </c>
      <c r="S476">
        <v>113.88800000000002</v>
      </c>
      <c r="T476">
        <v>2</v>
      </c>
      <c r="U476">
        <v>0.2</v>
      </c>
      <c r="V476">
        <v>9.9651999999999994</v>
      </c>
    </row>
    <row r="477" spans="1:22" x14ac:dyDescent="0.35">
      <c r="A477">
        <v>2943</v>
      </c>
      <c r="B477" t="s">
        <v>1250</v>
      </c>
      <c r="C477">
        <v>2014</v>
      </c>
      <c r="D477" s="14">
        <v>41724</v>
      </c>
      <c r="E477" s="14">
        <v>41730</v>
      </c>
      <c r="F477" t="s">
        <v>42</v>
      </c>
      <c r="G477" t="s">
        <v>547</v>
      </c>
      <c r="H477" t="s">
        <v>548</v>
      </c>
      <c r="I477" t="s">
        <v>37</v>
      </c>
      <c r="J477" t="s">
        <v>27</v>
      </c>
      <c r="K477" t="s">
        <v>646</v>
      </c>
      <c r="L477" t="s">
        <v>68</v>
      </c>
      <c r="M477">
        <v>53209</v>
      </c>
      <c r="N477" t="s">
        <v>64</v>
      </c>
      <c r="O477" t="s">
        <v>741</v>
      </c>
      <c r="P477" t="s">
        <v>31</v>
      </c>
      <c r="Q477" t="s">
        <v>33</v>
      </c>
      <c r="R477" t="s">
        <v>742</v>
      </c>
      <c r="S477">
        <v>368.96999999999997</v>
      </c>
      <c r="T477">
        <v>3</v>
      </c>
      <c r="U477">
        <v>0</v>
      </c>
      <c r="V477">
        <v>40.586699999999979</v>
      </c>
    </row>
    <row r="478" spans="1:22" x14ac:dyDescent="0.35">
      <c r="A478">
        <v>2942</v>
      </c>
      <c r="B478" t="s">
        <v>1250</v>
      </c>
      <c r="C478">
        <v>2014</v>
      </c>
      <c r="D478" s="14">
        <v>41724</v>
      </c>
      <c r="E478" s="14">
        <v>41730</v>
      </c>
      <c r="F478" t="s">
        <v>42</v>
      </c>
      <c r="G478" t="s">
        <v>547</v>
      </c>
      <c r="H478" t="s">
        <v>548</v>
      </c>
      <c r="I478" t="s">
        <v>37</v>
      </c>
      <c r="J478" t="s">
        <v>27</v>
      </c>
      <c r="K478" t="s">
        <v>646</v>
      </c>
      <c r="L478" t="s">
        <v>68</v>
      </c>
      <c r="M478">
        <v>53209</v>
      </c>
      <c r="N478" t="s">
        <v>64</v>
      </c>
      <c r="O478" t="s">
        <v>623</v>
      </c>
      <c r="P478" t="s">
        <v>31</v>
      </c>
      <c r="Q478" t="s">
        <v>33</v>
      </c>
      <c r="R478" t="s">
        <v>624</v>
      </c>
      <c r="S478">
        <v>1526.5600000000002</v>
      </c>
      <c r="T478">
        <v>7</v>
      </c>
      <c r="U478">
        <v>0</v>
      </c>
      <c r="V478">
        <v>427.43679999999995</v>
      </c>
    </row>
    <row r="479" spans="1:22" x14ac:dyDescent="0.35">
      <c r="A479">
        <v>2941</v>
      </c>
      <c r="B479" t="s">
        <v>1250</v>
      </c>
      <c r="C479">
        <v>2014</v>
      </c>
      <c r="D479" s="14">
        <v>41724</v>
      </c>
      <c r="E479" s="14">
        <v>41730</v>
      </c>
      <c r="F479" t="s">
        <v>42</v>
      </c>
      <c r="G479" t="s">
        <v>547</v>
      </c>
      <c r="H479" t="s">
        <v>548</v>
      </c>
      <c r="I479" t="s">
        <v>37</v>
      </c>
      <c r="J479" t="s">
        <v>27</v>
      </c>
      <c r="K479" t="s">
        <v>646</v>
      </c>
      <c r="L479" t="s">
        <v>68</v>
      </c>
      <c r="M479">
        <v>53209</v>
      </c>
      <c r="N479" t="s">
        <v>64</v>
      </c>
      <c r="O479" t="s">
        <v>1251</v>
      </c>
      <c r="P479" t="s">
        <v>31</v>
      </c>
      <c r="Q479" t="s">
        <v>33</v>
      </c>
      <c r="R479" t="s">
        <v>1252</v>
      </c>
      <c r="S479">
        <v>90.99</v>
      </c>
      <c r="T479">
        <v>1</v>
      </c>
      <c r="U479">
        <v>0</v>
      </c>
      <c r="V479">
        <v>14.558400000000006</v>
      </c>
    </row>
    <row r="480" spans="1:22" x14ac:dyDescent="0.35">
      <c r="A480">
        <v>2933</v>
      </c>
      <c r="B480" t="s">
        <v>1249</v>
      </c>
      <c r="C480">
        <v>2012</v>
      </c>
      <c r="D480" s="14">
        <v>41129</v>
      </c>
      <c r="E480" s="14">
        <v>41129</v>
      </c>
      <c r="F480" t="s">
        <v>360</v>
      </c>
      <c r="G480" t="s">
        <v>1158</v>
      </c>
      <c r="H480" t="s">
        <v>1159</v>
      </c>
      <c r="I480" t="s">
        <v>26</v>
      </c>
      <c r="J480" t="s">
        <v>27</v>
      </c>
      <c r="K480" t="s">
        <v>70</v>
      </c>
      <c r="L480" t="s">
        <v>39</v>
      </c>
      <c r="M480">
        <v>94109</v>
      </c>
      <c r="N480" t="s">
        <v>40</v>
      </c>
      <c r="O480" t="s">
        <v>356</v>
      </c>
      <c r="P480" t="s">
        <v>31</v>
      </c>
      <c r="Q480" t="s">
        <v>33</v>
      </c>
      <c r="R480" t="s">
        <v>357</v>
      </c>
      <c r="S480">
        <v>144.78399999999999</v>
      </c>
      <c r="T480">
        <v>1</v>
      </c>
      <c r="U480">
        <v>0.2</v>
      </c>
      <c r="V480">
        <v>10.858800000000002</v>
      </c>
    </row>
    <row r="481" spans="1:22" x14ac:dyDescent="0.35">
      <c r="A481">
        <v>2905</v>
      </c>
      <c r="B481" t="s">
        <v>1243</v>
      </c>
      <c r="C481">
        <v>2013</v>
      </c>
      <c r="D481" s="14">
        <v>41453</v>
      </c>
      <c r="E481" s="14">
        <v>41457</v>
      </c>
      <c r="F481" t="s">
        <v>42</v>
      </c>
      <c r="G481" t="s">
        <v>973</v>
      </c>
      <c r="H481" t="s">
        <v>974</v>
      </c>
      <c r="I481" t="s">
        <v>37</v>
      </c>
      <c r="J481" t="s">
        <v>27</v>
      </c>
      <c r="K481" t="s">
        <v>1244</v>
      </c>
      <c r="L481" t="s">
        <v>94</v>
      </c>
      <c r="M481">
        <v>60035</v>
      </c>
      <c r="N481" t="s">
        <v>64</v>
      </c>
      <c r="O481" t="s">
        <v>997</v>
      </c>
      <c r="P481" t="s">
        <v>31</v>
      </c>
      <c r="Q481" t="s">
        <v>33</v>
      </c>
      <c r="R481" t="s">
        <v>998</v>
      </c>
      <c r="S481">
        <v>539.65800000000002</v>
      </c>
      <c r="T481">
        <v>3</v>
      </c>
      <c r="U481">
        <v>0.3</v>
      </c>
      <c r="V481">
        <v>-7.7094000000001017</v>
      </c>
    </row>
    <row r="482" spans="1:22" x14ac:dyDescent="0.35">
      <c r="A482">
        <v>2899</v>
      </c>
      <c r="B482" t="s">
        <v>1242</v>
      </c>
      <c r="C482">
        <v>2012</v>
      </c>
      <c r="D482" s="14">
        <v>41025</v>
      </c>
      <c r="E482" s="14">
        <v>41029</v>
      </c>
      <c r="F482" t="s">
        <v>42</v>
      </c>
      <c r="G482" t="s">
        <v>1135</v>
      </c>
      <c r="H482" t="s">
        <v>1136</v>
      </c>
      <c r="I482" t="s">
        <v>26</v>
      </c>
      <c r="J482" t="s">
        <v>27</v>
      </c>
      <c r="K482" t="s">
        <v>84</v>
      </c>
      <c r="L482" t="s">
        <v>63</v>
      </c>
      <c r="M482">
        <v>77036</v>
      </c>
      <c r="N482" t="s">
        <v>64</v>
      </c>
      <c r="O482" t="s">
        <v>324</v>
      </c>
      <c r="P482" t="s">
        <v>31</v>
      </c>
      <c r="Q482" t="s">
        <v>33</v>
      </c>
      <c r="R482" t="s">
        <v>325</v>
      </c>
      <c r="S482">
        <v>408.42200000000003</v>
      </c>
      <c r="T482">
        <v>2</v>
      </c>
      <c r="U482">
        <v>0.3</v>
      </c>
      <c r="V482">
        <v>-5.8346000000000231</v>
      </c>
    </row>
    <row r="483" spans="1:22" x14ac:dyDescent="0.35">
      <c r="A483">
        <v>2891</v>
      </c>
      <c r="B483" t="s">
        <v>1238</v>
      </c>
      <c r="C483">
        <v>2011</v>
      </c>
      <c r="D483" s="14">
        <v>40662</v>
      </c>
      <c r="E483" s="14">
        <v>40664</v>
      </c>
      <c r="F483" t="s">
        <v>23</v>
      </c>
      <c r="G483" t="s">
        <v>1239</v>
      </c>
      <c r="H483" t="s">
        <v>1240</v>
      </c>
      <c r="I483" t="s">
        <v>26</v>
      </c>
      <c r="J483" t="s">
        <v>27</v>
      </c>
      <c r="K483" t="s">
        <v>1241</v>
      </c>
      <c r="L483" t="s">
        <v>242</v>
      </c>
      <c r="M483">
        <v>70601</v>
      </c>
      <c r="N483" t="s">
        <v>30</v>
      </c>
      <c r="O483" t="s">
        <v>721</v>
      </c>
      <c r="P483" t="s">
        <v>31</v>
      </c>
      <c r="Q483" t="s">
        <v>33</v>
      </c>
      <c r="R483" t="s">
        <v>722</v>
      </c>
      <c r="S483">
        <v>51.96</v>
      </c>
      <c r="T483">
        <v>2</v>
      </c>
      <c r="U483">
        <v>0</v>
      </c>
      <c r="V483">
        <v>12.990000000000002</v>
      </c>
    </row>
    <row r="484" spans="1:22" x14ac:dyDescent="0.35">
      <c r="A484">
        <v>2886</v>
      </c>
      <c r="B484" t="s">
        <v>1237</v>
      </c>
      <c r="C484">
        <v>2013</v>
      </c>
      <c r="D484" s="14">
        <v>41566</v>
      </c>
      <c r="E484" s="14">
        <v>41570</v>
      </c>
      <c r="F484" t="s">
        <v>42</v>
      </c>
      <c r="G484" t="s">
        <v>479</v>
      </c>
      <c r="H484" t="s">
        <v>480</v>
      </c>
      <c r="I484" t="s">
        <v>26</v>
      </c>
      <c r="J484" t="s">
        <v>27</v>
      </c>
      <c r="K484" t="s">
        <v>888</v>
      </c>
      <c r="L484" t="s">
        <v>128</v>
      </c>
      <c r="M484">
        <v>85281</v>
      </c>
      <c r="N484" t="s">
        <v>40</v>
      </c>
      <c r="O484" t="s">
        <v>418</v>
      </c>
      <c r="P484" t="s">
        <v>31</v>
      </c>
      <c r="Q484" t="s">
        <v>33</v>
      </c>
      <c r="R484" t="s">
        <v>419</v>
      </c>
      <c r="S484">
        <v>307.92</v>
      </c>
      <c r="T484">
        <v>5</v>
      </c>
      <c r="U484">
        <v>0.2</v>
      </c>
      <c r="V484">
        <v>-34.64100000000002</v>
      </c>
    </row>
    <row r="485" spans="1:22" x14ac:dyDescent="0.35">
      <c r="A485">
        <v>2877</v>
      </c>
      <c r="B485" t="s">
        <v>1236</v>
      </c>
      <c r="C485">
        <v>2013</v>
      </c>
      <c r="D485" s="14">
        <v>41295</v>
      </c>
      <c r="E485" s="14">
        <v>41297</v>
      </c>
      <c r="F485" t="s">
        <v>23</v>
      </c>
      <c r="G485" t="s">
        <v>344</v>
      </c>
      <c r="H485" t="s">
        <v>345</v>
      </c>
      <c r="I485" t="s">
        <v>26</v>
      </c>
      <c r="J485" t="s">
        <v>27</v>
      </c>
      <c r="K485" t="s">
        <v>290</v>
      </c>
      <c r="L485" t="s">
        <v>39</v>
      </c>
      <c r="M485">
        <v>92037</v>
      </c>
      <c r="N485" t="s">
        <v>40</v>
      </c>
      <c r="O485" t="s">
        <v>356</v>
      </c>
      <c r="P485" t="s">
        <v>31</v>
      </c>
      <c r="Q485" t="s">
        <v>33</v>
      </c>
      <c r="R485" t="s">
        <v>357</v>
      </c>
      <c r="S485">
        <v>1013.4879999999999</v>
      </c>
      <c r="T485">
        <v>7</v>
      </c>
      <c r="U485">
        <v>0.2</v>
      </c>
      <c r="V485">
        <v>76.011600000000016</v>
      </c>
    </row>
    <row r="486" spans="1:22" x14ac:dyDescent="0.35">
      <c r="A486">
        <v>2876</v>
      </c>
      <c r="B486" t="s">
        <v>1236</v>
      </c>
      <c r="C486">
        <v>2013</v>
      </c>
      <c r="D486" s="14">
        <v>41295</v>
      </c>
      <c r="E486" s="14">
        <v>41297</v>
      </c>
      <c r="F486" t="s">
        <v>23</v>
      </c>
      <c r="G486" t="s">
        <v>344</v>
      </c>
      <c r="H486" t="s">
        <v>345</v>
      </c>
      <c r="I486" t="s">
        <v>26</v>
      </c>
      <c r="J486" t="s">
        <v>27</v>
      </c>
      <c r="K486" t="s">
        <v>290</v>
      </c>
      <c r="L486" t="s">
        <v>39</v>
      </c>
      <c r="M486">
        <v>92037</v>
      </c>
      <c r="N486" t="s">
        <v>40</v>
      </c>
      <c r="O486" t="s">
        <v>855</v>
      </c>
      <c r="P486" t="s">
        <v>31</v>
      </c>
      <c r="Q486" t="s">
        <v>33</v>
      </c>
      <c r="R486" t="s">
        <v>856</v>
      </c>
      <c r="S486">
        <v>153.56800000000001</v>
      </c>
      <c r="T486">
        <v>2</v>
      </c>
      <c r="U486">
        <v>0.2</v>
      </c>
      <c r="V486">
        <v>-5.758800000000015</v>
      </c>
    </row>
    <row r="487" spans="1:22" x14ac:dyDescent="0.35">
      <c r="A487">
        <v>2872</v>
      </c>
      <c r="B487" t="s">
        <v>1233</v>
      </c>
      <c r="C487">
        <v>2011</v>
      </c>
      <c r="D487" s="14">
        <v>40624</v>
      </c>
      <c r="E487" s="14">
        <v>40628</v>
      </c>
      <c r="F487" t="s">
        <v>42</v>
      </c>
      <c r="G487" t="s">
        <v>1234</v>
      </c>
      <c r="H487" t="s">
        <v>1235</v>
      </c>
      <c r="I487" t="s">
        <v>37</v>
      </c>
      <c r="J487" t="s">
        <v>27</v>
      </c>
      <c r="K487" t="s">
        <v>365</v>
      </c>
      <c r="L487" t="s">
        <v>128</v>
      </c>
      <c r="M487">
        <v>85705</v>
      </c>
      <c r="N487" t="s">
        <v>40</v>
      </c>
      <c r="O487" t="s">
        <v>543</v>
      </c>
      <c r="P487" t="s">
        <v>31</v>
      </c>
      <c r="Q487" t="s">
        <v>33</v>
      </c>
      <c r="R487" t="s">
        <v>544</v>
      </c>
      <c r="S487">
        <v>314.35199999999998</v>
      </c>
      <c r="T487">
        <v>3</v>
      </c>
      <c r="U487">
        <v>0.2</v>
      </c>
      <c r="V487">
        <v>-35.36460000000001</v>
      </c>
    </row>
    <row r="488" spans="1:22" x14ac:dyDescent="0.35">
      <c r="A488">
        <v>2858</v>
      </c>
      <c r="B488" t="s">
        <v>1230</v>
      </c>
      <c r="C488">
        <v>2013</v>
      </c>
      <c r="D488" s="14">
        <v>41502</v>
      </c>
      <c r="E488" s="14">
        <v>41504</v>
      </c>
      <c r="F488" t="s">
        <v>23</v>
      </c>
      <c r="G488" t="s">
        <v>1231</v>
      </c>
      <c r="H488" t="s">
        <v>1232</v>
      </c>
      <c r="I488" t="s">
        <v>26</v>
      </c>
      <c r="J488" t="s">
        <v>27</v>
      </c>
      <c r="K488" t="s">
        <v>446</v>
      </c>
      <c r="L488" t="s">
        <v>54</v>
      </c>
      <c r="M488">
        <v>28314</v>
      </c>
      <c r="N488" t="s">
        <v>30</v>
      </c>
      <c r="O488" t="s">
        <v>976</v>
      </c>
      <c r="P488" t="s">
        <v>31</v>
      </c>
      <c r="Q488" t="s">
        <v>33</v>
      </c>
      <c r="R488" t="s">
        <v>977</v>
      </c>
      <c r="S488">
        <v>225.29600000000002</v>
      </c>
      <c r="T488">
        <v>2</v>
      </c>
      <c r="U488">
        <v>0.2</v>
      </c>
      <c r="V488">
        <v>22.529599999999995</v>
      </c>
    </row>
    <row r="489" spans="1:22" x14ac:dyDescent="0.35">
      <c r="A489">
        <v>2857</v>
      </c>
      <c r="B489" t="s">
        <v>1229</v>
      </c>
      <c r="C489">
        <v>2013</v>
      </c>
      <c r="D489" s="14">
        <v>41513</v>
      </c>
      <c r="E489" s="14">
        <v>41516</v>
      </c>
      <c r="F489" t="s">
        <v>85</v>
      </c>
      <c r="G489" t="s">
        <v>336</v>
      </c>
      <c r="H489" t="s">
        <v>337</v>
      </c>
      <c r="I489" t="s">
        <v>37</v>
      </c>
      <c r="J489" t="s">
        <v>27</v>
      </c>
      <c r="K489" t="s">
        <v>290</v>
      </c>
      <c r="L489" t="s">
        <v>39</v>
      </c>
      <c r="M489">
        <v>92037</v>
      </c>
      <c r="N489" t="s">
        <v>40</v>
      </c>
      <c r="O489" t="s">
        <v>454</v>
      </c>
      <c r="P489" t="s">
        <v>31</v>
      </c>
      <c r="Q489" t="s">
        <v>33</v>
      </c>
      <c r="R489" t="s">
        <v>455</v>
      </c>
      <c r="S489">
        <v>1603.1360000000002</v>
      </c>
      <c r="T489">
        <v>4</v>
      </c>
      <c r="U489">
        <v>0.2</v>
      </c>
      <c r="V489">
        <v>100.19599999999997</v>
      </c>
    </row>
    <row r="490" spans="1:22" x14ac:dyDescent="0.35">
      <c r="A490">
        <v>2845</v>
      </c>
      <c r="B490" t="s">
        <v>1224</v>
      </c>
      <c r="C490">
        <v>2013</v>
      </c>
      <c r="D490" s="14">
        <v>41636</v>
      </c>
      <c r="E490" s="14">
        <v>41640</v>
      </c>
      <c r="F490" t="s">
        <v>42</v>
      </c>
      <c r="G490" t="s">
        <v>778</v>
      </c>
      <c r="H490" t="s">
        <v>779</v>
      </c>
      <c r="I490" t="s">
        <v>37</v>
      </c>
      <c r="J490" t="s">
        <v>27</v>
      </c>
      <c r="K490" t="s">
        <v>1170</v>
      </c>
      <c r="L490" t="s">
        <v>94</v>
      </c>
      <c r="M490">
        <v>60098</v>
      </c>
      <c r="N490" t="s">
        <v>64</v>
      </c>
      <c r="O490" t="s">
        <v>533</v>
      </c>
      <c r="P490" t="s">
        <v>31</v>
      </c>
      <c r="Q490" t="s">
        <v>33</v>
      </c>
      <c r="R490" t="s">
        <v>534</v>
      </c>
      <c r="S490">
        <v>845.48799999999994</v>
      </c>
      <c r="T490">
        <v>8</v>
      </c>
      <c r="U490">
        <v>0.3</v>
      </c>
      <c r="V490">
        <v>-12.078400000000101</v>
      </c>
    </row>
    <row r="491" spans="1:22" x14ac:dyDescent="0.35">
      <c r="A491">
        <v>2841</v>
      </c>
      <c r="B491" t="s">
        <v>1221</v>
      </c>
      <c r="C491">
        <v>2011</v>
      </c>
      <c r="D491" s="14">
        <v>40616</v>
      </c>
      <c r="E491" s="14">
        <v>40621</v>
      </c>
      <c r="F491" t="s">
        <v>42</v>
      </c>
      <c r="G491" t="s">
        <v>585</v>
      </c>
      <c r="H491" t="s">
        <v>586</v>
      </c>
      <c r="I491" t="s">
        <v>61</v>
      </c>
      <c r="J491" t="s">
        <v>27</v>
      </c>
      <c r="K491" t="s">
        <v>1014</v>
      </c>
      <c r="L491" t="s">
        <v>130</v>
      </c>
      <c r="M491">
        <v>23320</v>
      </c>
      <c r="N491" t="s">
        <v>30</v>
      </c>
      <c r="O491" t="s">
        <v>468</v>
      </c>
      <c r="P491" t="s">
        <v>31</v>
      </c>
      <c r="Q491" t="s">
        <v>33</v>
      </c>
      <c r="R491" t="s">
        <v>469</v>
      </c>
      <c r="S491">
        <v>1139.92</v>
      </c>
      <c r="T491">
        <v>4</v>
      </c>
      <c r="U491">
        <v>0</v>
      </c>
      <c r="V491">
        <v>284.98</v>
      </c>
    </row>
    <row r="492" spans="1:22" x14ac:dyDescent="0.35">
      <c r="A492">
        <v>2817</v>
      </c>
      <c r="B492" t="s">
        <v>1216</v>
      </c>
      <c r="C492">
        <v>2012</v>
      </c>
      <c r="D492" s="14">
        <v>41153</v>
      </c>
      <c r="E492" s="14">
        <v>41160</v>
      </c>
      <c r="F492" t="s">
        <v>42</v>
      </c>
      <c r="G492" t="s">
        <v>1217</v>
      </c>
      <c r="H492" t="s">
        <v>1218</v>
      </c>
      <c r="I492" t="s">
        <v>61</v>
      </c>
      <c r="J492" t="s">
        <v>27</v>
      </c>
      <c r="K492" t="s">
        <v>210</v>
      </c>
      <c r="L492" t="s">
        <v>347</v>
      </c>
      <c r="M492">
        <v>2038</v>
      </c>
      <c r="N492" t="s">
        <v>79</v>
      </c>
      <c r="O492" t="s">
        <v>230</v>
      </c>
      <c r="P492" t="s">
        <v>31</v>
      </c>
      <c r="Q492" t="s">
        <v>33</v>
      </c>
      <c r="R492" t="s">
        <v>231</v>
      </c>
      <c r="S492">
        <v>60.74</v>
      </c>
      <c r="T492">
        <v>1</v>
      </c>
      <c r="U492">
        <v>0</v>
      </c>
      <c r="V492">
        <v>15.185000000000002</v>
      </c>
    </row>
    <row r="493" spans="1:22" x14ac:dyDescent="0.35">
      <c r="A493">
        <v>2810</v>
      </c>
      <c r="B493" t="s">
        <v>1213</v>
      </c>
      <c r="C493">
        <v>2012</v>
      </c>
      <c r="D493" s="14">
        <v>41115</v>
      </c>
      <c r="E493" s="14">
        <v>41117</v>
      </c>
      <c r="F493" t="s">
        <v>23</v>
      </c>
      <c r="G493" t="s">
        <v>1214</v>
      </c>
      <c r="H493" t="s">
        <v>1215</v>
      </c>
      <c r="I493" t="s">
        <v>26</v>
      </c>
      <c r="J493" t="s">
        <v>27</v>
      </c>
      <c r="K493" t="s">
        <v>57</v>
      </c>
      <c r="L493" t="s">
        <v>58</v>
      </c>
      <c r="M493">
        <v>98115</v>
      </c>
      <c r="N493" t="s">
        <v>40</v>
      </c>
      <c r="O493" t="s">
        <v>956</v>
      </c>
      <c r="P493" t="s">
        <v>31</v>
      </c>
      <c r="Q493" t="s">
        <v>33</v>
      </c>
      <c r="R493" t="s">
        <v>957</v>
      </c>
      <c r="S493">
        <v>561.5680000000001</v>
      </c>
      <c r="T493">
        <v>2</v>
      </c>
      <c r="U493">
        <v>0.2</v>
      </c>
      <c r="V493">
        <v>28.078400000000016</v>
      </c>
    </row>
    <row r="494" spans="1:22" x14ac:dyDescent="0.35">
      <c r="A494">
        <v>2806</v>
      </c>
      <c r="B494" t="s">
        <v>1212</v>
      </c>
      <c r="C494">
        <v>2012</v>
      </c>
      <c r="D494" s="14">
        <v>41159</v>
      </c>
      <c r="E494" s="14">
        <v>41163</v>
      </c>
      <c r="F494" t="s">
        <v>42</v>
      </c>
      <c r="G494" t="s">
        <v>515</v>
      </c>
      <c r="H494" t="s">
        <v>516</v>
      </c>
      <c r="I494" t="s">
        <v>26</v>
      </c>
      <c r="J494" t="s">
        <v>27</v>
      </c>
      <c r="K494" t="s">
        <v>901</v>
      </c>
      <c r="L494" t="s">
        <v>63</v>
      </c>
      <c r="M494">
        <v>79907</v>
      </c>
      <c r="N494" t="s">
        <v>64</v>
      </c>
      <c r="O494" t="s">
        <v>1086</v>
      </c>
      <c r="P494" t="s">
        <v>31</v>
      </c>
      <c r="Q494" t="s">
        <v>33</v>
      </c>
      <c r="R494" t="s">
        <v>1087</v>
      </c>
      <c r="S494">
        <v>47.515999999999991</v>
      </c>
      <c r="T494">
        <v>2</v>
      </c>
      <c r="U494">
        <v>0.3</v>
      </c>
      <c r="V494">
        <v>-2.0364000000000004</v>
      </c>
    </row>
    <row r="495" spans="1:22" x14ac:dyDescent="0.35">
      <c r="A495">
        <v>2786</v>
      </c>
      <c r="B495" t="s">
        <v>1211</v>
      </c>
      <c r="C495">
        <v>2012</v>
      </c>
      <c r="D495" s="14">
        <v>41173</v>
      </c>
      <c r="E495" s="14">
        <v>41175</v>
      </c>
      <c r="F495" t="s">
        <v>85</v>
      </c>
      <c r="G495" t="s">
        <v>939</v>
      </c>
      <c r="H495" t="s">
        <v>940</v>
      </c>
      <c r="I495" t="s">
        <v>61</v>
      </c>
      <c r="J495" t="s">
        <v>27</v>
      </c>
      <c r="K495" t="s">
        <v>38</v>
      </c>
      <c r="L495" t="s">
        <v>39</v>
      </c>
      <c r="M495">
        <v>90036</v>
      </c>
      <c r="N495" t="s">
        <v>40</v>
      </c>
      <c r="O495" t="s">
        <v>507</v>
      </c>
      <c r="P495" t="s">
        <v>31</v>
      </c>
      <c r="Q495" t="s">
        <v>33</v>
      </c>
      <c r="R495" t="s">
        <v>508</v>
      </c>
      <c r="S495">
        <v>601.53599999999994</v>
      </c>
      <c r="T495">
        <v>4</v>
      </c>
      <c r="U495">
        <v>0.2</v>
      </c>
      <c r="V495">
        <v>0</v>
      </c>
    </row>
    <row r="496" spans="1:22" x14ac:dyDescent="0.35">
      <c r="A496">
        <v>2752</v>
      </c>
      <c r="B496" t="s">
        <v>1205</v>
      </c>
      <c r="C496">
        <v>2011</v>
      </c>
      <c r="D496" s="14">
        <v>40689</v>
      </c>
      <c r="E496" s="14">
        <v>40693</v>
      </c>
      <c r="F496" t="s">
        <v>42</v>
      </c>
      <c r="G496" t="s">
        <v>935</v>
      </c>
      <c r="H496" t="s">
        <v>936</v>
      </c>
      <c r="I496" t="s">
        <v>26</v>
      </c>
      <c r="J496" t="s">
        <v>27</v>
      </c>
      <c r="K496" t="s">
        <v>38</v>
      </c>
      <c r="L496" t="s">
        <v>39</v>
      </c>
      <c r="M496">
        <v>90008</v>
      </c>
      <c r="N496" t="s">
        <v>40</v>
      </c>
      <c r="O496" t="s">
        <v>976</v>
      </c>
      <c r="P496" t="s">
        <v>31</v>
      </c>
      <c r="Q496" t="s">
        <v>33</v>
      </c>
      <c r="R496" t="s">
        <v>977</v>
      </c>
      <c r="S496">
        <v>225.29600000000002</v>
      </c>
      <c r="T496">
        <v>2</v>
      </c>
      <c r="U496">
        <v>0.2</v>
      </c>
      <c r="V496">
        <v>22.529599999999995</v>
      </c>
    </row>
    <row r="497" spans="1:22" x14ac:dyDescent="0.35">
      <c r="A497">
        <v>2750</v>
      </c>
      <c r="B497" t="s">
        <v>1202</v>
      </c>
      <c r="C497">
        <v>2011</v>
      </c>
      <c r="D497" s="14">
        <v>40702</v>
      </c>
      <c r="E497" s="14">
        <v>40708</v>
      </c>
      <c r="F497" t="s">
        <v>42</v>
      </c>
      <c r="G497" t="s">
        <v>513</v>
      </c>
      <c r="H497" t="s">
        <v>514</v>
      </c>
      <c r="I497" t="s">
        <v>26</v>
      </c>
      <c r="J497" t="s">
        <v>27</v>
      </c>
      <c r="K497" t="s">
        <v>57</v>
      </c>
      <c r="L497" t="s">
        <v>58</v>
      </c>
      <c r="M497">
        <v>98115</v>
      </c>
      <c r="N497" t="s">
        <v>40</v>
      </c>
      <c r="O497" t="s">
        <v>1203</v>
      </c>
      <c r="P497" t="s">
        <v>31</v>
      </c>
      <c r="Q497" t="s">
        <v>33</v>
      </c>
      <c r="R497" t="s">
        <v>1204</v>
      </c>
      <c r="S497">
        <v>585.55200000000002</v>
      </c>
      <c r="T497">
        <v>3</v>
      </c>
      <c r="U497">
        <v>0.2</v>
      </c>
      <c r="V497">
        <v>73.19399999999996</v>
      </c>
    </row>
    <row r="498" spans="1:22" x14ac:dyDescent="0.35">
      <c r="A498">
        <v>2672</v>
      </c>
      <c r="B498" t="s">
        <v>1193</v>
      </c>
      <c r="C498">
        <v>2011</v>
      </c>
      <c r="D498" s="14">
        <v>40795</v>
      </c>
      <c r="E498" s="14">
        <v>40798</v>
      </c>
      <c r="F498" t="s">
        <v>23</v>
      </c>
      <c r="G498" t="s">
        <v>1194</v>
      </c>
      <c r="H498" t="s">
        <v>1195</v>
      </c>
      <c r="I498" t="s">
        <v>37</v>
      </c>
      <c r="J498" t="s">
        <v>27</v>
      </c>
      <c r="K498" t="s">
        <v>346</v>
      </c>
      <c r="L498" t="s">
        <v>347</v>
      </c>
      <c r="M498">
        <v>1852</v>
      </c>
      <c r="N498" t="s">
        <v>79</v>
      </c>
      <c r="O498" t="s">
        <v>1196</v>
      </c>
      <c r="P498" t="s">
        <v>31</v>
      </c>
      <c r="Q498" t="s">
        <v>33</v>
      </c>
      <c r="R498" t="s">
        <v>1197</v>
      </c>
      <c r="S498">
        <v>785.87999999999988</v>
      </c>
      <c r="T498">
        <v>6</v>
      </c>
      <c r="U498">
        <v>0</v>
      </c>
      <c r="V498">
        <v>212.18759999999997</v>
      </c>
    </row>
    <row r="499" spans="1:22" x14ac:dyDescent="0.35">
      <c r="A499">
        <v>2669</v>
      </c>
      <c r="B499" t="s">
        <v>1190</v>
      </c>
      <c r="C499">
        <v>2012</v>
      </c>
      <c r="D499" s="14">
        <v>41146</v>
      </c>
      <c r="E499" s="14">
        <v>41151</v>
      </c>
      <c r="F499" t="s">
        <v>42</v>
      </c>
      <c r="G499" t="s">
        <v>1191</v>
      </c>
      <c r="H499" t="s">
        <v>1192</v>
      </c>
      <c r="I499" t="s">
        <v>61</v>
      </c>
      <c r="J499" t="s">
        <v>27</v>
      </c>
      <c r="K499" t="s">
        <v>38</v>
      </c>
      <c r="L499" t="s">
        <v>39</v>
      </c>
      <c r="M499">
        <v>90045</v>
      </c>
      <c r="N499" t="s">
        <v>40</v>
      </c>
      <c r="O499" t="s">
        <v>80</v>
      </c>
      <c r="P499" t="s">
        <v>31</v>
      </c>
      <c r="Q499" t="s">
        <v>33</v>
      </c>
      <c r="R499" t="s">
        <v>81</v>
      </c>
      <c r="S499">
        <v>40.783999999999999</v>
      </c>
      <c r="T499">
        <v>1</v>
      </c>
      <c r="U499">
        <v>0.2</v>
      </c>
      <c r="V499">
        <v>4.5881999999999987</v>
      </c>
    </row>
    <row r="500" spans="1:22" x14ac:dyDescent="0.35">
      <c r="A500">
        <v>499</v>
      </c>
      <c r="B500" t="s">
        <v>448</v>
      </c>
      <c r="C500">
        <v>2013</v>
      </c>
      <c r="D500" s="14">
        <v>41481</v>
      </c>
      <c r="E500" s="14">
        <v>41487</v>
      </c>
      <c r="F500" t="s">
        <v>42</v>
      </c>
      <c r="G500" t="s">
        <v>429</v>
      </c>
      <c r="H500" t="s">
        <v>430</v>
      </c>
      <c r="I500" t="s">
        <v>26</v>
      </c>
      <c r="J500" t="s">
        <v>27</v>
      </c>
      <c r="K500" t="s">
        <v>449</v>
      </c>
      <c r="L500" t="s">
        <v>39</v>
      </c>
      <c r="M500">
        <v>92627</v>
      </c>
      <c r="N500" t="s">
        <v>40</v>
      </c>
      <c r="O500" t="s">
        <v>332</v>
      </c>
      <c r="P500" t="s">
        <v>31</v>
      </c>
      <c r="Q500" t="s">
        <v>33</v>
      </c>
      <c r="R500" t="s">
        <v>333</v>
      </c>
      <c r="S500">
        <v>241.56799999999998</v>
      </c>
      <c r="T500">
        <v>2</v>
      </c>
      <c r="U500">
        <v>0.2</v>
      </c>
      <c r="V500">
        <v>18.11760000000001</v>
      </c>
    </row>
    <row r="501" spans="1:22" x14ac:dyDescent="0.35">
      <c r="A501">
        <v>2660</v>
      </c>
      <c r="B501" t="s">
        <v>1185</v>
      </c>
      <c r="C501">
        <v>2012</v>
      </c>
      <c r="D501" s="14">
        <v>41267</v>
      </c>
      <c r="E501" s="14">
        <v>41271</v>
      </c>
      <c r="F501" t="s">
        <v>42</v>
      </c>
      <c r="G501" t="s">
        <v>763</v>
      </c>
      <c r="H501" t="s">
        <v>764</v>
      </c>
      <c r="I501" t="s">
        <v>37</v>
      </c>
      <c r="J501" t="s">
        <v>27</v>
      </c>
      <c r="K501" t="s">
        <v>127</v>
      </c>
      <c r="L501" t="s">
        <v>128</v>
      </c>
      <c r="M501">
        <v>85234</v>
      </c>
      <c r="N501" t="s">
        <v>40</v>
      </c>
      <c r="O501" t="s">
        <v>225</v>
      </c>
      <c r="P501" t="s">
        <v>31</v>
      </c>
      <c r="Q501" t="s">
        <v>33</v>
      </c>
      <c r="R501" t="s">
        <v>226</v>
      </c>
      <c r="S501">
        <v>883.84</v>
      </c>
      <c r="T501">
        <v>4</v>
      </c>
      <c r="U501">
        <v>0.2</v>
      </c>
      <c r="V501">
        <v>99.431999999999931</v>
      </c>
    </row>
    <row r="502" spans="1:22" x14ac:dyDescent="0.35">
      <c r="A502">
        <v>2641</v>
      </c>
      <c r="B502" t="s">
        <v>1182</v>
      </c>
      <c r="C502">
        <v>2014</v>
      </c>
      <c r="D502" s="14">
        <v>41803</v>
      </c>
      <c r="E502" s="14">
        <v>41809</v>
      </c>
      <c r="F502" t="s">
        <v>42</v>
      </c>
      <c r="G502" t="s">
        <v>1183</v>
      </c>
      <c r="H502" t="s">
        <v>1184</v>
      </c>
      <c r="I502" t="s">
        <v>26</v>
      </c>
      <c r="J502" t="s">
        <v>27</v>
      </c>
      <c r="K502" t="s">
        <v>109</v>
      </c>
      <c r="L502" t="s">
        <v>110</v>
      </c>
      <c r="M502">
        <v>10035</v>
      </c>
      <c r="N502" t="s">
        <v>79</v>
      </c>
      <c r="O502" t="s">
        <v>473</v>
      </c>
      <c r="P502" t="s">
        <v>31</v>
      </c>
      <c r="Q502" t="s">
        <v>33</v>
      </c>
      <c r="R502" t="s">
        <v>474</v>
      </c>
      <c r="S502">
        <v>858.24</v>
      </c>
      <c r="T502">
        <v>4</v>
      </c>
      <c r="U502">
        <v>0.1</v>
      </c>
      <c r="V502">
        <v>143.03999999999996</v>
      </c>
    </row>
    <row r="503" spans="1:22" x14ac:dyDescent="0.35">
      <c r="A503">
        <v>2634</v>
      </c>
      <c r="B503" t="s">
        <v>1177</v>
      </c>
      <c r="C503">
        <v>2014</v>
      </c>
      <c r="D503" s="14">
        <v>41775</v>
      </c>
      <c r="E503" s="14">
        <v>41780</v>
      </c>
      <c r="F503" t="s">
        <v>42</v>
      </c>
      <c r="G503" t="s">
        <v>1178</v>
      </c>
      <c r="H503" t="s">
        <v>1179</v>
      </c>
      <c r="I503" t="s">
        <v>26</v>
      </c>
      <c r="J503" t="s">
        <v>27</v>
      </c>
      <c r="K503" t="s">
        <v>57</v>
      </c>
      <c r="L503" t="s">
        <v>58</v>
      </c>
      <c r="M503">
        <v>98103</v>
      </c>
      <c r="N503" t="s">
        <v>40</v>
      </c>
      <c r="O503" t="s">
        <v>225</v>
      </c>
      <c r="P503" t="s">
        <v>31</v>
      </c>
      <c r="Q503" t="s">
        <v>33</v>
      </c>
      <c r="R503" t="s">
        <v>226</v>
      </c>
      <c r="S503">
        <v>220.96</v>
      </c>
      <c r="T503">
        <v>1</v>
      </c>
      <c r="U503">
        <v>0.2</v>
      </c>
      <c r="V503">
        <v>24.857999999999983</v>
      </c>
    </row>
    <row r="504" spans="1:22" x14ac:dyDescent="0.35">
      <c r="A504">
        <v>503</v>
      </c>
      <c r="B504" t="s">
        <v>450</v>
      </c>
      <c r="C504">
        <v>2013</v>
      </c>
      <c r="D504" s="14">
        <v>41425</v>
      </c>
      <c r="E504" s="14">
        <v>41430</v>
      </c>
      <c r="F504" t="s">
        <v>42</v>
      </c>
      <c r="G504" t="s">
        <v>451</v>
      </c>
      <c r="H504" t="s">
        <v>452</v>
      </c>
      <c r="I504" t="s">
        <v>37</v>
      </c>
      <c r="J504" t="s">
        <v>27</v>
      </c>
      <c r="K504" t="s">
        <v>453</v>
      </c>
      <c r="L504" t="s">
        <v>163</v>
      </c>
      <c r="M504">
        <v>80134</v>
      </c>
      <c r="N504" t="s">
        <v>40</v>
      </c>
      <c r="O504" t="s">
        <v>454</v>
      </c>
      <c r="P504" t="s">
        <v>31</v>
      </c>
      <c r="Q504" t="s">
        <v>33</v>
      </c>
      <c r="R504" t="s">
        <v>455</v>
      </c>
      <c r="S504">
        <v>801.5680000000001</v>
      </c>
      <c r="T504">
        <v>2</v>
      </c>
      <c r="U504">
        <v>0.2</v>
      </c>
      <c r="V504">
        <v>50.097999999999985</v>
      </c>
    </row>
    <row r="505" spans="1:22" x14ac:dyDescent="0.35">
      <c r="A505">
        <v>2633</v>
      </c>
      <c r="B505" t="s">
        <v>1177</v>
      </c>
      <c r="C505">
        <v>2014</v>
      </c>
      <c r="D505" s="14">
        <v>41775</v>
      </c>
      <c r="E505" s="14">
        <v>41780</v>
      </c>
      <c r="F505" t="s">
        <v>42</v>
      </c>
      <c r="G505" t="s">
        <v>1178</v>
      </c>
      <c r="H505" t="s">
        <v>1179</v>
      </c>
      <c r="I505" t="s">
        <v>26</v>
      </c>
      <c r="J505" t="s">
        <v>27</v>
      </c>
      <c r="K505" t="s">
        <v>57</v>
      </c>
      <c r="L505" t="s">
        <v>58</v>
      </c>
      <c r="M505">
        <v>98103</v>
      </c>
      <c r="N505" t="s">
        <v>40</v>
      </c>
      <c r="O505" t="s">
        <v>1180</v>
      </c>
      <c r="P505" t="s">
        <v>31</v>
      </c>
      <c r="Q505" t="s">
        <v>33</v>
      </c>
      <c r="R505" t="s">
        <v>1181</v>
      </c>
      <c r="S505">
        <v>42.624000000000002</v>
      </c>
      <c r="T505">
        <v>2</v>
      </c>
      <c r="U505">
        <v>0.2</v>
      </c>
      <c r="V505">
        <v>4.2623999999999977</v>
      </c>
    </row>
    <row r="506" spans="1:22" x14ac:dyDescent="0.35">
      <c r="A506">
        <v>2615</v>
      </c>
      <c r="B506" t="s">
        <v>1174</v>
      </c>
      <c r="C506">
        <v>2011</v>
      </c>
      <c r="D506" s="14">
        <v>40659</v>
      </c>
      <c r="E506" s="14">
        <v>40666</v>
      </c>
      <c r="F506" t="s">
        <v>42</v>
      </c>
      <c r="G506" t="s">
        <v>1175</v>
      </c>
      <c r="H506" t="s">
        <v>1176</v>
      </c>
      <c r="I506" t="s">
        <v>37</v>
      </c>
      <c r="J506" t="s">
        <v>27</v>
      </c>
      <c r="K506" t="s">
        <v>38</v>
      </c>
      <c r="L506" t="s">
        <v>39</v>
      </c>
      <c r="M506">
        <v>90049</v>
      </c>
      <c r="N506" t="s">
        <v>40</v>
      </c>
      <c r="O506" t="s">
        <v>396</v>
      </c>
      <c r="P506" t="s">
        <v>31</v>
      </c>
      <c r="Q506" t="s">
        <v>33</v>
      </c>
      <c r="R506" t="s">
        <v>397</v>
      </c>
      <c r="S506">
        <v>230.28000000000003</v>
      </c>
      <c r="T506">
        <v>3</v>
      </c>
      <c r="U506">
        <v>0.2</v>
      </c>
      <c r="V506">
        <v>23.027999999999992</v>
      </c>
    </row>
    <row r="507" spans="1:22" x14ac:dyDescent="0.35">
      <c r="A507">
        <v>2614</v>
      </c>
      <c r="B507" t="s">
        <v>1171</v>
      </c>
      <c r="C507">
        <v>2013</v>
      </c>
      <c r="D507" s="14">
        <v>41393</v>
      </c>
      <c r="E507" s="14">
        <v>41400</v>
      </c>
      <c r="F507" t="s">
        <v>42</v>
      </c>
      <c r="G507" t="s">
        <v>1172</v>
      </c>
      <c r="H507" t="s">
        <v>1173</v>
      </c>
      <c r="I507" t="s">
        <v>37</v>
      </c>
      <c r="J507" t="s">
        <v>27</v>
      </c>
      <c r="K507" t="s">
        <v>38</v>
      </c>
      <c r="L507" t="s">
        <v>39</v>
      </c>
      <c r="M507">
        <v>90045</v>
      </c>
      <c r="N507" t="s">
        <v>40</v>
      </c>
      <c r="O507" t="s">
        <v>721</v>
      </c>
      <c r="P507" t="s">
        <v>31</v>
      </c>
      <c r="Q507" t="s">
        <v>33</v>
      </c>
      <c r="R507" t="s">
        <v>722</v>
      </c>
      <c r="S507">
        <v>41.568000000000005</v>
      </c>
      <c r="T507">
        <v>2</v>
      </c>
      <c r="U507">
        <v>0.2</v>
      </c>
      <c r="V507">
        <v>2.5980000000000008</v>
      </c>
    </row>
    <row r="508" spans="1:22" x14ac:dyDescent="0.35">
      <c r="A508">
        <v>2541</v>
      </c>
      <c r="B508" t="s">
        <v>1163</v>
      </c>
      <c r="C508">
        <v>2012</v>
      </c>
      <c r="D508" s="14">
        <v>41106</v>
      </c>
      <c r="E508" s="14">
        <v>41106</v>
      </c>
      <c r="F508" t="s">
        <v>360</v>
      </c>
      <c r="G508" t="s">
        <v>1126</v>
      </c>
      <c r="H508" t="s">
        <v>1127</v>
      </c>
      <c r="I508" t="s">
        <v>37</v>
      </c>
      <c r="J508" t="s">
        <v>27</v>
      </c>
      <c r="K508" t="s">
        <v>70</v>
      </c>
      <c r="L508" t="s">
        <v>39</v>
      </c>
      <c r="M508">
        <v>94122</v>
      </c>
      <c r="N508" t="s">
        <v>40</v>
      </c>
      <c r="O508" t="s">
        <v>324</v>
      </c>
      <c r="P508" t="s">
        <v>31</v>
      </c>
      <c r="Q508" t="s">
        <v>33</v>
      </c>
      <c r="R508" t="s">
        <v>325</v>
      </c>
      <c r="S508">
        <v>700.15200000000004</v>
      </c>
      <c r="T508">
        <v>3</v>
      </c>
      <c r="U508">
        <v>0.2</v>
      </c>
      <c r="V508">
        <v>78.767099999999971</v>
      </c>
    </row>
    <row r="509" spans="1:22" x14ac:dyDescent="0.35">
      <c r="A509">
        <v>2540</v>
      </c>
      <c r="B509" t="s">
        <v>1163</v>
      </c>
      <c r="C509">
        <v>2012</v>
      </c>
      <c r="D509" s="14">
        <v>41106</v>
      </c>
      <c r="E509" s="14">
        <v>41106</v>
      </c>
      <c r="F509" t="s">
        <v>360</v>
      </c>
      <c r="G509" t="s">
        <v>1126</v>
      </c>
      <c r="H509" t="s">
        <v>1127</v>
      </c>
      <c r="I509" t="s">
        <v>37</v>
      </c>
      <c r="J509" t="s">
        <v>27</v>
      </c>
      <c r="K509" t="s">
        <v>70</v>
      </c>
      <c r="L509" t="s">
        <v>39</v>
      </c>
      <c r="M509">
        <v>94122</v>
      </c>
      <c r="N509" t="s">
        <v>40</v>
      </c>
      <c r="O509" t="s">
        <v>341</v>
      </c>
      <c r="P509" t="s">
        <v>31</v>
      </c>
      <c r="Q509" t="s">
        <v>33</v>
      </c>
      <c r="R509" t="s">
        <v>342</v>
      </c>
      <c r="S509">
        <v>1348.7040000000002</v>
      </c>
      <c r="T509">
        <v>6</v>
      </c>
      <c r="U509">
        <v>0.2</v>
      </c>
      <c r="V509">
        <v>-219.16440000000023</v>
      </c>
    </row>
    <row r="510" spans="1:22" x14ac:dyDescent="0.35">
      <c r="A510">
        <v>2537</v>
      </c>
      <c r="B510" t="s">
        <v>1162</v>
      </c>
      <c r="C510">
        <v>2012</v>
      </c>
      <c r="D510" s="14">
        <v>40935</v>
      </c>
      <c r="E510" s="14">
        <v>40937</v>
      </c>
      <c r="F510" t="s">
        <v>23</v>
      </c>
      <c r="G510" t="s">
        <v>583</v>
      </c>
      <c r="H510" t="s">
        <v>584</v>
      </c>
      <c r="I510" t="s">
        <v>26</v>
      </c>
      <c r="J510" t="s">
        <v>27</v>
      </c>
      <c r="K510" t="s">
        <v>568</v>
      </c>
      <c r="L510" t="s">
        <v>173</v>
      </c>
      <c r="M510">
        <v>44105</v>
      </c>
      <c r="N510" t="s">
        <v>79</v>
      </c>
      <c r="O510" t="s">
        <v>137</v>
      </c>
      <c r="P510" t="s">
        <v>31</v>
      </c>
      <c r="Q510" t="s">
        <v>33</v>
      </c>
      <c r="R510" t="s">
        <v>138</v>
      </c>
      <c r="S510">
        <v>181.98599999999999</v>
      </c>
      <c r="T510">
        <v>2</v>
      </c>
      <c r="U510">
        <v>0.3</v>
      </c>
      <c r="V510">
        <v>-54.595799999999997</v>
      </c>
    </row>
    <row r="511" spans="1:22" x14ac:dyDescent="0.35">
      <c r="A511">
        <v>2515</v>
      </c>
      <c r="B511" t="s">
        <v>1157</v>
      </c>
      <c r="C511">
        <v>2013</v>
      </c>
      <c r="D511" s="14">
        <v>41590</v>
      </c>
      <c r="E511" s="14">
        <v>41596</v>
      </c>
      <c r="F511" t="s">
        <v>42</v>
      </c>
      <c r="G511" t="s">
        <v>415</v>
      </c>
      <c r="H511" t="s">
        <v>416</v>
      </c>
      <c r="I511" t="s">
        <v>37</v>
      </c>
      <c r="J511" t="s">
        <v>27</v>
      </c>
      <c r="K511" t="s">
        <v>122</v>
      </c>
      <c r="L511" t="s">
        <v>94</v>
      </c>
      <c r="M511">
        <v>60623</v>
      </c>
      <c r="N511" t="s">
        <v>64</v>
      </c>
      <c r="O511" t="s">
        <v>771</v>
      </c>
      <c r="P511" t="s">
        <v>31</v>
      </c>
      <c r="Q511" t="s">
        <v>33</v>
      </c>
      <c r="R511" t="s">
        <v>772</v>
      </c>
      <c r="S511">
        <v>47.991999999999997</v>
      </c>
      <c r="T511">
        <v>2</v>
      </c>
      <c r="U511">
        <v>0.3</v>
      </c>
      <c r="V511">
        <v>-2.0567999999999991</v>
      </c>
    </row>
    <row r="512" spans="1:22" x14ac:dyDescent="0.35">
      <c r="A512">
        <v>2496</v>
      </c>
      <c r="B512" t="s">
        <v>1147</v>
      </c>
      <c r="C512">
        <v>2011</v>
      </c>
      <c r="D512" s="14">
        <v>40710</v>
      </c>
      <c r="E512" s="14">
        <v>40716</v>
      </c>
      <c r="F512" t="s">
        <v>42</v>
      </c>
      <c r="G512" t="s">
        <v>1148</v>
      </c>
      <c r="H512" t="s">
        <v>1149</v>
      </c>
      <c r="I512" t="s">
        <v>26</v>
      </c>
      <c r="J512" t="s">
        <v>27</v>
      </c>
      <c r="K512" t="s">
        <v>1150</v>
      </c>
      <c r="L512" t="s">
        <v>106</v>
      </c>
      <c r="M512">
        <v>46544</v>
      </c>
      <c r="N512" t="s">
        <v>64</v>
      </c>
      <c r="O512" t="s">
        <v>431</v>
      </c>
      <c r="P512" t="s">
        <v>31</v>
      </c>
      <c r="Q512" t="s">
        <v>33</v>
      </c>
      <c r="R512" t="s">
        <v>432</v>
      </c>
      <c r="S512">
        <v>647.84</v>
      </c>
      <c r="T512">
        <v>8</v>
      </c>
      <c r="U512">
        <v>0</v>
      </c>
      <c r="V512">
        <v>32.391999999999939</v>
      </c>
    </row>
    <row r="513" spans="1:22" x14ac:dyDescent="0.35">
      <c r="A513">
        <v>2474</v>
      </c>
      <c r="B513" t="s">
        <v>1140</v>
      </c>
      <c r="C513">
        <v>2013</v>
      </c>
      <c r="D513" s="14">
        <v>41582</v>
      </c>
      <c r="E513" s="14">
        <v>41585</v>
      </c>
      <c r="F513" t="s">
        <v>85</v>
      </c>
      <c r="G513" t="s">
        <v>793</v>
      </c>
      <c r="H513" t="s">
        <v>794</v>
      </c>
      <c r="I513" t="s">
        <v>26</v>
      </c>
      <c r="J513" t="s">
        <v>27</v>
      </c>
      <c r="K513" t="s">
        <v>38</v>
      </c>
      <c r="L513" t="s">
        <v>39</v>
      </c>
      <c r="M513">
        <v>90032</v>
      </c>
      <c r="N513" t="s">
        <v>40</v>
      </c>
      <c r="O513" t="s">
        <v>1141</v>
      </c>
      <c r="P513" t="s">
        <v>31</v>
      </c>
      <c r="Q513" t="s">
        <v>33</v>
      </c>
      <c r="R513" t="s">
        <v>1142</v>
      </c>
      <c r="S513">
        <v>217.58400000000003</v>
      </c>
      <c r="T513">
        <v>2</v>
      </c>
      <c r="U513">
        <v>0.2</v>
      </c>
      <c r="V513">
        <v>-29.917800000000021</v>
      </c>
    </row>
    <row r="514" spans="1:22" x14ac:dyDescent="0.35">
      <c r="A514">
        <v>2448</v>
      </c>
      <c r="B514" t="s">
        <v>1137</v>
      </c>
      <c r="C514">
        <v>2013</v>
      </c>
      <c r="D514" s="14">
        <v>41579</v>
      </c>
      <c r="E514" s="14">
        <v>41585</v>
      </c>
      <c r="F514" t="s">
        <v>42</v>
      </c>
      <c r="G514" t="s">
        <v>487</v>
      </c>
      <c r="H514" t="s">
        <v>488</v>
      </c>
      <c r="I514" t="s">
        <v>26</v>
      </c>
      <c r="J514" t="s">
        <v>27</v>
      </c>
      <c r="K514" t="s">
        <v>77</v>
      </c>
      <c r="L514" t="s">
        <v>78</v>
      </c>
      <c r="M514">
        <v>19143</v>
      </c>
      <c r="N514" t="s">
        <v>79</v>
      </c>
      <c r="O514" t="s">
        <v>976</v>
      </c>
      <c r="P514" t="s">
        <v>31</v>
      </c>
      <c r="Q514" t="s">
        <v>33</v>
      </c>
      <c r="R514" t="s">
        <v>977</v>
      </c>
      <c r="S514">
        <v>492.83499999999998</v>
      </c>
      <c r="T514">
        <v>5</v>
      </c>
      <c r="U514">
        <v>0.3</v>
      </c>
      <c r="V514">
        <v>-14.080999999999989</v>
      </c>
    </row>
    <row r="515" spans="1:22" x14ac:dyDescent="0.35">
      <c r="A515">
        <v>2433</v>
      </c>
      <c r="B515" t="s">
        <v>1130</v>
      </c>
      <c r="C515">
        <v>2011</v>
      </c>
      <c r="D515" s="14">
        <v>40627</v>
      </c>
      <c r="E515" s="14">
        <v>40634</v>
      </c>
      <c r="F515" t="s">
        <v>42</v>
      </c>
      <c r="G515" t="s">
        <v>1131</v>
      </c>
      <c r="H515" t="s">
        <v>1132</v>
      </c>
      <c r="I515" t="s">
        <v>26</v>
      </c>
      <c r="J515" t="s">
        <v>27</v>
      </c>
      <c r="K515" t="s">
        <v>109</v>
      </c>
      <c r="L515" t="s">
        <v>110</v>
      </c>
      <c r="M515">
        <v>10009</v>
      </c>
      <c r="N515" t="s">
        <v>79</v>
      </c>
      <c r="O515" t="s">
        <v>1133</v>
      </c>
      <c r="P515" t="s">
        <v>31</v>
      </c>
      <c r="Q515" t="s">
        <v>33</v>
      </c>
      <c r="R515" t="s">
        <v>1134</v>
      </c>
      <c r="S515">
        <v>366.786</v>
      </c>
      <c r="T515">
        <v>7</v>
      </c>
      <c r="U515">
        <v>0.1</v>
      </c>
      <c r="V515">
        <v>65.206400000000002</v>
      </c>
    </row>
    <row r="516" spans="1:22" x14ac:dyDescent="0.35">
      <c r="A516">
        <v>2415</v>
      </c>
      <c r="B516" t="s">
        <v>1128</v>
      </c>
      <c r="C516">
        <v>2013</v>
      </c>
      <c r="D516" s="14">
        <v>41638</v>
      </c>
      <c r="E516" s="14">
        <v>41642</v>
      </c>
      <c r="F516" t="s">
        <v>42</v>
      </c>
      <c r="G516" t="s">
        <v>423</v>
      </c>
      <c r="H516" t="s">
        <v>424</v>
      </c>
      <c r="I516" t="s">
        <v>26</v>
      </c>
      <c r="J516" t="s">
        <v>27</v>
      </c>
      <c r="K516" t="s">
        <v>646</v>
      </c>
      <c r="L516" t="s">
        <v>68</v>
      </c>
      <c r="M516">
        <v>53209</v>
      </c>
      <c r="N516" t="s">
        <v>64</v>
      </c>
      <c r="O516" t="s">
        <v>1123</v>
      </c>
      <c r="P516" t="s">
        <v>31</v>
      </c>
      <c r="Q516" t="s">
        <v>33</v>
      </c>
      <c r="R516" t="s">
        <v>1124</v>
      </c>
      <c r="S516">
        <v>754.44999999999993</v>
      </c>
      <c r="T516">
        <v>5</v>
      </c>
      <c r="U516">
        <v>0</v>
      </c>
      <c r="V516">
        <v>60.356000000000023</v>
      </c>
    </row>
    <row r="517" spans="1:22" x14ac:dyDescent="0.35">
      <c r="A517">
        <v>2375</v>
      </c>
      <c r="B517" t="s">
        <v>1125</v>
      </c>
      <c r="C517">
        <v>2013</v>
      </c>
      <c r="D517" s="14">
        <v>41463</v>
      </c>
      <c r="E517" s="14">
        <v>41467</v>
      </c>
      <c r="F517" t="s">
        <v>23</v>
      </c>
      <c r="G517" t="s">
        <v>603</v>
      </c>
      <c r="H517" t="s">
        <v>604</v>
      </c>
      <c r="I517" t="s">
        <v>37</v>
      </c>
      <c r="J517" t="s">
        <v>27</v>
      </c>
      <c r="K517" t="s">
        <v>162</v>
      </c>
      <c r="L517" t="s">
        <v>94</v>
      </c>
      <c r="M517">
        <v>60505</v>
      </c>
      <c r="N517" t="s">
        <v>64</v>
      </c>
      <c r="O517" t="s">
        <v>356</v>
      </c>
      <c r="P517" t="s">
        <v>31</v>
      </c>
      <c r="Q517" t="s">
        <v>33</v>
      </c>
      <c r="R517" t="s">
        <v>357</v>
      </c>
      <c r="S517">
        <v>253.37199999999996</v>
      </c>
      <c r="T517">
        <v>2</v>
      </c>
      <c r="U517">
        <v>0.3</v>
      </c>
      <c r="V517">
        <v>-14.478399999999993</v>
      </c>
    </row>
    <row r="518" spans="1:22" x14ac:dyDescent="0.35">
      <c r="A518">
        <v>2367</v>
      </c>
      <c r="B518" t="s">
        <v>1121</v>
      </c>
      <c r="C518">
        <v>2011</v>
      </c>
      <c r="D518" s="14">
        <v>40871</v>
      </c>
      <c r="E518" s="14">
        <v>40873</v>
      </c>
      <c r="F518" t="s">
        <v>23</v>
      </c>
      <c r="G518" t="s">
        <v>992</v>
      </c>
      <c r="H518" t="s">
        <v>993</v>
      </c>
      <c r="I518" t="s">
        <v>26</v>
      </c>
      <c r="J518" t="s">
        <v>27</v>
      </c>
      <c r="K518" t="s">
        <v>1122</v>
      </c>
      <c r="L518" t="s">
        <v>39</v>
      </c>
      <c r="M518">
        <v>95823</v>
      </c>
      <c r="N518" t="s">
        <v>40</v>
      </c>
      <c r="O518" t="s">
        <v>1123</v>
      </c>
      <c r="P518" t="s">
        <v>31</v>
      </c>
      <c r="Q518" t="s">
        <v>33</v>
      </c>
      <c r="R518" t="s">
        <v>1124</v>
      </c>
      <c r="S518">
        <v>120.71199999999999</v>
      </c>
      <c r="T518">
        <v>1</v>
      </c>
      <c r="U518">
        <v>0.2</v>
      </c>
      <c r="V518">
        <v>-18.106799999999993</v>
      </c>
    </row>
    <row r="519" spans="1:22" x14ac:dyDescent="0.35">
      <c r="A519">
        <v>2317</v>
      </c>
      <c r="B519" t="s">
        <v>1115</v>
      </c>
      <c r="C519">
        <v>2014</v>
      </c>
      <c r="D519" s="14">
        <v>41841</v>
      </c>
      <c r="E519" s="14">
        <v>41846</v>
      </c>
      <c r="F519" t="s">
        <v>42</v>
      </c>
      <c r="G519" t="s">
        <v>1116</v>
      </c>
      <c r="H519" t="s">
        <v>1117</v>
      </c>
      <c r="I519" t="s">
        <v>37</v>
      </c>
      <c r="J519" t="s">
        <v>27</v>
      </c>
      <c r="K519" t="s">
        <v>1118</v>
      </c>
      <c r="L519" t="s">
        <v>1119</v>
      </c>
      <c r="M519">
        <v>57103</v>
      </c>
      <c r="N519" t="s">
        <v>64</v>
      </c>
      <c r="O519" t="s">
        <v>1028</v>
      </c>
      <c r="P519" t="s">
        <v>31</v>
      </c>
      <c r="Q519" t="s">
        <v>33</v>
      </c>
      <c r="R519" t="s">
        <v>1029</v>
      </c>
      <c r="S519">
        <v>182.94</v>
      </c>
      <c r="T519">
        <v>3</v>
      </c>
      <c r="U519">
        <v>0</v>
      </c>
      <c r="V519">
        <v>27.440999999999995</v>
      </c>
    </row>
    <row r="520" spans="1:22" x14ac:dyDescent="0.35">
      <c r="A520">
        <v>2309</v>
      </c>
      <c r="B520" t="s">
        <v>1112</v>
      </c>
      <c r="C520">
        <v>2014</v>
      </c>
      <c r="D520" s="14">
        <v>41802</v>
      </c>
      <c r="E520" s="14">
        <v>41803</v>
      </c>
      <c r="F520" t="s">
        <v>85</v>
      </c>
      <c r="G520" t="s">
        <v>1113</v>
      </c>
      <c r="H520" t="s">
        <v>1114</v>
      </c>
      <c r="I520" t="s">
        <v>61</v>
      </c>
      <c r="J520" t="s">
        <v>27</v>
      </c>
      <c r="K520" t="s">
        <v>377</v>
      </c>
      <c r="L520" t="s">
        <v>128</v>
      </c>
      <c r="M520">
        <v>85345</v>
      </c>
      <c r="N520" t="s">
        <v>40</v>
      </c>
      <c r="O520" t="s">
        <v>648</v>
      </c>
      <c r="P520" t="s">
        <v>31</v>
      </c>
      <c r="Q520" t="s">
        <v>33</v>
      </c>
      <c r="R520" t="s">
        <v>649</v>
      </c>
      <c r="S520">
        <v>280.79200000000003</v>
      </c>
      <c r="T520">
        <v>1</v>
      </c>
      <c r="U520">
        <v>0.2</v>
      </c>
      <c r="V520">
        <v>35.098999999999961</v>
      </c>
    </row>
    <row r="521" spans="1:22" x14ac:dyDescent="0.35">
      <c r="A521">
        <v>2304</v>
      </c>
      <c r="B521" t="s">
        <v>1111</v>
      </c>
      <c r="C521">
        <v>2014</v>
      </c>
      <c r="D521" s="14">
        <v>41900</v>
      </c>
      <c r="E521" s="14">
        <v>41905</v>
      </c>
      <c r="F521" t="s">
        <v>23</v>
      </c>
      <c r="G521" t="s">
        <v>535</v>
      </c>
      <c r="H521" t="s">
        <v>536</v>
      </c>
      <c r="I521" t="s">
        <v>61</v>
      </c>
      <c r="J521" t="s">
        <v>27</v>
      </c>
      <c r="K521" t="s">
        <v>749</v>
      </c>
      <c r="L521" t="s">
        <v>352</v>
      </c>
      <c r="M521">
        <v>30076</v>
      </c>
      <c r="N521" t="s">
        <v>30</v>
      </c>
      <c r="O521" t="s">
        <v>356</v>
      </c>
      <c r="P521" t="s">
        <v>31</v>
      </c>
      <c r="Q521" t="s">
        <v>33</v>
      </c>
      <c r="R521" t="s">
        <v>357</v>
      </c>
      <c r="S521">
        <v>723.92</v>
      </c>
      <c r="T521">
        <v>4</v>
      </c>
      <c r="U521">
        <v>0</v>
      </c>
      <c r="V521">
        <v>188.2192</v>
      </c>
    </row>
    <row r="522" spans="1:22" x14ac:dyDescent="0.35">
      <c r="A522">
        <v>2281</v>
      </c>
      <c r="B522" t="s">
        <v>1105</v>
      </c>
      <c r="C522">
        <v>2014</v>
      </c>
      <c r="D522" s="14">
        <v>41943</v>
      </c>
      <c r="E522" s="14">
        <v>41946</v>
      </c>
      <c r="F522" t="s">
        <v>85</v>
      </c>
      <c r="G522" t="s">
        <v>1106</v>
      </c>
      <c r="H522" t="s">
        <v>1107</v>
      </c>
      <c r="I522" t="s">
        <v>26</v>
      </c>
      <c r="J522" t="s">
        <v>27</v>
      </c>
      <c r="K522" t="s">
        <v>57</v>
      </c>
      <c r="L522" t="s">
        <v>58</v>
      </c>
      <c r="M522">
        <v>98115</v>
      </c>
      <c r="N522" t="s">
        <v>40</v>
      </c>
      <c r="O522" t="s">
        <v>855</v>
      </c>
      <c r="P522" t="s">
        <v>31</v>
      </c>
      <c r="Q522" t="s">
        <v>33</v>
      </c>
      <c r="R522" t="s">
        <v>856</v>
      </c>
      <c r="S522">
        <v>614.27200000000005</v>
      </c>
      <c r="T522">
        <v>8</v>
      </c>
      <c r="U522">
        <v>0.2</v>
      </c>
      <c r="V522">
        <v>-23.03520000000006</v>
      </c>
    </row>
    <row r="523" spans="1:22" x14ac:dyDescent="0.35">
      <c r="A523">
        <v>2280</v>
      </c>
      <c r="B523" t="s">
        <v>1105</v>
      </c>
      <c r="C523">
        <v>2014</v>
      </c>
      <c r="D523" s="14">
        <v>41943</v>
      </c>
      <c r="E523" s="14">
        <v>41946</v>
      </c>
      <c r="F523" t="s">
        <v>85</v>
      </c>
      <c r="G523" t="s">
        <v>1106</v>
      </c>
      <c r="H523" t="s">
        <v>1107</v>
      </c>
      <c r="I523" t="s">
        <v>26</v>
      </c>
      <c r="J523" t="s">
        <v>27</v>
      </c>
      <c r="K523" t="s">
        <v>57</v>
      </c>
      <c r="L523" t="s">
        <v>58</v>
      </c>
      <c r="M523">
        <v>98115</v>
      </c>
      <c r="N523" t="s">
        <v>40</v>
      </c>
      <c r="O523" t="s">
        <v>1028</v>
      </c>
      <c r="P523" t="s">
        <v>31</v>
      </c>
      <c r="Q523" t="s">
        <v>33</v>
      </c>
      <c r="R523" t="s">
        <v>1029</v>
      </c>
      <c r="S523">
        <v>97.567999999999998</v>
      </c>
      <c r="T523">
        <v>2</v>
      </c>
      <c r="U523">
        <v>0.2</v>
      </c>
      <c r="V523">
        <v>-6.0980000000000025</v>
      </c>
    </row>
    <row r="524" spans="1:22" x14ac:dyDescent="0.35">
      <c r="A524">
        <v>2276</v>
      </c>
      <c r="B524" t="s">
        <v>1104</v>
      </c>
      <c r="C524">
        <v>2011</v>
      </c>
      <c r="D524" s="14">
        <v>40819</v>
      </c>
      <c r="E524" s="14">
        <v>40824</v>
      </c>
      <c r="F524" t="s">
        <v>23</v>
      </c>
      <c r="G524" t="s">
        <v>368</v>
      </c>
      <c r="H524" t="s">
        <v>369</v>
      </c>
      <c r="I524" t="s">
        <v>37</v>
      </c>
      <c r="J524" t="s">
        <v>27</v>
      </c>
      <c r="K524" t="s">
        <v>38</v>
      </c>
      <c r="L524" t="s">
        <v>39</v>
      </c>
      <c r="M524">
        <v>90036</v>
      </c>
      <c r="N524" t="s">
        <v>40</v>
      </c>
      <c r="O524" t="s">
        <v>80</v>
      </c>
      <c r="P524" t="s">
        <v>31</v>
      </c>
      <c r="Q524" t="s">
        <v>33</v>
      </c>
      <c r="R524" t="s">
        <v>81</v>
      </c>
      <c r="S524">
        <v>122.352</v>
      </c>
      <c r="T524">
        <v>3</v>
      </c>
      <c r="U524">
        <v>0.2</v>
      </c>
      <c r="V524">
        <v>13.764599999999994</v>
      </c>
    </row>
    <row r="525" spans="1:22" x14ac:dyDescent="0.35">
      <c r="A525">
        <v>2258</v>
      </c>
      <c r="B525" t="s">
        <v>1097</v>
      </c>
      <c r="C525">
        <v>2014</v>
      </c>
      <c r="D525" s="14">
        <v>41807</v>
      </c>
      <c r="E525" s="14">
        <v>41810</v>
      </c>
      <c r="F525" t="s">
        <v>85</v>
      </c>
      <c r="G525" t="s">
        <v>185</v>
      </c>
      <c r="H525" t="s">
        <v>186</v>
      </c>
      <c r="I525" t="s">
        <v>26</v>
      </c>
      <c r="J525" t="s">
        <v>27</v>
      </c>
      <c r="K525" t="s">
        <v>70</v>
      </c>
      <c r="L525" t="s">
        <v>39</v>
      </c>
      <c r="M525">
        <v>94122</v>
      </c>
      <c r="N525" t="s">
        <v>40</v>
      </c>
      <c r="O525" t="s">
        <v>407</v>
      </c>
      <c r="P525" t="s">
        <v>31</v>
      </c>
      <c r="Q525" t="s">
        <v>33</v>
      </c>
      <c r="R525" t="s">
        <v>408</v>
      </c>
      <c r="S525">
        <v>1212.96</v>
      </c>
      <c r="T525">
        <v>7</v>
      </c>
      <c r="U525">
        <v>0.2</v>
      </c>
      <c r="V525">
        <v>90.97199999999998</v>
      </c>
    </row>
    <row r="526" spans="1:22" x14ac:dyDescent="0.35">
      <c r="A526">
        <v>2224</v>
      </c>
      <c r="B526" t="s">
        <v>1088</v>
      </c>
      <c r="C526">
        <v>2012</v>
      </c>
      <c r="D526" s="14">
        <v>41249</v>
      </c>
      <c r="E526" s="14">
        <v>41249</v>
      </c>
      <c r="F526" t="s">
        <v>360</v>
      </c>
      <c r="G526" t="s">
        <v>1089</v>
      </c>
      <c r="H526" t="s">
        <v>1090</v>
      </c>
      <c r="I526" t="s">
        <v>26</v>
      </c>
      <c r="J526" t="s">
        <v>27</v>
      </c>
      <c r="K526" t="s">
        <v>1091</v>
      </c>
      <c r="L526" t="s">
        <v>173</v>
      </c>
      <c r="M526">
        <v>43302</v>
      </c>
      <c r="N526" t="s">
        <v>79</v>
      </c>
      <c r="O526" t="s">
        <v>274</v>
      </c>
      <c r="P526" t="s">
        <v>31</v>
      </c>
      <c r="Q526" t="s">
        <v>33</v>
      </c>
      <c r="R526" t="s">
        <v>275</v>
      </c>
      <c r="S526">
        <v>70.685999999999993</v>
      </c>
      <c r="T526">
        <v>1</v>
      </c>
      <c r="U526">
        <v>0.3</v>
      </c>
      <c r="V526">
        <v>-24.23520000000001</v>
      </c>
    </row>
    <row r="527" spans="1:22" x14ac:dyDescent="0.35">
      <c r="A527">
        <v>2217</v>
      </c>
      <c r="B527" t="s">
        <v>1085</v>
      </c>
      <c r="C527">
        <v>2014</v>
      </c>
      <c r="D527" s="14">
        <v>41914</v>
      </c>
      <c r="E527" s="14">
        <v>41915</v>
      </c>
      <c r="F527" t="s">
        <v>85</v>
      </c>
      <c r="G527" t="s">
        <v>927</v>
      </c>
      <c r="H527" t="s">
        <v>928</v>
      </c>
      <c r="I527" t="s">
        <v>26</v>
      </c>
      <c r="J527" t="s">
        <v>27</v>
      </c>
      <c r="K527" t="s">
        <v>213</v>
      </c>
      <c r="L527" t="s">
        <v>39</v>
      </c>
      <c r="M527">
        <v>95123</v>
      </c>
      <c r="N527" t="s">
        <v>40</v>
      </c>
      <c r="O527" t="s">
        <v>1086</v>
      </c>
      <c r="P527" t="s">
        <v>31</v>
      </c>
      <c r="Q527" t="s">
        <v>33</v>
      </c>
      <c r="R527" t="s">
        <v>1087</v>
      </c>
      <c r="S527">
        <v>108.608</v>
      </c>
      <c r="T527">
        <v>4</v>
      </c>
      <c r="U527">
        <v>0.2</v>
      </c>
      <c r="V527">
        <v>9.5031999999999925</v>
      </c>
    </row>
    <row r="528" spans="1:22" x14ac:dyDescent="0.35">
      <c r="A528">
        <v>527</v>
      </c>
      <c r="B528" t="s">
        <v>464</v>
      </c>
      <c r="C528">
        <v>2014</v>
      </c>
      <c r="D528" s="14">
        <v>41934</v>
      </c>
      <c r="E528" s="14">
        <v>41939</v>
      </c>
      <c r="F528" t="s">
        <v>42</v>
      </c>
      <c r="G528" t="s">
        <v>465</v>
      </c>
      <c r="H528" t="s">
        <v>466</v>
      </c>
      <c r="I528" t="s">
        <v>61</v>
      </c>
      <c r="J528" t="s">
        <v>27</v>
      </c>
      <c r="K528" t="s">
        <v>467</v>
      </c>
      <c r="L528" t="s">
        <v>45</v>
      </c>
      <c r="M528">
        <v>33801</v>
      </c>
      <c r="N528" t="s">
        <v>30</v>
      </c>
      <c r="O528" t="s">
        <v>468</v>
      </c>
      <c r="P528" t="s">
        <v>31</v>
      </c>
      <c r="Q528" t="s">
        <v>33</v>
      </c>
      <c r="R528" t="s">
        <v>469</v>
      </c>
      <c r="S528">
        <v>683.95200000000011</v>
      </c>
      <c r="T528">
        <v>3</v>
      </c>
      <c r="U528">
        <v>0.2</v>
      </c>
      <c r="V528">
        <v>42.746999999999986</v>
      </c>
    </row>
    <row r="529" spans="1:22" x14ac:dyDescent="0.35">
      <c r="A529">
        <v>2182</v>
      </c>
      <c r="B529" t="s">
        <v>1075</v>
      </c>
      <c r="C529">
        <v>2013</v>
      </c>
      <c r="D529" s="14">
        <v>41402</v>
      </c>
      <c r="E529" s="14">
        <v>41406</v>
      </c>
      <c r="F529" t="s">
        <v>42</v>
      </c>
      <c r="G529" t="s">
        <v>391</v>
      </c>
      <c r="H529" t="s">
        <v>392</v>
      </c>
      <c r="I529" t="s">
        <v>26</v>
      </c>
      <c r="J529" t="s">
        <v>27</v>
      </c>
      <c r="K529" t="s">
        <v>109</v>
      </c>
      <c r="L529" t="s">
        <v>110</v>
      </c>
      <c r="M529">
        <v>10009</v>
      </c>
      <c r="N529" t="s">
        <v>79</v>
      </c>
      <c r="O529" t="s">
        <v>1076</v>
      </c>
      <c r="P529" t="s">
        <v>31</v>
      </c>
      <c r="Q529" t="s">
        <v>33</v>
      </c>
      <c r="R529" t="s">
        <v>1077</v>
      </c>
      <c r="S529">
        <v>442.76400000000001</v>
      </c>
      <c r="T529">
        <v>4</v>
      </c>
      <c r="U529">
        <v>0.1</v>
      </c>
      <c r="V529">
        <v>59.035200000000003</v>
      </c>
    </row>
    <row r="530" spans="1:22" x14ac:dyDescent="0.35">
      <c r="A530">
        <v>2172</v>
      </c>
      <c r="B530" t="s">
        <v>1071</v>
      </c>
      <c r="C530">
        <v>2014</v>
      </c>
      <c r="D530" s="14">
        <v>41963</v>
      </c>
      <c r="E530" s="14">
        <v>41969</v>
      </c>
      <c r="F530" t="s">
        <v>42</v>
      </c>
      <c r="G530" t="s">
        <v>91</v>
      </c>
      <c r="H530" t="s">
        <v>92</v>
      </c>
      <c r="I530" t="s">
        <v>37</v>
      </c>
      <c r="J530" t="s">
        <v>27</v>
      </c>
      <c r="K530" t="s">
        <v>1072</v>
      </c>
      <c r="L530" t="s">
        <v>63</v>
      </c>
      <c r="M530">
        <v>76903</v>
      </c>
      <c r="N530" t="s">
        <v>64</v>
      </c>
      <c r="O530" t="s">
        <v>623</v>
      </c>
      <c r="P530" t="s">
        <v>31</v>
      </c>
      <c r="Q530" t="s">
        <v>33</v>
      </c>
      <c r="R530" t="s">
        <v>624</v>
      </c>
      <c r="S530">
        <v>305.31200000000001</v>
      </c>
      <c r="T530">
        <v>2</v>
      </c>
      <c r="U530">
        <v>0.3</v>
      </c>
      <c r="V530">
        <v>-8.7232000000000198</v>
      </c>
    </row>
    <row r="531" spans="1:22" x14ac:dyDescent="0.35">
      <c r="A531">
        <v>2151</v>
      </c>
      <c r="B531" t="s">
        <v>1062</v>
      </c>
      <c r="C531">
        <v>2014</v>
      </c>
      <c r="D531" s="14">
        <v>41963</v>
      </c>
      <c r="E531" s="14">
        <v>41970</v>
      </c>
      <c r="F531" t="s">
        <v>42</v>
      </c>
      <c r="G531" t="s">
        <v>1063</v>
      </c>
      <c r="H531" t="s">
        <v>1064</v>
      </c>
      <c r="I531" t="s">
        <v>26</v>
      </c>
      <c r="J531" t="s">
        <v>27</v>
      </c>
      <c r="K531" t="s">
        <v>1065</v>
      </c>
      <c r="L531" t="s">
        <v>63</v>
      </c>
      <c r="M531">
        <v>77840</v>
      </c>
      <c r="N531" t="s">
        <v>64</v>
      </c>
      <c r="O531" t="s">
        <v>799</v>
      </c>
      <c r="P531" t="s">
        <v>31</v>
      </c>
      <c r="Q531" t="s">
        <v>33</v>
      </c>
      <c r="R531" t="s">
        <v>800</v>
      </c>
      <c r="S531">
        <v>233.05799999999999</v>
      </c>
      <c r="T531">
        <v>3</v>
      </c>
      <c r="U531">
        <v>0.3</v>
      </c>
      <c r="V531">
        <v>-53.270399999999995</v>
      </c>
    </row>
    <row r="532" spans="1:22" x14ac:dyDescent="0.35">
      <c r="A532">
        <v>2146</v>
      </c>
      <c r="B532" t="s">
        <v>1060</v>
      </c>
      <c r="C532">
        <v>2013</v>
      </c>
      <c r="D532" s="14">
        <v>41451</v>
      </c>
      <c r="E532" s="14">
        <v>41455</v>
      </c>
      <c r="F532" t="s">
        <v>42</v>
      </c>
      <c r="G532" t="s">
        <v>728</v>
      </c>
      <c r="H532" t="s">
        <v>729</v>
      </c>
      <c r="I532" t="s">
        <v>37</v>
      </c>
      <c r="J532" t="s">
        <v>27</v>
      </c>
      <c r="K532" t="s">
        <v>1061</v>
      </c>
      <c r="L532" t="s">
        <v>78</v>
      </c>
      <c r="M532">
        <v>17403</v>
      </c>
      <c r="N532" t="s">
        <v>79</v>
      </c>
      <c r="O532" t="s">
        <v>288</v>
      </c>
      <c r="P532" t="s">
        <v>31</v>
      </c>
      <c r="Q532" t="s">
        <v>33</v>
      </c>
      <c r="R532" t="s">
        <v>289</v>
      </c>
      <c r="S532">
        <v>422.05799999999994</v>
      </c>
      <c r="T532">
        <v>3</v>
      </c>
      <c r="U532">
        <v>0.3</v>
      </c>
      <c r="V532">
        <v>-18.088200000000001</v>
      </c>
    </row>
    <row r="533" spans="1:22" x14ac:dyDescent="0.35">
      <c r="A533">
        <v>532</v>
      </c>
      <c r="B533" t="s">
        <v>470</v>
      </c>
      <c r="C533">
        <v>2012</v>
      </c>
      <c r="D533" s="14">
        <v>41220</v>
      </c>
      <c r="E533" s="14">
        <v>41222</v>
      </c>
      <c r="F533" t="s">
        <v>23</v>
      </c>
      <c r="G533" t="s">
        <v>471</v>
      </c>
      <c r="H533" t="s">
        <v>472</v>
      </c>
      <c r="I533" t="s">
        <v>37</v>
      </c>
      <c r="J533" t="s">
        <v>27</v>
      </c>
      <c r="K533" t="s">
        <v>38</v>
      </c>
      <c r="L533" t="s">
        <v>39</v>
      </c>
      <c r="M533">
        <v>90036</v>
      </c>
      <c r="N533" t="s">
        <v>40</v>
      </c>
      <c r="O533" t="s">
        <v>473</v>
      </c>
      <c r="P533" t="s">
        <v>31</v>
      </c>
      <c r="Q533" t="s">
        <v>33</v>
      </c>
      <c r="R533" t="s">
        <v>474</v>
      </c>
      <c r="S533">
        <v>190.72000000000003</v>
      </c>
      <c r="T533">
        <v>1</v>
      </c>
      <c r="U533">
        <v>0.2</v>
      </c>
      <c r="V533">
        <v>11.919999999999987</v>
      </c>
    </row>
    <row r="534" spans="1:22" x14ac:dyDescent="0.35">
      <c r="A534">
        <v>2122</v>
      </c>
      <c r="B534" t="s">
        <v>1050</v>
      </c>
      <c r="C534">
        <v>2014</v>
      </c>
      <c r="D534" s="14">
        <v>41953</v>
      </c>
      <c r="E534" s="14">
        <v>41955</v>
      </c>
      <c r="F534" t="s">
        <v>85</v>
      </c>
      <c r="G534" t="s">
        <v>232</v>
      </c>
      <c r="H534" t="s">
        <v>233</v>
      </c>
      <c r="I534" t="s">
        <v>37</v>
      </c>
      <c r="J534" t="s">
        <v>27</v>
      </c>
      <c r="K534" t="s">
        <v>1051</v>
      </c>
      <c r="L534" t="s">
        <v>39</v>
      </c>
      <c r="M534">
        <v>94086</v>
      </c>
      <c r="N534" t="s">
        <v>40</v>
      </c>
      <c r="O534" t="s">
        <v>107</v>
      </c>
      <c r="P534" t="s">
        <v>31</v>
      </c>
      <c r="Q534" t="s">
        <v>33</v>
      </c>
      <c r="R534" t="s">
        <v>108</v>
      </c>
      <c r="S534">
        <v>215.976</v>
      </c>
      <c r="T534">
        <v>3</v>
      </c>
      <c r="U534">
        <v>0.2</v>
      </c>
      <c r="V534">
        <v>-2.6997000000000355</v>
      </c>
    </row>
    <row r="535" spans="1:22" x14ac:dyDescent="0.35">
      <c r="A535">
        <v>2112</v>
      </c>
      <c r="B535" t="s">
        <v>1047</v>
      </c>
      <c r="C535">
        <v>2012</v>
      </c>
      <c r="D535" s="14">
        <v>41213</v>
      </c>
      <c r="E535" s="14">
        <v>41213</v>
      </c>
      <c r="F535" t="s">
        <v>360</v>
      </c>
      <c r="G535" t="s">
        <v>198</v>
      </c>
      <c r="H535" t="s">
        <v>199</v>
      </c>
      <c r="I535" t="s">
        <v>26</v>
      </c>
      <c r="J535" t="s">
        <v>27</v>
      </c>
      <c r="K535" t="s">
        <v>248</v>
      </c>
      <c r="L535" t="s">
        <v>39</v>
      </c>
      <c r="M535">
        <v>92374</v>
      </c>
      <c r="N535" t="s">
        <v>40</v>
      </c>
      <c r="O535" t="s">
        <v>89</v>
      </c>
      <c r="P535" t="s">
        <v>31</v>
      </c>
      <c r="Q535" t="s">
        <v>33</v>
      </c>
      <c r="R535" t="s">
        <v>90</v>
      </c>
      <c r="S535">
        <v>323.13600000000002</v>
      </c>
      <c r="T535">
        <v>4</v>
      </c>
      <c r="U535">
        <v>0.2</v>
      </c>
      <c r="V535">
        <v>20.196000000000012</v>
      </c>
    </row>
    <row r="536" spans="1:22" x14ac:dyDescent="0.35">
      <c r="A536">
        <v>2103</v>
      </c>
      <c r="B536" t="s">
        <v>1042</v>
      </c>
      <c r="C536">
        <v>2011</v>
      </c>
      <c r="D536" s="14">
        <v>40742</v>
      </c>
      <c r="E536" s="14">
        <v>40742</v>
      </c>
      <c r="F536" t="s">
        <v>360</v>
      </c>
      <c r="G536" t="s">
        <v>1043</v>
      </c>
      <c r="H536" t="s">
        <v>1044</v>
      </c>
      <c r="I536" t="s">
        <v>61</v>
      </c>
      <c r="J536" t="s">
        <v>27</v>
      </c>
      <c r="K536" t="s">
        <v>365</v>
      </c>
      <c r="L536" t="s">
        <v>128</v>
      </c>
      <c r="M536">
        <v>85705</v>
      </c>
      <c r="N536" t="s">
        <v>40</v>
      </c>
      <c r="O536" t="s">
        <v>421</v>
      </c>
      <c r="P536" t="s">
        <v>31</v>
      </c>
      <c r="Q536" t="s">
        <v>33</v>
      </c>
      <c r="R536" t="s">
        <v>422</v>
      </c>
      <c r="S536">
        <v>259.13600000000002</v>
      </c>
      <c r="T536">
        <v>4</v>
      </c>
      <c r="U536">
        <v>0.2</v>
      </c>
      <c r="V536">
        <v>-25.913599999999988</v>
      </c>
    </row>
    <row r="537" spans="1:22" x14ac:dyDescent="0.35">
      <c r="A537">
        <v>2093</v>
      </c>
      <c r="B537" t="s">
        <v>1040</v>
      </c>
      <c r="C537">
        <v>2011</v>
      </c>
      <c r="D537" s="14">
        <v>40864</v>
      </c>
      <c r="E537" s="14">
        <v>40868</v>
      </c>
      <c r="F537" t="s">
        <v>42</v>
      </c>
      <c r="G537" t="s">
        <v>246</v>
      </c>
      <c r="H537" t="s">
        <v>247</v>
      </c>
      <c r="I537" t="s">
        <v>61</v>
      </c>
      <c r="J537" t="s">
        <v>27</v>
      </c>
      <c r="K537" t="s">
        <v>1041</v>
      </c>
      <c r="L537" t="s">
        <v>97</v>
      </c>
      <c r="M537">
        <v>56560</v>
      </c>
      <c r="N537" t="s">
        <v>64</v>
      </c>
      <c r="O537" t="s">
        <v>855</v>
      </c>
      <c r="P537" t="s">
        <v>31</v>
      </c>
      <c r="Q537" t="s">
        <v>33</v>
      </c>
      <c r="R537" t="s">
        <v>856</v>
      </c>
      <c r="S537">
        <v>479.90000000000003</v>
      </c>
      <c r="T537">
        <v>5</v>
      </c>
      <c r="U537">
        <v>0</v>
      </c>
      <c r="V537">
        <v>81.58299999999997</v>
      </c>
    </row>
    <row r="538" spans="1:22" x14ac:dyDescent="0.35">
      <c r="A538">
        <v>2072</v>
      </c>
      <c r="B538" t="s">
        <v>1034</v>
      </c>
      <c r="C538">
        <v>2014</v>
      </c>
      <c r="D538" s="14">
        <v>41964</v>
      </c>
      <c r="E538" s="14">
        <v>41969</v>
      </c>
      <c r="F538" t="s">
        <v>42</v>
      </c>
      <c r="G538" t="s">
        <v>1035</v>
      </c>
      <c r="H538" t="s">
        <v>1036</v>
      </c>
      <c r="I538" t="s">
        <v>26</v>
      </c>
      <c r="J538" t="s">
        <v>27</v>
      </c>
      <c r="K538" t="s">
        <v>1037</v>
      </c>
      <c r="L538" t="s">
        <v>39</v>
      </c>
      <c r="M538">
        <v>91761</v>
      </c>
      <c r="N538" t="s">
        <v>40</v>
      </c>
      <c r="O538" t="s">
        <v>386</v>
      </c>
      <c r="P538" t="s">
        <v>31</v>
      </c>
      <c r="Q538" t="s">
        <v>33</v>
      </c>
      <c r="R538" t="s">
        <v>387</v>
      </c>
      <c r="S538">
        <v>283.92</v>
      </c>
      <c r="T538">
        <v>5</v>
      </c>
      <c r="U538">
        <v>0.2</v>
      </c>
      <c r="V538">
        <v>-46.137000000000029</v>
      </c>
    </row>
    <row r="539" spans="1:22" x14ac:dyDescent="0.35">
      <c r="A539">
        <v>2066</v>
      </c>
      <c r="B539" t="s">
        <v>1031</v>
      </c>
      <c r="C539">
        <v>2011</v>
      </c>
      <c r="D539" s="14">
        <v>40847</v>
      </c>
      <c r="E539" s="14">
        <v>40851</v>
      </c>
      <c r="F539" t="s">
        <v>42</v>
      </c>
      <c r="G539" t="s">
        <v>174</v>
      </c>
      <c r="H539" t="s">
        <v>175</v>
      </c>
      <c r="I539" t="s">
        <v>37</v>
      </c>
      <c r="J539" t="s">
        <v>27</v>
      </c>
      <c r="K539" t="s">
        <v>38</v>
      </c>
      <c r="L539" t="s">
        <v>39</v>
      </c>
      <c r="M539">
        <v>90049</v>
      </c>
      <c r="N539" t="s">
        <v>40</v>
      </c>
      <c r="O539" t="s">
        <v>1028</v>
      </c>
      <c r="P539" t="s">
        <v>31</v>
      </c>
      <c r="Q539" t="s">
        <v>33</v>
      </c>
      <c r="R539" t="s">
        <v>1029</v>
      </c>
      <c r="S539">
        <v>146.352</v>
      </c>
      <c r="T539">
        <v>3</v>
      </c>
      <c r="U539">
        <v>0.2</v>
      </c>
      <c r="V539">
        <v>-9.1470000000000056</v>
      </c>
    </row>
    <row r="540" spans="1:22" x14ac:dyDescent="0.35">
      <c r="A540">
        <v>2057</v>
      </c>
      <c r="B540" t="s">
        <v>1030</v>
      </c>
      <c r="C540">
        <v>2014</v>
      </c>
      <c r="D540" s="14">
        <v>41996</v>
      </c>
      <c r="E540" s="14">
        <v>41999</v>
      </c>
      <c r="F540" t="s">
        <v>85</v>
      </c>
      <c r="G540" t="s">
        <v>523</v>
      </c>
      <c r="H540" t="s">
        <v>524</v>
      </c>
      <c r="I540" t="s">
        <v>26</v>
      </c>
      <c r="J540" t="s">
        <v>27</v>
      </c>
      <c r="K540" t="s">
        <v>270</v>
      </c>
      <c r="L540" t="s">
        <v>100</v>
      </c>
      <c r="M540">
        <v>48227</v>
      </c>
      <c r="N540" t="s">
        <v>64</v>
      </c>
      <c r="O540" t="s">
        <v>615</v>
      </c>
      <c r="P540" t="s">
        <v>31</v>
      </c>
      <c r="Q540" t="s">
        <v>33</v>
      </c>
      <c r="R540" t="s">
        <v>616</v>
      </c>
      <c r="S540">
        <v>1586.6899999999998</v>
      </c>
      <c r="T540">
        <v>7</v>
      </c>
      <c r="U540">
        <v>0</v>
      </c>
      <c r="V540">
        <v>412.5394</v>
      </c>
    </row>
    <row r="541" spans="1:22" x14ac:dyDescent="0.35">
      <c r="A541">
        <v>540</v>
      </c>
      <c r="B541" t="s">
        <v>481</v>
      </c>
      <c r="C541">
        <v>2012</v>
      </c>
      <c r="D541" s="14">
        <v>41250</v>
      </c>
      <c r="E541" s="14">
        <v>41254</v>
      </c>
      <c r="F541" t="s">
        <v>42</v>
      </c>
      <c r="G541" t="s">
        <v>482</v>
      </c>
      <c r="H541" t="s">
        <v>483</v>
      </c>
      <c r="I541" t="s">
        <v>26</v>
      </c>
      <c r="J541" t="s">
        <v>27</v>
      </c>
      <c r="K541" t="s">
        <v>28</v>
      </c>
      <c r="L541" t="s">
        <v>29</v>
      </c>
      <c r="M541">
        <v>42420</v>
      </c>
      <c r="N541" t="s">
        <v>30</v>
      </c>
      <c r="O541" t="s">
        <v>484</v>
      </c>
      <c r="P541" t="s">
        <v>31</v>
      </c>
      <c r="Q541" t="s">
        <v>33</v>
      </c>
      <c r="R541" t="s">
        <v>485</v>
      </c>
      <c r="S541">
        <v>283.92</v>
      </c>
      <c r="T541">
        <v>4</v>
      </c>
      <c r="U541">
        <v>0</v>
      </c>
      <c r="V541">
        <v>70.980000000000018</v>
      </c>
    </row>
    <row r="542" spans="1:22" x14ac:dyDescent="0.35">
      <c r="A542">
        <v>2052</v>
      </c>
      <c r="B542" t="s">
        <v>1027</v>
      </c>
      <c r="C542">
        <v>2012</v>
      </c>
      <c r="D542" s="14">
        <v>41101</v>
      </c>
      <c r="E542" s="14">
        <v>41103</v>
      </c>
      <c r="F542" t="s">
        <v>85</v>
      </c>
      <c r="G542" t="s">
        <v>527</v>
      </c>
      <c r="H542" t="s">
        <v>528</v>
      </c>
      <c r="I542" t="s">
        <v>26</v>
      </c>
      <c r="J542" t="s">
        <v>27</v>
      </c>
      <c r="K542" t="s">
        <v>77</v>
      </c>
      <c r="L542" t="s">
        <v>78</v>
      </c>
      <c r="M542">
        <v>19134</v>
      </c>
      <c r="N542" t="s">
        <v>79</v>
      </c>
      <c r="O542" t="s">
        <v>1028</v>
      </c>
      <c r="P542" t="s">
        <v>31</v>
      </c>
      <c r="Q542" t="s">
        <v>33</v>
      </c>
      <c r="R542" t="s">
        <v>1029</v>
      </c>
      <c r="S542">
        <v>341.48799999999994</v>
      </c>
      <c r="T542">
        <v>8</v>
      </c>
      <c r="U542">
        <v>0.3</v>
      </c>
      <c r="V542">
        <v>-73.175999999999988</v>
      </c>
    </row>
    <row r="543" spans="1:22" x14ac:dyDescent="0.35">
      <c r="A543">
        <v>2036</v>
      </c>
      <c r="B543" t="s">
        <v>1024</v>
      </c>
      <c r="C543">
        <v>2014</v>
      </c>
      <c r="D543" s="14">
        <v>41908</v>
      </c>
      <c r="E543" s="14">
        <v>41912</v>
      </c>
      <c r="F543" t="s">
        <v>42</v>
      </c>
      <c r="G543" t="s">
        <v>1025</v>
      </c>
      <c r="H543" t="s">
        <v>1026</v>
      </c>
      <c r="I543" t="s">
        <v>26</v>
      </c>
      <c r="J543" t="s">
        <v>27</v>
      </c>
      <c r="K543" t="s">
        <v>150</v>
      </c>
      <c r="L543" t="s">
        <v>97</v>
      </c>
      <c r="M543">
        <v>55901</v>
      </c>
      <c r="N543" t="s">
        <v>64</v>
      </c>
      <c r="O543" t="s">
        <v>107</v>
      </c>
      <c r="P543" t="s">
        <v>31</v>
      </c>
      <c r="Q543" t="s">
        <v>33</v>
      </c>
      <c r="R543" t="s">
        <v>108</v>
      </c>
      <c r="S543">
        <v>269.96999999999997</v>
      </c>
      <c r="T543">
        <v>3</v>
      </c>
      <c r="U543">
        <v>0</v>
      </c>
      <c r="V543">
        <v>51.294299999999964</v>
      </c>
    </row>
    <row r="544" spans="1:22" x14ac:dyDescent="0.35">
      <c r="A544">
        <v>2024</v>
      </c>
      <c r="B544" t="s">
        <v>1021</v>
      </c>
      <c r="C544">
        <v>2013</v>
      </c>
      <c r="D544" s="14">
        <v>41537</v>
      </c>
      <c r="E544" s="14">
        <v>41539</v>
      </c>
      <c r="F544" t="s">
        <v>85</v>
      </c>
      <c r="G544" t="s">
        <v>1022</v>
      </c>
      <c r="H544" t="s">
        <v>1023</v>
      </c>
      <c r="I544" t="s">
        <v>61</v>
      </c>
      <c r="J544" t="s">
        <v>27</v>
      </c>
      <c r="K544" t="s">
        <v>801</v>
      </c>
      <c r="L544" t="s">
        <v>379</v>
      </c>
      <c r="M544">
        <v>2908</v>
      </c>
      <c r="N544" t="s">
        <v>79</v>
      </c>
      <c r="O544" t="s">
        <v>623</v>
      </c>
      <c r="P544" t="s">
        <v>31</v>
      </c>
      <c r="Q544" t="s">
        <v>33</v>
      </c>
      <c r="R544" t="s">
        <v>624</v>
      </c>
      <c r="S544">
        <v>872.32</v>
      </c>
      <c r="T544">
        <v>4</v>
      </c>
      <c r="U544">
        <v>0</v>
      </c>
      <c r="V544">
        <v>244.24959999999999</v>
      </c>
    </row>
    <row r="545" spans="1:22" x14ac:dyDescent="0.35">
      <c r="A545">
        <v>2014</v>
      </c>
      <c r="B545" t="s">
        <v>1018</v>
      </c>
      <c r="C545">
        <v>2013</v>
      </c>
      <c r="D545" s="14">
        <v>41536</v>
      </c>
      <c r="E545" s="14">
        <v>41541</v>
      </c>
      <c r="F545" t="s">
        <v>42</v>
      </c>
      <c r="G545" t="s">
        <v>1019</v>
      </c>
      <c r="H545" t="s">
        <v>1020</v>
      </c>
      <c r="I545" t="s">
        <v>26</v>
      </c>
      <c r="J545" t="s">
        <v>27</v>
      </c>
      <c r="K545" t="s">
        <v>425</v>
      </c>
      <c r="L545" t="s">
        <v>142</v>
      </c>
      <c r="M545">
        <v>36830</v>
      </c>
      <c r="N545" t="s">
        <v>30</v>
      </c>
      <c r="O545" t="s">
        <v>956</v>
      </c>
      <c r="P545" t="s">
        <v>31</v>
      </c>
      <c r="Q545" t="s">
        <v>33</v>
      </c>
      <c r="R545" t="s">
        <v>957</v>
      </c>
      <c r="S545">
        <v>350.98</v>
      </c>
      <c r="T545">
        <v>1</v>
      </c>
      <c r="U545">
        <v>0</v>
      </c>
      <c r="V545">
        <v>84.23520000000002</v>
      </c>
    </row>
    <row r="546" spans="1:22" x14ac:dyDescent="0.35">
      <c r="A546">
        <v>2004</v>
      </c>
      <c r="B546" t="s">
        <v>1017</v>
      </c>
      <c r="C546">
        <v>2014</v>
      </c>
      <c r="D546" s="14">
        <v>41999</v>
      </c>
      <c r="E546" s="14">
        <v>42002</v>
      </c>
      <c r="F546" t="s">
        <v>23</v>
      </c>
      <c r="G546" t="s">
        <v>948</v>
      </c>
      <c r="H546" t="s">
        <v>949</v>
      </c>
      <c r="I546" t="s">
        <v>26</v>
      </c>
      <c r="J546" t="s">
        <v>27</v>
      </c>
      <c r="K546" t="s">
        <v>399</v>
      </c>
      <c r="L546" t="s">
        <v>29</v>
      </c>
      <c r="M546">
        <v>40214</v>
      </c>
      <c r="N546" t="s">
        <v>30</v>
      </c>
      <c r="O546" t="s">
        <v>123</v>
      </c>
      <c r="P546" t="s">
        <v>31</v>
      </c>
      <c r="Q546" t="s">
        <v>33</v>
      </c>
      <c r="R546" t="s">
        <v>124</v>
      </c>
      <c r="S546">
        <v>304.45</v>
      </c>
      <c r="T546">
        <v>5</v>
      </c>
      <c r="U546">
        <v>0</v>
      </c>
      <c r="V546">
        <v>76.112499999999983</v>
      </c>
    </row>
    <row r="547" spans="1:22" x14ac:dyDescent="0.35">
      <c r="A547">
        <v>1980</v>
      </c>
      <c r="B547" t="s">
        <v>1010</v>
      </c>
      <c r="C547">
        <v>2013</v>
      </c>
      <c r="D547" s="14">
        <v>41379</v>
      </c>
      <c r="E547" s="14">
        <v>41379</v>
      </c>
      <c r="F547" t="s">
        <v>360</v>
      </c>
      <c r="G547" t="s">
        <v>820</v>
      </c>
      <c r="H547" t="s">
        <v>821</v>
      </c>
      <c r="I547" t="s">
        <v>26</v>
      </c>
      <c r="J547" t="s">
        <v>27</v>
      </c>
      <c r="K547" t="s">
        <v>866</v>
      </c>
      <c r="L547" t="s">
        <v>128</v>
      </c>
      <c r="M547">
        <v>85301</v>
      </c>
      <c r="N547" t="s">
        <v>40</v>
      </c>
      <c r="O547" t="s">
        <v>324</v>
      </c>
      <c r="P547" t="s">
        <v>31</v>
      </c>
      <c r="Q547" t="s">
        <v>33</v>
      </c>
      <c r="R547" t="s">
        <v>325</v>
      </c>
      <c r="S547">
        <v>933.53600000000006</v>
      </c>
      <c r="T547">
        <v>4</v>
      </c>
      <c r="U547">
        <v>0.2</v>
      </c>
      <c r="V547">
        <v>105.02279999999996</v>
      </c>
    </row>
    <row r="548" spans="1:22" x14ac:dyDescent="0.35">
      <c r="A548">
        <v>1978</v>
      </c>
      <c r="B548" t="s">
        <v>1007</v>
      </c>
      <c r="C548">
        <v>2011</v>
      </c>
      <c r="D548" s="14">
        <v>40834</v>
      </c>
      <c r="E548" s="14">
        <v>40836</v>
      </c>
      <c r="F548" t="s">
        <v>23</v>
      </c>
      <c r="G548" t="s">
        <v>313</v>
      </c>
      <c r="H548" t="s">
        <v>314</v>
      </c>
      <c r="I548" t="s">
        <v>37</v>
      </c>
      <c r="J548" t="s">
        <v>27</v>
      </c>
      <c r="K548" t="s">
        <v>477</v>
      </c>
      <c r="L548" t="s">
        <v>142</v>
      </c>
      <c r="M548">
        <v>36116</v>
      </c>
      <c r="N548" t="s">
        <v>30</v>
      </c>
      <c r="O548" t="s">
        <v>1008</v>
      </c>
      <c r="P548" t="s">
        <v>31</v>
      </c>
      <c r="Q548" t="s">
        <v>33</v>
      </c>
      <c r="R548" t="s">
        <v>1009</v>
      </c>
      <c r="S548">
        <v>545.88</v>
      </c>
      <c r="T548">
        <v>6</v>
      </c>
      <c r="U548">
        <v>0</v>
      </c>
      <c r="V548">
        <v>70.964399999999983</v>
      </c>
    </row>
    <row r="549" spans="1:22" x14ac:dyDescent="0.35">
      <c r="A549">
        <v>1954</v>
      </c>
      <c r="B549" t="s">
        <v>1003</v>
      </c>
      <c r="C549">
        <v>2014</v>
      </c>
      <c r="D549" s="14">
        <v>41885</v>
      </c>
      <c r="E549" s="14">
        <v>41889</v>
      </c>
      <c r="F549" t="s">
        <v>42</v>
      </c>
      <c r="G549" t="s">
        <v>1004</v>
      </c>
      <c r="H549" t="s">
        <v>1005</v>
      </c>
      <c r="I549" t="s">
        <v>37</v>
      </c>
      <c r="J549" t="s">
        <v>27</v>
      </c>
      <c r="K549" t="s">
        <v>109</v>
      </c>
      <c r="L549" t="s">
        <v>110</v>
      </c>
      <c r="M549">
        <v>10009</v>
      </c>
      <c r="N549" t="s">
        <v>79</v>
      </c>
      <c r="O549" t="s">
        <v>468</v>
      </c>
      <c r="P549" t="s">
        <v>31</v>
      </c>
      <c r="Q549" t="s">
        <v>33</v>
      </c>
      <c r="R549" t="s">
        <v>469</v>
      </c>
      <c r="S549">
        <v>1282.4100000000001</v>
      </c>
      <c r="T549">
        <v>5</v>
      </c>
      <c r="U549">
        <v>0.1</v>
      </c>
      <c r="V549">
        <v>213.73500000000001</v>
      </c>
    </row>
    <row r="550" spans="1:22" x14ac:dyDescent="0.35">
      <c r="A550">
        <v>1941</v>
      </c>
      <c r="B550" t="s">
        <v>999</v>
      </c>
      <c r="C550">
        <v>2013</v>
      </c>
      <c r="D550" s="14">
        <v>41464</v>
      </c>
      <c r="E550" s="14">
        <v>41468</v>
      </c>
      <c r="F550" t="s">
        <v>42</v>
      </c>
      <c r="G550" t="s">
        <v>1000</v>
      </c>
      <c r="H550" t="s">
        <v>1001</v>
      </c>
      <c r="I550" t="s">
        <v>26</v>
      </c>
      <c r="J550" t="s">
        <v>27</v>
      </c>
      <c r="K550" t="s">
        <v>1002</v>
      </c>
      <c r="L550" t="s">
        <v>163</v>
      </c>
      <c r="M550">
        <v>80020</v>
      </c>
      <c r="N550" t="s">
        <v>40</v>
      </c>
      <c r="O550" t="s">
        <v>225</v>
      </c>
      <c r="P550" t="s">
        <v>31</v>
      </c>
      <c r="Q550" t="s">
        <v>33</v>
      </c>
      <c r="R550" t="s">
        <v>226</v>
      </c>
      <c r="S550">
        <v>662.88</v>
      </c>
      <c r="T550">
        <v>3</v>
      </c>
      <c r="U550">
        <v>0.2</v>
      </c>
      <c r="V550">
        <v>74.573999999999955</v>
      </c>
    </row>
    <row r="551" spans="1:22" x14ac:dyDescent="0.35">
      <c r="A551">
        <v>1921</v>
      </c>
      <c r="B551" t="s">
        <v>994</v>
      </c>
      <c r="C551">
        <v>2014</v>
      </c>
      <c r="D551" s="14">
        <v>41869</v>
      </c>
      <c r="E551" s="14">
        <v>41871</v>
      </c>
      <c r="F551" t="s">
        <v>85</v>
      </c>
      <c r="G551" t="s">
        <v>995</v>
      </c>
      <c r="H551" t="s">
        <v>996</v>
      </c>
      <c r="I551" t="s">
        <v>37</v>
      </c>
      <c r="J551" t="s">
        <v>27</v>
      </c>
      <c r="K551" t="s">
        <v>892</v>
      </c>
      <c r="L551" t="s">
        <v>110</v>
      </c>
      <c r="M551">
        <v>13601</v>
      </c>
      <c r="N551" t="s">
        <v>79</v>
      </c>
      <c r="O551" t="s">
        <v>997</v>
      </c>
      <c r="P551" t="s">
        <v>31</v>
      </c>
      <c r="Q551" t="s">
        <v>33</v>
      </c>
      <c r="R551" t="s">
        <v>998</v>
      </c>
      <c r="S551">
        <v>462.56400000000002</v>
      </c>
      <c r="T551">
        <v>2</v>
      </c>
      <c r="U551">
        <v>0.1</v>
      </c>
      <c r="V551">
        <v>97.652399999999943</v>
      </c>
    </row>
    <row r="552" spans="1:22" x14ac:dyDescent="0.35">
      <c r="A552">
        <v>1904</v>
      </c>
      <c r="B552" t="s">
        <v>987</v>
      </c>
      <c r="C552">
        <v>2014</v>
      </c>
      <c r="D552" s="14">
        <v>41934</v>
      </c>
      <c r="E552" s="14">
        <v>41935</v>
      </c>
      <c r="F552" t="s">
        <v>85</v>
      </c>
      <c r="G552" t="s">
        <v>845</v>
      </c>
      <c r="H552" t="s">
        <v>846</v>
      </c>
      <c r="I552" t="s">
        <v>37</v>
      </c>
      <c r="J552" t="s">
        <v>27</v>
      </c>
      <c r="K552" t="s">
        <v>129</v>
      </c>
      <c r="L552" t="s">
        <v>155</v>
      </c>
      <c r="M552">
        <v>97477</v>
      </c>
      <c r="N552" t="s">
        <v>40</v>
      </c>
      <c r="O552" t="s">
        <v>988</v>
      </c>
      <c r="P552" t="s">
        <v>31</v>
      </c>
      <c r="Q552" t="s">
        <v>33</v>
      </c>
      <c r="R552" t="s">
        <v>989</v>
      </c>
      <c r="S552">
        <v>478.48</v>
      </c>
      <c r="T552">
        <v>2</v>
      </c>
      <c r="U552">
        <v>0.2</v>
      </c>
      <c r="V552">
        <v>47.848000000000013</v>
      </c>
    </row>
    <row r="553" spans="1:22" x14ac:dyDescent="0.35">
      <c r="A553">
        <v>552</v>
      </c>
      <c r="B553" t="s">
        <v>486</v>
      </c>
      <c r="C553">
        <v>2013</v>
      </c>
      <c r="D553" s="14">
        <v>41380</v>
      </c>
      <c r="E553" s="14">
        <v>41382</v>
      </c>
      <c r="F553" t="s">
        <v>23</v>
      </c>
      <c r="G553" t="s">
        <v>487</v>
      </c>
      <c r="H553" t="s">
        <v>488</v>
      </c>
      <c r="I553" t="s">
        <v>26</v>
      </c>
      <c r="J553" t="s">
        <v>27</v>
      </c>
      <c r="K553" t="s">
        <v>70</v>
      </c>
      <c r="L553" t="s">
        <v>39</v>
      </c>
      <c r="M553">
        <v>94110</v>
      </c>
      <c r="N553" t="s">
        <v>40</v>
      </c>
      <c r="O553" t="s">
        <v>489</v>
      </c>
      <c r="P553" t="s">
        <v>31</v>
      </c>
      <c r="Q553" t="s">
        <v>33</v>
      </c>
      <c r="R553" t="s">
        <v>490</v>
      </c>
      <c r="S553">
        <v>1121.568</v>
      </c>
      <c r="T553">
        <v>2</v>
      </c>
      <c r="U553">
        <v>0.2</v>
      </c>
      <c r="V553">
        <v>0</v>
      </c>
    </row>
    <row r="554" spans="1:22" x14ac:dyDescent="0.35">
      <c r="A554">
        <v>1882</v>
      </c>
      <c r="B554" t="s">
        <v>984</v>
      </c>
      <c r="C554">
        <v>2012</v>
      </c>
      <c r="D554" s="14">
        <v>40973</v>
      </c>
      <c r="E554" s="14">
        <v>40973</v>
      </c>
      <c r="F554" t="s">
        <v>360</v>
      </c>
      <c r="G554" t="s">
        <v>380</v>
      </c>
      <c r="H554" t="s">
        <v>381</v>
      </c>
      <c r="I554" t="s">
        <v>26</v>
      </c>
      <c r="J554" t="s">
        <v>27</v>
      </c>
      <c r="K554" t="s">
        <v>109</v>
      </c>
      <c r="L554" t="s">
        <v>110</v>
      </c>
      <c r="M554">
        <v>10011</v>
      </c>
      <c r="N554" t="s">
        <v>79</v>
      </c>
      <c r="O554" t="s">
        <v>123</v>
      </c>
      <c r="P554" t="s">
        <v>31</v>
      </c>
      <c r="Q554" t="s">
        <v>33</v>
      </c>
      <c r="R554" t="s">
        <v>124</v>
      </c>
      <c r="S554">
        <v>383.60700000000003</v>
      </c>
      <c r="T554">
        <v>7</v>
      </c>
      <c r="U554">
        <v>0.1</v>
      </c>
      <c r="V554">
        <v>63.934499999999971</v>
      </c>
    </row>
    <row r="555" spans="1:22" x14ac:dyDescent="0.35">
      <c r="A555">
        <v>1878</v>
      </c>
      <c r="B555" t="s">
        <v>983</v>
      </c>
      <c r="C555">
        <v>2014</v>
      </c>
      <c r="D555" s="14">
        <v>42003</v>
      </c>
      <c r="E555" s="14">
        <v>42007</v>
      </c>
      <c r="F555" t="s">
        <v>42</v>
      </c>
      <c r="G555" t="s">
        <v>911</v>
      </c>
      <c r="H555" t="s">
        <v>912</v>
      </c>
      <c r="I555" t="s">
        <v>26</v>
      </c>
      <c r="J555" t="s">
        <v>27</v>
      </c>
      <c r="K555" t="s">
        <v>38</v>
      </c>
      <c r="L555" t="s">
        <v>39</v>
      </c>
      <c r="M555">
        <v>90049</v>
      </c>
      <c r="N555" t="s">
        <v>40</v>
      </c>
      <c r="O555" t="s">
        <v>741</v>
      </c>
      <c r="P555" t="s">
        <v>31</v>
      </c>
      <c r="Q555" t="s">
        <v>33</v>
      </c>
      <c r="R555" t="s">
        <v>742</v>
      </c>
      <c r="S555">
        <v>393.56799999999998</v>
      </c>
      <c r="T555">
        <v>4</v>
      </c>
      <c r="U555">
        <v>0.2</v>
      </c>
      <c r="V555">
        <v>-44.276400000000024</v>
      </c>
    </row>
    <row r="556" spans="1:22" x14ac:dyDescent="0.35">
      <c r="A556">
        <v>1872</v>
      </c>
      <c r="B556" t="s">
        <v>979</v>
      </c>
      <c r="C556">
        <v>2011</v>
      </c>
      <c r="D556" s="14">
        <v>40745</v>
      </c>
      <c r="E556" s="14">
        <v>40749</v>
      </c>
      <c r="F556" t="s">
        <v>42</v>
      </c>
      <c r="G556" t="s">
        <v>980</v>
      </c>
      <c r="H556" t="s">
        <v>981</v>
      </c>
      <c r="I556" t="s">
        <v>37</v>
      </c>
      <c r="J556" t="s">
        <v>27</v>
      </c>
      <c r="K556" t="s">
        <v>70</v>
      </c>
      <c r="L556" t="s">
        <v>39</v>
      </c>
      <c r="M556">
        <v>94122</v>
      </c>
      <c r="N556" t="s">
        <v>40</v>
      </c>
      <c r="O556" t="s">
        <v>454</v>
      </c>
      <c r="P556" t="s">
        <v>31</v>
      </c>
      <c r="Q556" t="s">
        <v>33</v>
      </c>
      <c r="R556" t="s">
        <v>455</v>
      </c>
      <c r="S556">
        <v>801.5680000000001</v>
      </c>
      <c r="T556">
        <v>2</v>
      </c>
      <c r="U556">
        <v>0.2</v>
      </c>
      <c r="V556">
        <v>50.097999999999985</v>
      </c>
    </row>
    <row r="557" spans="1:22" x14ac:dyDescent="0.35">
      <c r="A557">
        <v>1848</v>
      </c>
      <c r="B557" t="s">
        <v>978</v>
      </c>
      <c r="C557">
        <v>2014</v>
      </c>
      <c r="D557" s="14">
        <v>41893</v>
      </c>
      <c r="E557" s="14">
        <v>41893</v>
      </c>
      <c r="F557" t="s">
        <v>360</v>
      </c>
      <c r="G557" t="s">
        <v>752</v>
      </c>
      <c r="H557" t="s">
        <v>753</v>
      </c>
      <c r="I557" t="s">
        <v>37</v>
      </c>
      <c r="J557" t="s">
        <v>27</v>
      </c>
      <c r="K557" t="s">
        <v>38</v>
      </c>
      <c r="L557" t="s">
        <v>39</v>
      </c>
      <c r="M557">
        <v>90004</v>
      </c>
      <c r="N557" t="s">
        <v>40</v>
      </c>
      <c r="O557" t="s">
        <v>332</v>
      </c>
      <c r="P557" t="s">
        <v>31</v>
      </c>
      <c r="Q557" t="s">
        <v>33</v>
      </c>
      <c r="R557" t="s">
        <v>333</v>
      </c>
      <c r="S557">
        <v>362.35199999999998</v>
      </c>
      <c r="T557">
        <v>3</v>
      </c>
      <c r="U557">
        <v>0.2</v>
      </c>
      <c r="V557">
        <v>27.176400000000015</v>
      </c>
    </row>
    <row r="558" spans="1:22" x14ac:dyDescent="0.35">
      <c r="A558">
        <v>1842</v>
      </c>
      <c r="B558" t="s">
        <v>972</v>
      </c>
      <c r="C558">
        <v>2013</v>
      </c>
      <c r="D558" s="14">
        <v>41474</v>
      </c>
      <c r="E558" s="14">
        <v>41479</v>
      </c>
      <c r="F558" t="s">
        <v>42</v>
      </c>
      <c r="G558" t="s">
        <v>973</v>
      </c>
      <c r="H558" t="s">
        <v>974</v>
      </c>
      <c r="I558" t="s">
        <v>37</v>
      </c>
      <c r="J558" t="s">
        <v>27</v>
      </c>
      <c r="K558" t="s">
        <v>975</v>
      </c>
      <c r="L558" t="s">
        <v>29</v>
      </c>
      <c r="M558">
        <v>42104</v>
      </c>
      <c r="N558" t="s">
        <v>30</v>
      </c>
      <c r="O558" t="s">
        <v>976</v>
      </c>
      <c r="P558" t="s">
        <v>31</v>
      </c>
      <c r="Q558" t="s">
        <v>33</v>
      </c>
      <c r="R558" t="s">
        <v>977</v>
      </c>
      <c r="S558">
        <v>140.81</v>
      </c>
      <c r="T558">
        <v>1</v>
      </c>
      <c r="U558">
        <v>0</v>
      </c>
      <c r="V558">
        <v>39.4268</v>
      </c>
    </row>
    <row r="559" spans="1:22" x14ac:dyDescent="0.35">
      <c r="A559">
        <v>1833</v>
      </c>
      <c r="B559" t="s">
        <v>970</v>
      </c>
      <c r="C559">
        <v>2012</v>
      </c>
      <c r="D559" s="14">
        <v>41218</v>
      </c>
      <c r="E559" s="14">
        <v>41222</v>
      </c>
      <c r="F559" t="s">
        <v>42</v>
      </c>
      <c r="G559" t="s">
        <v>682</v>
      </c>
      <c r="H559" t="s">
        <v>683</v>
      </c>
      <c r="I559" t="s">
        <v>37</v>
      </c>
      <c r="J559" t="s">
        <v>27</v>
      </c>
      <c r="K559" t="s">
        <v>241</v>
      </c>
      <c r="L559" t="s">
        <v>54</v>
      </c>
      <c r="M559">
        <v>28110</v>
      </c>
      <c r="N559" t="s">
        <v>30</v>
      </c>
      <c r="O559" t="s">
        <v>761</v>
      </c>
      <c r="P559" t="s">
        <v>31</v>
      </c>
      <c r="Q559" t="s">
        <v>33</v>
      </c>
      <c r="R559" t="s">
        <v>762</v>
      </c>
      <c r="S559">
        <v>207</v>
      </c>
      <c r="T559">
        <v>3</v>
      </c>
      <c r="U559">
        <v>0.2</v>
      </c>
      <c r="V559">
        <v>25.874999999999972</v>
      </c>
    </row>
    <row r="560" spans="1:22" x14ac:dyDescent="0.35">
      <c r="A560">
        <v>1823</v>
      </c>
      <c r="B560" t="s">
        <v>966</v>
      </c>
      <c r="C560">
        <v>2013</v>
      </c>
      <c r="D560" s="14">
        <v>41321</v>
      </c>
      <c r="E560" s="14">
        <v>41325</v>
      </c>
      <c r="F560" t="s">
        <v>42</v>
      </c>
      <c r="G560" t="s">
        <v>278</v>
      </c>
      <c r="H560" t="s">
        <v>279</v>
      </c>
      <c r="I560" t="s">
        <v>37</v>
      </c>
      <c r="J560" t="s">
        <v>27</v>
      </c>
      <c r="K560" t="s">
        <v>122</v>
      </c>
      <c r="L560" t="s">
        <v>94</v>
      </c>
      <c r="M560">
        <v>60623</v>
      </c>
      <c r="N560" t="s">
        <v>64</v>
      </c>
      <c r="O560" t="s">
        <v>967</v>
      </c>
      <c r="P560" t="s">
        <v>31</v>
      </c>
      <c r="Q560" t="s">
        <v>33</v>
      </c>
      <c r="R560" t="s">
        <v>968</v>
      </c>
      <c r="S560">
        <v>62.957999999999998</v>
      </c>
      <c r="T560">
        <v>3</v>
      </c>
      <c r="U560">
        <v>0.3</v>
      </c>
      <c r="V560">
        <v>-2.6981999999999999</v>
      </c>
    </row>
    <row r="561" spans="1:22" x14ac:dyDescent="0.35">
      <c r="A561">
        <v>1792</v>
      </c>
      <c r="B561" t="s">
        <v>955</v>
      </c>
      <c r="C561">
        <v>2011</v>
      </c>
      <c r="D561" s="14">
        <v>40878</v>
      </c>
      <c r="E561" s="14">
        <v>40880</v>
      </c>
      <c r="F561" t="s">
        <v>85</v>
      </c>
      <c r="G561" t="s">
        <v>566</v>
      </c>
      <c r="H561" t="s">
        <v>567</v>
      </c>
      <c r="I561" t="s">
        <v>26</v>
      </c>
      <c r="J561" t="s">
        <v>27</v>
      </c>
      <c r="K561" t="s">
        <v>67</v>
      </c>
      <c r="L561" t="s">
        <v>68</v>
      </c>
      <c r="M561">
        <v>53711</v>
      </c>
      <c r="N561" t="s">
        <v>64</v>
      </c>
      <c r="O561" t="s">
        <v>956</v>
      </c>
      <c r="P561" t="s">
        <v>31</v>
      </c>
      <c r="Q561" t="s">
        <v>33</v>
      </c>
      <c r="R561" t="s">
        <v>957</v>
      </c>
      <c r="S561">
        <v>2807.84</v>
      </c>
      <c r="T561">
        <v>8</v>
      </c>
      <c r="U561">
        <v>0</v>
      </c>
      <c r="V561">
        <v>673.88160000000016</v>
      </c>
    </row>
    <row r="562" spans="1:22" x14ac:dyDescent="0.35">
      <c r="A562">
        <v>1710</v>
      </c>
      <c r="B562" t="s">
        <v>941</v>
      </c>
      <c r="C562">
        <v>2014</v>
      </c>
      <c r="D562" s="14">
        <v>41943</v>
      </c>
      <c r="E562" s="14">
        <v>41949</v>
      </c>
      <c r="F562" t="s">
        <v>42</v>
      </c>
      <c r="G562" t="s">
        <v>942</v>
      </c>
      <c r="H562" t="s">
        <v>943</v>
      </c>
      <c r="I562" t="s">
        <v>26</v>
      </c>
      <c r="J562" t="s">
        <v>27</v>
      </c>
      <c r="K562" t="s">
        <v>70</v>
      </c>
      <c r="L562" t="s">
        <v>39</v>
      </c>
      <c r="M562">
        <v>94122</v>
      </c>
      <c r="N562" t="s">
        <v>40</v>
      </c>
      <c r="O562" t="s">
        <v>107</v>
      </c>
      <c r="P562" t="s">
        <v>31</v>
      </c>
      <c r="Q562" t="s">
        <v>33</v>
      </c>
      <c r="R562" t="s">
        <v>108</v>
      </c>
      <c r="S562">
        <v>71.992000000000004</v>
      </c>
      <c r="T562">
        <v>1</v>
      </c>
      <c r="U562">
        <v>0.2</v>
      </c>
      <c r="V562">
        <v>-0.89990000000001302</v>
      </c>
    </row>
    <row r="563" spans="1:22" x14ac:dyDescent="0.35">
      <c r="A563">
        <v>1702</v>
      </c>
      <c r="B563" t="s">
        <v>938</v>
      </c>
      <c r="C563">
        <v>2012</v>
      </c>
      <c r="D563" s="14">
        <v>41103</v>
      </c>
      <c r="E563" s="14">
        <v>41105</v>
      </c>
      <c r="F563" t="s">
        <v>23</v>
      </c>
      <c r="G563" t="s">
        <v>817</v>
      </c>
      <c r="H563" t="s">
        <v>818</v>
      </c>
      <c r="I563" t="s">
        <v>26</v>
      </c>
      <c r="J563" t="s">
        <v>27</v>
      </c>
      <c r="K563" t="s">
        <v>109</v>
      </c>
      <c r="L563" t="s">
        <v>110</v>
      </c>
      <c r="M563">
        <v>10035</v>
      </c>
      <c r="N563" t="s">
        <v>79</v>
      </c>
      <c r="O563" t="s">
        <v>473</v>
      </c>
      <c r="P563" t="s">
        <v>31</v>
      </c>
      <c r="Q563" t="s">
        <v>33</v>
      </c>
      <c r="R563" t="s">
        <v>474</v>
      </c>
      <c r="S563">
        <v>1931.04</v>
      </c>
      <c r="T563">
        <v>9</v>
      </c>
      <c r="U563">
        <v>0.1</v>
      </c>
      <c r="V563">
        <v>321.83999999999992</v>
      </c>
    </row>
    <row r="564" spans="1:22" x14ac:dyDescent="0.35">
      <c r="A564">
        <v>1628</v>
      </c>
      <c r="B564" t="s">
        <v>913</v>
      </c>
      <c r="C564">
        <v>2012</v>
      </c>
      <c r="D564" s="14">
        <v>41176</v>
      </c>
      <c r="E564" s="14">
        <v>41182</v>
      </c>
      <c r="F564" t="s">
        <v>42</v>
      </c>
      <c r="G564" t="s">
        <v>914</v>
      </c>
      <c r="H564" t="s">
        <v>915</v>
      </c>
      <c r="I564" t="s">
        <v>26</v>
      </c>
      <c r="J564" t="s">
        <v>27</v>
      </c>
      <c r="K564" t="s">
        <v>916</v>
      </c>
      <c r="L564" t="s">
        <v>242</v>
      </c>
      <c r="M564">
        <v>70506</v>
      </c>
      <c r="N564" t="s">
        <v>30</v>
      </c>
      <c r="O564" t="s">
        <v>761</v>
      </c>
      <c r="P564" t="s">
        <v>31</v>
      </c>
      <c r="Q564" t="s">
        <v>33</v>
      </c>
      <c r="R564" t="s">
        <v>762</v>
      </c>
      <c r="S564">
        <v>517.5</v>
      </c>
      <c r="T564">
        <v>6</v>
      </c>
      <c r="U564">
        <v>0</v>
      </c>
      <c r="V564">
        <v>155.24999999999994</v>
      </c>
    </row>
    <row r="565" spans="1:22" x14ac:dyDescent="0.35">
      <c r="A565">
        <v>1596</v>
      </c>
      <c r="B565" t="s">
        <v>908</v>
      </c>
      <c r="C565">
        <v>2014</v>
      </c>
      <c r="D565" s="14">
        <v>41768</v>
      </c>
      <c r="E565" s="14">
        <v>41772</v>
      </c>
      <c r="F565" t="s">
        <v>42</v>
      </c>
      <c r="G565" t="s">
        <v>444</v>
      </c>
      <c r="H565" t="s">
        <v>445</v>
      </c>
      <c r="I565" t="s">
        <v>26</v>
      </c>
      <c r="J565" t="s">
        <v>27</v>
      </c>
      <c r="K565" t="s">
        <v>172</v>
      </c>
      <c r="L565" t="s">
        <v>173</v>
      </c>
      <c r="M565">
        <v>43229</v>
      </c>
      <c r="N565" t="s">
        <v>79</v>
      </c>
      <c r="O565" t="s">
        <v>771</v>
      </c>
      <c r="P565" t="s">
        <v>31</v>
      </c>
      <c r="Q565" t="s">
        <v>33</v>
      </c>
      <c r="R565" t="s">
        <v>772</v>
      </c>
      <c r="S565">
        <v>47.991999999999997</v>
      </c>
      <c r="T565">
        <v>2</v>
      </c>
      <c r="U565">
        <v>0.3</v>
      </c>
      <c r="V565">
        <v>-2.0567999999999991</v>
      </c>
    </row>
    <row r="566" spans="1:22" x14ac:dyDescent="0.35">
      <c r="A566">
        <v>1576</v>
      </c>
      <c r="B566" t="s">
        <v>898</v>
      </c>
      <c r="C566">
        <v>2011</v>
      </c>
      <c r="D566" s="14">
        <v>40892</v>
      </c>
      <c r="E566" s="14">
        <v>40895</v>
      </c>
      <c r="F566" t="s">
        <v>85</v>
      </c>
      <c r="G566" t="s">
        <v>899</v>
      </c>
      <c r="H566" t="s">
        <v>900</v>
      </c>
      <c r="I566" t="s">
        <v>26</v>
      </c>
      <c r="J566" t="s">
        <v>27</v>
      </c>
      <c r="K566" t="s">
        <v>901</v>
      </c>
      <c r="L566" t="s">
        <v>63</v>
      </c>
      <c r="M566">
        <v>79907</v>
      </c>
      <c r="N566" t="s">
        <v>64</v>
      </c>
      <c r="O566" t="s">
        <v>623</v>
      </c>
      <c r="P566" t="s">
        <v>31</v>
      </c>
      <c r="Q566" t="s">
        <v>33</v>
      </c>
      <c r="R566" t="s">
        <v>624</v>
      </c>
      <c r="S566">
        <v>763.28</v>
      </c>
      <c r="T566">
        <v>5</v>
      </c>
      <c r="U566">
        <v>0.3</v>
      </c>
      <c r="V566">
        <v>-21.807999999999993</v>
      </c>
    </row>
    <row r="567" spans="1:22" x14ac:dyDescent="0.35">
      <c r="A567">
        <v>1574</v>
      </c>
      <c r="B567" t="s">
        <v>897</v>
      </c>
      <c r="C567">
        <v>2011</v>
      </c>
      <c r="D567" s="14">
        <v>40870</v>
      </c>
      <c r="E567" s="14">
        <v>40872</v>
      </c>
      <c r="F567" t="s">
        <v>85</v>
      </c>
      <c r="G567" t="s">
        <v>429</v>
      </c>
      <c r="H567" t="s">
        <v>430</v>
      </c>
      <c r="I567" t="s">
        <v>26</v>
      </c>
      <c r="J567" t="s">
        <v>27</v>
      </c>
      <c r="K567" t="s">
        <v>38</v>
      </c>
      <c r="L567" t="s">
        <v>39</v>
      </c>
      <c r="M567">
        <v>90004</v>
      </c>
      <c r="N567" t="s">
        <v>40</v>
      </c>
      <c r="O567" t="s">
        <v>473</v>
      </c>
      <c r="P567" t="s">
        <v>31</v>
      </c>
      <c r="Q567" t="s">
        <v>33</v>
      </c>
      <c r="R567" t="s">
        <v>474</v>
      </c>
      <c r="S567">
        <v>381.44000000000005</v>
      </c>
      <c r="T567">
        <v>2</v>
      </c>
      <c r="U567">
        <v>0.2</v>
      </c>
      <c r="V567">
        <v>23.839999999999975</v>
      </c>
    </row>
    <row r="568" spans="1:22" x14ac:dyDescent="0.35">
      <c r="A568">
        <v>1571</v>
      </c>
      <c r="B568" t="s">
        <v>897</v>
      </c>
      <c r="C568">
        <v>2011</v>
      </c>
      <c r="D568" s="14">
        <v>40870</v>
      </c>
      <c r="E568" s="14">
        <v>40872</v>
      </c>
      <c r="F568" t="s">
        <v>85</v>
      </c>
      <c r="G568" t="s">
        <v>429</v>
      </c>
      <c r="H568" t="s">
        <v>430</v>
      </c>
      <c r="I568" t="s">
        <v>26</v>
      </c>
      <c r="J568" t="s">
        <v>27</v>
      </c>
      <c r="K568" t="s">
        <v>38</v>
      </c>
      <c r="L568" t="s">
        <v>39</v>
      </c>
      <c r="M568">
        <v>90004</v>
      </c>
      <c r="N568" t="s">
        <v>40</v>
      </c>
      <c r="O568" t="s">
        <v>148</v>
      </c>
      <c r="P568" t="s">
        <v>31</v>
      </c>
      <c r="Q568" t="s">
        <v>33</v>
      </c>
      <c r="R568" t="s">
        <v>149</v>
      </c>
      <c r="S568">
        <v>603.91999999999996</v>
      </c>
      <c r="T568">
        <v>5</v>
      </c>
      <c r="U568">
        <v>0.2</v>
      </c>
      <c r="V568">
        <v>-67.941000000000003</v>
      </c>
    </row>
    <row r="569" spans="1:22" x14ac:dyDescent="0.35">
      <c r="A569">
        <v>1516</v>
      </c>
      <c r="B569" t="s">
        <v>884</v>
      </c>
      <c r="C569">
        <v>2014</v>
      </c>
      <c r="D569" s="14">
        <v>41985</v>
      </c>
      <c r="E569" s="14">
        <v>41991</v>
      </c>
      <c r="F569" t="s">
        <v>42</v>
      </c>
      <c r="G569" t="s">
        <v>885</v>
      </c>
      <c r="H569" t="s">
        <v>886</v>
      </c>
      <c r="I569" t="s">
        <v>26</v>
      </c>
      <c r="J569" t="s">
        <v>27</v>
      </c>
      <c r="K569" t="s">
        <v>77</v>
      </c>
      <c r="L569" t="s">
        <v>78</v>
      </c>
      <c r="M569">
        <v>19120</v>
      </c>
      <c r="N569" t="s">
        <v>79</v>
      </c>
      <c r="O569" t="s">
        <v>822</v>
      </c>
      <c r="P569" t="s">
        <v>31</v>
      </c>
      <c r="Q569" t="s">
        <v>33</v>
      </c>
      <c r="R569" t="s">
        <v>823</v>
      </c>
      <c r="S569">
        <v>63.686</v>
      </c>
      <c r="T569">
        <v>1</v>
      </c>
      <c r="U569">
        <v>0.3</v>
      </c>
      <c r="V569">
        <v>-9.0980000000000025</v>
      </c>
    </row>
    <row r="570" spans="1:22" x14ac:dyDescent="0.35">
      <c r="A570">
        <v>1493</v>
      </c>
      <c r="B570" t="s">
        <v>875</v>
      </c>
      <c r="C570">
        <v>2014</v>
      </c>
      <c r="D570" s="14">
        <v>41968</v>
      </c>
      <c r="E570" s="14">
        <v>41972</v>
      </c>
      <c r="F570" t="s">
        <v>42</v>
      </c>
      <c r="G570" t="s">
        <v>876</v>
      </c>
      <c r="H570" t="s">
        <v>877</v>
      </c>
      <c r="I570" t="s">
        <v>37</v>
      </c>
      <c r="J570" t="s">
        <v>27</v>
      </c>
      <c r="K570" t="s">
        <v>109</v>
      </c>
      <c r="L570" t="s">
        <v>110</v>
      </c>
      <c r="M570">
        <v>10035</v>
      </c>
      <c r="N570" t="s">
        <v>79</v>
      </c>
      <c r="O570" t="s">
        <v>356</v>
      </c>
      <c r="P570" t="s">
        <v>31</v>
      </c>
      <c r="Q570" t="s">
        <v>33</v>
      </c>
      <c r="R570" t="s">
        <v>357</v>
      </c>
      <c r="S570">
        <v>977.29200000000003</v>
      </c>
      <c r="T570">
        <v>6</v>
      </c>
      <c r="U570">
        <v>0.1</v>
      </c>
      <c r="V570">
        <v>173.74080000000001</v>
      </c>
    </row>
    <row r="571" spans="1:22" x14ac:dyDescent="0.35">
      <c r="A571">
        <v>570</v>
      </c>
      <c r="B571" t="s">
        <v>504</v>
      </c>
      <c r="C571">
        <v>2014</v>
      </c>
      <c r="D571" s="14">
        <v>41914</v>
      </c>
      <c r="E571" s="14">
        <v>41921</v>
      </c>
      <c r="F571" t="s">
        <v>42</v>
      </c>
      <c r="G571" t="s">
        <v>505</v>
      </c>
      <c r="H571" t="s">
        <v>506</v>
      </c>
      <c r="I571" t="s">
        <v>37</v>
      </c>
      <c r="J571" t="s">
        <v>27</v>
      </c>
      <c r="K571" t="s">
        <v>57</v>
      </c>
      <c r="L571" t="s">
        <v>58</v>
      </c>
      <c r="M571">
        <v>98105</v>
      </c>
      <c r="N571" t="s">
        <v>40</v>
      </c>
      <c r="O571" t="s">
        <v>507</v>
      </c>
      <c r="P571" t="s">
        <v>31</v>
      </c>
      <c r="Q571" t="s">
        <v>33</v>
      </c>
      <c r="R571" t="s">
        <v>508</v>
      </c>
      <c r="S571">
        <v>451.15199999999993</v>
      </c>
      <c r="T571">
        <v>3</v>
      </c>
      <c r="U571">
        <v>0.2</v>
      </c>
      <c r="V571">
        <v>0</v>
      </c>
    </row>
    <row r="572" spans="1:22" x14ac:dyDescent="0.35">
      <c r="A572">
        <v>1469</v>
      </c>
      <c r="B572" t="s">
        <v>867</v>
      </c>
      <c r="C572">
        <v>2014</v>
      </c>
      <c r="D572" s="14">
        <v>41983</v>
      </c>
      <c r="E572" s="14">
        <v>41987</v>
      </c>
      <c r="F572" t="s">
        <v>42</v>
      </c>
      <c r="G572" t="s">
        <v>845</v>
      </c>
      <c r="H572" t="s">
        <v>846</v>
      </c>
      <c r="I572" t="s">
        <v>37</v>
      </c>
      <c r="J572" t="s">
        <v>27</v>
      </c>
      <c r="K572" t="s">
        <v>270</v>
      </c>
      <c r="L572" t="s">
        <v>100</v>
      </c>
      <c r="M572">
        <v>48234</v>
      </c>
      <c r="N572" t="s">
        <v>64</v>
      </c>
      <c r="O572" t="s">
        <v>868</v>
      </c>
      <c r="P572" t="s">
        <v>31</v>
      </c>
      <c r="Q572" t="s">
        <v>33</v>
      </c>
      <c r="R572" t="s">
        <v>869</v>
      </c>
      <c r="S572">
        <v>872.94</v>
      </c>
      <c r="T572">
        <v>3</v>
      </c>
      <c r="U572">
        <v>0</v>
      </c>
      <c r="V572">
        <v>226.96439999999998</v>
      </c>
    </row>
    <row r="573" spans="1:22" x14ac:dyDescent="0.35">
      <c r="A573">
        <v>1464</v>
      </c>
      <c r="B573" t="s">
        <v>863</v>
      </c>
      <c r="C573">
        <v>2013</v>
      </c>
      <c r="D573" s="14">
        <v>41513</v>
      </c>
      <c r="E573" s="14">
        <v>41515</v>
      </c>
      <c r="F573" t="s">
        <v>85</v>
      </c>
      <c r="G573" t="s">
        <v>91</v>
      </c>
      <c r="H573" t="s">
        <v>92</v>
      </c>
      <c r="I573" t="s">
        <v>37</v>
      </c>
      <c r="J573" t="s">
        <v>27</v>
      </c>
      <c r="K573" t="s">
        <v>203</v>
      </c>
      <c r="L573" t="s">
        <v>63</v>
      </c>
      <c r="M573">
        <v>77506</v>
      </c>
      <c r="N573" t="s">
        <v>64</v>
      </c>
      <c r="O573" t="s">
        <v>755</v>
      </c>
      <c r="P573" t="s">
        <v>31</v>
      </c>
      <c r="Q573" t="s">
        <v>33</v>
      </c>
      <c r="R573" t="s">
        <v>756</v>
      </c>
      <c r="S573">
        <v>1024.7159999999999</v>
      </c>
      <c r="T573">
        <v>6</v>
      </c>
      <c r="U573">
        <v>0.3</v>
      </c>
      <c r="V573">
        <v>-29.277599999999893</v>
      </c>
    </row>
    <row r="574" spans="1:22" x14ac:dyDescent="0.35">
      <c r="A574">
        <v>1447</v>
      </c>
      <c r="B574" t="s">
        <v>854</v>
      </c>
      <c r="C574">
        <v>2014</v>
      </c>
      <c r="D574" s="14">
        <v>41804</v>
      </c>
      <c r="E574" s="14">
        <v>41807</v>
      </c>
      <c r="F574" t="s">
        <v>85</v>
      </c>
      <c r="G574" t="s">
        <v>409</v>
      </c>
      <c r="H574" t="s">
        <v>410</v>
      </c>
      <c r="I574" t="s">
        <v>61</v>
      </c>
      <c r="J574" t="s">
        <v>27</v>
      </c>
      <c r="K574" t="s">
        <v>122</v>
      </c>
      <c r="L574" t="s">
        <v>94</v>
      </c>
      <c r="M574">
        <v>60653</v>
      </c>
      <c r="N574" t="s">
        <v>64</v>
      </c>
      <c r="O574" t="s">
        <v>855</v>
      </c>
      <c r="P574" t="s">
        <v>31</v>
      </c>
      <c r="Q574" t="s">
        <v>33</v>
      </c>
      <c r="R574" t="s">
        <v>856</v>
      </c>
      <c r="S574">
        <v>470.30199999999996</v>
      </c>
      <c r="T574">
        <v>7</v>
      </c>
      <c r="U574">
        <v>0.3</v>
      </c>
      <c r="V574">
        <v>-87.341800000000035</v>
      </c>
    </row>
    <row r="575" spans="1:22" x14ac:dyDescent="0.35">
      <c r="A575">
        <v>1439</v>
      </c>
      <c r="B575" t="s">
        <v>849</v>
      </c>
      <c r="C575">
        <v>2012</v>
      </c>
      <c r="D575" s="14">
        <v>41197</v>
      </c>
      <c r="E575" s="14">
        <v>41197</v>
      </c>
      <c r="F575" t="s">
        <v>360</v>
      </c>
      <c r="G575" t="s">
        <v>133</v>
      </c>
      <c r="H575" t="s">
        <v>134</v>
      </c>
      <c r="I575" t="s">
        <v>26</v>
      </c>
      <c r="J575" t="s">
        <v>27</v>
      </c>
      <c r="K575" t="s">
        <v>438</v>
      </c>
      <c r="L575" t="s">
        <v>63</v>
      </c>
      <c r="M575">
        <v>79109</v>
      </c>
      <c r="N575" t="s">
        <v>64</v>
      </c>
      <c r="O575" t="s">
        <v>489</v>
      </c>
      <c r="P575" t="s">
        <v>31</v>
      </c>
      <c r="Q575" t="s">
        <v>33</v>
      </c>
      <c r="R575" t="s">
        <v>490</v>
      </c>
      <c r="S575">
        <v>2453.4299999999998</v>
      </c>
      <c r="T575">
        <v>5</v>
      </c>
      <c r="U575">
        <v>0.3</v>
      </c>
      <c r="V575">
        <v>-350.4899999999999</v>
      </c>
    </row>
    <row r="576" spans="1:22" x14ac:dyDescent="0.35">
      <c r="A576">
        <v>1434</v>
      </c>
      <c r="B576" t="s">
        <v>847</v>
      </c>
      <c r="C576">
        <v>2011</v>
      </c>
      <c r="D576" s="14">
        <v>40896</v>
      </c>
      <c r="E576" s="14">
        <v>40898</v>
      </c>
      <c r="F576" t="s">
        <v>23</v>
      </c>
      <c r="G576" t="s">
        <v>55</v>
      </c>
      <c r="H576" t="s">
        <v>56</v>
      </c>
      <c r="I576" t="s">
        <v>26</v>
      </c>
      <c r="J576" t="s">
        <v>27</v>
      </c>
      <c r="K576" t="s">
        <v>653</v>
      </c>
      <c r="L576" t="s">
        <v>142</v>
      </c>
      <c r="M576">
        <v>35630</v>
      </c>
      <c r="N576" t="s">
        <v>30</v>
      </c>
      <c r="O576" t="s">
        <v>137</v>
      </c>
      <c r="P576" t="s">
        <v>31</v>
      </c>
      <c r="Q576" t="s">
        <v>33</v>
      </c>
      <c r="R576" t="s">
        <v>138</v>
      </c>
      <c r="S576">
        <v>1819.8600000000001</v>
      </c>
      <c r="T576">
        <v>14</v>
      </c>
      <c r="U576">
        <v>0</v>
      </c>
      <c r="V576">
        <v>163.78740000000002</v>
      </c>
    </row>
    <row r="577" spans="1:22" x14ac:dyDescent="0.35">
      <c r="A577">
        <v>1412</v>
      </c>
      <c r="B577" t="s">
        <v>838</v>
      </c>
      <c r="C577">
        <v>2013</v>
      </c>
      <c r="D577" s="14">
        <v>41465</v>
      </c>
      <c r="E577" s="14">
        <v>41469</v>
      </c>
      <c r="F577" t="s">
        <v>42</v>
      </c>
      <c r="G577" t="s">
        <v>194</v>
      </c>
      <c r="H577" t="s">
        <v>195</v>
      </c>
      <c r="I577" t="s">
        <v>37</v>
      </c>
      <c r="J577" t="s">
        <v>27</v>
      </c>
      <c r="K577" t="s">
        <v>109</v>
      </c>
      <c r="L577" t="s">
        <v>110</v>
      </c>
      <c r="M577">
        <v>10035</v>
      </c>
      <c r="N577" t="s">
        <v>79</v>
      </c>
      <c r="O577" t="s">
        <v>615</v>
      </c>
      <c r="P577" t="s">
        <v>31</v>
      </c>
      <c r="Q577" t="s">
        <v>33</v>
      </c>
      <c r="R577" t="s">
        <v>616</v>
      </c>
      <c r="S577">
        <v>408.00599999999997</v>
      </c>
      <c r="T577">
        <v>2</v>
      </c>
      <c r="U577">
        <v>0.1</v>
      </c>
      <c r="V577">
        <v>72.534400000000005</v>
      </c>
    </row>
    <row r="578" spans="1:22" x14ac:dyDescent="0.35">
      <c r="A578">
        <v>1368</v>
      </c>
      <c r="B578" t="s">
        <v>826</v>
      </c>
      <c r="C578">
        <v>2014</v>
      </c>
      <c r="D578" s="14">
        <v>41954</v>
      </c>
      <c r="E578" s="14">
        <v>41955</v>
      </c>
      <c r="F578" t="s">
        <v>85</v>
      </c>
      <c r="G578" t="s">
        <v>827</v>
      </c>
      <c r="H578" t="s">
        <v>828</v>
      </c>
      <c r="I578" t="s">
        <v>37</v>
      </c>
      <c r="J578" t="s">
        <v>27</v>
      </c>
      <c r="K578" t="s">
        <v>365</v>
      </c>
      <c r="L578" t="s">
        <v>128</v>
      </c>
      <c r="M578">
        <v>85705</v>
      </c>
      <c r="N578" t="s">
        <v>40</v>
      </c>
      <c r="O578" t="s">
        <v>341</v>
      </c>
      <c r="P578" t="s">
        <v>31</v>
      </c>
      <c r="Q578" t="s">
        <v>33</v>
      </c>
      <c r="R578" t="s">
        <v>342</v>
      </c>
      <c r="S578">
        <v>899.13600000000008</v>
      </c>
      <c r="T578">
        <v>4</v>
      </c>
      <c r="U578">
        <v>0.2</v>
      </c>
      <c r="V578">
        <v>-146.10960000000014</v>
      </c>
    </row>
    <row r="579" spans="1:22" x14ac:dyDescent="0.35">
      <c r="A579">
        <v>1360</v>
      </c>
      <c r="B579" t="s">
        <v>819</v>
      </c>
      <c r="C579">
        <v>2011</v>
      </c>
      <c r="D579" s="14">
        <v>40812</v>
      </c>
      <c r="E579" s="14">
        <v>40817</v>
      </c>
      <c r="F579" t="s">
        <v>23</v>
      </c>
      <c r="G579" t="s">
        <v>820</v>
      </c>
      <c r="H579" t="s">
        <v>821</v>
      </c>
      <c r="I579" t="s">
        <v>26</v>
      </c>
      <c r="J579" t="s">
        <v>27</v>
      </c>
      <c r="K579" t="s">
        <v>38</v>
      </c>
      <c r="L579" t="s">
        <v>39</v>
      </c>
      <c r="M579">
        <v>90049</v>
      </c>
      <c r="N579" t="s">
        <v>40</v>
      </c>
      <c r="O579" t="s">
        <v>822</v>
      </c>
      <c r="P579" t="s">
        <v>31</v>
      </c>
      <c r="Q579" t="s">
        <v>33</v>
      </c>
      <c r="R579" t="s">
        <v>823</v>
      </c>
      <c r="S579">
        <v>145.56800000000001</v>
      </c>
      <c r="T579">
        <v>2</v>
      </c>
      <c r="U579">
        <v>0.2</v>
      </c>
      <c r="V579">
        <v>0</v>
      </c>
    </row>
    <row r="580" spans="1:22" x14ac:dyDescent="0.35">
      <c r="A580">
        <v>1351</v>
      </c>
      <c r="B580" t="s">
        <v>814</v>
      </c>
      <c r="C580">
        <v>2011</v>
      </c>
      <c r="D580" s="14">
        <v>40819</v>
      </c>
      <c r="E580" s="14">
        <v>40824</v>
      </c>
      <c r="F580" t="s">
        <v>23</v>
      </c>
      <c r="G580" t="s">
        <v>815</v>
      </c>
      <c r="H580" t="s">
        <v>816</v>
      </c>
      <c r="I580" t="s">
        <v>26</v>
      </c>
      <c r="J580" t="s">
        <v>27</v>
      </c>
      <c r="K580" t="s">
        <v>600</v>
      </c>
      <c r="L580" t="s">
        <v>94</v>
      </c>
      <c r="M580">
        <v>60201</v>
      </c>
      <c r="N580" t="s">
        <v>64</v>
      </c>
      <c r="O580" t="s">
        <v>741</v>
      </c>
      <c r="P580" t="s">
        <v>31</v>
      </c>
      <c r="Q580" t="s">
        <v>33</v>
      </c>
      <c r="R580" t="s">
        <v>742</v>
      </c>
      <c r="S580">
        <v>258.279</v>
      </c>
      <c r="T580">
        <v>3</v>
      </c>
      <c r="U580">
        <v>0.3</v>
      </c>
      <c r="V580">
        <v>-70.104300000000023</v>
      </c>
    </row>
    <row r="581" spans="1:22" x14ac:dyDescent="0.35">
      <c r="A581">
        <v>1314</v>
      </c>
      <c r="B581" t="s">
        <v>807</v>
      </c>
      <c r="C581">
        <v>2013</v>
      </c>
      <c r="D581" s="14">
        <v>41542</v>
      </c>
      <c r="E581" s="14">
        <v>41549</v>
      </c>
      <c r="F581" t="s">
        <v>42</v>
      </c>
      <c r="G581" t="s">
        <v>65</v>
      </c>
      <c r="H581" t="s">
        <v>66</v>
      </c>
      <c r="I581" t="s">
        <v>26</v>
      </c>
      <c r="J581" t="s">
        <v>27</v>
      </c>
      <c r="K581" t="s">
        <v>172</v>
      </c>
      <c r="L581" t="s">
        <v>173</v>
      </c>
      <c r="M581">
        <v>43229</v>
      </c>
      <c r="N581" t="s">
        <v>79</v>
      </c>
      <c r="O581" t="s">
        <v>626</v>
      </c>
      <c r="P581" t="s">
        <v>31</v>
      </c>
      <c r="Q581" t="s">
        <v>33</v>
      </c>
      <c r="R581" t="s">
        <v>627</v>
      </c>
      <c r="S581">
        <v>155.37199999999999</v>
      </c>
      <c r="T581">
        <v>2</v>
      </c>
      <c r="U581">
        <v>0.3</v>
      </c>
      <c r="V581">
        <v>-13.317599999999999</v>
      </c>
    </row>
    <row r="582" spans="1:22" x14ac:dyDescent="0.35">
      <c r="A582">
        <v>1311</v>
      </c>
      <c r="B582" t="s">
        <v>804</v>
      </c>
      <c r="C582">
        <v>2013</v>
      </c>
      <c r="D582" s="14">
        <v>41446</v>
      </c>
      <c r="E582" s="14">
        <v>41447</v>
      </c>
      <c r="F582" t="s">
        <v>85</v>
      </c>
      <c r="G582" t="s">
        <v>297</v>
      </c>
      <c r="H582" t="s">
        <v>298</v>
      </c>
      <c r="I582" t="s">
        <v>26</v>
      </c>
      <c r="J582" t="s">
        <v>27</v>
      </c>
      <c r="K582" t="s">
        <v>203</v>
      </c>
      <c r="L582" t="s">
        <v>39</v>
      </c>
      <c r="M582">
        <v>91104</v>
      </c>
      <c r="N582" t="s">
        <v>40</v>
      </c>
      <c r="O582" t="s">
        <v>805</v>
      </c>
      <c r="P582" t="s">
        <v>31</v>
      </c>
      <c r="Q582" t="s">
        <v>33</v>
      </c>
      <c r="R582" t="s">
        <v>806</v>
      </c>
      <c r="S582">
        <v>161.56800000000001</v>
      </c>
      <c r="T582">
        <v>2</v>
      </c>
      <c r="U582">
        <v>0.2</v>
      </c>
      <c r="V582">
        <v>-8.0783999999999949</v>
      </c>
    </row>
    <row r="583" spans="1:22" x14ac:dyDescent="0.35">
      <c r="A583">
        <v>1275</v>
      </c>
      <c r="B583" t="s">
        <v>798</v>
      </c>
      <c r="C583">
        <v>2013</v>
      </c>
      <c r="D583" s="14">
        <v>41421</v>
      </c>
      <c r="E583" s="14">
        <v>41421</v>
      </c>
      <c r="F583" t="s">
        <v>360</v>
      </c>
      <c r="G583" t="s">
        <v>734</v>
      </c>
      <c r="H583" t="s">
        <v>735</v>
      </c>
      <c r="I583" t="s">
        <v>26</v>
      </c>
      <c r="J583" t="s">
        <v>27</v>
      </c>
      <c r="K583" t="s">
        <v>62</v>
      </c>
      <c r="L583" t="s">
        <v>63</v>
      </c>
      <c r="M583">
        <v>76106</v>
      </c>
      <c r="N583" t="s">
        <v>64</v>
      </c>
      <c r="O583" t="s">
        <v>799</v>
      </c>
      <c r="P583" t="s">
        <v>31</v>
      </c>
      <c r="Q583" t="s">
        <v>33</v>
      </c>
      <c r="R583" t="s">
        <v>800</v>
      </c>
      <c r="S583">
        <v>388.42999999999995</v>
      </c>
      <c r="T583">
        <v>5</v>
      </c>
      <c r="U583">
        <v>0.3</v>
      </c>
      <c r="V583">
        <v>-88.783999999999978</v>
      </c>
    </row>
    <row r="584" spans="1:22" x14ac:dyDescent="0.35">
      <c r="A584">
        <v>1268</v>
      </c>
      <c r="B584" t="s">
        <v>795</v>
      </c>
      <c r="C584">
        <v>2011</v>
      </c>
      <c r="D584" s="14">
        <v>40901</v>
      </c>
      <c r="E584" s="14">
        <v>40906</v>
      </c>
      <c r="F584" t="s">
        <v>42</v>
      </c>
      <c r="G584" t="s">
        <v>143</v>
      </c>
      <c r="H584" t="s">
        <v>144</v>
      </c>
      <c r="I584" t="s">
        <v>37</v>
      </c>
      <c r="J584" t="s">
        <v>27</v>
      </c>
      <c r="K584" t="s">
        <v>38</v>
      </c>
      <c r="L584" t="s">
        <v>39</v>
      </c>
      <c r="M584">
        <v>90045</v>
      </c>
      <c r="N584" t="s">
        <v>40</v>
      </c>
      <c r="O584" t="s">
        <v>123</v>
      </c>
      <c r="P584" t="s">
        <v>31</v>
      </c>
      <c r="Q584" t="s">
        <v>33</v>
      </c>
      <c r="R584" t="s">
        <v>124</v>
      </c>
      <c r="S584">
        <v>292.27200000000005</v>
      </c>
      <c r="T584">
        <v>6</v>
      </c>
      <c r="U584">
        <v>0.2</v>
      </c>
      <c r="V584">
        <v>18.266999999999967</v>
      </c>
    </row>
    <row r="585" spans="1:22" x14ac:dyDescent="0.35">
      <c r="A585">
        <v>1250</v>
      </c>
      <c r="B585" t="s">
        <v>783</v>
      </c>
      <c r="C585">
        <v>2014</v>
      </c>
      <c r="D585" s="14">
        <v>41992</v>
      </c>
      <c r="E585" s="14">
        <v>41998</v>
      </c>
      <c r="F585" t="s">
        <v>42</v>
      </c>
      <c r="G585" t="s">
        <v>569</v>
      </c>
      <c r="H585" t="s">
        <v>570</v>
      </c>
      <c r="I585" t="s">
        <v>26</v>
      </c>
      <c r="J585" t="s">
        <v>27</v>
      </c>
      <c r="K585" t="s">
        <v>109</v>
      </c>
      <c r="L585" t="s">
        <v>110</v>
      </c>
      <c r="M585">
        <v>10009</v>
      </c>
      <c r="N585" t="s">
        <v>79</v>
      </c>
      <c r="O585" t="s">
        <v>784</v>
      </c>
      <c r="P585" t="s">
        <v>31</v>
      </c>
      <c r="Q585" t="s">
        <v>33</v>
      </c>
      <c r="R585" t="s">
        <v>785</v>
      </c>
      <c r="S585">
        <v>1141.9379999999999</v>
      </c>
      <c r="T585">
        <v>9</v>
      </c>
      <c r="U585">
        <v>0.1</v>
      </c>
      <c r="V585">
        <v>139.57019999999989</v>
      </c>
    </row>
    <row r="586" spans="1:22" x14ac:dyDescent="0.35">
      <c r="A586">
        <v>1213</v>
      </c>
      <c r="B586" t="s">
        <v>774</v>
      </c>
      <c r="C586">
        <v>2014</v>
      </c>
      <c r="D586" s="14">
        <v>41892</v>
      </c>
      <c r="E586" s="14">
        <v>41896</v>
      </c>
      <c r="F586" t="s">
        <v>42</v>
      </c>
      <c r="G586" t="s">
        <v>775</v>
      </c>
      <c r="H586" t="s">
        <v>776</v>
      </c>
      <c r="I586" t="s">
        <v>37</v>
      </c>
      <c r="J586" t="s">
        <v>27</v>
      </c>
      <c r="K586" t="s">
        <v>77</v>
      </c>
      <c r="L586" t="s">
        <v>78</v>
      </c>
      <c r="M586">
        <v>19134</v>
      </c>
      <c r="N586" t="s">
        <v>79</v>
      </c>
      <c r="O586" t="s">
        <v>274</v>
      </c>
      <c r="P586" t="s">
        <v>31</v>
      </c>
      <c r="Q586" t="s">
        <v>33</v>
      </c>
      <c r="R586" t="s">
        <v>275</v>
      </c>
      <c r="S586">
        <v>141.37199999999999</v>
      </c>
      <c r="T586">
        <v>2</v>
      </c>
      <c r="U586">
        <v>0.3</v>
      </c>
      <c r="V586">
        <v>-48.470400000000019</v>
      </c>
    </row>
    <row r="587" spans="1:22" x14ac:dyDescent="0.35">
      <c r="A587">
        <v>1203</v>
      </c>
      <c r="B587" t="s">
        <v>773</v>
      </c>
      <c r="C587">
        <v>2013</v>
      </c>
      <c r="D587" s="14">
        <v>41474</v>
      </c>
      <c r="E587" s="14">
        <v>41480</v>
      </c>
      <c r="F587" t="s">
        <v>42</v>
      </c>
      <c r="G587" t="s">
        <v>673</v>
      </c>
      <c r="H587" t="s">
        <v>674</v>
      </c>
      <c r="I587" t="s">
        <v>37</v>
      </c>
      <c r="J587" t="s">
        <v>27</v>
      </c>
      <c r="K587" t="s">
        <v>256</v>
      </c>
      <c r="L587" t="s">
        <v>163</v>
      </c>
      <c r="M587">
        <v>80219</v>
      </c>
      <c r="N587" t="s">
        <v>40</v>
      </c>
      <c r="O587" t="s">
        <v>434</v>
      </c>
      <c r="P587" t="s">
        <v>31</v>
      </c>
      <c r="Q587" t="s">
        <v>33</v>
      </c>
      <c r="R587" t="s">
        <v>435</v>
      </c>
      <c r="S587">
        <v>854.35200000000009</v>
      </c>
      <c r="T587">
        <v>3</v>
      </c>
      <c r="U587">
        <v>0.2</v>
      </c>
      <c r="V587">
        <v>10.679399999999873</v>
      </c>
    </row>
    <row r="588" spans="1:22" x14ac:dyDescent="0.35">
      <c r="A588">
        <v>587</v>
      </c>
      <c r="B588" t="s">
        <v>517</v>
      </c>
      <c r="C588">
        <v>2012</v>
      </c>
      <c r="D588" s="14">
        <v>41093</v>
      </c>
      <c r="E588" s="14">
        <v>41099</v>
      </c>
      <c r="F588" t="s">
        <v>42</v>
      </c>
      <c r="G588" t="s">
        <v>518</v>
      </c>
      <c r="H588" t="s">
        <v>519</v>
      </c>
      <c r="I588" t="s">
        <v>26</v>
      </c>
      <c r="J588" t="s">
        <v>27</v>
      </c>
      <c r="K588" t="s">
        <v>398</v>
      </c>
      <c r="L588" t="s">
        <v>29</v>
      </c>
      <c r="M588">
        <v>40475</v>
      </c>
      <c r="N588" t="s">
        <v>30</v>
      </c>
      <c r="O588" t="s">
        <v>386</v>
      </c>
      <c r="P588" t="s">
        <v>31</v>
      </c>
      <c r="Q588" t="s">
        <v>33</v>
      </c>
      <c r="R588" t="s">
        <v>387</v>
      </c>
      <c r="S588">
        <v>70.98</v>
      </c>
      <c r="T588">
        <v>1</v>
      </c>
      <c r="U588">
        <v>0</v>
      </c>
      <c r="V588">
        <v>4.968599999999995</v>
      </c>
    </row>
    <row r="589" spans="1:22" x14ac:dyDescent="0.35">
      <c r="A589">
        <v>1201</v>
      </c>
      <c r="B589" t="s">
        <v>773</v>
      </c>
      <c r="C589">
        <v>2013</v>
      </c>
      <c r="D589" s="14">
        <v>41474</v>
      </c>
      <c r="E589" s="14">
        <v>41480</v>
      </c>
      <c r="F589" t="s">
        <v>42</v>
      </c>
      <c r="G589" t="s">
        <v>673</v>
      </c>
      <c r="H589" t="s">
        <v>674</v>
      </c>
      <c r="I589" t="s">
        <v>37</v>
      </c>
      <c r="J589" t="s">
        <v>27</v>
      </c>
      <c r="K589" t="s">
        <v>256</v>
      </c>
      <c r="L589" t="s">
        <v>163</v>
      </c>
      <c r="M589">
        <v>80219</v>
      </c>
      <c r="N589" t="s">
        <v>40</v>
      </c>
      <c r="O589" t="s">
        <v>615</v>
      </c>
      <c r="P589" t="s">
        <v>31</v>
      </c>
      <c r="Q589" t="s">
        <v>33</v>
      </c>
      <c r="R589" t="s">
        <v>616</v>
      </c>
      <c r="S589">
        <v>544.00800000000004</v>
      </c>
      <c r="T589">
        <v>3</v>
      </c>
      <c r="U589">
        <v>0.2</v>
      </c>
      <c r="V589">
        <v>40.800600000000003</v>
      </c>
    </row>
    <row r="590" spans="1:22" x14ac:dyDescent="0.35">
      <c r="A590">
        <v>1199</v>
      </c>
      <c r="B590" t="s">
        <v>770</v>
      </c>
      <c r="C590">
        <v>2013</v>
      </c>
      <c r="D590" s="14">
        <v>41373</v>
      </c>
      <c r="E590" s="14">
        <v>41377</v>
      </c>
      <c r="F590" t="s">
        <v>42</v>
      </c>
      <c r="G590" t="s">
        <v>520</v>
      </c>
      <c r="H590" t="s">
        <v>521</v>
      </c>
      <c r="I590" t="s">
        <v>26</v>
      </c>
      <c r="J590" t="s">
        <v>27</v>
      </c>
      <c r="K590" t="s">
        <v>84</v>
      </c>
      <c r="L590" t="s">
        <v>63</v>
      </c>
      <c r="M590">
        <v>77041</v>
      </c>
      <c r="N590" t="s">
        <v>64</v>
      </c>
      <c r="O590" t="s">
        <v>771</v>
      </c>
      <c r="P590" t="s">
        <v>31</v>
      </c>
      <c r="Q590" t="s">
        <v>33</v>
      </c>
      <c r="R590" t="s">
        <v>772</v>
      </c>
      <c r="S590">
        <v>95.983999999999995</v>
      </c>
      <c r="T590">
        <v>4</v>
      </c>
      <c r="U590">
        <v>0.3</v>
      </c>
      <c r="V590">
        <v>-4.1135999999999981</v>
      </c>
    </row>
    <row r="591" spans="1:22" x14ac:dyDescent="0.35">
      <c r="A591">
        <v>1191</v>
      </c>
      <c r="B591" t="s">
        <v>765</v>
      </c>
      <c r="C591">
        <v>2014</v>
      </c>
      <c r="D591" s="14">
        <v>41697</v>
      </c>
      <c r="E591" s="14">
        <v>41699</v>
      </c>
      <c r="F591" t="s">
        <v>23</v>
      </c>
      <c r="G591" t="s">
        <v>766</v>
      </c>
      <c r="H591" t="s">
        <v>767</v>
      </c>
      <c r="I591" t="s">
        <v>61</v>
      </c>
      <c r="J591" t="s">
        <v>27</v>
      </c>
      <c r="K591" t="s">
        <v>38</v>
      </c>
      <c r="L591" t="s">
        <v>39</v>
      </c>
      <c r="M591">
        <v>90036</v>
      </c>
      <c r="N591" t="s">
        <v>40</v>
      </c>
      <c r="O591" t="s">
        <v>768</v>
      </c>
      <c r="P591" t="s">
        <v>31</v>
      </c>
      <c r="Q591" t="s">
        <v>33</v>
      </c>
      <c r="R591" t="s">
        <v>769</v>
      </c>
      <c r="S591">
        <v>892.22400000000005</v>
      </c>
      <c r="T591">
        <v>3</v>
      </c>
      <c r="U591">
        <v>0.2</v>
      </c>
      <c r="V591">
        <v>89.222400000000022</v>
      </c>
    </row>
    <row r="592" spans="1:22" x14ac:dyDescent="0.35">
      <c r="A592">
        <v>1178</v>
      </c>
      <c r="B592" t="s">
        <v>759</v>
      </c>
      <c r="C592">
        <v>2013</v>
      </c>
      <c r="D592" s="14">
        <v>41610</v>
      </c>
      <c r="E592" s="14">
        <v>41614</v>
      </c>
      <c r="F592" t="s">
        <v>42</v>
      </c>
      <c r="G592" t="s">
        <v>133</v>
      </c>
      <c r="H592" t="s">
        <v>134</v>
      </c>
      <c r="I592" t="s">
        <v>26</v>
      </c>
      <c r="J592" t="s">
        <v>27</v>
      </c>
      <c r="K592" t="s">
        <v>760</v>
      </c>
      <c r="L592" t="s">
        <v>677</v>
      </c>
      <c r="M592">
        <v>20852</v>
      </c>
      <c r="N592" t="s">
        <v>79</v>
      </c>
      <c r="O592" t="s">
        <v>761</v>
      </c>
      <c r="P592" t="s">
        <v>31</v>
      </c>
      <c r="Q592" t="s">
        <v>33</v>
      </c>
      <c r="R592" t="s">
        <v>762</v>
      </c>
      <c r="S592">
        <v>172.5</v>
      </c>
      <c r="T592">
        <v>2</v>
      </c>
      <c r="U592">
        <v>0</v>
      </c>
      <c r="V592">
        <v>51.749999999999986</v>
      </c>
    </row>
    <row r="593" spans="1:22" x14ac:dyDescent="0.35">
      <c r="A593">
        <v>1159</v>
      </c>
      <c r="B593" t="s">
        <v>754</v>
      </c>
      <c r="C593">
        <v>2013</v>
      </c>
      <c r="D593" s="14">
        <v>41458</v>
      </c>
      <c r="E593" s="14">
        <v>41463</v>
      </c>
      <c r="F593" t="s">
        <v>23</v>
      </c>
      <c r="G593" t="s">
        <v>682</v>
      </c>
      <c r="H593" t="s">
        <v>683</v>
      </c>
      <c r="I593" t="s">
        <v>37</v>
      </c>
      <c r="J593" t="s">
        <v>27</v>
      </c>
      <c r="K593" t="s">
        <v>38</v>
      </c>
      <c r="L593" t="s">
        <v>39</v>
      </c>
      <c r="M593">
        <v>90004</v>
      </c>
      <c r="N593" t="s">
        <v>40</v>
      </c>
      <c r="O593" t="s">
        <v>755</v>
      </c>
      <c r="P593" t="s">
        <v>31</v>
      </c>
      <c r="Q593" t="s">
        <v>33</v>
      </c>
      <c r="R593" t="s">
        <v>756</v>
      </c>
      <c r="S593">
        <v>195.184</v>
      </c>
      <c r="T593">
        <v>1</v>
      </c>
      <c r="U593">
        <v>0.2</v>
      </c>
      <c r="V593">
        <v>19.518400000000007</v>
      </c>
    </row>
    <row r="594" spans="1:22" x14ac:dyDescent="0.35">
      <c r="A594">
        <v>1127</v>
      </c>
      <c r="B594" t="s">
        <v>750</v>
      </c>
      <c r="C594">
        <v>2011</v>
      </c>
      <c r="D594" s="14">
        <v>40564</v>
      </c>
      <c r="E594" s="14">
        <v>40570</v>
      </c>
      <c r="F594" t="s">
        <v>42</v>
      </c>
      <c r="G594" t="s">
        <v>678</v>
      </c>
      <c r="H594" t="s">
        <v>679</v>
      </c>
      <c r="I594" t="s">
        <v>26</v>
      </c>
      <c r="J594" t="s">
        <v>27</v>
      </c>
      <c r="K594" t="s">
        <v>751</v>
      </c>
      <c r="L594" t="s">
        <v>447</v>
      </c>
      <c r="M594">
        <v>72401</v>
      </c>
      <c r="N594" t="s">
        <v>30</v>
      </c>
      <c r="O594" t="s">
        <v>434</v>
      </c>
      <c r="P594" t="s">
        <v>31</v>
      </c>
      <c r="Q594" t="s">
        <v>33</v>
      </c>
      <c r="R594" t="s">
        <v>435</v>
      </c>
      <c r="S594">
        <v>1067.94</v>
      </c>
      <c r="T594">
        <v>3</v>
      </c>
      <c r="U594">
        <v>0</v>
      </c>
      <c r="V594">
        <v>224.2673999999999</v>
      </c>
    </row>
    <row r="595" spans="1:22" x14ac:dyDescent="0.35">
      <c r="A595">
        <v>1082</v>
      </c>
      <c r="B595" t="s">
        <v>738</v>
      </c>
      <c r="C595">
        <v>2012</v>
      </c>
      <c r="D595" s="14">
        <v>41242</v>
      </c>
      <c r="E595" s="14">
        <v>41247</v>
      </c>
      <c r="F595" t="s">
        <v>42</v>
      </c>
      <c r="G595" t="s">
        <v>739</v>
      </c>
      <c r="H595" t="s">
        <v>740</v>
      </c>
      <c r="I595" t="s">
        <v>37</v>
      </c>
      <c r="J595" t="s">
        <v>27</v>
      </c>
      <c r="K595" t="s">
        <v>270</v>
      </c>
      <c r="L595" t="s">
        <v>100</v>
      </c>
      <c r="M595">
        <v>48227</v>
      </c>
      <c r="N595" t="s">
        <v>64</v>
      </c>
      <c r="O595" t="s">
        <v>741</v>
      </c>
      <c r="P595" t="s">
        <v>31</v>
      </c>
      <c r="Q595" t="s">
        <v>33</v>
      </c>
      <c r="R595" t="s">
        <v>742</v>
      </c>
      <c r="S595">
        <v>1106.9099999999999</v>
      </c>
      <c r="T595">
        <v>9</v>
      </c>
      <c r="U595">
        <v>0</v>
      </c>
      <c r="V595">
        <v>121.76009999999994</v>
      </c>
    </row>
    <row r="596" spans="1:22" x14ac:dyDescent="0.35">
      <c r="A596">
        <v>1068</v>
      </c>
      <c r="B596" t="s">
        <v>730</v>
      </c>
      <c r="C596">
        <v>2013</v>
      </c>
      <c r="D596" s="14">
        <v>41549</v>
      </c>
      <c r="E596" s="14">
        <v>41550</v>
      </c>
      <c r="F596" t="s">
        <v>85</v>
      </c>
      <c r="G596" t="s">
        <v>731</v>
      </c>
      <c r="H596" t="s">
        <v>732</v>
      </c>
      <c r="I596" t="s">
        <v>26</v>
      </c>
      <c r="J596" t="s">
        <v>27</v>
      </c>
      <c r="K596" t="s">
        <v>70</v>
      </c>
      <c r="L596" t="s">
        <v>39</v>
      </c>
      <c r="M596">
        <v>94122</v>
      </c>
      <c r="N596" t="s">
        <v>40</v>
      </c>
      <c r="O596" t="s">
        <v>123</v>
      </c>
      <c r="P596" t="s">
        <v>31</v>
      </c>
      <c r="Q596" t="s">
        <v>33</v>
      </c>
      <c r="R596" t="s">
        <v>124</v>
      </c>
      <c r="S596">
        <v>194.84800000000001</v>
      </c>
      <c r="T596">
        <v>4</v>
      </c>
      <c r="U596">
        <v>0.2</v>
      </c>
      <c r="V596">
        <v>12.177999999999983</v>
      </c>
    </row>
    <row r="597" spans="1:22" x14ac:dyDescent="0.35">
      <c r="A597">
        <v>1061</v>
      </c>
      <c r="B597" t="s">
        <v>727</v>
      </c>
      <c r="C597">
        <v>2012</v>
      </c>
      <c r="D597" s="14">
        <v>40991</v>
      </c>
      <c r="E597" s="14">
        <v>40997</v>
      </c>
      <c r="F597" t="s">
        <v>42</v>
      </c>
      <c r="G597" t="s">
        <v>358</v>
      </c>
      <c r="H597" t="s">
        <v>359</v>
      </c>
      <c r="I597" t="s">
        <v>26</v>
      </c>
      <c r="J597" t="s">
        <v>27</v>
      </c>
      <c r="K597" t="s">
        <v>84</v>
      </c>
      <c r="L597" t="s">
        <v>63</v>
      </c>
      <c r="M597">
        <v>77095</v>
      </c>
      <c r="N597" t="s">
        <v>64</v>
      </c>
      <c r="O597" t="s">
        <v>418</v>
      </c>
      <c r="P597" t="s">
        <v>31</v>
      </c>
      <c r="Q597" t="s">
        <v>33</v>
      </c>
      <c r="R597" t="s">
        <v>419</v>
      </c>
      <c r="S597">
        <v>107.77200000000001</v>
      </c>
      <c r="T597">
        <v>2</v>
      </c>
      <c r="U597">
        <v>0.3</v>
      </c>
      <c r="V597">
        <v>-29.252400000000009</v>
      </c>
    </row>
    <row r="598" spans="1:22" x14ac:dyDescent="0.35">
      <c r="A598">
        <v>1046</v>
      </c>
      <c r="B598" t="s">
        <v>719</v>
      </c>
      <c r="C598">
        <v>2014</v>
      </c>
      <c r="D598" s="14">
        <v>41925</v>
      </c>
      <c r="E598" s="14">
        <v>41929</v>
      </c>
      <c r="F598" t="s">
        <v>42</v>
      </c>
      <c r="G598" t="s">
        <v>87</v>
      </c>
      <c r="H598" t="s">
        <v>88</v>
      </c>
      <c r="I598" t="s">
        <v>61</v>
      </c>
      <c r="J598" t="s">
        <v>27</v>
      </c>
      <c r="K598" t="s">
        <v>720</v>
      </c>
      <c r="L598" t="s">
        <v>94</v>
      </c>
      <c r="M598">
        <v>61107</v>
      </c>
      <c r="N598" t="s">
        <v>64</v>
      </c>
      <c r="O598" t="s">
        <v>721</v>
      </c>
      <c r="P598" t="s">
        <v>31</v>
      </c>
      <c r="Q598" t="s">
        <v>33</v>
      </c>
      <c r="R598" t="s">
        <v>722</v>
      </c>
      <c r="S598">
        <v>254.60399999999998</v>
      </c>
      <c r="T598">
        <v>14</v>
      </c>
      <c r="U598">
        <v>0.3</v>
      </c>
      <c r="V598">
        <v>-18.185999999999993</v>
      </c>
    </row>
    <row r="599" spans="1:22" x14ac:dyDescent="0.35">
      <c r="A599">
        <v>1031</v>
      </c>
      <c r="B599" t="s">
        <v>714</v>
      </c>
      <c r="C599">
        <v>2011</v>
      </c>
      <c r="D599" s="14">
        <v>40735</v>
      </c>
      <c r="E599" s="14">
        <v>40739</v>
      </c>
      <c r="F599" t="s">
        <v>42</v>
      </c>
      <c r="G599" t="s">
        <v>372</v>
      </c>
      <c r="H599" t="s">
        <v>373</v>
      </c>
      <c r="I599" t="s">
        <v>37</v>
      </c>
      <c r="J599" t="s">
        <v>27</v>
      </c>
      <c r="K599" t="s">
        <v>326</v>
      </c>
      <c r="L599" t="s">
        <v>249</v>
      </c>
      <c r="M599">
        <v>7601</v>
      </c>
      <c r="N599" t="s">
        <v>79</v>
      </c>
      <c r="O599" t="s">
        <v>468</v>
      </c>
      <c r="P599" t="s">
        <v>31</v>
      </c>
      <c r="Q599" t="s">
        <v>33</v>
      </c>
      <c r="R599" t="s">
        <v>469</v>
      </c>
      <c r="S599">
        <v>854.94</v>
      </c>
      <c r="T599">
        <v>3</v>
      </c>
      <c r="U599">
        <v>0</v>
      </c>
      <c r="V599">
        <v>213.73500000000001</v>
      </c>
    </row>
    <row r="600" spans="1:22" x14ac:dyDescent="0.35">
      <c r="A600">
        <v>1022</v>
      </c>
      <c r="B600" t="s">
        <v>708</v>
      </c>
      <c r="C600">
        <v>2012</v>
      </c>
      <c r="D600" s="14">
        <v>41026</v>
      </c>
      <c r="E600" s="14">
        <v>41032</v>
      </c>
      <c r="F600" t="s">
        <v>42</v>
      </c>
      <c r="G600" t="s">
        <v>491</v>
      </c>
      <c r="H600" t="s">
        <v>492</v>
      </c>
      <c r="I600" t="s">
        <v>26</v>
      </c>
      <c r="J600" t="s">
        <v>27</v>
      </c>
      <c r="K600" t="s">
        <v>58</v>
      </c>
      <c r="L600" t="s">
        <v>709</v>
      </c>
      <c r="M600">
        <v>20016</v>
      </c>
      <c r="N600" t="s">
        <v>79</v>
      </c>
      <c r="O600" t="s">
        <v>710</v>
      </c>
      <c r="P600" t="s">
        <v>31</v>
      </c>
      <c r="Q600" t="s">
        <v>33</v>
      </c>
      <c r="R600" t="s">
        <v>711</v>
      </c>
      <c r="S600">
        <v>1267.53</v>
      </c>
      <c r="T600">
        <v>3</v>
      </c>
      <c r="U600">
        <v>0</v>
      </c>
      <c r="V600">
        <v>316.88249999999999</v>
      </c>
    </row>
    <row r="601" spans="1:22" x14ac:dyDescent="0.35">
      <c r="A601">
        <v>991</v>
      </c>
      <c r="B601" t="s">
        <v>702</v>
      </c>
      <c r="C601">
        <v>2012</v>
      </c>
      <c r="D601" s="14">
        <v>40997</v>
      </c>
      <c r="E601" s="14">
        <v>40999</v>
      </c>
      <c r="F601" t="s">
        <v>23</v>
      </c>
      <c r="G601" t="s">
        <v>703</v>
      </c>
      <c r="H601" t="s">
        <v>704</v>
      </c>
      <c r="I601" t="s">
        <v>61</v>
      </c>
      <c r="J601" t="s">
        <v>27</v>
      </c>
      <c r="K601" t="s">
        <v>412</v>
      </c>
      <c r="L601" t="s">
        <v>45</v>
      </c>
      <c r="M601">
        <v>32216</v>
      </c>
      <c r="N601" t="s">
        <v>30</v>
      </c>
      <c r="O601" t="s">
        <v>324</v>
      </c>
      <c r="P601" t="s">
        <v>31</v>
      </c>
      <c r="Q601" t="s">
        <v>33</v>
      </c>
      <c r="R601" t="s">
        <v>325</v>
      </c>
      <c r="S601">
        <v>1166.92</v>
      </c>
      <c r="T601">
        <v>5</v>
      </c>
      <c r="U601">
        <v>0.2</v>
      </c>
      <c r="V601">
        <v>131.27849999999995</v>
      </c>
    </row>
    <row r="602" spans="1:22" x14ac:dyDescent="0.35">
      <c r="A602">
        <v>984</v>
      </c>
      <c r="B602" t="s">
        <v>697</v>
      </c>
      <c r="C602">
        <v>2011</v>
      </c>
      <c r="D602" s="14">
        <v>40858</v>
      </c>
      <c r="E602" s="14">
        <v>40861</v>
      </c>
      <c r="F602" t="s">
        <v>23</v>
      </c>
      <c r="G602" t="s">
        <v>698</v>
      </c>
      <c r="H602" t="s">
        <v>699</v>
      </c>
      <c r="I602" t="s">
        <v>26</v>
      </c>
      <c r="J602" t="s">
        <v>27</v>
      </c>
      <c r="K602" t="s">
        <v>399</v>
      </c>
      <c r="L602" t="s">
        <v>163</v>
      </c>
      <c r="M602">
        <v>80027</v>
      </c>
      <c r="N602" t="s">
        <v>40</v>
      </c>
      <c r="O602" t="s">
        <v>654</v>
      </c>
      <c r="P602" t="s">
        <v>31</v>
      </c>
      <c r="Q602" t="s">
        <v>33</v>
      </c>
      <c r="R602" t="s">
        <v>655</v>
      </c>
      <c r="S602">
        <v>603.91999999999996</v>
      </c>
      <c r="T602">
        <v>5</v>
      </c>
      <c r="U602">
        <v>0.2</v>
      </c>
      <c r="V602">
        <v>75.489999999999924</v>
      </c>
    </row>
    <row r="603" spans="1:22" x14ac:dyDescent="0.35">
      <c r="A603">
        <v>981</v>
      </c>
      <c r="B603" t="s">
        <v>696</v>
      </c>
      <c r="C603">
        <v>2013</v>
      </c>
      <c r="D603" s="14">
        <v>41551</v>
      </c>
      <c r="E603" s="14">
        <v>41556</v>
      </c>
      <c r="F603" t="s">
        <v>42</v>
      </c>
      <c r="G603" t="s">
        <v>82</v>
      </c>
      <c r="H603" t="s">
        <v>83</v>
      </c>
      <c r="I603" t="s">
        <v>26</v>
      </c>
      <c r="J603" t="s">
        <v>27</v>
      </c>
      <c r="K603" t="s">
        <v>109</v>
      </c>
      <c r="L603" t="s">
        <v>110</v>
      </c>
      <c r="M603">
        <v>10035</v>
      </c>
      <c r="N603" t="s">
        <v>79</v>
      </c>
      <c r="O603" t="s">
        <v>626</v>
      </c>
      <c r="P603" t="s">
        <v>31</v>
      </c>
      <c r="Q603" t="s">
        <v>33</v>
      </c>
      <c r="R603" t="s">
        <v>627</v>
      </c>
      <c r="S603">
        <v>599.29200000000003</v>
      </c>
      <c r="T603">
        <v>6</v>
      </c>
      <c r="U603">
        <v>0.1</v>
      </c>
      <c r="V603">
        <v>93.223199999999977</v>
      </c>
    </row>
    <row r="604" spans="1:22" x14ac:dyDescent="0.35">
      <c r="A604">
        <v>961</v>
      </c>
      <c r="B604" t="s">
        <v>691</v>
      </c>
      <c r="C604">
        <v>2014</v>
      </c>
      <c r="D604" s="14">
        <v>41958</v>
      </c>
      <c r="E604" s="14">
        <v>41963</v>
      </c>
      <c r="F604" t="s">
        <v>42</v>
      </c>
      <c r="G604" t="s">
        <v>692</v>
      </c>
      <c r="H604" t="s">
        <v>693</v>
      </c>
      <c r="I604" t="s">
        <v>37</v>
      </c>
      <c r="J604" t="s">
        <v>27</v>
      </c>
      <c r="K604" t="s">
        <v>70</v>
      </c>
      <c r="L604" t="s">
        <v>39</v>
      </c>
      <c r="M604">
        <v>94110</v>
      </c>
      <c r="N604" t="s">
        <v>40</v>
      </c>
      <c r="O604" t="s">
        <v>288</v>
      </c>
      <c r="P604" t="s">
        <v>31</v>
      </c>
      <c r="Q604" t="s">
        <v>33</v>
      </c>
      <c r="R604" t="s">
        <v>289</v>
      </c>
      <c r="S604">
        <v>321.56799999999998</v>
      </c>
      <c r="T604">
        <v>2</v>
      </c>
      <c r="U604">
        <v>0.2</v>
      </c>
      <c r="V604">
        <v>28.137200000000007</v>
      </c>
    </row>
    <row r="605" spans="1:22" x14ac:dyDescent="0.35">
      <c r="A605">
        <v>917</v>
      </c>
      <c r="B605" t="s">
        <v>684</v>
      </c>
      <c r="C605">
        <v>2011</v>
      </c>
      <c r="D605" s="14">
        <v>40709</v>
      </c>
      <c r="E605" s="14">
        <v>40715</v>
      </c>
      <c r="F605" t="s">
        <v>42</v>
      </c>
      <c r="G605" t="s">
        <v>307</v>
      </c>
      <c r="H605" t="s">
        <v>308</v>
      </c>
      <c r="I605" t="s">
        <v>37</v>
      </c>
      <c r="J605" t="s">
        <v>27</v>
      </c>
      <c r="K605" t="s">
        <v>224</v>
      </c>
      <c r="L605" t="s">
        <v>63</v>
      </c>
      <c r="M605">
        <v>78207</v>
      </c>
      <c r="N605" t="s">
        <v>64</v>
      </c>
      <c r="O605" t="s">
        <v>468</v>
      </c>
      <c r="P605" t="s">
        <v>31</v>
      </c>
      <c r="Q605" t="s">
        <v>33</v>
      </c>
      <c r="R605" t="s">
        <v>469</v>
      </c>
      <c r="S605">
        <v>797.94399999999996</v>
      </c>
      <c r="T605">
        <v>4</v>
      </c>
      <c r="U605">
        <v>0.3</v>
      </c>
      <c r="V605">
        <v>-56.995999999999981</v>
      </c>
    </row>
    <row r="606" spans="1:22" x14ac:dyDescent="0.35">
      <c r="A606">
        <v>881</v>
      </c>
      <c r="B606" t="s">
        <v>676</v>
      </c>
      <c r="C606">
        <v>2014</v>
      </c>
      <c r="D606" s="14">
        <v>41974</v>
      </c>
      <c r="E606" s="14">
        <v>41976</v>
      </c>
      <c r="F606" t="s">
        <v>23</v>
      </c>
      <c r="G606" t="s">
        <v>59</v>
      </c>
      <c r="H606" t="s">
        <v>60</v>
      </c>
      <c r="I606" t="s">
        <v>61</v>
      </c>
      <c r="J606" t="s">
        <v>27</v>
      </c>
      <c r="K606" t="s">
        <v>109</v>
      </c>
      <c r="L606" t="s">
        <v>110</v>
      </c>
      <c r="M606">
        <v>10024</v>
      </c>
      <c r="N606" t="s">
        <v>79</v>
      </c>
      <c r="O606" t="s">
        <v>225</v>
      </c>
      <c r="P606" t="s">
        <v>31</v>
      </c>
      <c r="Q606" t="s">
        <v>33</v>
      </c>
      <c r="R606" t="s">
        <v>226</v>
      </c>
      <c r="S606">
        <v>1242.8999999999999</v>
      </c>
      <c r="T606">
        <v>5</v>
      </c>
      <c r="U606">
        <v>0.1</v>
      </c>
      <c r="V606">
        <v>262.38999999999987</v>
      </c>
    </row>
    <row r="607" spans="1:22" x14ac:dyDescent="0.35">
      <c r="A607">
        <v>848</v>
      </c>
      <c r="B607" t="s">
        <v>658</v>
      </c>
      <c r="C607">
        <v>2012</v>
      </c>
      <c r="D607" s="14">
        <v>41195</v>
      </c>
      <c r="E607" s="14">
        <v>41199</v>
      </c>
      <c r="F607" t="s">
        <v>42</v>
      </c>
      <c r="G607" t="s">
        <v>659</v>
      </c>
      <c r="H607" t="s">
        <v>660</v>
      </c>
      <c r="I607" t="s">
        <v>26</v>
      </c>
      <c r="J607" t="s">
        <v>27</v>
      </c>
      <c r="K607" t="s">
        <v>399</v>
      </c>
      <c r="L607" t="s">
        <v>29</v>
      </c>
      <c r="M607">
        <v>40214</v>
      </c>
      <c r="N607" t="s">
        <v>30</v>
      </c>
      <c r="O607" t="s">
        <v>310</v>
      </c>
      <c r="P607" t="s">
        <v>31</v>
      </c>
      <c r="Q607" t="s">
        <v>33</v>
      </c>
      <c r="R607" t="s">
        <v>311</v>
      </c>
      <c r="S607">
        <v>287.94</v>
      </c>
      <c r="T607">
        <v>3</v>
      </c>
      <c r="U607">
        <v>0</v>
      </c>
      <c r="V607">
        <v>77.743800000000022</v>
      </c>
    </row>
    <row r="608" spans="1:22" x14ac:dyDescent="0.35">
      <c r="A608">
        <v>830</v>
      </c>
      <c r="B608" t="s">
        <v>652</v>
      </c>
      <c r="C608">
        <v>2014</v>
      </c>
      <c r="D608" s="14">
        <v>41807</v>
      </c>
      <c r="E608" s="14">
        <v>41812</v>
      </c>
      <c r="F608" t="s">
        <v>23</v>
      </c>
      <c r="G608" t="s">
        <v>133</v>
      </c>
      <c r="H608" t="s">
        <v>134</v>
      </c>
      <c r="I608" t="s">
        <v>26</v>
      </c>
      <c r="J608" t="s">
        <v>27</v>
      </c>
      <c r="K608" t="s">
        <v>653</v>
      </c>
      <c r="L608" t="s">
        <v>29</v>
      </c>
      <c r="M608">
        <v>41042</v>
      </c>
      <c r="N608" t="s">
        <v>30</v>
      </c>
      <c r="O608" t="s">
        <v>654</v>
      </c>
      <c r="P608" t="s">
        <v>31</v>
      </c>
      <c r="Q608" t="s">
        <v>33</v>
      </c>
      <c r="R608" t="s">
        <v>655</v>
      </c>
      <c r="S608">
        <v>301.95999999999998</v>
      </c>
      <c r="T608">
        <v>2</v>
      </c>
      <c r="U608">
        <v>0</v>
      </c>
      <c r="V608">
        <v>90.587999999999965</v>
      </c>
    </row>
    <row r="609" spans="1:22" x14ac:dyDescent="0.35">
      <c r="A609">
        <v>820</v>
      </c>
      <c r="B609" t="s">
        <v>647</v>
      </c>
      <c r="C609">
        <v>2011</v>
      </c>
      <c r="D609" s="14">
        <v>40722</v>
      </c>
      <c r="E609" s="14">
        <v>40726</v>
      </c>
      <c r="F609" t="s">
        <v>42</v>
      </c>
      <c r="G609" t="s">
        <v>498</v>
      </c>
      <c r="H609" t="s">
        <v>499</v>
      </c>
      <c r="I609" t="s">
        <v>26</v>
      </c>
      <c r="J609" t="s">
        <v>27</v>
      </c>
      <c r="K609" t="s">
        <v>77</v>
      </c>
      <c r="L609" t="s">
        <v>78</v>
      </c>
      <c r="M609">
        <v>19140</v>
      </c>
      <c r="N609" t="s">
        <v>79</v>
      </c>
      <c r="O609" t="s">
        <v>648</v>
      </c>
      <c r="P609" t="s">
        <v>31</v>
      </c>
      <c r="Q609" t="s">
        <v>33</v>
      </c>
      <c r="R609" t="s">
        <v>649</v>
      </c>
      <c r="S609">
        <v>1228.4649999999999</v>
      </c>
      <c r="T609">
        <v>5</v>
      </c>
      <c r="U609">
        <v>0.3</v>
      </c>
      <c r="V609">
        <v>0</v>
      </c>
    </row>
    <row r="610" spans="1:22" x14ac:dyDescent="0.35">
      <c r="A610">
        <v>800</v>
      </c>
      <c r="B610" t="s">
        <v>632</v>
      </c>
      <c r="C610">
        <v>2012</v>
      </c>
      <c r="D610" s="14">
        <v>41240</v>
      </c>
      <c r="E610" s="14">
        <v>41246</v>
      </c>
      <c r="F610" t="s">
        <v>42</v>
      </c>
      <c r="G610" t="s">
        <v>633</v>
      </c>
      <c r="H610" t="s">
        <v>634</v>
      </c>
      <c r="I610" t="s">
        <v>26</v>
      </c>
      <c r="J610" t="s">
        <v>27</v>
      </c>
      <c r="K610" t="s">
        <v>635</v>
      </c>
      <c r="L610" t="s">
        <v>39</v>
      </c>
      <c r="M610">
        <v>92530</v>
      </c>
      <c r="N610" t="s">
        <v>40</v>
      </c>
      <c r="O610" t="s">
        <v>484</v>
      </c>
      <c r="P610" t="s">
        <v>31</v>
      </c>
      <c r="Q610" t="s">
        <v>33</v>
      </c>
      <c r="R610" t="s">
        <v>485</v>
      </c>
      <c r="S610">
        <v>283.92</v>
      </c>
      <c r="T610">
        <v>5</v>
      </c>
      <c r="U610">
        <v>0.2</v>
      </c>
      <c r="V610">
        <v>17.745000000000019</v>
      </c>
    </row>
    <row r="611" spans="1:22" x14ac:dyDescent="0.35">
      <c r="A611">
        <v>792</v>
      </c>
      <c r="B611" t="s">
        <v>625</v>
      </c>
      <c r="C611">
        <v>2012</v>
      </c>
      <c r="D611" s="14">
        <v>41086</v>
      </c>
      <c r="E611" s="14">
        <v>41090</v>
      </c>
      <c r="F611" t="s">
        <v>42</v>
      </c>
      <c r="G611" t="s">
        <v>439</v>
      </c>
      <c r="H611" t="s">
        <v>440</v>
      </c>
      <c r="I611" t="s">
        <v>26</v>
      </c>
      <c r="J611" t="s">
        <v>27</v>
      </c>
      <c r="K611" t="s">
        <v>398</v>
      </c>
      <c r="L611" t="s">
        <v>130</v>
      </c>
      <c r="M611">
        <v>23223</v>
      </c>
      <c r="N611" t="s">
        <v>30</v>
      </c>
      <c r="O611" t="s">
        <v>626</v>
      </c>
      <c r="P611" t="s">
        <v>31</v>
      </c>
      <c r="Q611" t="s">
        <v>33</v>
      </c>
      <c r="R611" t="s">
        <v>627</v>
      </c>
      <c r="S611">
        <v>332.94</v>
      </c>
      <c r="T611">
        <v>3</v>
      </c>
      <c r="U611">
        <v>0</v>
      </c>
      <c r="V611">
        <v>79.905599999999993</v>
      </c>
    </row>
    <row r="612" spans="1:22" x14ac:dyDescent="0.35">
      <c r="A612">
        <v>788</v>
      </c>
      <c r="B612" t="s">
        <v>620</v>
      </c>
      <c r="C612">
        <v>2012</v>
      </c>
      <c r="D612" s="14">
        <v>41255</v>
      </c>
      <c r="E612" s="14">
        <v>41259</v>
      </c>
      <c r="F612" t="s">
        <v>42</v>
      </c>
      <c r="G612" t="s">
        <v>621</v>
      </c>
      <c r="H612" t="s">
        <v>622</v>
      </c>
      <c r="I612" t="s">
        <v>26</v>
      </c>
      <c r="J612" t="s">
        <v>27</v>
      </c>
      <c r="K612" t="s">
        <v>619</v>
      </c>
      <c r="L612" t="s">
        <v>39</v>
      </c>
      <c r="M612">
        <v>93534</v>
      </c>
      <c r="N612" t="s">
        <v>40</v>
      </c>
      <c r="O612" t="s">
        <v>623</v>
      </c>
      <c r="P612" t="s">
        <v>31</v>
      </c>
      <c r="Q612" t="s">
        <v>33</v>
      </c>
      <c r="R612" t="s">
        <v>624</v>
      </c>
      <c r="S612">
        <v>348.92800000000005</v>
      </c>
      <c r="T612">
        <v>2</v>
      </c>
      <c r="U612">
        <v>0.2</v>
      </c>
      <c r="V612">
        <v>34.89279999999998</v>
      </c>
    </row>
    <row r="613" spans="1:22" x14ac:dyDescent="0.35">
      <c r="A613">
        <v>778</v>
      </c>
      <c r="B613" t="s">
        <v>614</v>
      </c>
      <c r="C613">
        <v>2012</v>
      </c>
      <c r="D613" s="14">
        <v>41142</v>
      </c>
      <c r="E613" s="14">
        <v>41144</v>
      </c>
      <c r="F613" t="s">
        <v>85</v>
      </c>
      <c r="G613" t="s">
        <v>304</v>
      </c>
      <c r="H613" t="s">
        <v>305</v>
      </c>
      <c r="I613" t="s">
        <v>61</v>
      </c>
      <c r="J613" t="s">
        <v>27</v>
      </c>
      <c r="K613" t="s">
        <v>70</v>
      </c>
      <c r="L613" t="s">
        <v>39</v>
      </c>
      <c r="M613">
        <v>94110</v>
      </c>
      <c r="N613" t="s">
        <v>40</v>
      </c>
      <c r="O613" t="s">
        <v>615</v>
      </c>
      <c r="P613" t="s">
        <v>31</v>
      </c>
      <c r="Q613" t="s">
        <v>33</v>
      </c>
      <c r="R613" t="s">
        <v>616</v>
      </c>
      <c r="S613">
        <v>544.00800000000004</v>
      </c>
      <c r="T613">
        <v>3</v>
      </c>
      <c r="U613">
        <v>0.2</v>
      </c>
      <c r="V613">
        <v>40.800600000000003</v>
      </c>
    </row>
    <row r="614" spans="1:22" x14ac:dyDescent="0.35">
      <c r="A614">
        <v>770</v>
      </c>
      <c r="B614" t="s">
        <v>607</v>
      </c>
      <c r="C614">
        <v>2013</v>
      </c>
      <c r="D614" s="14">
        <v>41414</v>
      </c>
      <c r="E614" s="14">
        <v>41419</v>
      </c>
      <c r="F614" t="s">
        <v>42</v>
      </c>
      <c r="G614" t="s">
        <v>262</v>
      </c>
      <c r="H614" t="s">
        <v>263</v>
      </c>
      <c r="I614" t="s">
        <v>26</v>
      </c>
      <c r="J614" t="s">
        <v>27</v>
      </c>
      <c r="K614" t="s">
        <v>319</v>
      </c>
      <c r="L614" t="s">
        <v>130</v>
      </c>
      <c r="M614">
        <v>22204</v>
      </c>
      <c r="N614" t="s">
        <v>30</v>
      </c>
      <c r="O614" t="s">
        <v>608</v>
      </c>
      <c r="P614" t="s">
        <v>31</v>
      </c>
      <c r="Q614" t="s">
        <v>33</v>
      </c>
      <c r="R614" t="s">
        <v>609</v>
      </c>
      <c r="S614">
        <v>641.96</v>
      </c>
      <c r="T614">
        <v>2</v>
      </c>
      <c r="U614">
        <v>0</v>
      </c>
      <c r="V614">
        <v>179.74880000000002</v>
      </c>
    </row>
    <row r="615" spans="1:22" x14ac:dyDescent="0.35">
      <c r="A615">
        <v>731</v>
      </c>
      <c r="B615" t="s">
        <v>594</v>
      </c>
      <c r="C615">
        <v>2013</v>
      </c>
      <c r="D615" s="14">
        <v>41612</v>
      </c>
      <c r="E615" s="14">
        <v>41615</v>
      </c>
      <c r="F615" t="s">
        <v>85</v>
      </c>
      <c r="G615" t="s">
        <v>595</v>
      </c>
      <c r="H615" t="s">
        <v>596</v>
      </c>
      <c r="I615" t="s">
        <v>26</v>
      </c>
      <c r="J615" t="s">
        <v>27</v>
      </c>
      <c r="K615" t="s">
        <v>597</v>
      </c>
      <c r="L615" t="s">
        <v>110</v>
      </c>
      <c r="M615">
        <v>11572</v>
      </c>
      <c r="N615" t="s">
        <v>79</v>
      </c>
      <c r="O615" t="s">
        <v>288</v>
      </c>
      <c r="P615" t="s">
        <v>31</v>
      </c>
      <c r="Q615" t="s">
        <v>33</v>
      </c>
      <c r="R615" t="s">
        <v>289</v>
      </c>
      <c r="S615">
        <v>542.64599999999996</v>
      </c>
      <c r="T615">
        <v>3</v>
      </c>
      <c r="U615">
        <v>0.1</v>
      </c>
      <c r="V615">
        <v>102.49980000000001</v>
      </c>
    </row>
    <row r="616" spans="1:22" x14ac:dyDescent="0.35">
      <c r="A616">
        <v>658</v>
      </c>
      <c r="B616" t="s">
        <v>561</v>
      </c>
      <c r="C616">
        <v>2013</v>
      </c>
      <c r="D616" s="14">
        <v>41537</v>
      </c>
      <c r="E616" s="14">
        <v>41537</v>
      </c>
      <c r="F616" t="s">
        <v>360</v>
      </c>
      <c r="G616" t="s">
        <v>562</v>
      </c>
      <c r="H616" t="s">
        <v>563</v>
      </c>
      <c r="I616" t="s">
        <v>61</v>
      </c>
      <c r="J616" t="s">
        <v>27</v>
      </c>
      <c r="K616" t="s">
        <v>162</v>
      </c>
      <c r="L616" t="s">
        <v>94</v>
      </c>
      <c r="M616">
        <v>60505</v>
      </c>
      <c r="N616" t="s">
        <v>64</v>
      </c>
      <c r="O616" t="s">
        <v>454</v>
      </c>
      <c r="P616" t="s">
        <v>31</v>
      </c>
      <c r="Q616" t="s">
        <v>33</v>
      </c>
      <c r="R616" t="s">
        <v>455</v>
      </c>
      <c r="S616">
        <v>701.37199999999996</v>
      </c>
      <c r="T616">
        <v>2</v>
      </c>
      <c r="U616">
        <v>0.3</v>
      </c>
      <c r="V616">
        <v>-50.098000000000013</v>
      </c>
    </row>
    <row r="617" spans="1:22" x14ac:dyDescent="0.35">
      <c r="A617">
        <v>636</v>
      </c>
      <c r="B617" t="s">
        <v>539</v>
      </c>
      <c r="C617">
        <v>2012</v>
      </c>
      <c r="D617" s="14">
        <v>41186</v>
      </c>
      <c r="E617" s="14">
        <v>41191</v>
      </c>
      <c r="F617" t="s">
        <v>23</v>
      </c>
      <c r="G617" t="s">
        <v>540</v>
      </c>
      <c r="H617" t="s">
        <v>541</v>
      </c>
      <c r="I617" t="s">
        <v>37</v>
      </c>
      <c r="J617" t="s">
        <v>27</v>
      </c>
      <c r="K617" t="s">
        <v>542</v>
      </c>
      <c r="L617" t="s">
        <v>352</v>
      </c>
      <c r="M617">
        <v>31088</v>
      </c>
      <c r="N617" t="s">
        <v>30</v>
      </c>
      <c r="O617" t="s">
        <v>543</v>
      </c>
      <c r="P617" t="s">
        <v>31</v>
      </c>
      <c r="Q617" t="s">
        <v>33</v>
      </c>
      <c r="R617" t="s">
        <v>544</v>
      </c>
      <c r="S617">
        <v>392.93999999999994</v>
      </c>
      <c r="T617">
        <v>3</v>
      </c>
      <c r="U617">
        <v>0</v>
      </c>
      <c r="V617">
        <v>43.223399999999984</v>
      </c>
    </row>
    <row r="618" spans="1:22" x14ac:dyDescent="0.35">
      <c r="A618">
        <v>623</v>
      </c>
      <c r="B618" t="s">
        <v>529</v>
      </c>
      <c r="C618">
        <v>2012</v>
      </c>
      <c r="D618" s="14">
        <v>41242</v>
      </c>
      <c r="E618" s="14">
        <v>41246</v>
      </c>
      <c r="F618" t="s">
        <v>42</v>
      </c>
      <c r="G618" t="s">
        <v>530</v>
      </c>
      <c r="H618" t="s">
        <v>531</v>
      </c>
      <c r="I618" t="s">
        <v>37</v>
      </c>
      <c r="J618" t="s">
        <v>27</v>
      </c>
      <c r="K618" t="s">
        <v>532</v>
      </c>
      <c r="L618" t="s">
        <v>100</v>
      </c>
      <c r="M618">
        <v>48126</v>
      </c>
      <c r="N618" t="s">
        <v>64</v>
      </c>
      <c r="O618" t="s">
        <v>533</v>
      </c>
      <c r="P618" t="s">
        <v>31</v>
      </c>
      <c r="Q618" t="s">
        <v>33</v>
      </c>
      <c r="R618" t="s">
        <v>534</v>
      </c>
      <c r="S618">
        <v>301.95999999999998</v>
      </c>
      <c r="T618">
        <v>2</v>
      </c>
      <c r="U618">
        <v>0</v>
      </c>
      <c r="V618">
        <v>87.568399999999968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zoomScale="50" zoomScaleNormal="50" workbookViewId="0">
      <selection activeCell="U10" sqref="U10"/>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2" t="s">
        <v>1851</v>
      </c>
      <c r="B11" s="1" t="e">
        <f>#REF!</f>
        <v>#REF!</v>
      </c>
      <c r="Q11" s="2"/>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EC73B-7B24-4146-AB25-F7443E620C62}">
  <dimension ref="A3:B9"/>
  <sheetViews>
    <sheetView workbookViewId="0">
      <selection activeCell="A3" sqref="A3"/>
    </sheetView>
  </sheetViews>
  <sheetFormatPr defaultRowHeight="14.5" x14ac:dyDescent="0.35"/>
  <cols>
    <col min="1" max="1" width="12.36328125" bestFit="1" customWidth="1"/>
    <col min="2" max="2" width="11.26953125" bestFit="1" customWidth="1"/>
  </cols>
  <sheetData>
    <row r="3" spans="1:2" x14ac:dyDescent="0.35">
      <c r="A3" s="25" t="s">
        <v>1852</v>
      </c>
      <c r="B3" t="s">
        <v>1870</v>
      </c>
    </row>
    <row r="4" spans="1:2" x14ac:dyDescent="0.35">
      <c r="A4" s="26" t="s">
        <v>52</v>
      </c>
      <c r="B4">
        <v>203412.73300000009</v>
      </c>
    </row>
    <row r="5" spans="1:2" x14ac:dyDescent="0.35">
      <c r="A5" s="26" t="s">
        <v>46</v>
      </c>
      <c r="B5">
        <v>206965.53200000009</v>
      </c>
    </row>
    <row r="6" spans="1:2" x14ac:dyDescent="0.35">
      <c r="A6" s="26" t="s">
        <v>47</v>
      </c>
      <c r="B6">
        <v>223843.60800000012</v>
      </c>
    </row>
    <row r="7" spans="1:2" x14ac:dyDescent="0.35">
      <c r="A7" s="26" t="s">
        <v>33</v>
      </c>
      <c r="B7">
        <v>328449.1030000007</v>
      </c>
    </row>
    <row r="8" spans="1:2" x14ac:dyDescent="0.35">
      <c r="A8" s="26" t="s">
        <v>51</v>
      </c>
      <c r="B8">
        <v>330007.05400000012</v>
      </c>
    </row>
    <row r="9" spans="1:2" x14ac:dyDescent="0.35">
      <c r="A9" s="26" t="s">
        <v>1853</v>
      </c>
      <c r="B9">
        <v>1292678.0300000012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A156F-CEF8-4BF4-B1A9-C6D48E41D8D9}">
  <dimension ref="A3:R17"/>
  <sheetViews>
    <sheetView zoomScale="68" workbookViewId="0">
      <selection activeCell="G27" sqref="G27"/>
    </sheetView>
  </sheetViews>
  <sheetFormatPr defaultRowHeight="14.5" x14ac:dyDescent="0.35"/>
  <cols>
    <col min="1" max="1" width="13.453125" bestFit="1" customWidth="1"/>
    <col min="2" max="2" width="11.81640625" bestFit="1" customWidth="1"/>
    <col min="4" max="4" width="13.453125" bestFit="1" customWidth="1"/>
    <col min="5" max="5" width="11.81640625" bestFit="1" customWidth="1"/>
    <col min="8" max="8" width="13.453125" bestFit="1" customWidth="1"/>
    <col min="9" max="10" width="14.36328125" bestFit="1" customWidth="1"/>
    <col min="13" max="13" width="13.453125" bestFit="1" customWidth="1"/>
    <col min="14" max="14" width="15.7265625" bestFit="1" customWidth="1"/>
    <col min="17" max="17" width="13.453125" bestFit="1" customWidth="1"/>
    <col min="18" max="18" width="18.1796875" bestFit="1" customWidth="1"/>
  </cols>
  <sheetData>
    <row r="3" spans="1:18" x14ac:dyDescent="0.35">
      <c r="A3" s="29" t="s">
        <v>1852</v>
      </c>
      <c r="B3" s="28" t="s">
        <v>1870</v>
      </c>
      <c r="C3" s="28"/>
      <c r="D3" s="29" t="s">
        <v>1852</v>
      </c>
      <c r="E3" s="28" t="s">
        <v>1871</v>
      </c>
      <c r="F3" s="28"/>
      <c r="G3" s="28"/>
      <c r="H3" s="29" t="s">
        <v>1852</v>
      </c>
      <c r="I3" s="28" t="s">
        <v>1875</v>
      </c>
      <c r="J3" s="28"/>
      <c r="K3" s="28"/>
      <c r="L3" s="28"/>
      <c r="M3" s="29" t="s">
        <v>1852</v>
      </c>
      <c r="N3" s="28" t="s">
        <v>1874</v>
      </c>
      <c r="O3" s="28"/>
      <c r="P3" s="28"/>
      <c r="Q3" s="29" t="s">
        <v>1852</v>
      </c>
      <c r="R3" s="28" t="s">
        <v>1876</v>
      </c>
    </row>
    <row r="4" spans="1:18" x14ac:dyDescent="0.35">
      <c r="A4" s="30" t="s">
        <v>1858</v>
      </c>
      <c r="B4" s="28">
        <v>95365.937600000019</v>
      </c>
      <c r="C4" s="28"/>
      <c r="D4" s="30" t="s">
        <v>1858</v>
      </c>
      <c r="E4" s="28">
        <v>9199.2699999999986</v>
      </c>
      <c r="F4" s="28"/>
      <c r="G4" s="28"/>
      <c r="H4" s="30" t="s">
        <v>1858</v>
      </c>
      <c r="I4" s="28">
        <v>1500</v>
      </c>
      <c r="J4" s="28"/>
      <c r="K4" s="28"/>
      <c r="L4" s="28"/>
      <c r="M4" s="30" t="s">
        <v>1858</v>
      </c>
      <c r="N4" s="28">
        <v>387</v>
      </c>
      <c r="O4" s="28"/>
      <c r="P4" s="28"/>
      <c r="Q4" s="30" t="s">
        <v>1858</v>
      </c>
      <c r="R4" s="28">
        <v>9.6462848596792869E-2</v>
      </c>
    </row>
    <row r="5" spans="1:18" x14ac:dyDescent="0.35">
      <c r="A5" s="30" t="s">
        <v>1859</v>
      </c>
      <c r="B5" s="28">
        <v>60172.649400000024</v>
      </c>
      <c r="C5" s="28"/>
      <c r="D5" s="30" t="s">
        <v>1859</v>
      </c>
      <c r="E5" s="28">
        <v>10288.898699999991</v>
      </c>
      <c r="F5" s="28"/>
      <c r="G5" s="28"/>
      <c r="H5" s="30" t="s">
        <v>1859</v>
      </c>
      <c r="I5" s="28">
        <v>1068</v>
      </c>
      <c r="J5" s="28"/>
      <c r="K5" s="28"/>
      <c r="L5" s="28"/>
      <c r="M5" s="30" t="s">
        <v>1859</v>
      </c>
      <c r="N5" s="28">
        <v>301</v>
      </c>
      <c r="O5" s="28"/>
      <c r="P5" s="28"/>
      <c r="Q5" s="30" t="s">
        <v>1859</v>
      </c>
      <c r="R5" s="28">
        <v>0.17098962406664425</v>
      </c>
    </row>
    <row r="6" spans="1:18" x14ac:dyDescent="0.35">
      <c r="A6" s="30" t="s">
        <v>1860</v>
      </c>
      <c r="B6" s="28">
        <v>199252.98399999991</v>
      </c>
      <c r="C6" s="28"/>
      <c r="D6" s="30" t="s">
        <v>1860</v>
      </c>
      <c r="E6" s="28">
        <v>26806.573700000015</v>
      </c>
      <c r="F6" s="28"/>
      <c r="G6" s="28"/>
      <c r="H6" s="30" t="s">
        <v>1860</v>
      </c>
      <c r="I6" s="28">
        <v>2491</v>
      </c>
      <c r="J6" s="28"/>
      <c r="K6" s="28"/>
      <c r="L6" s="28"/>
      <c r="M6" s="30" t="s">
        <v>1860</v>
      </c>
      <c r="N6" s="28">
        <v>680</v>
      </c>
      <c r="O6" s="28"/>
      <c r="P6" s="28"/>
      <c r="Q6" s="30" t="s">
        <v>1860</v>
      </c>
      <c r="R6" s="28">
        <v>0.13453536886554246</v>
      </c>
    </row>
    <row r="7" spans="1:18" x14ac:dyDescent="0.35">
      <c r="A7" s="30" t="s">
        <v>1861</v>
      </c>
      <c r="B7" s="28">
        <v>141851.5674</v>
      </c>
      <c r="C7" s="28"/>
      <c r="D7" s="30" t="s">
        <v>1861</v>
      </c>
      <c r="E7" s="28">
        <v>13437.806799999998</v>
      </c>
      <c r="F7" s="28"/>
      <c r="G7" s="28"/>
      <c r="H7" s="30" t="s">
        <v>1861</v>
      </c>
      <c r="I7" s="28">
        <v>2441</v>
      </c>
      <c r="J7" s="28"/>
      <c r="K7" s="28"/>
      <c r="L7" s="28"/>
      <c r="M7" s="30" t="s">
        <v>1861</v>
      </c>
      <c r="N7" s="28">
        <v>663</v>
      </c>
      <c r="O7" s="28"/>
      <c r="P7" s="28"/>
      <c r="Q7" s="30" t="s">
        <v>1861</v>
      </c>
      <c r="R7" s="28">
        <v>9.4731465053942004E-2</v>
      </c>
    </row>
    <row r="8" spans="1:18" x14ac:dyDescent="0.35">
      <c r="A8" s="30" t="s">
        <v>1862</v>
      </c>
      <c r="B8" s="28">
        <v>156122.28669999994</v>
      </c>
      <c r="C8" s="28"/>
      <c r="D8" s="30" t="s">
        <v>1862</v>
      </c>
      <c r="E8" s="28">
        <v>22308.51279999999</v>
      </c>
      <c r="F8" s="28"/>
      <c r="G8" s="28"/>
      <c r="H8" s="30" t="s">
        <v>1862</v>
      </c>
      <c r="I8" s="28">
        <v>2850</v>
      </c>
      <c r="J8" s="28"/>
      <c r="K8" s="28"/>
      <c r="L8" s="28"/>
      <c r="M8" s="30" t="s">
        <v>1862</v>
      </c>
      <c r="N8" s="28">
        <v>750</v>
      </c>
      <c r="O8" s="28"/>
      <c r="P8" s="28"/>
      <c r="Q8" s="30" t="s">
        <v>1862</v>
      </c>
      <c r="R8" s="28">
        <v>0.14289127626517142</v>
      </c>
    </row>
    <row r="9" spans="1:18" x14ac:dyDescent="0.35">
      <c r="A9" s="30" t="s">
        <v>1863</v>
      </c>
      <c r="B9" s="28">
        <v>147082.61130000011</v>
      </c>
      <c r="C9" s="28"/>
      <c r="D9" s="30" t="s">
        <v>1863</v>
      </c>
      <c r="E9" s="28">
        <v>20899.334500000012</v>
      </c>
      <c r="F9" s="28"/>
      <c r="G9" s="28"/>
      <c r="H9" s="30" t="s">
        <v>1863</v>
      </c>
      <c r="I9" s="28">
        <v>2644</v>
      </c>
      <c r="J9" s="28"/>
      <c r="K9" s="28"/>
      <c r="L9" s="28"/>
      <c r="M9" s="30" t="s">
        <v>1863</v>
      </c>
      <c r="N9" s="28">
        <v>709</v>
      </c>
      <c r="O9" s="28"/>
      <c r="P9" s="28"/>
      <c r="Q9" s="30" t="s">
        <v>1863</v>
      </c>
      <c r="R9" s="28">
        <v>0.1420924901678027</v>
      </c>
    </row>
    <row r="10" spans="1:18" x14ac:dyDescent="0.35">
      <c r="A10" s="30" t="s">
        <v>1864</v>
      </c>
      <c r="B10" s="28">
        <v>149580.83800000031</v>
      </c>
      <c r="C10" s="28"/>
      <c r="D10" s="30" t="s">
        <v>1864</v>
      </c>
      <c r="E10" s="28">
        <v>13535.38299999998</v>
      </c>
      <c r="F10" s="28"/>
      <c r="G10" s="28"/>
      <c r="H10" s="30" t="s">
        <v>1864</v>
      </c>
      <c r="I10" s="28">
        <v>2705</v>
      </c>
      <c r="J10" s="28"/>
      <c r="K10" s="28"/>
      <c r="L10" s="28"/>
      <c r="M10" s="30" t="s">
        <v>1864</v>
      </c>
      <c r="N10" s="28">
        <v>708</v>
      </c>
      <c r="O10" s="28"/>
      <c r="P10" s="28"/>
      <c r="Q10" s="30" t="s">
        <v>1864</v>
      </c>
      <c r="R10" s="28">
        <v>9.0488749635163512E-2</v>
      </c>
    </row>
    <row r="11" spans="1:18" x14ac:dyDescent="0.35">
      <c r="A11" s="30" t="s">
        <v>1865</v>
      </c>
      <c r="B11" s="28">
        <v>159589.45099999988</v>
      </c>
      <c r="C11" s="28"/>
      <c r="D11" s="30" t="s">
        <v>1865</v>
      </c>
      <c r="E11" s="28">
        <v>21896.715399999972</v>
      </c>
      <c r="F11" s="28"/>
      <c r="G11" s="28"/>
      <c r="H11" s="30" t="s">
        <v>1865</v>
      </c>
      <c r="I11" s="28">
        <v>2796</v>
      </c>
      <c r="J11" s="28"/>
      <c r="K11" s="28"/>
      <c r="L11" s="28"/>
      <c r="M11" s="30" t="s">
        <v>1865</v>
      </c>
      <c r="N11" s="28">
        <v>710</v>
      </c>
      <c r="O11" s="28"/>
      <c r="P11" s="28"/>
      <c r="Q11" s="30" t="s">
        <v>1865</v>
      </c>
      <c r="R11" s="28">
        <v>0.13720653378273723</v>
      </c>
    </row>
    <row r="12" spans="1:18" x14ac:dyDescent="0.35">
      <c r="A12" s="30" t="s">
        <v>1866</v>
      </c>
      <c r="B12" s="28">
        <v>309770.09970000025</v>
      </c>
      <c r="C12" s="28"/>
      <c r="D12" s="30" t="s">
        <v>1866</v>
      </c>
      <c r="E12" s="28">
        <v>37293.192500000034</v>
      </c>
      <c r="F12" s="28"/>
      <c r="G12" s="28"/>
      <c r="H12" s="30" t="s">
        <v>1866</v>
      </c>
      <c r="I12" s="28">
        <v>5073</v>
      </c>
      <c r="J12" s="28"/>
      <c r="K12" s="28"/>
      <c r="L12" s="28"/>
      <c r="M12" s="30" t="s">
        <v>1866</v>
      </c>
      <c r="N12" s="28">
        <v>1386</v>
      </c>
      <c r="O12" s="28"/>
      <c r="P12" s="28"/>
      <c r="Q12" s="30" t="s">
        <v>1866</v>
      </c>
      <c r="R12" s="28">
        <v>0.12038990379031732</v>
      </c>
    </row>
    <row r="13" spans="1:18" x14ac:dyDescent="0.35">
      <c r="A13" s="30" t="s">
        <v>1867</v>
      </c>
      <c r="B13" s="28">
        <v>197115.20170000009</v>
      </c>
      <c r="C13" s="28"/>
      <c r="D13" s="30" t="s">
        <v>1867</v>
      </c>
      <c r="E13" s="28">
        <v>31469.663800000035</v>
      </c>
      <c r="F13" s="28"/>
      <c r="G13" s="28"/>
      <c r="H13" s="30" t="s">
        <v>1867</v>
      </c>
      <c r="I13" s="28">
        <v>3095</v>
      </c>
      <c r="J13" s="28"/>
      <c r="K13" s="28"/>
      <c r="L13" s="28"/>
      <c r="M13" s="30" t="s">
        <v>1867</v>
      </c>
      <c r="N13" s="28">
        <v>817</v>
      </c>
      <c r="O13" s="28"/>
      <c r="P13" s="28"/>
      <c r="Q13" s="30" t="s">
        <v>1867</v>
      </c>
      <c r="R13" s="28">
        <v>0.15965112547684351</v>
      </c>
    </row>
    <row r="14" spans="1:18" x14ac:dyDescent="0.35">
      <c r="A14" s="30" t="s">
        <v>1868</v>
      </c>
      <c r="B14" s="28">
        <v>349120.07400000008</v>
      </c>
      <c r="C14" s="28"/>
      <c r="D14" s="30" t="s">
        <v>1868</v>
      </c>
      <c r="E14" s="28">
        <v>35825.536599999927</v>
      </c>
      <c r="F14" s="28"/>
      <c r="G14" s="28"/>
      <c r="H14" s="30" t="s">
        <v>1868</v>
      </c>
      <c r="I14" s="28">
        <v>5741</v>
      </c>
      <c r="J14" s="28"/>
      <c r="K14" s="28"/>
      <c r="L14" s="28"/>
      <c r="M14" s="30" t="s">
        <v>1868</v>
      </c>
      <c r="N14" s="28">
        <v>1462</v>
      </c>
      <c r="O14" s="28"/>
      <c r="P14" s="28"/>
      <c r="Q14" s="30" t="s">
        <v>1868</v>
      </c>
      <c r="R14" s="28">
        <v>0.10261666191099604</v>
      </c>
    </row>
    <row r="15" spans="1:18" x14ac:dyDescent="0.35">
      <c r="A15" s="30" t="s">
        <v>1869</v>
      </c>
      <c r="B15" s="28">
        <v>332177.15950000001</v>
      </c>
      <c r="C15" s="28"/>
      <c r="D15" s="30" t="s">
        <v>1869</v>
      </c>
      <c r="E15" s="28">
        <v>43436.13390000003</v>
      </c>
      <c r="F15" s="28"/>
      <c r="G15" s="28"/>
      <c r="H15" s="30" t="s">
        <v>1869</v>
      </c>
      <c r="I15" s="28">
        <v>5469</v>
      </c>
      <c r="J15" s="28"/>
      <c r="K15" s="28"/>
      <c r="L15" s="28"/>
      <c r="M15" s="30" t="s">
        <v>1869</v>
      </c>
      <c r="N15" s="28">
        <v>1421</v>
      </c>
      <c r="O15" s="28"/>
      <c r="P15" s="28"/>
      <c r="Q15" s="30" t="s">
        <v>1869</v>
      </c>
      <c r="R15" s="28">
        <v>0.13076195234308405</v>
      </c>
    </row>
    <row r="16" spans="1:18" x14ac:dyDescent="0.35">
      <c r="A16" s="26" t="s">
        <v>1853</v>
      </c>
      <c r="B16">
        <v>2297200.8603000008</v>
      </c>
      <c r="D16" s="26" t="s">
        <v>1853</v>
      </c>
      <c r="E16">
        <v>286397.02169999998</v>
      </c>
      <c r="H16" s="26" t="s">
        <v>1853</v>
      </c>
      <c r="I16">
        <v>37873</v>
      </c>
      <c r="M16" s="26" t="s">
        <v>1853</v>
      </c>
      <c r="N16">
        <v>9994</v>
      </c>
      <c r="Q16" s="26" t="s">
        <v>1853</v>
      </c>
      <c r="R16">
        <v>0.12467217240315856</v>
      </c>
    </row>
    <row r="17" spans="2:18" x14ac:dyDescent="0.35">
      <c r="B17" s="15">
        <f>GETPIVOTDATA("Sales",$A$3)</f>
        <v>2297200.8603000008</v>
      </c>
      <c r="E17" s="15">
        <f>GETPIVOTDATA("Profit",$D$3)</f>
        <v>286397.02169999998</v>
      </c>
      <c r="I17" s="16">
        <f>GETPIVOTDATA("Quantity",$H$3)</f>
        <v>37873</v>
      </c>
      <c r="N17" s="16">
        <f>GETPIVOTDATA("Order ID",$M$3)</f>
        <v>9994</v>
      </c>
      <c r="R17" s="17">
        <f>GETPIVOTDATA("Profit Margin",$Q$3)</f>
        <v>0.12467217240315856</v>
      </c>
    </row>
  </sheetData>
  <pageMargins left="0.7" right="0.7" top="0.75" bottom="0.75" header="0.3" footer="0.3"/>
  <drawing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D849F-133E-424C-BC85-12C1ABBC0B77}">
  <dimension ref="A3:M9"/>
  <sheetViews>
    <sheetView topLeftCell="D1" workbookViewId="0">
      <selection activeCell="I16" sqref="I16"/>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9" max="10" width="11.81640625" bestFit="1" customWidth="1"/>
    <col min="11" max="11" width="9.81640625" bestFit="1" customWidth="1"/>
    <col min="12" max="12" width="11.81640625" bestFit="1" customWidth="1"/>
    <col min="13" max="13" width="12.453125" bestFit="1" customWidth="1"/>
  </cols>
  <sheetData>
    <row r="3" spans="1:13" x14ac:dyDescent="0.35">
      <c r="A3" s="25" t="s">
        <v>1852</v>
      </c>
      <c r="B3" t="s">
        <v>1870</v>
      </c>
      <c r="C3" t="s">
        <v>1871</v>
      </c>
      <c r="D3" t="s">
        <v>1875</v>
      </c>
      <c r="E3" t="s">
        <v>1874</v>
      </c>
      <c r="F3" t="s">
        <v>1876</v>
      </c>
    </row>
    <row r="4" spans="1:13" x14ac:dyDescent="0.35">
      <c r="A4" s="26" t="s">
        <v>1854</v>
      </c>
      <c r="B4">
        <v>484247.49810000096</v>
      </c>
      <c r="C4">
        <v>49543.974100000007</v>
      </c>
      <c r="D4">
        <v>7581</v>
      </c>
      <c r="E4">
        <v>1993</v>
      </c>
      <c r="F4">
        <v>0.10231126499236715</v>
      </c>
    </row>
    <row r="5" spans="1:13" x14ac:dyDescent="0.35">
      <c r="A5" s="26" t="s">
        <v>1855</v>
      </c>
      <c r="B5">
        <v>470532.50899999985</v>
      </c>
      <c r="C5">
        <v>61618.603700000051</v>
      </c>
      <c r="D5">
        <v>7979</v>
      </c>
      <c r="E5">
        <v>2102</v>
      </c>
      <c r="F5">
        <v>0.13095504034557592</v>
      </c>
    </row>
    <row r="6" spans="1:13" x14ac:dyDescent="0.35">
      <c r="A6" s="26" t="s">
        <v>1856</v>
      </c>
      <c r="B6">
        <v>608473.83000000066</v>
      </c>
      <c r="C6">
        <v>81726.930800000177</v>
      </c>
      <c r="D6">
        <v>9810</v>
      </c>
      <c r="E6">
        <v>2580</v>
      </c>
      <c r="F6">
        <v>0.13431461924993568</v>
      </c>
    </row>
    <row r="7" spans="1:13" x14ac:dyDescent="0.35">
      <c r="A7" s="26" t="s">
        <v>1857</v>
      </c>
      <c r="B7">
        <v>733947.0231999997</v>
      </c>
      <c r="C7">
        <v>93507.513099999967</v>
      </c>
      <c r="D7">
        <v>12503</v>
      </c>
      <c r="E7">
        <v>3319</v>
      </c>
      <c r="F7">
        <v>0.12740362743390987</v>
      </c>
    </row>
    <row r="9" spans="1:13" x14ac:dyDescent="0.35">
      <c r="I9" s="18">
        <f>(GETPIVOTDATA("Sum of Sales",$A$3,"Years (Order Date)",2014)/GETPIVOTDATA("Sum of Sales",$A$3,"Years (Order Date)",2013))-1</f>
        <v>0.20620967905883303</v>
      </c>
      <c r="J9" s="18">
        <f>(GETPIVOTDATA("Sum of Profit",$A$3,"Years (Order Date)",2014)/GETPIVOTDATA("Sum of Profit",$A$3,"Years (Order Date)",2013))-1</f>
        <v>0.14414565902185772</v>
      </c>
      <c r="K9" s="18">
        <f>(GETPIVOTDATA("Sum of Quantity",$A$3,"Years (Order Date)",2014)/GETPIVOTDATA("Sum of Quantity",$A$3,"Years (Order Date)",2013))-1</f>
        <v>0.27451580020387367</v>
      </c>
      <c r="L9" s="18">
        <f>(GETPIVOTDATA("Count of Order ID",$A$3,"Years (Order Date)",2014)/GETPIVOTDATA("Count of Order ID",$A$3,"Years (Order Date)",2013))-1</f>
        <v>0.2864341085271318</v>
      </c>
      <c r="M9" s="18">
        <f>(GETPIVOTDATA("Sum of Profit Margin",$A$3,"Years (Order Date)",2014)/GETPIVOTDATA("Sum of Profit Margin",$A$3,"Years (Order Date)",2013))-1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PIE CHART</vt:lpstr>
      <vt:lpstr>Waterfall Chart</vt:lpstr>
      <vt:lpstr>MAP CHART</vt:lpstr>
      <vt:lpstr>Descriptive Analysis</vt:lpstr>
      <vt:lpstr>Regression</vt:lpstr>
      <vt:lpstr>DATA</vt:lpstr>
      <vt:lpstr>layout</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Aayushi Dosaya</cp:lastModifiedBy>
  <dcterms:created xsi:type="dcterms:W3CDTF">2015-06-05T18:17:20Z</dcterms:created>
  <dcterms:modified xsi:type="dcterms:W3CDTF">2024-09-16T16:47:52Z</dcterms:modified>
</cp:coreProperties>
</file>