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\Manajer Investasi\"/>
    </mc:Choice>
  </mc:AlternateContent>
  <xr:revisionPtr revIDLastSave="0" documentId="13_ncr:1_{09D44F7A-A867-447D-B945-F0FEEF3F4660}" xr6:coauthVersionLast="47" xr6:coauthVersionMax="47" xr10:uidLastSave="{00000000-0000-0000-0000-000000000000}"/>
  <bookViews>
    <workbookView xWindow="-108" yWindow="-108" windowWidth="19416" windowHeight="10416" firstSheet="12" activeTab="16" xr2:uid="{1A5CD351-E599-4D38-BD17-4CA2FB9B62E0}"/>
  </bookViews>
  <sheets>
    <sheet name="Kas 2019" sheetId="1" r:id="rId1"/>
    <sheet name="Ford" sheetId="2" r:id="rId2"/>
    <sheet name="Kas Jan-Mei" sheetId="3" r:id="rId3"/>
    <sheet name="Kas June 2020" sheetId="4" r:id="rId4"/>
    <sheet name="Kas July 2020" sheetId="5" r:id="rId5"/>
    <sheet name="Kas August 2020" sheetId="6" r:id="rId6"/>
    <sheet name="Kas September 2020" sheetId="7" r:id="rId7"/>
    <sheet name="Kas October 2020" sheetId="8" r:id="rId8"/>
    <sheet name="Kas November 2020" sheetId="9" r:id="rId9"/>
    <sheet name="Kas Desember 2020" sheetId="10" r:id="rId10"/>
    <sheet name="Kas Januari 2021" sheetId="11" r:id="rId11"/>
    <sheet name="Kas Mei 2021" sheetId="12" r:id="rId12"/>
    <sheet name="Kas Juni 2021" sheetId="13" r:id="rId13"/>
    <sheet name="Kas Juli 2021" sheetId="14" r:id="rId14"/>
    <sheet name="Kas Agustus 2021" sheetId="15" r:id="rId15"/>
    <sheet name="Kas Sept 2021" sheetId="16" r:id="rId16"/>
    <sheet name="Kas Okt 2022" sheetId="17" r:id="rId17"/>
    <sheet name="Sheet2" sheetId="18" r:id="rId18"/>
  </sheets>
  <definedNames>
    <definedName name="_xlnm._FilterDatabase" localSheetId="1" hidden="1">Ford!$C$3:$F$29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7" l="1"/>
  <c r="D23" i="17" s="1"/>
  <c r="E23" i="17"/>
  <c r="F30" i="2"/>
  <c r="D6" i="16"/>
  <c r="D10" i="16" s="1"/>
  <c r="E10" i="16"/>
  <c r="E13" i="15"/>
  <c r="D6" i="14"/>
  <c r="D22" i="14" s="1"/>
  <c r="E22" i="14"/>
  <c r="D24" i="17" l="1"/>
  <c r="D11" i="16"/>
  <c r="D23" i="14"/>
  <c r="D6" i="15" s="1"/>
  <c r="D13" i="15" s="1"/>
  <c r="D14" i="15" s="1"/>
  <c r="D6" i="13"/>
  <c r="D14" i="13" s="1"/>
  <c r="E14" i="13"/>
  <c r="D15" i="13" l="1"/>
  <c r="D6" i="12"/>
  <c r="D16" i="12" s="1"/>
  <c r="E16" i="12"/>
  <c r="D17" i="12" l="1"/>
  <c r="D6" i="11"/>
  <c r="D10" i="11" s="1"/>
  <c r="E10" i="11"/>
  <c r="D11" i="11" l="1"/>
  <c r="D6" i="10"/>
  <c r="D12" i="10" s="1"/>
  <c r="E12" i="10"/>
  <c r="D13" i="10" l="1"/>
  <c r="D6" i="9"/>
  <c r="D13" i="9" s="1"/>
  <c r="D14" i="9" s="1"/>
  <c r="E13" i="9"/>
  <c r="D6" i="8" l="1"/>
  <c r="E13" i="8"/>
  <c r="D6" i="7" l="1"/>
  <c r="D16" i="7" s="1"/>
  <c r="E16" i="7"/>
  <c r="D17" i="7" l="1"/>
  <c r="E24" i="6"/>
  <c r="E16" i="5" l="1"/>
  <c r="D13" i="4" l="1"/>
  <c r="E13" i="4"/>
  <c r="D14" i="4" l="1"/>
  <c r="D3" i="5" s="1"/>
  <c r="D16" i="5" s="1"/>
  <c r="D17" i="5" s="1"/>
  <c r="D6" i="6" s="1"/>
  <c r="D24" i="6" s="1"/>
  <c r="D25" i="6" s="1"/>
  <c r="L13" i="3" l="1"/>
  <c r="F28" i="2" l="1"/>
  <c r="E64" i="3" l="1"/>
  <c r="D28" i="2" l="1"/>
  <c r="D29" i="2" l="1"/>
  <c r="D60" i="3" s="1"/>
  <c r="D64" i="3" s="1"/>
  <c r="D65" i="3" s="1"/>
  <c r="E67" i="3" s="1"/>
  <c r="D41" i="1"/>
  <c r="D30" i="1" l="1"/>
  <c r="D17" i="1" l="1"/>
  <c r="D13" i="8" l="1"/>
  <c r="D14" i="8" s="1"/>
</calcChain>
</file>

<file path=xl/sharedStrings.xml><?xml version="1.0" encoding="utf-8"?>
<sst xmlns="http://schemas.openxmlformats.org/spreadsheetml/2006/main" count="371" uniqueCount="161">
  <si>
    <t>Transfer Nico</t>
  </si>
  <si>
    <t>TRSF E-BANKING DB 2209/FTSCY/WS95011</t>
  </si>
  <si>
    <t>TOTAL</t>
  </si>
  <si>
    <t>TRSF E-BANKING DB 2709/FTSCY/WS95011</t>
  </si>
  <si>
    <t>Tukar US Dollar</t>
  </si>
  <si>
    <t>Keterangan</t>
  </si>
  <si>
    <t xml:space="preserve">Cover / Plastik / Pelindung /Sarung Koper Ukuran 20 , 22, 24 , 28 Inchi Transparan </t>
  </si>
  <si>
    <t>Tas ransel anti maling ada port usb dan handset hitam air bone - Hitam</t>
  </si>
  <si>
    <t>Housing iPhone</t>
  </si>
  <si>
    <t>Kaos + Topi Militer</t>
  </si>
  <si>
    <t>makan</t>
  </si>
  <si>
    <t>makan+rokok</t>
  </si>
  <si>
    <t>cover bag</t>
  </si>
  <si>
    <t>rokok 2 bungkus</t>
  </si>
  <si>
    <t>ketoprak</t>
  </si>
  <si>
    <t>Kartu Nama</t>
  </si>
  <si>
    <t>Domain + Hosting Website</t>
  </si>
  <si>
    <t>Kop Surat: Kertas A4 80gr 1 rim (49,000) Cetak Plat 1 warna (65,000)</t>
  </si>
  <si>
    <t>Amplop Folio 100 lbr (75,000) Cetak (65,000)</t>
  </si>
  <si>
    <t>Pajak Motor: Legalisir (15,000) SKP (296,000) JR (268,000) BN (150,000) FC &amp; Materai (30,000)</t>
  </si>
  <si>
    <t>Ban  R 16</t>
  </si>
  <si>
    <t>LAW OFFICE</t>
  </si>
  <si>
    <t>SmartFren</t>
  </si>
  <si>
    <t>Smart Fren</t>
  </si>
  <si>
    <t>Padang</t>
  </si>
  <si>
    <t>Ketoprak + Fanta</t>
  </si>
  <si>
    <t>Samsung Cover</t>
  </si>
  <si>
    <t>KABEL JUMPER AKI KENMASTER 200A</t>
  </si>
  <si>
    <t>Mie Kardi</t>
  </si>
  <si>
    <t>Debet</t>
  </si>
  <si>
    <t>Kredit</t>
  </si>
  <si>
    <t>Transfer dari CIMB Niaga</t>
  </si>
  <si>
    <t>Transfer dari BCA</t>
  </si>
  <si>
    <t>Pembayaran Unit</t>
  </si>
  <si>
    <t>Tambahan Vios</t>
  </si>
  <si>
    <t>Betawi bengkel</t>
  </si>
  <si>
    <t>Pertadex</t>
  </si>
  <si>
    <t>Electric</t>
  </si>
  <si>
    <t>Kuota Smartfren</t>
  </si>
  <si>
    <t>Masker</t>
  </si>
  <si>
    <t>toolkit</t>
  </si>
  <si>
    <t>Kemeja F1</t>
  </si>
  <si>
    <t>Kunci Ban</t>
  </si>
  <si>
    <t>Karpet Karet</t>
  </si>
  <si>
    <t>Dongkrak</t>
  </si>
  <si>
    <t xml:space="preserve">GIAS (makan+kopi+rokok) </t>
  </si>
  <si>
    <t xml:space="preserve">Montir gardan + baut </t>
  </si>
  <si>
    <t>Parabola Mini</t>
  </si>
  <si>
    <t>Mutasi Cabut berkas</t>
  </si>
  <si>
    <t>cash dr om Anton</t>
  </si>
  <si>
    <t>Grab Ovo</t>
  </si>
  <si>
    <t>Makan 2 kali + Rokok</t>
  </si>
  <si>
    <t>Saldo</t>
  </si>
  <si>
    <t>FAS (Ford Service)</t>
  </si>
  <si>
    <t>Accu (925rb+475rb)</t>
  </si>
  <si>
    <t>Transfer dr Om Anton</t>
  </si>
  <si>
    <t>SKP + Fiskal</t>
  </si>
  <si>
    <t>Makan Blok M</t>
  </si>
  <si>
    <t>Tol + bensin ke Solo</t>
  </si>
  <si>
    <t>Makan blok M</t>
  </si>
  <si>
    <t>topi Cowboy</t>
  </si>
  <si>
    <t>Rokok Belanda</t>
  </si>
  <si>
    <t>Ketoprak + Captopril</t>
  </si>
  <si>
    <t>kabel Jumper accu</t>
  </si>
  <si>
    <t>Kekurangan Cabut berkas</t>
  </si>
  <si>
    <t>BPKB</t>
  </si>
  <si>
    <t>Solar</t>
  </si>
  <si>
    <t>Mutasi masuk Vios</t>
  </si>
  <si>
    <t>Mirona Bengkel</t>
  </si>
  <si>
    <t>EVR</t>
  </si>
  <si>
    <t xml:space="preserve">Solar </t>
  </si>
  <si>
    <t>Ketam &amp; Pompa</t>
  </si>
  <si>
    <t>Baterai</t>
  </si>
  <si>
    <t>Rotary Bintaro</t>
  </si>
  <si>
    <t>Go-Pay</t>
  </si>
  <si>
    <t>Nominal</t>
  </si>
  <si>
    <t>tgl</t>
  </si>
  <si>
    <t>63 jt</t>
  </si>
  <si>
    <t>Penjualan Vios Limo</t>
  </si>
  <si>
    <t>Transfer Om Anton</t>
  </si>
  <si>
    <t>Total</t>
  </si>
  <si>
    <t>30jt 2bln</t>
  </si>
  <si>
    <t>Modal</t>
  </si>
  <si>
    <t>ASETKU</t>
  </si>
  <si>
    <t>Plat &amp; Per Pintu + cuci</t>
  </si>
  <si>
    <t>Ketoprak + Softdrink</t>
  </si>
  <si>
    <t>Rokok + Nasi Padang</t>
  </si>
  <si>
    <t>Kacamata anti virus</t>
  </si>
  <si>
    <t>transfer dari Om Anton</t>
  </si>
  <si>
    <t>Date</t>
  </si>
  <si>
    <t>Profit Asetku 30jt</t>
  </si>
  <si>
    <t>Transfer dari BCA (sisa ford)</t>
  </si>
  <si>
    <t>Saldo Bulan Mei</t>
  </si>
  <si>
    <t>Paket Internet Smartfren</t>
  </si>
  <si>
    <t>Nasi Padang + Soft Drink</t>
  </si>
  <si>
    <t>Tensi-meter + Gosend</t>
  </si>
  <si>
    <t>Saldo Bulan June</t>
  </si>
  <si>
    <t>Paving Blok</t>
  </si>
  <si>
    <t>Profit Asetku 63jt</t>
  </si>
  <si>
    <t>Nasi Kuning Box + Flyer</t>
  </si>
  <si>
    <t>Ketoprak + SoftDrink</t>
  </si>
  <si>
    <t>Paket Internet SmartFren</t>
  </si>
  <si>
    <t>kabel HDMI</t>
  </si>
  <si>
    <t>Lazada (Air Purifier)</t>
  </si>
  <si>
    <t>Coocaa Smart TV + ongkir</t>
  </si>
  <si>
    <t>Bio 2000 closet</t>
  </si>
  <si>
    <t>Saldo Bulan July</t>
  </si>
  <si>
    <t>Transfer BCA dr Oom Anton</t>
  </si>
  <si>
    <t>Obat</t>
  </si>
  <si>
    <t>Soft Case &amp; Tempered Glass</t>
  </si>
  <si>
    <t>Ketoprak</t>
  </si>
  <si>
    <t>SOP 100 Plus + Ongkir</t>
  </si>
  <si>
    <t>HP Redmi 9a</t>
  </si>
  <si>
    <t>Laporan Keuangan Om Anton</t>
  </si>
  <si>
    <t>Bulan Agustus 2020</t>
  </si>
  <si>
    <t>Top Up Ovo</t>
  </si>
  <si>
    <t>Top Up Shopee Pay</t>
  </si>
  <si>
    <t>Paket Unlimited SmartFren</t>
  </si>
  <si>
    <t>Bulan September 2020</t>
  </si>
  <si>
    <t>Saldo Bulan August</t>
  </si>
  <si>
    <t>Saldo Bulan September</t>
  </si>
  <si>
    <t>Nasi Padang+Gorengan&amp;Softdrink</t>
  </si>
  <si>
    <t>Bulan Oktober 2020</t>
  </si>
  <si>
    <t>Bulan November 2020</t>
  </si>
  <si>
    <t>Saldo Bulan Oktober</t>
  </si>
  <si>
    <t>Saldo Bulan November</t>
  </si>
  <si>
    <t>Pajak Everest</t>
  </si>
  <si>
    <t>Pick Up cost Everest</t>
  </si>
  <si>
    <t>Bulan Desember 2020</t>
  </si>
  <si>
    <t>Bulan Januari 2021</t>
  </si>
  <si>
    <t>Bulan Mei 2021</t>
  </si>
  <si>
    <t>Saldo Bulan Januari</t>
  </si>
  <si>
    <t>HP Eveross</t>
  </si>
  <si>
    <t>Kartu Perdana SmartFren 41Gb</t>
  </si>
  <si>
    <t>Bulan Juni 2021</t>
  </si>
  <si>
    <t>Transfer dari bulek Ira</t>
  </si>
  <si>
    <t>Nasi Padang+Gorengan+Fanta</t>
  </si>
  <si>
    <t>Sop Kambing</t>
  </si>
  <si>
    <t>Nasi Padang+Fanta</t>
  </si>
  <si>
    <t xml:space="preserve">Rokok </t>
  </si>
  <si>
    <t>Utsukushi</t>
  </si>
  <si>
    <t>Nasi Kuning</t>
  </si>
  <si>
    <t>Ipad Charger</t>
  </si>
  <si>
    <t>SSD 120GB Kingston</t>
  </si>
  <si>
    <t>Power Bank Veger 20,000 mAh</t>
  </si>
  <si>
    <t>Bulan Juli 2021</t>
  </si>
  <si>
    <t xml:space="preserve">Celana Jeans Pendek </t>
  </si>
  <si>
    <t>Aspirin</t>
  </si>
  <si>
    <t>Masker Duckbill</t>
  </si>
  <si>
    <t>ShopeeFood</t>
  </si>
  <si>
    <t>Mie Chinese Food</t>
  </si>
  <si>
    <t>Saldo Bulan Juni</t>
  </si>
  <si>
    <t>Kaos Eyang</t>
  </si>
  <si>
    <t>Bulan Agustus 2021</t>
  </si>
  <si>
    <t>Bendera Merah putih 20x30cm</t>
  </si>
  <si>
    <t>Bulan September 2021</t>
  </si>
  <si>
    <t>Saldo Bulan Agustus</t>
  </si>
  <si>
    <t>Saldo Bulan Juli</t>
  </si>
  <si>
    <t>Mutasi + Plat</t>
  </si>
  <si>
    <t>Car</t>
  </si>
  <si>
    <t>Bulan Oktober 2021 -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</si>
</sst>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2"/>
      <color theme="1"/>
      <name val="Calisto MT"/>
      <family val="1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Segoe UI Semibold"/>
      <family val="2"/>
    </font>
    <font>
      <b/>
      <i/>
      <sz val="14"/>
      <color theme="1"/>
      <name val="Segoe UI Semibold"/>
      <family val="2"/>
    </font>
    <font>
      <b/>
      <sz val="14"/>
      <color theme="1"/>
      <name val="Segoe UI Semibold"/>
      <family val="2"/>
    </font>
    <font>
      <b/>
      <i/>
      <sz val="12"/>
      <color theme="1"/>
      <name val="Segoe UI Semibold"/>
      <family val="2"/>
    </font>
    <font>
      <sz val="12"/>
      <color theme="1"/>
      <name val="Segoe UI Semibold"/>
      <family val="2"/>
    </font>
    <font>
      <sz val="12"/>
      <color rgb="FF002060"/>
      <name val="Segoe UI Black"/>
      <family val="2"/>
    </font>
    <font>
      <sz val="14"/>
      <color rgb="FF002060"/>
      <name val="Segoe UI Black"/>
      <family val="2"/>
    </font>
    <font>
      <sz val="14"/>
      <color theme="1"/>
      <name val="Segoe UI Semibold"/>
      <family val="2"/>
    </font>
    <font>
      <b/>
      <sz val="12"/>
      <color theme="1"/>
      <name val="Segoe UI Black"/>
      <family val="2"/>
    </font>
    <font>
      <b/>
      <sz val="16"/>
      <color theme="1"/>
      <name val="MS Reference Sans Serif"/>
      <family val="2"/>
    </font>
    <font>
      <b/>
      <sz val="22"/>
      <color theme="1"/>
      <name val="MS Reference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8" xfId="1" applyNumberFormat="1" applyFont="1" applyBorder="1"/>
    <xf numFmtId="164" fontId="2" fillId="0" borderId="5" xfId="1" applyNumberFormat="1" applyFont="1" applyBorder="1"/>
    <xf numFmtId="0" fontId="2" fillId="0" borderId="1" xfId="0" applyFont="1" applyBorder="1"/>
    <xf numFmtId="164" fontId="2" fillId="0" borderId="3" xfId="1" applyNumberFormat="1" applyFont="1" applyBorder="1"/>
    <xf numFmtId="164" fontId="2" fillId="0" borderId="10" xfId="1" applyNumberFormat="1" applyFont="1" applyBorder="1"/>
    <xf numFmtId="164" fontId="2" fillId="0" borderId="12" xfId="1" applyNumberFormat="1" applyFont="1" applyBorder="1"/>
    <xf numFmtId="0" fontId="3" fillId="0" borderId="0" xfId="0" applyFont="1"/>
    <xf numFmtId="0" fontId="4" fillId="0" borderId="0" xfId="0" applyFont="1"/>
    <xf numFmtId="0" fontId="4" fillId="0" borderId="6" xfId="0" applyFont="1" applyBorder="1"/>
    <xf numFmtId="16" fontId="4" fillId="0" borderId="11" xfId="0" applyNumberFormat="1" applyFont="1" applyBorder="1"/>
    <xf numFmtId="16" fontId="4" fillId="0" borderId="4" xfId="0" applyNumberFormat="1" applyFont="1" applyBorder="1"/>
    <xf numFmtId="0" fontId="4" fillId="0" borderId="2" xfId="0" applyFont="1" applyBorder="1"/>
    <xf numFmtId="16" fontId="4" fillId="0" borderId="2" xfId="0" applyNumberFormat="1" applyFont="1" applyBorder="1"/>
    <xf numFmtId="0" fontId="4" fillId="0" borderId="9" xfId="0" applyFont="1" applyBorder="1"/>
    <xf numFmtId="0" fontId="5" fillId="0" borderId="7" xfId="0" applyFont="1" applyBorder="1" applyAlignment="1">
      <alignment horizontal="center"/>
    </xf>
    <xf numFmtId="16" fontId="4" fillId="0" borderId="9" xfId="0" applyNumberFormat="1" applyFont="1" applyBorder="1"/>
    <xf numFmtId="0" fontId="4" fillId="0" borderId="1" xfId="0" applyFont="1" applyBorder="1"/>
    <xf numFmtId="164" fontId="2" fillId="0" borderId="1" xfId="1" applyNumberFormat="1" applyFont="1" applyBorder="1"/>
    <xf numFmtId="164" fontId="2" fillId="2" borderId="15" xfId="1" applyNumberFormat="1" applyFont="1" applyFill="1" applyBorder="1"/>
    <xf numFmtId="16" fontId="4" fillId="0" borderId="1" xfId="0" applyNumberFormat="1" applyFont="1" applyBorder="1"/>
    <xf numFmtId="0" fontId="2" fillId="0" borderId="1" xfId="0" applyFont="1" applyBorder="1" applyAlignment="1">
      <alignment wrapText="1"/>
    </xf>
    <xf numFmtId="16" fontId="4" fillId="0" borderId="1" xfId="0" applyNumberFormat="1" applyFont="1" applyBorder="1" applyAlignment="1">
      <alignment vertical="center"/>
    </xf>
    <xf numFmtId="164" fontId="6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/>
    <xf numFmtId="164" fontId="2" fillId="0" borderId="22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3" xfId="1" applyNumberFormat="1" applyFont="1" applyBorder="1"/>
    <xf numFmtId="164" fontId="7" fillId="2" borderId="8" xfId="1" applyNumberFormat="1" applyFont="1" applyFill="1" applyBorder="1"/>
    <xf numFmtId="0" fontId="9" fillId="0" borderId="0" xfId="0" applyFont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164" fontId="9" fillId="4" borderId="19" xfId="1" applyNumberFormat="1" applyFont="1" applyFill="1" applyBorder="1" applyAlignment="1">
      <alignment horizontal="center"/>
    </xf>
    <xf numFmtId="164" fontId="9" fillId="4" borderId="8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7" fillId="2" borderId="1" xfId="1" applyNumberFormat="1" applyFont="1" applyFill="1" applyBorder="1"/>
    <xf numFmtId="164" fontId="7" fillId="2" borderId="3" xfId="1" applyNumberFormat="1" applyFont="1" applyFill="1" applyBorder="1"/>
    <xf numFmtId="0" fontId="8" fillId="2" borderId="2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164" fontId="9" fillId="2" borderId="22" xfId="1" applyNumberFormat="1" applyFont="1" applyFill="1" applyBorder="1" applyAlignment="1">
      <alignment horizontal="center"/>
    </xf>
    <xf numFmtId="164" fontId="9" fillId="2" borderId="28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0" xfId="0" applyFont="1" applyBorder="1"/>
    <xf numFmtId="0" fontId="2" fillId="0" borderId="18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164" fontId="2" fillId="0" borderId="31" xfId="1" applyNumberFormat="1" applyFont="1" applyBorder="1"/>
    <xf numFmtId="16" fontId="2" fillId="0" borderId="2" xfId="0" applyNumberFormat="1" applyFont="1" applyBorder="1" applyAlignment="1">
      <alignment horizontal="center"/>
    </xf>
    <xf numFmtId="164" fontId="9" fillId="0" borderId="19" xfId="1" applyNumberFormat="1" applyFont="1" applyBorder="1" applyAlignment="1">
      <alignment horizontal="center"/>
    </xf>
    <xf numFmtId="164" fontId="2" fillId="0" borderId="33" xfId="1" applyNumberFormat="1" applyFont="1" applyBorder="1"/>
    <xf numFmtId="164" fontId="7" fillId="0" borderId="32" xfId="1" applyNumberFormat="1" applyFont="1" applyBorder="1"/>
    <xf numFmtId="16" fontId="2" fillId="0" borderId="9" xfId="0" applyNumberFormat="1" applyFont="1" applyBorder="1" applyAlignment="1">
      <alignment horizontal="center"/>
    </xf>
    <xf numFmtId="0" fontId="2" fillId="0" borderId="16" xfId="0" applyFont="1" applyBorder="1"/>
    <xf numFmtId="0" fontId="11" fillId="0" borderId="0" xfId="0" applyFont="1" applyAlignment="1">
      <alignment vertical="center"/>
    </xf>
    <xf numFmtId="0" fontId="12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164" fontId="13" fillId="4" borderId="19" xfId="1" applyNumberFormat="1" applyFont="1" applyFill="1" applyBorder="1" applyAlignment="1">
      <alignment horizontal="center" vertical="center"/>
    </xf>
    <xf numFmtId="164" fontId="13" fillId="4" borderId="8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164" fontId="15" fillId="3" borderId="22" xfId="1" applyNumberFormat="1" applyFont="1" applyFill="1" applyBorder="1" applyAlignment="1">
      <alignment vertical="center"/>
    </xf>
    <xf numFmtId="164" fontId="15" fillId="0" borderId="5" xfId="1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64" fontId="15" fillId="3" borderId="23" xfId="1" applyNumberFormat="1" applyFont="1" applyFill="1" applyBorder="1" applyAlignment="1">
      <alignment vertical="center"/>
    </xf>
    <xf numFmtId="164" fontId="15" fillId="3" borderId="20" xfId="1" applyNumberFormat="1" applyFont="1" applyFill="1" applyBorder="1" applyAlignment="1">
      <alignment vertical="center"/>
    </xf>
    <xf numFmtId="164" fontId="15" fillId="0" borderId="3" xfId="1" applyNumberFormat="1" applyFont="1" applyBorder="1" applyAlignment="1">
      <alignment vertical="center"/>
    </xf>
    <xf numFmtId="164" fontId="15" fillId="3" borderId="21" xfId="1" applyNumberFormat="1" applyFont="1" applyFill="1" applyBorder="1" applyAlignment="1">
      <alignment vertical="center"/>
    </xf>
    <xf numFmtId="164" fontId="15" fillId="0" borderId="10" xfId="1" applyNumberFormat="1" applyFont="1" applyBorder="1" applyAlignment="1">
      <alignment vertical="center"/>
    </xf>
    <xf numFmtId="164" fontId="16" fillId="2" borderId="8" xfId="1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6" fontId="14" fillId="0" borderId="4" xfId="0" applyNumberFormat="1" applyFont="1" applyBorder="1" applyAlignment="1">
      <alignment horizontal="center" vertical="center"/>
    </xf>
    <xf numFmtId="16" fontId="14" fillId="0" borderId="2" xfId="0" applyNumberFormat="1" applyFont="1" applyBorder="1" applyAlignment="1">
      <alignment horizontal="center" vertical="center"/>
    </xf>
    <xf numFmtId="16" fontId="14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4" fontId="17" fillId="2" borderId="8" xfId="1" applyNumberFormat="1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164" fontId="19" fillId="4" borderId="19" xfId="1" applyNumberFormat="1" applyFont="1" applyFill="1" applyBorder="1" applyAlignment="1">
      <alignment horizontal="center" vertical="center"/>
    </xf>
    <xf numFmtId="164" fontId="19" fillId="4" borderId="8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" fontId="14" fillId="0" borderId="11" xfId="0" applyNumberFormat="1" applyFont="1" applyBorder="1" applyAlignment="1">
      <alignment horizontal="center" vertical="center"/>
    </xf>
    <xf numFmtId="164" fontId="15" fillId="3" borderId="37" xfId="1" applyNumberFormat="1" applyFont="1" applyFill="1" applyBorder="1" applyAlignment="1">
      <alignment vertical="center"/>
    </xf>
    <xf numFmtId="164" fontId="15" fillId="0" borderId="12" xfId="1" applyNumberFormat="1" applyFont="1" applyBorder="1" applyAlignment="1">
      <alignment vertical="center"/>
    </xf>
    <xf numFmtId="164" fontId="9" fillId="0" borderId="26" xfId="1" applyNumberFormat="1" applyFont="1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164" fontId="7" fillId="5" borderId="33" xfId="1" applyNumberFormat="1" applyFont="1" applyFill="1" applyBorder="1" applyAlignment="1">
      <alignment horizontal="center"/>
    </xf>
    <xf numFmtId="164" fontId="7" fillId="5" borderId="35" xfId="1" applyNumberFormat="1" applyFont="1" applyFill="1" applyBorder="1" applyAlignment="1">
      <alignment horizontal="center"/>
    </xf>
    <xf numFmtId="164" fontId="7" fillId="5" borderId="36" xfId="1" applyNumberFormat="1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64" fontId="7" fillId="0" borderId="24" xfId="1" applyNumberFormat="1" applyFont="1" applyBorder="1" applyAlignment="1">
      <alignment horizontal="center"/>
    </xf>
    <xf numFmtId="164" fontId="7" fillId="0" borderId="26" xfId="1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2" borderId="24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64" fontId="16" fillId="0" borderId="24" xfId="1" applyNumberFormat="1" applyFont="1" applyBorder="1" applyAlignment="1">
      <alignment horizontal="center" vertical="center"/>
    </xf>
    <xf numFmtId="164" fontId="16" fillId="0" borderId="26" xfId="1" applyNumberFormat="1" applyFont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027A-2703-46FF-A509-291566A7CBDF}">
  <dimension ref="B2:D41"/>
  <sheetViews>
    <sheetView topLeftCell="A16" workbookViewId="0">
      <selection activeCell="F34" sqref="F34"/>
    </sheetView>
  </sheetViews>
  <sheetFormatPr defaultColWidth="8.88671875" defaultRowHeight="15.6" x14ac:dyDescent="0.3"/>
  <cols>
    <col min="1" max="1" width="8.88671875" style="1"/>
    <col min="2" max="2" width="12.6640625" style="10" bestFit="1" customWidth="1"/>
    <col min="3" max="3" width="63.44140625" style="1" customWidth="1"/>
    <col min="4" max="4" width="13.5546875" style="2" bestFit="1" customWidth="1"/>
    <col min="5" max="16384" width="8.88671875" style="1"/>
  </cols>
  <sheetData>
    <row r="2" spans="2:4" ht="16.2" thickBot="1" x14ac:dyDescent="0.35"/>
    <row r="3" spans="2:4" ht="21.6" thickBot="1" x14ac:dyDescent="0.55000000000000004">
      <c r="B3" s="11"/>
      <c r="C3" s="17" t="s">
        <v>5</v>
      </c>
      <c r="D3" s="3"/>
    </row>
    <row r="4" spans="2:4" x14ac:dyDescent="0.3">
      <c r="B4" s="12">
        <v>43360</v>
      </c>
      <c r="C4" s="9" t="s">
        <v>7</v>
      </c>
      <c r="D4" s="8">
        <v>118000</v>
      </c>
    </row>
    <row r="5" spans="2:4" x14ac:dyDescent="0.3">
      <c r="B5" s="13">
        <v>43361</v>
      </c>
      <c r="C5" s="1" t="s">
        <v>6</v>
      </c>
      <c r="D5" s="4">
        <v>93000</v>
      </c>
    </row>
    <row r="6" spans="2:4" x14ac:dyDescent="0.3">
      <c r="B6" s="14"/>
      <c r="C6" s="5" t="s">
        <v>4</v>
      </c>
      <c r="D6" s="6">
        <v>2800000</v>
      </c>
    </row>
    <row r="7" spans="2:4" x14ac:dyDescent="0.3">
      <c r="B7" s="15">
        <v>43365</v>
      </c>
      <c r="C7" s="5" t="s">
        <v>1</v>
      </c>
      <c r="D7" s="6">
        <v>500000</v>
      </c>
    </row>
    <row r="8" spans="2:4" x14ac:dyDescent="0.3">
      <c r="B8" s="15">
        <v>43370</v>
      </c>
      <c r="C8" s="5" t="s">
        <v>3</v>
      </c>
      <c r="D8" s="6">
        <v>567890</v>
      </c>
    </row>
    <row r="9" spans="2:4" x14ac:dyDescent="0.3">
      <c r="B9" s="15">
        <v>43388</v>
      </c>
      <c r="C9" s="5" t="s">
        <v>0</v>
      </c>
      <c r="D9" s="6">
        <v>200000</v>
      </c>
    </row>
    <row r="10" spans="2:4" x14ac:dyDescent="0.3">
      <c r="B10" s="14"/>
      <c r="C10" s="5" t="s">
        <v>8</v>
      </c>
      <c r="D10" s="6">
        <v>293000</v>
      </c>
    </row>
    <row r="11" spans="2:4" x14ac:dyDescent="0.3">
      <c r="B11" s="18">
        <v>43414</v>
      </c>
      <c r="C11" s="5" t="s">
        <v>11</v>
      </c>
      <c r="D11" s="7">
        <v>108000</v>
      </c>
    </row>
    <row r="12" spans="2:4" x14ac:dyDescent="0.3">
      <c r="B12" s="18">
        <v>43423</v>
      </c>
      <c r="C12" s="5" t="s">
        <v>9</v>
      </c>
      <c r="D12" s="7">
        <v>72000</v>
      </c>
    </row>
    <row r="13" spans="2:4" x14ac:dyDescent="0.3">
      <c r="B13" s="18">
        <v>43430</v>
      </c>
      <c r="C13" s="5" t="s">
        <v>0</v>
      </c>
      <c r="D13" s="7">
        <v>200000</v>
      </c>
    </row>
    <row r="14" spans="2:4" x14ac:dyDescent="0.3">
      <c r="B14" s="18">
        <v>43432</v>
      </c>
      <c r="C14" s="5" t="s">
        <v>10</v>
      </c>
      <c r="D14" s="7">
        <v>86000</v>
      </c>
    </row>
    <row r="15" spans="2:4" x14ac:dyDescent="0.3">
      <c r="B15" s="16"/>
      <c r="C15" s="5"/>
      <c r="D15" s="7"/>
    </row>
    <row r="16" spans="2:4" ht="16.2" thickBot="1" x14ac:dyDescent="0.35">
      <c r="B16" s="16"/>
      <c r="C16" s="5"/>
      <c r="D16" s="7"/>
    </row>
    <row r="17" spans="2:4" x14ac:dyDescent="0.3">
      <c r="B17" s="95" t="s">
        <v>2</v>
      </c>
      <c r="C17" s="96"/>
      <c r="D17" s="21">
        <f>SUM(D2:D16)</f>
        <v>5037890</v>
      </c>
    </row>
    <row r="18" spans="2:4" x14ac:dyDescent="0.3">
      <c r="B18" s="19"/>
      <c r="C18" s="5"/>
      <c r="D18" s="20"/>
    </row>
    <row r="19" spans="2:4" x14ac:dyDescent="0.3">
      <c r="B19" s="22">
        <v>43805</v>
      </c>
      <c r="C19" s="5" t="s">
        <v>20</v>
      </c>
      <c r="D19" s="20">
        <v>586335</v>
      </c>
    </row>
    <row r="20" spans="2:4" x14ac:dyDescent="0.3">
      <c r="B20" s="22">
        <v>43809</v>
      </c>
      <c r="C20" s="5" t="s">
        <v>12</v>
      </c>
      <c r="D20" s="20">
        <v>35000</v>
      </c>
    </row>
    <row r="21" spans="2:4" ht="31.2" x14ac:dyDescent="0.3">
      <c r="B21" s="24">
        <v>43830</v>
      </c>
      <c r="C21" s="23" t="s">
        <v>19</v>
      </c>
      <c r="D21" s="20">
        <v>759000</v>
      </c>
    </row>
    <row r="22" spans="2:4" x14ac:dyDescent="0.3">
      <c r="B22" s="22">
        <v>43475</v>
      </c>
      <c r="C22" s="5" t="s">
        <v>13</v>
      </c>
      <c r="D22" s="20">
        <v>56000</v>
      </c>
    </row>
    <row r="23" spans="2:4" x14ac:dyDescent="0.3">
      <c r="B23" s="22">
        <v>43824</v>
      </c>
      <c r="C23" s="5" t="s">
        <v>14</v>
      </c>
      <c r="D23" s="20">
        <v>50000</v>
      </c>
    </row>
    <row r="24" spans="2:4" x14ac:dyDescent="0.3">
      <c r="B24" s="19"/>
      <c r="C24" s="5"/>
      <c r="D24" s="20"/>
    </row>
    <row r="25" spans="2:4" x14ac:dyDescent="0.3">
      <c r="B25" s="97" t="s">
        <v>21</v>
      </c>
      <c r="C25" s="26" t="s">
        <v>15</v>
      </c>
      <c r="D25" s="27">
        <v>80000</v>
      </c>
    </row>
    <row r="26" spans="2:4" x14ac:dyDescent="0.3">
      <c r="B26" s="98"/>
      <c r="C26" s="26" t="s">
        <v>16</v>
      </c>
      <c r="D26" s="27">
        <v>350000</v>
      </c>
    </row>
    <row r="27" spans="2:4" x14ac:dyDescent="0.3">
      <c r="B27" s="98"/>
      <c r="C27" s="26" t="s">
        <v>17</v>
      </c>
      <c r="D27" s="27">
        <v>114000</v>
      </c>
    </row>
    <row r="28" spans="2:4" x14ac:dyDescent="0.3">
      <c r="B28" s="99"/>
      <c r="C28" s="26" t="s">
        <v>18</v>
      </c>
      <c r="D28" s="27">
        <v>140000</v>
      </c>
    </row>
    <row r="29" spans="2:4" x14ac:dyDescent="0.3">
      <c r="B29" s="19"/>
      <c r="C29" s="5"/>
      <c r="D29" s="20"/>
    </row>
    <row r="30" spans="2:4" x14ac:dyDescent="0.3">
      <c r="B30" s="19"/>
      <c r="C30" s="5"/>
      <c r="D30" s="25">
        <f>SUM(D19:D29)</f>
        <v>2170335</v>
      </c>
    </row>
    <row r="31" spans="2:4" x14ac:dyDescent="0.3">
      <c r="B31" s="19"/>
      <c r="C31" s="5"/>
      <c r="D31" s="20"/>
    </row>
    <row r="32" spans="2:4" x14ac:dyDescent="0.3">
      <c r="B32" s="19"/>
      <c r="C32" s="5"/>
      <c r="D32" s="20"/>
    </row>
    <row r="33" spans="2:4" x14ac:dyDescent="0.3">
      <c r="B33" s="19"/>
      <c r="C33" s="5" t="s">
        <v>22</v>
      </c>
      <c r="D33" s="20">
        <v>30000</v>
      </c>
    </row>
    <row r="34" spans="2:4" x14ac:dyDescent="0.3">
      <c r="B34" s="19"/>
      <c r="C34" s="5" t="s">
        <v>25</v>
      </c>
      <c r="D34" s="20">
        <v>50000</v>
      </c>
    </row>
    <row r="35" spans="2:4" x14ac:dyDescent="0.3">
      <c r="B35" s="19"/>
      <c r="C35" s="5" t="s">
        <v>26</v>
      </c>
      <c r="D35" s="20">
        <v>119800</v>
      </c>
    </row>
    <row r="36" spans="2:4" x14ac:dyDescent="0.3">
      <c r="B36" s="19"/>
      <c r="C36" s="5" t="s">
        <v>24</v>
      </c>
      <c r="D36" s="20">
        <v>46000</v>
      </c>
    </row>
    <row r="37" spans="2:4" x14ac:dyDescent="0.3">
      <c r="B37" s="19"/>
      <c r="C37" s="5" t="s">
        <v>23</v>
      </c>
      <c r="D37" s="20">
        <v>30000</v>
      </c>
    </row>
    <row r="38" spans="2:4" x14ac:dyDescent="0.3">
      <c r="B38" s="19"/>
      <c r="C38" s="5" t="s">
        <v>27</v>
      </c>
      <c r="D38" s="20">
        <v>59000</v>
      </c>
    </row>
    <row r="39" spans="2:4" x14ac:dyDescent="0.3">
      <c r="B39" s="19"/>
      <c r="C39" s="5" t="s">
        <v>28</v>
      </c>
      <c r="D39" s="20">
        <v>42000</v>
      </c>
    </row>
    <row r="40" spans="2:4" x14ac:dyDescent="0.3">
      <c r="B40" s="19"/>
      <c r="C40" s="5"/>
      <c r="D40" s="20"/>
    </row>
    <row r="41" spans="2:4" x14ac:dyDescent="0.3">
      <c r="B41" s="19"/>
      <c r="C41" s="28" t="s">
        <v>2</v>
      </c>
      <c r="D41" s="29">
        <f>SUM(D33:D40)</f>
        <v>376800</v>
      </c>
    </row>
  </sheetData>
  <mergeCells count="2">
    <mergeCell ref="B17:C17"/>
    <mergeCell ref="B25:B28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4E4B-FD9B-458C-85EF-57CE0C7FCFE6}">
  <dimension ref="B2:E13"/>
  <sheetViews>
    <sheetView topLeftCell="A3" workbookViewId="0">
      <selection activeCell="H10" sqref="H10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128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44166</v>
      </c>
      <c r="C6" s="69" t="s">
        <v>125</v>
      </c>
      <c r="D6" s="70">
        <f>'Kas November 2020'!D14:E14</f>
        <v>2848310</v>
      </c>
      <c r="E6" s="71"/>
    </row>
    <row r="7" spans="2:5" ht="24" customHeight="1" x14ac:dyDescent="0.3">
      <c r="B7" s="80">
        <v>44537</v>
      </c>
      <c r="C7" s="72" t="s">
        <v>126</v>
      </c>
      <c r="D7" s="73"/>
      <c r="E7" s="71">
        <v>4112000</v>
      </c>
    </row>
    <row r="8" spans="2:5" ht="24" customHeight="1" x14ac:dyDescent="0.3">
      <c r="B8" s="80"/>
      <c r="C8" s="69" t="s">
        <v>127</v>
      </c>
      <c r="D8" s="73"/>
      <c r="E8" s="71">
        <v>577500</v>
      </c>
    </row>
    <row r="9" spans="2:5" ht="24" customHeight="1" x14ac:dyDescent="0.3">
      <c r="B9" s="80">
        <v>44175</v>
      </c>
      <c r="C9" s="72" t="s">
        <v>117</v>
      </c>
      <c r="D9" s="73"/>
      <c r="E9" s="71">
        <v>80000</v>
      </c>
    </row>
    <row r="10" spans="2:5" ht="24" customHeight="1" x14ac:dyDescent="0.3">
      <c r="B10" s="80">
        <v>44183</v>
      </c>
      <c r="C10" s="72" t="s">
        <v>90</v>
      </c>
      <c r="D10" s="73">
        <v>802191</v>
      </c>
      <c r="E10" s="71"/>
    </row>
    <row r="11" spans="2:5" ht="24" customHeight="1" thickBot="1" x14ac:dyDescent="0.35">
      <c r="B11" s="83"/>
      <c r="C11" s="72"/>
      <c r="D11" s="76"/>
      <c r="E11" s="77"/>
    </row>
    <row r="12" spans="2:5" s="85" customFormat="1" ht="24" customHeight="1" thickBot="1" x14ac:dyDescent="0.35">
      <c r="B12" s="123" t="s">
        <v>2</v>
      </c>
      <c r="C12" s="124"/>
      <c r="D12" s="84">
        <f>SUM(D4:D11)</f>
        <v>3650501</v>
      </c>
      <c r="E12" s="84">
        <f>SUM(E4:E11)</f>
        <v>4769500</v>
      </c>
    </row>
    <row r="13" spans="2:5" ht="24" customHeight="1" thickBot="1" x14ac:dyDescent="0.35">
      <c r="B13" s="119" t="s">
        <v>52</v>
      </c>
      <c r="C13" s="120"/>
      <c r="D13" s="121">
        <f>D12-E12</f>
        <v>-1118999</v>
      </c>
      <c r="E13" s="122"/>
    </row>
  </sheetData>
  <mergeCells count="5">
    <mergeCell ref="B2:E2"/>
    <mergeCell ref="B3:E3"/>
    <mergeCell ref="B12:C12"/>
    <mergeCell ref="B13:C13"/>
    <mergeCell ref="D13:E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C4FB-C440-4136-AF0E-4FCFDE5E1819}">
  <dimension ref="B2:E11"/>
  <sheetViews>
    <sheetView workbookViewId="0">
      <selection activeCell="K3" sqref="K3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129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44197</v>
      </c>
      <c r="C6" s="69" t="s">
        <v>125</v>
      </c>
      <c r="D6" s="70">
        <f>'Kas Desember 2020'!D13:E13</f>
        <v>-1118999</v>
      </c>
      <c r="E6" s="71"/>
    </row>
    <row r="7" spans="2:5" ht="24" customHeight="1" x14ac:dyDescent="0.3">
      <c r="B7" s="80">
        <v>44203</v>
      </c>
      <c r="C7" s="72" t="s">
        <v>117</v>
      </c>
      <c r="D7" s="73"/>
      <c r="E7" s="71">
        <v>80000</v>
      </c>
    </row>
    <row r="8" spans="2:5" ht="24" customHeight="1" x14ac:dyDescent="0.3">
      <c r="B8" s="80">
        <v>44207</v>
      </c>
      <c r="C8" s="72" t="s">
        <v>98</v>
      </c>
      <c r="D8" s="73">
        <v>1684601</v>
      </c>
      <c r="E8" s="71"/>
    </row>
    <row r="9" spans="2:5" ht="24" customHeight="1" thickBot="1" x14ac:dyDescent="0.35">
      <c r="B9" s="83"/>
      <c r="C9" s="72"/>
      <c r="D9" s="76"/>
      <c r="E9" s="77"/>
    </row>
    <row r="10" spans="2:5" s="85" customFormat="1" ht="24" customHeight="1" thickBot="1" x14ac:dyDescent="0.35">
      <c r="B10" s="123" t="s">
        <v>2</v>
      </c>
      <c r="C10" s="124"/>
      <c r="D10" s="84">
        <f>SUM(D4:D9)</f>
        <v>565602</v>
      </c>
      <c r="E10" s="84">
        <f>SUM(E4:E9)</f>
        <v>80000</v>
      </c>
    </row>
    <row r="11" spans="2:5" ht="24" customHeight="1" thickBot="1" x14ac:dyDescent="0.35">
      <c r="B11" s="119" t="s">
        <v>52</v>
      </c>
      <c r="C11" s="120"/>
      <c r="D11" s="121">
        <f>D10-E10</f>
        <v>485602</v>
      </c>
      <c r="E11" s="122"/>
    </row>
  </sheetData>
  <mergeCells count="5">
    <mergeCell ref="B2:E2"/>
    <mergeCell ref="B3:E3"/>
    <mergeCell ref="B10:C10"/>
    <mergeCell ref="B11:C11"/>
    <mergeCell ref="D11:E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DD20-E160-4801-9E3D-0D5EE148DD91}">
  <dimension ref="B2:E17"/>
  <sheetViews>
    <sheetView workbookViewId="0">
      <selection activeCell="J9" sqref="J9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130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131</v>
      </c>
      <c r="D6" s="70">
        <f>'Kas Januari 2021'!D11:E11</f>
        <v>485602</v>
      </c>
      <c r="E6" s="71"/>
    </row>
    <row r="7" spans="2:5" ht="24" customHeight="1" x14ac:dyDescent="0.3">
      <c r="B7" s="80">
        <v>44231</v>
      </c>
      <c r="C7" s="72" t="s">
        <v>117</v>
      </c>
      <c r="D7" s="73"/>
      <c r="E7" s="71">
        <v>80000</v>
      </c>
    </row>
    <row r="8" spans="2:5" ht="24" customHeight="1" x14ac:dyDescent="0.3">
      <c r="B8" s="80">
        <v>44259</v>
      </c>
      <c r="C8" s="72" t="s">
        <v>117</v>
      </c>
      <c r="D8" s="73"/>
      <c r="E8" s="71">
        <v>80000</v>
      </c>
    </row>
    <row r="9" spans="2:5" ht="24" customHeight="1" x14ac:dyDescent="0.3">
      <c r="B9" s="80">
        <v>44287</v>
      </c>
      <c r="C9" s="72" t="s">
        <v>117</v>
      </c>
      <c r="D9" s="73"/>
      <c r="E9" s="71">
        <v>80000</v>
      </c>
    </row>
    <row r="10" spans="2:5" ht="24" customHeight="1" x14ac:dyDescent="0.3">
      <c r="B10" s="80">
        <v>44315</v>
      </c>
      <c r="C10" s="72" t="s">
        <v>117</v>
      </c>
      <c r="D10" s="73"/>
      <c r="E10" s="71">
        <v>80000</v>
      </c>
    </row>
    <row r="11" spans="2:5" ht="24" customHeight="1" x14ac:dyDescent="0.3">
      <c r="B11" s="80">
        <v>44340</v>
      </c>
      <c r="C11" s="72" t="s">
        <v>132</v>
      </c>
      <c r="D11" s="73"/>
      <c r="E11" s="71">
        <v>982000</v>
      </c>
    </row>
    <row r="12" spans="2:5" ht="24" customHeight="1" x14ac:dyDescent="0.3">
      <c r="B12" s="80"/>
      <c r="C12" s="72" t="s">
        <v>133</v>
      </c>
      <c r="D12" s="73"/>
      <c r="E12" s="71">
        <v>36000</v>
      </c>
    </row>
    <row r="13" spans="2:5" ht="24" customHeight="1" x14ac:dyDescent="0.3">
      <c r="B13" s="80">
        <v>44343</v>
      </c>
      <c r="C13" s="72" t="s">
        <v>117</v>
      </c>
      <c r="D13" s="73"/>
      <c r="E13" s="71">
        <v>80000</v>
      </c>
    </row>
    <row r="14" spans="2:5" ht="24" customHeight="1" x14ac:dyDescent="0.3">
      <c r="B14" s="91">
        <v>44346</v>
      </c>
      <c r="C14" s="72" t="s">
        <v>117</v>
      </c>
      <c r="D14" s="73"/>
      <c r="E14" s="71">
        <v>95000</v>
      </c>
    </row>
    <row r="15" spans="2:5" ht="24" customHeight="1" thickBot="1" x14ac:dyDescent="0.35">
      <c r="B15" s="83"/>
      <c r="C15" s="72"/>
      <c r="D15" s="76"/>
      <c r="E15" s="77"/>
    </row>
    <row r="16" spans="2:5" s="85" customFormat="1" ht="24" customHeight="1" thickBot="1" x14ac:dyDescent="0.35">
      <c r="B16" s="123" t="s">
        <v>2</v>
      </c>
      <c r="C16" s="124"/>
      <c r="D16" s="84">
        <f>SUM(D4:D15)</f>
        <v>485602</v>
      </c>
      <c r="E16" s="84">
        <f>SUM(E4:E15)</f>
        <v>1513000</v>
      </c>
    </row>
    <row r="17" spans="2:5" ht="24" customHeight="1" thickBot="1" x14ac:dyDescent="0.35">
      <c r="B17" s="119" t="s">
        <v>52</v>
      </c>
      <c r="C17" s="120"/>
      <c r="D17" s="121">
        <f>D16-E16</f>
        <v>-1027398</v>
      </c>
      <c r="E17" s="122"/>
    </row>
  </sheetData>
  <mergeCells count="5">
    <mergeCell ref="B2:E2"/>
    <mergeCell ref="B3:E3"/>
    <mergeCell ref="B16:C16"/>
    <mergeCell ref="B17:C17"/>
    <mergeCell ref="D17:E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E67-9A47-4FDF-B1E2-668BD3B94534}">
  <dimension ref="B2:E15"/>
  <sheetViews>
    <sheetView topLeftCell="A3" workbookViewId="0">
      <selection activeCell="G9" sqref="G9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134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92</v>
      </c>
      <c r="D6" s="70">
        <f>'Kas Mei 2021'!D17:E17</f>
        <v>-1027398</v>
      </c>
      <c r="E6" s="71"/>
    </row>
    <row r="7" spans="2:5" ht="24" customHeight="1" x14ac:dyDescent="0.3">
      <c r="B7" s="80">
        <v>44350</v>
      </c>
      <c r="C7" s="72" t="s">
        <v>135</v>
      </c>
      <c r="D7" s="73">
        <v>2000111</v>
      </c>
      <c r="E7" s="71"/>
    </row>
    <row r="8" spans="2:5" ht="24" customHeight="1" x14ac:dyDescent="0.3">
      <c r="B8" s="80">
        <v>44361</v>
      </c>
      <c r="C8" s="72" t="s">
        <v>136</v>
      </c>
      <c r="D8" s="73"/>
      <c r="E8" s="71">
        <v>76000</v>
      </c>
    </row>
    <row r="9" spans="2:5" ht="24" customHeight="1" x14ac:dyDescent="0.3">
      <c r="B9" s="80"/>
      <c r="C9" s="72" t="s">
        <v>137</v>
      </c>
      <c r="D9" s="73"/>
      <c r="E9" s="71">
        <v>110000</v>
      </c>
    </row>
    <row r="10" spans="2:5" ht="24" customHeight="1" x14ac:dyDescent="0.3">
      <c r="B10" s="80">
        <v>44371</v>
      </c>
      <c r="C10" s="72" t="s">
        <v>117</v>
      </c>
      <c r="D10" s="73"/>
      <c r="E10" s="71">
        <v>80000</v>
      </c>
    </row>
    <row r="11" spans="2:5" ht="24" customHeight="1" x14ac:dyDescent="0.3">
      <c r="B11" s="80">
        <v>44375</v>
      </c>
      <c r="C11" s="72" t="s">
        <v>117</v>
      </c>
      <c r="D11" s="73"/>
      <c r="E11" s="71">
        <v>80000</v>
      </c>
    </row>
    <row r="12" spans="2:5" ht="24" customHeight="1" x14ac:dyDescent="0.3">
      <c r="B12" s="80"/>
      <c r="C12" s="72" t="s">
        <v>110</v>
      </c>
      <c r="D12" s="73"/>
      <c r="E12" s="71">
        <v>42000</v>
      </c>
    </row>
    <row r="13" spans="2:5" ht="24" customHeight="1" thickBot="1" x14ac:dyDescent="0.35">
      <c r="B13" s="83"/>
      <c r="C13" s="72"/>
      <c r="D13" s="76"/>
      <c r="E13" s="77"/>
    </row>
    <row r="14" spans="2:5" s="85" customFormat="1" ht="24" customHeight="1" thickBot="1" x14ac:dyDescent="0.35">
      <c r="B14" s="123" t="s">
        <v>2</v>
      </c>
      <c r="C14" s="124"/>
      <c r="D14" s="84">
        <f>SUM(D4:D13)</f>
        <v>972713</v>
      </c>
      <c r="E14" s="84">
        <f>SUM(E4:E13)</f>
        <v>388000</v>
      </c>
    </row>
    <row r="15" spans="2:5" ht="24" customHeight="1" thickBot="1" x14ac:dyDescent="0.35">
      <c r="B15" s="119" t="s">
        <v>52</v>
      </c>
      <c r="C15" s="120"/>
      <c r="D15" s="121">
        <f>D14-E14</f>
        <v>584713</v>
      </c>
      <c r="E15" s="122"/>
    </row>
  </sheetData>
  <mergeCells count="5">
    <mergeCell ref="B2:E2"/>
    <mergeCell ref="B3:E3"/>
    <mergeCell ref="B14:C14"/>
    <mergeCell ref="B15:C15"/>
    <mergeCell ref="D15:E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93E5-C7DD-4608-9BB3-FD631820979C}">
  <dimension ref="B2:E23"/>
  <sheetViews>
    <sheetView topLeftCell="A8" zoomScale="80" zoomScaleNormal="80" workbookViewId="0">
      <selection activeCell="H20" sqref="H20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145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151</v>
      </c>
      <c r="D6" s="70">
        <f>'Kas Juni 2021'!D15:E15</f>
        <v>584713</v>
      </c>
      <c r="E6" s="71"/>
    </row>
    <row r="7" spans="2:5" ht="24" customHeight="1" x14ac:dyDescent="0.3">
      <c r="B7" s="80">
        <v>44380</v>
      </c>
      <c r="C7" s="72" t="s">
        <v>135</v>
      </c>
      <c r="D7" s="73">
        <v>3000000</v>
      </c>
      <c r="E7" s="71"/>
    </row>
    <row r="8" spans="2:5" ht="24" customHeight="1" x14ac:dyDescent="0.3">
      <c r="B8" s="80"/>
      <c r="C8" s="72" t="s">
        <v>138</v>
      </c>
      <c r="D8" s="73"/>
      <c r="E8" s="71">
        <v>73000</v>
      </c>
    </row>
    <row r="9" spans="2:5" ht="24" customHeight="1" x14ac:dyDescent="0.3">
      <c r="B9" s="80"/>
      <c r="C9" s="72" t="s">
        <v>139</v>
      </c>
      <c r="D9" s="73"/>
      <c r="E9" s="71">
        <v>45400</v>
      </c>
    </row>
    <row r="10" spans="2:5" ht="24" customHeight="1" x14ac:dyDescent="0.3">
      <c r="B10" s="80">
        <v>44381</v>
      </c>
      <c r="C10" s="72" t="s">
        <v>140</v>
      </c>
      <c r="D10" s="73"/>
      <c r="E10" s="71">
        <v>1659000</v>
      </c>
    </row>
    <row r="11" spans="2:5" ht="24" customHeight="1" x14ac:dyDescent="0.3">
      <c r="B11" s="80">
        <v>44383</v>
      </c>
      <c r="C11" s="72" t="s">
        <v>142</v>
      </c>
      <c r="D11" s="73"/>
      <c r="E11" s="71">
        <v>43200</v>
      </c>
    </row>
    <row r="12" spans="2:5" ht="24" customHeight="1" x14ac:dyDescent="0.3">
      <c r="B12" s="80"/>
      <c r="C12" s="72" t="s">
        <v>143</v>
      </c>
      <c r="D12" s="73"/>
      <c r="E12" s="71">
        <v>293200</v>
      </c>
    </row>
    <row r="13" spans="2:5" ht="24" customHeight="1" x14ac:dyDescent="0.3">
      <c r="B13" s="80"/>
      <c r="C13" s="72" t="s">
        <v>144</v>
      </c>
      <c r="D13" s="73"/>
      <c r="E13" s="71">
        <v>97500</v>
      </c>
    </row>
    <row r="14" spans="2:5" ht="24" customHeight="1" x14ac:dyDescent="0.3">
      <c r="B14" s="80">
        <v>44391</v>
      </c>
      <c r="C14" s="72" t="s">
        <v>141</v>
      </c>
      <c r="D14" s="73"/>
      <c r="E14" s="71">
        <v>895000</v>
      </c>
    </row>
    <row r="15" spans="2:5" ht="24" customHeight="1" x14ac:dyDescent="0.3">
      <c r="B15" s="80">
        <v>44395</v>
      </c>
      <c r="C15" s="72" t="s">
        <v>150</v>
      </c>
      <c r="D15" s="73"/>
      <c r="E15" s="71">
        <v>82000</v>
      </c>
    </row>
    <row r="16" spans="2:5" ht="24" customHeight="1" x14ac:dyDescent="0.3">
      <c r="B16" s="80">
        <v>44399</v>
      </c>
      <c r="C16" s="72" t="s">
        <v>117</v>
      </c>
      <c r="D16" s="73"/>
      <c r="E16" s="71">
        <v>80000</v>
      </c>
    </row>
    <row r="17" spans="2:5" ht="24" customHeight="1" x14ac:dyDescent="0.3">
      <c r="B17" s="80">
        <v>44405</v>
      </c>
      <c r="C17" s="72" t="s">
        <v>147</v>
      </c>
      <c r="D17" s="73"/>
      <c r="E17" s="71">
        <v>170600</v>
      </c>
    </row>
    <row r="18" spans="2:5" ht="24" customHeight="1" x14ac:dyDescent="0.3">
      <c r="B18" s="80"/>
      <c r="C18" s="72" t="s">
        <v>148</v>
      </c>
      <c r="D18" s="73"/>
      <c r="E18" s="71">
        <v>69398</v>
      </c>
    </row>
    <row r="19" spans="2:5" ht="24" customHeight="1" x14ac:dyDescent="0.3">
      <c r="B19" s="80">
        <v>44406</v>
      </c>
      <c r="C19" s="72" t="s">
        <v>117</v>
      </c>
      <c r="D19" s="73"/>
      <c r="E19" s="71">
        <v>80000</v>
      </c>
    </row>
    <row r="20" spans="2:5" ht="24" customHeight="1" x14ac:dyDescent="0.3">
      <c r="B20" s="91">
        <v>44408</v>
      </c>
      <c r="C20" s="72" t="s">
        <v>146</v>
      </c>
      <c r="D20" s="92"/>
      <c r="E20" s="93">
        <v>176800</v>
      </c>
    </row>
    <row r="21" spans="2:5" ht="24" customHeight="1" thickBot="1" x14ac:dyDescent="0.35">
      <c r="B21" s="83"/>
      <c r="C21" s="72" t="s">
        <v>149</v>
      </c>
      <c r="D21" s="76"/>
      <c r="E21" s="77">
        <v>28000</v>
      </c>
    </row>
    <row r="22" spans="2:5" s="85" customFormat="1" ht="24" customHeight="1" thickBot="1" x14ac:dyDescent="0.35">
      <c r="B22" s="123" t="s">
        <v>2</v>
      </c>
      <c r="C22" s="124"/>
      <c r="D22" s="84">
        <f>SUM(D4:D21)</f>
        <v>3584713</v>
      </c>
      <c r="E22" s="84">
        <f>SUM(E4:E21)</f>
        <v>3793098</v>
      </c>
    </row>
    <row r="23" spans="2:5" ht="24" customHeight="1" thickBot="1" x14ac:dyDescent="0.35">
      <c r="B23" s="119" t="s">
        <v>52</v>
      </c>
      <c r="C23" s="120"/>
      <c r="D23" s="121">
        <f>D22-E22</f>
        <v>-208385</v>
      </c>
      <c r="E23" s="122"/>
    </row>
  </sheetData>
  <mergeCells count="5">
    <mergeCell ref="B2:E2"/>
    <mergeCell ref="B3:E3"/>
    <mergeCell ref="B22:C22"/>
    <mergeCell ref="B23:C23"/>
    <mergeCell ref="D23:E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7C6-EB20-4D9A-B062-B8B8587C43AC}">
  <dimension ref="B2:E14"/>
  <sheetViews>
    <sheetView topLeftCell="A3" workbookViewId="0">
      <selection activeCell="H13" sqref="H13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153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157</v>
      </c>
      <c r="D6" s="70">
        <f>'Kas Juli 2021'!D23:E23</f>
        <v>-208385</v>
      </c>
      <c r="E6" s="71"/>
    </row>
    <row r="7" spans="2:5" ht="24" customHeight="1" x14ac:dyDescent="0.3">
      <c r="B7" s="80">
        <v>44409</v>
      </c>
      <c r="C7" s="72" t="s">
        <v>152</v>
      </c>
      <c r="D7" s="73"/>
      <c r="E7" s="71">
        <v>96655</v>
      </c>
    </row>
    <row r="8" spans="2:5" ht="24" customHeight="1" x14ac:dyDescent="0.3">
      <c r="B8" s="80">
        <v>44413</v>
      </c>
      <c r="C8" s="72" t="s">
        <v>154</v>
      </c>
      <c r="D8" s="73"/>
      <c r="E8" s="71">
        <v>49749</v>
      </c>
    </row>
    <row r="9" spans="2:5" ht="24" customHeight="1" x14ac:dyDescent="0.3">
      <c r="B9" s="80">
        <v>44427</v>
      </c>
      <c r="C9" s="72" t="s">
        <v>117</v>
      </c>
      <c r="D9" s="73"/>
      <c r="E9" s="71">
        <v>80000</v>
      </c>
    </row>
    <row r="10" spans="2:5" ht="24" customHeight="1" x14ac:dyDescent="0.3">
      <c r="B10" s="80">
        <v>44432</v>
      </c>
      <c r="C10" s="72" t="s">
        <v>25</v>
      </c>
      <c r="D10" s="73"/>
      <c r="E10" s="71">
        <v>57000</v>
      </c>
    </row>
    <row r="11" spans="2:5" ht="24" customHeight="1" x14ac:dyDescent="0.3">
      <c r="B11" s="80">
        <v>44434</v>
      </c>
      <c r="C11" s="72" t="s">
        <v>117</v>
      </c>
      <c r="D11" s="73"/>
      <c r="E11" s="71">
        <v>80000</v>
      </c>
    </row>
    <row r="12" spans="2:5" ht="24" customHeight="1" thickBot="1" x14ac:dyDescent="0.35">
      <c r="B12" s="83"/>
      <c r="C12" s="72"/>
      <c r="D12" s="76"/>
      <c r="E12" s="77"/>
    </row>
    <row r="13" spans="2:5" s="85" customFormat="1" ht="24" customHeight="1" thickBot="1" x14ac:dyDescent="0.35">
      <c r="B13" s="123" t="s">
        <v>2</v>
      </c>
      <c r="C13" s="124"/>
      <c r="D13" s="84">
        <f>SUM(D4:D12)</f>
        <v>-208385</v>
      </c>
      <c r="E13" s="84">
        <f>SUM(E4:E12)</f>
        <v>363404</v>
      </c>
    </row>
    <row r="14" spans="2:5" ht="24" customHeight="1" thickBot="1" x14ac:dyDescent="0.35">
      <c r="B14" s="119" t="s">
        <v>52</v>
      </c>
      <c r="C14" s="120"/>
      <c r="D14" s="121">
        <f>D13-E13</f>
        <v>-571789</v>
      </c>
      <c r="E14" s="122"/>
    </row>
  </sheetData>
  <mergeCells count="5">
    <mergeCell ref="B2:E2"/>
    <mergeCell ref="B3:E3"/>
    <mergeCell ref="B13:C13"/>
    <mergeCell ref="B14:C14"/>
    <mergeCell ref="D14:E1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7CF9-1621-48B5-B53D-6F7D1CF3F040}">
  <dimension ref="B2:E11"/>
  <sheetViews>
    <sheetView zoomScaleNormal="100" workbookViewId="0">
      <selection activeCell="D11" sqref="D11:E11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155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156</v>
      </c>
      <c r="D6" s="70">
        <f>'Kas Agustus 2021'!D14:E14</f>
        <v>-571789</v>
      </c>
      <c r="E6" s="71"/>
    </row>
    <row r="7" spans="2:5" ht="24" customHeight="1" x14ac:dyDescent="0.3">
      <c r="B7" s="80">
        <v>44450</v>
      </c>
      <c r="C7" s="72" t="s">
        <v>117</v>
      </c>
      <c r="D7" s="73"/>
      <c r="E7" s="71">
        <v>80000</v>
      </c>
    </row>
    <row r="8" spans="2:5" ht="24" customHeight="1" x14ac:dyDescent="0.3">
      <c r="B8" s="80">
        <v>44455</v>
      </c>
      <c r="C8" s="72" t="s">
        <v>117</v>
      </c>
      <c r="D8" s="73"/>
      <c r="E8" s="71">
        <v>80000</v>
      </c>
    </row>
    <row r="9" spans="2:5" ht="24" customHeight="1" thickBot="1" x14ac:dyDescent="0.35">
      <c r="B9" s="83"/>
      <c r="C9" s="72"/>
      <c r="D9" s="76"/>
      <c r="E9" s="77"/>
    </row>
    <row r="10" spans="2:5" s="85" customFormat="1" ht="24" customHeight="1" thickBot="1" x14ac:dyDescent="0.35">
      <c r="B10" s="123" t="s">
        <v>2</v>
      </c>
      <c r="C10" s="124"/>
      <c r="D10" s="84">
        <f>SUM(D4:D9)</f>
        <v>-571789</v>
      </c>
      <c r="E10" s="84">
        <f>SUM(E4:E9)</f>
        <v>160000</v>
      </c>
    </row>
    <row r="11" spans="2:5" ht="24" customHeight="1" thickBot="1" x14ac:dyDescent="0.35">
      <c r="B11" s="119" t="s">
        <v>52</v>
      </c>
      <c r="C11" s="120"/>
      <c r="D11" s="121">
        <f>D10-E10</f>
        <v>-731789</v>
      </c>
      <c r="E11" s="122"/>
    </row>
  </sheetData>
  <mergeCells count="5">
    <mergeCell ref="B2:E2"/>
    <mergeCell ref="B3:E3"/>
    <mergeCell ref="B10:C10"/>
    <mergeCell ref="B11:C11"/>
    <mergeCell ref="D11:E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388B-4C93-4AF7-AAB2-D3DF89F558E2}">
  <dimension ref="B2:E24"/>
  <sheetViews>
    <sheetView tabSelected="1" zoomScale="80" zoomScaleNormal="80" workbookViewId="0">
      <selection activeCell="K6" sqref="K6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160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/>
      <c r="C6" s="69" t="s">
        <v>120</v>
      </c>
      <c r="D6" s="70">
        <f>'Kas Sept 2021'!D11:E11</f>
        <v>-731789</v>
      </c>
      <c r="E6" s="71"/>
    </row>
    <row r="7" spans="2:5" ht="24" customHeight="1" x14ac:dyDescent="0.3">
      <c r="B7" s="80">
        <v>44844</v>
      </c>
      <c r="C7" s="72" t="s">
        <v>135</v>
      </c>
      <c r="D7" s="73">
        <v>2000000</v>
      </c>
      <c r="E7" s="71"/>
    </row>
    <row r="8" spans="2:5" ht="24" customHeight="1" x14ac:dyDescent="0.3">
      <c r="B8" s="80">
        <v>44848</v>
      </c>
      <c r="C8" s="72" t="s">
        <v>117</v>
      </c>
      <c r="D8" s="73"/>
      <c r="E8" s="71">
        <v>80000</v>
      </c>
    </row>
    <row r="9" spans="2:5" ht="24" customHeight="1" x14ac:dyDescent="0.3">
      <c r="B9" s="80">
        <v>44856</v>
      </c>
      <c r="C9" s="72" t="s">
        <v>117</v>
      </c>
      <c r="D9" s="73"/>
      <c r="E9" s="71">
        <v>80000</v>
      </c>
    </row>
    <row r="10" spans="2:5" ht="24" customHeight="1" x14ac:dyDescent="0.3">
      <c r="B10" s="80">
        <v>44876</v>
      </c>
      <c r="C10" s="72" t="s">
        <v>117</v>
      </c>
      <c r="D10" s="73"/>
      <c r="E10" s="71">
        <v>80000</v>
      </c>
    </row>
    <row r="11" spans="2:5" ht="24" customHeight="1" x14ac:dyDescent="0.3">
      <c r="B11" s="80">
        <v>44884</v>
      </c>
      <c r="C11" s="72" t="s">
        <v>117</v>
      </c>
      <c r="D11" s="73"/>
      <c r="E11" s="71">
        <v>80000</v>
      </c>
    </row>
    <row r="12" spans="2:5" ht="24" customHeight="1" x14ac:dyDescent="0.3">
      <c r="B12" s="80">
        <v>44902</v>
      </c>
      <c r="C12" s="72" t="s">
        <v>126</v>
      </c>
      <c r="D12" s="73"/>
      <c r="E12" s="71">
        <v>4689500</v>
      </c>
    </row>
    <row r="13" spans="2:5" ht="24" customHeight="1" x14ac:dyDescent="0.3">
      <c r="B13" s="80">
        <v>44904</v>
      </c>
      <c r="C13" s="72" t="s">
        <v>117</v>
      </c>
      <c r="D13" s="73"/>
      <c r="E13" s="71">
        <v>80000</v>
      </c>
    </row>
    <row r="14" spans="2:5" ht="24" customHeight="1" x14ac:dyDescent="0.3">
      <c r="B14" s="80">
        <v>44912</v>
      </c>
      <c r="C14" s="72" t="s">
        <v>117</v>
      </c>
      <c r="D14" s="73"/>
      <c r="E14" s="71">
        <v>80000</v>
      </c>
    </row>
    <row r="15" spans="2:5" ht="24" customHeight="1" x14ac:dyDescent="0.3">
      <c r="B15" s="80">
        <v>44575</v>
      </c>
      <c r="C15" s="72" t="s">
        <v>117</v>
      </c>
      <c r="D15" s="73"/>
      <c r="E15" s="71">
        <v>80000</v>
      </c>
    </row>
    <row r="16" spans="2:5" ht="24" customHeight="1" x14ac:dyDescent="0.3">
      <c r="B16" s="80">
        <v>44595</v>
      </c>
      <c r="C16" s="72" t="s">
        <v>117</v>
      </c>
      <c r="D16" s="73"/>
      <c r="E16" s="71">
        <v>80000</v>
      </c>
    </row>
    <row r="17" spans="2:5" ht="24" customHeight="1" x14ac:dyDescent="0.3">
      <c r="B17" s="80">
        <v>44608</v>
      </c>
      <c r="C17" s="72" t="s">
        <v>117</v>
      </c>
      <c r="D17" s="73"/>
      <c r="E17" s="71">
        <v>80000</v>
      </c>
    </row>
    <row r="18" spans="2:5" ht="24" customHeight="1" x14ac:dyDescent="0.3">
      <c r="B18" s="80">
        <v>44623</v>
      </c>
      <c r="C18" s="72" t="s">
        <v>117</v>
      </c>
      <c r="D18" s="73"/>
      <c r="E18" s="71">
        <v>80000</v>
      </c>
    </row>
    <row r="19" spans="2:5" ht="24" customHeight="1" x14ac:dyDescent="0.3">
      <c r="B19" s="80">
        <v>44637</v>
      </c>
      <c r="C19" s="72" t="s">
        <v>117</v>
      </c>
      <c r="D19" s="73"/>
      <c r="E19" s="71">
        <v>80000</v>
      </c>
    </row>
    <row r="20" spans="2:5" ht="24" customHeight="1" x14ac:dyDescent="0.3">
      <c r="B20" s="80">
        <v>44651</v>
      </c>
      <c r="C20" s="72" t="s">
        <v>117</v>
      </c>
      <c r="D20" s="73"/>
      <c r="E20" s="71">
        <v>80000</v>
      </c>
    </row>
    <row r="21" spans="2:5" ht="24" customHeight="1" x14ac:dyDescent="0.3">
      <c r="B21" s="91"/>
      <c r="C21" s="72"/>
      <c r="D21" s="92"/>
      <c r="E21" s="93"/>
    </row>
    <row r="22" spans="2:5" ht="24" customHeight="1" thickBot="1" x14ac:dyDescent="0.35">
      <c r="B22" s="83"/>
      <c r="C22" s="72"/>
      <c r="D22" s="76"/>
      <c r="E22" s="77"/>
    </row>
    <row r="23" spans="2:5" s="85" customFormat="1" ht="24" customHeight="1" thickBot="1" x14ac:dyDescent="0.35">
      <c r="B23" s="123" t="s">
        <v>2</v>
      </c>
      <c r="C23" s="124"/>
      <c r="D23" s="84">
        <f>SUM(D4:D22)</f>
        <v>1268211</v>
      </c>
      <c r="E23" s="84">
        <f>SUM(E4:E22)</f>
        <v>5649500</v>
      </c>
    </row>
    <row r="24" spans="2:5" ht="24" customHeight="1" thickBot="1" x14ac:dyDescent="0.35">
      <c r="B24" s="119" t="s">
        <v>52</v>
      </c>
      <c r="C24" s="120"/>
      <c r="D24" s="121">
        <f>D23-E23</f>
        <v>-4381289</v>
      </c>
      <c r="E24" s="122"/>
    </row>
  </sheetData>
  <mergeCells count="5">
    <mergeCell ref="B2:E2"/>
    <mergeCell ref="B3:E3"/>
    <mergeCell ref="B23:C23"/>
    <mergeCell ref="B24:C24"/>
    <mergeCell ref="D24:E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E1B7-93DD-40F5-ADD9-A1C931F5077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695D-2447-4544-9FE8-974E552E09BF}">
  <dimension ref="B2:H30"/>
  <sheetViews>
    <sheetView topLeftCell="A12" workbookViewId="0">
      <selection activeCell="K10" sqref="K10"/>
    </sheetView>
  </sheetViews>
  <sheetFormatPr defaultColWidth="8.88671875" defaultRowHeight="15.6" x14ac:dyDescent="0.3"/>
  <cols>
    <col min="1" max="2" width="8.88671875" style="1"/>
    <col min="3" max="3" width="24.44140625" style="1" bestFit="1" customWidth="1"/>
    <col min="4" max="4" width="13.5546875" style="2" bestFit="1" customWidth="1"/>
    <col min="5" max="5" width="8.88671875" style="47"/>
    <col min="6" max="6" width="16" style="2" bestFit="1" customWidth="1"/>
    <col min="7" max="7" width="8.88671875" style="1"/>
    <col min="8" max="8" width="12.33203125" style="1" bestFit="1" customWidth="1"/>
    <col min="9" max="16384" width="8.88671875" style="1"/>
  </cols>
  <sheetData>
    <row r="2" spans="2:8" ht="16.2" thickBot="1" x14ac:dyDescent="0.35"/>
    <row r="3" spans="2:8" s="35" customFormat="1" ht="18" x14ac:dyDescent="0.35">
      <c r="B3" s="43"/>
      <c r="C3" s="44" t="s">
        <v>5</v>
      </c>
      <c r="D3" s="45" t="s">
        <v>29</v>
      </c>
      <c r="E3" s="44" t="s">
        <v>159</v>
      </c>
      <c r="F3" s="46" t="s">
        <v>30</v>
      </c>
    </row>
    <row r="4" spans="2:8" x14ac:dyDescent="0.3">
      <c r="B4" s="15">
        <v>43635</v>
      </c>
      <c r="C4" s="5" t="s">
        <v>32</v>
      </c>
      <c r="D4" s="20">
        <v>22000000</v>
      </c>
      <c r="E4" s="48"/>
      <c r="F4" s="6"/>
    </row>
    <row r="5" spans="2:8" x14ac:dyDescent="0.3">
      <c r="B5" s="15">
        <v>43636</v>
      </c>
      <c r="C5" s="5" t="s">
        <v>32</v>
      </c>
      <c r="D5" s="20">
        <v>77000000</v>
      </c>
      <c r="E5" s="48"/>
      <c r="F5" s="6"/>
    </row>
    <row r="6" spans="2:8" x14ac:dyDescent="0.3">
      <c r="B6" s="15">
        <v>43637</v>
      </c>
      <c r="C6" s="5" t="s">
        <v>31</v>
      </c>
      <c r="D6" s="20">
        <v>25000000</v>
      </c>
      <c r="E6" s="48"/>
      <c r="F6" s="6"/>
    </row>
    <row r="7" spans="2:8" x14ac:dyDescent="0.3">
      <c r="B7" s="15"/>
      <c r="C7" s="5" t="s">
        <v>33</v>
      </c>
      <c r="D7" s="20"/>
      <c r="E7" s="48" t="s">
        <v>69</v>
      </c>
      <c r="F7" s="6">
        <v>89000000</v>
      </c>
      <c r="H7" s="6">
        <v>91750000</v>
      </c>
    </row>
    <row r="8" spans="2:8" x14ac:dyDescent="0.3">
      <c r="B8" s="15"/>
      <c r="C8" s="5" t="s">
        <v>34</v>
      </c>
      <c r="D8" s="20"/>
      <c r="E8" s="48"/>
      <c r="F8" s="6">
        <v>7000000</v>
      </c>
    </row>
    <row r="9" spans="2:8" x14ac:dyDescent="0.3">
      <c r="B9" s="15"/>
      <c r="C9" s="5" t="s">
        <v>35</v>
      </c>
      <c r="D9" s="20"/>
      <c r="E9" s="48" t="s">
        <v>69</v>
      </c>
      <c r="F9" s="6">
        <v>2400000</v>
      </c>
    </row>
    <row r="10" spans="2:8" x14ac:dyDescent="0.3">
      <c r="B10" s="14"/>
      <c r="C10" s="5" t="s">
        <v>36</v>
      </c>
      <c r="D10" s="20"/>
      <c r="E10" s="48"/>
      <c r="F10" s="6">
        <v>150000</v>
      </c>
    </row>
    <row r="11" spans="2:8" x14ac:dyDescent="0.3">
      <c r="B11" s="15"/>
      <c r="C11" s="5" t="s">
        <v>37</v>
      </c>
      <c r="D11" s="20"/>
      <c r="E11" s="48"/>
      <c r="F11" s="6">
        <v>2500000</v>
      </c>
    </row>
    <row r="12" spans="2:8" x14ac:dyDescent="0.3">
      <c r="B12" s="15"/>
      <c r="C12" s="5" t="s">
        <v>46</v>
      </c>
      <c r="D12" s="20"/>
      <c r="E12" s="48" t="s">
        <v>69</v>
      </c>
      <c r="F12" s="6">
        <v>250000</v>
      </c>
    </row>
    <row r="13" spans="2:8" x14ac:dyDescent="0.3">
      <c r="B13" s="15"/>
      <c r="C13" s="5" t="s">
        <v>48</v>
      </c>
      <c r="D13" s="20"/>
      <c r="E13" s="48" t="s">
        <v>69</v>
      </c>
      <c r="F13" s="6">
        <v>2200000</v>
      </c>
    </row>
    <row r="14" spans="2:8" x14ac:dyDescent="0.3">
      <c r="B14" s="15"/>
      <c r="C14" s="5" t="s">
        <v>63</v>
      </c>
      <c r="D14" s="20"/>
      <c r="E14" s="48"/>
      <c r="F14" s="6">
        <v>67000</v>
      </c>
    </row>
    <row r="15" spans="2:8" x14ac:dyDescent="0.3">
      <c r="B15" s="15"/>
      <c r="C15" s="5" t="s">
        <v>54</v>
      </c>
      <c r="D15" s="20"/>
      <c r="E15" s="48" t="s">
        <v>69</v>
      </c>
      <c r="F15" s="6">
        <v>1500000</v>
      </c>
    </row>
    <row r="16" spans="2:8" x14ac:dyDescent="0.3">
      <c r="B16" s="15"/>
      <c r="C16" s="5" t="s">
        <v>53</v>
      </c>
      <c r="D16" s="20"/>
      <c r="E16" s="48" t="s">
        <v>69</v>
      </c>
      <c r="F16" s="6">
        <v>4712500</v>
      </c>
      <c r="H16" s="6">
        <v>6712500</v>
      </c>
    </row>
    <row r="17" spans="2:6" x14ac:dyDescent="0.3">
      <c r="B17" s="15"/>
      <c r="C17" s="5" t="s">
        <v>55</v>
      </c>
      <c r="D17" s="20">
        <v>10000000</v>
      </c>
      <c r="E17" s="48"/>
      <c r="F17" s="6"/>
    </row>
    <row r="18" spans="2:6" x14ac:dyDescent="0.3">
      <c r="B18" s="15"/>
      <c r="C18" s="5" t="s">
        <v>56</v>
      </c>
      <c r="D18" s="20"/>
      <c r="E18" s="48"/>
      <c r="F18" s="6">
        <v>18200000</v>
      </c>
    </row>
    <row r="19" spans="2:6" x14ac:dyDescent="0.3">
      <c r="B19" s="15">
        <v>43788</v>
      </c>
      <c r="C19" s="5" t="s">
        <v>64</v>
      </c>
      <c r="D19" s="20"/>
      <c r="E19" s="48" t="s">
        <v>69</v>
      </c>
      <c r="F19" s="6">
        <v>178000</v>
      </c>
    </row>
    <row r="20" spans="2:6" x14ac:dyDescent="0.3">
      <c r="B20" s="15"/>
      <c r="C20" s="5" t="s">
        <v>158</v>
      </c>
      <c r="D20" s="20"/>
      <c r="E20" s="48" t="s">
        <v>69</v>
      </c>
      <c r="F20" s="6">
        <v>7083200</v>
      </c>
    </row>
    <row r="21" spans="2:6" x14ac:dyDescent="0.3">
      <c r="B21" s="15"/>
      <c r="C21" s="5" t="s">
        <v>65</v>
      </c>
      <c r="D21" s="20"/>
      <c r="E21" s="48" t="s">
        <v>69</v>
      </c>
      <c r="F21" s="6">
        <v>375000</v>
      </c>
    </row>
    <row r="22" spans="2:6" x14ac:dyDescent="0.3">
      <c r="B22" s="15">
        <v>44191</v>
      </c>
      <c r="C22" s="5" t="s">
        <v>55</v>
      </c>
      <c r="D22" s="20">
        <v>9000000</v>
      </c>
      <c r="E22" s="48"/>
      <c r="F22" s="6"/>
    </row>
    <row r="23" spans="2:6" x14ac:dyDescent="0.3">
      <c r="B23" s="15">
        <v>44192</v>
      </c>
      <c r="C23" s="5" t="s">
        <v>67</v>
      </c>
      <c r="D23" s="20"/>
      <c r="E23" s="48"/>
      <c r="F23" s="6">
        <v>3500000</v>
      </c>
    </row>
    <row r="24" spans="2:6" x14ac:dyDescent="0.3">
      <c r="B24" s="15">
        <v>43857</v>
      </c>
      <c r="C24" s="5" t="s">
        <v>68</v>
      </c>
      <c r="D24" s="20"/>
      <c r="E24" s="48" t="s">
        <v>69</v>
      </c>
      <c r="F24" s="6">
        <v>503000</v>
      </c>
    </row>
    <row r="25" spans="2:6" x14ac:dyDescent="0.3">
      <c r="B25" s="15"/>
      <c r="C25" s="5" t="s">
        <v>66</v>
      </c>
      <c r="D25" s="20"/>
      <c r="E25" s="48"/>
      <c r="F25" s="6">
        <v>200000</v>
      </c>
    </row>
    <row r="26" spans="2:6" x14ac:dyDescent="0.3">
      <c r="B26" s="15">
        <v>43973</v>
      </c>
      <c r="C26" s="5" t="s">
        <v>88</v>
      </c>
      <c r="D26" s="20">
        <v>3500000</v>
      </c>
      <c r="E26" s="48"/>
      <c r="F26" s="6"/>
    </row>
    <row r="27" spans="2:6" x14ac:dyDescent="0.3">
      <c r="B27" s="15"/>
      <c r="C27" s="5"/>
      <c r="D27" s="20"/>
      <c r="E27" s="48"/>
      <c r="F27" s="6"/>
    </row>
    <row r="28" spans="2:6" x14ac:dyDescent="0.3">
      <c r="B28" s="100" t="s">
        <v>2</v>
      </c>
      <c r="C28" s="101"/>
      <c r="D28" s="41">
        <f>SUM(D2:D27)</f>
        <v>146500000</v>
      </c>
      <c r="E28" s="49"/>
      <c r="F28" s="42">
        <f>SUBTOTAL(9,F7:F27)</f>
        <v>139818700</v>
      </c>
    </row>
    <row r="29" spans="2:6" ht="16.2" thickBot="1" x14ac:dyDescent="0.35">
      <c r="B29" s="102" t="s">
        <v>52</v>
      </c>
      <c r="C29" s="103"/>
      <c r="D29" s="104">
        <f>D28-F28</f>
        <v>6681300</v>
      </c>
      <c r="E29" s="105"/>
      <c r="F29" s="106"/>
    </row>
    <row r="30" spans="2:6" ht="18.600000000000001" thickBot="1" x14ac:dyDescent="0.4">
      <c r="B30" s="107" t="s">
        <v>80</v>
      </c>
      <c r="C30" s="108"/>
      <c r="D30" s="108"/>
      <c r="E30" s="108"/>
      <c r="F30" s="94">
        <f>SUBTOTAL(9,F7:F24)</f>
        <v>139618700</v>
      </c>
    </row>
  </sheetData>
  <autoFilter ref="C3:F29" xr:uid="{8FAB73D2-31AB-46C0-AF39-D955573437BA}"/>
  <mergeCells count="4">
    <mergeCell ref="B28:C28"/>
    <mergeCell ref="B29:C29"/>
    <mergeCell ref="D29:F29"/>
    <mergeCell ref="B30:E3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1362-393B-4C11-9656-CA20671053EF}">
  <dimension ref="B1:L67"/>
  <sheetViews>
    <sheetView workbookViewId="0">
      <selection activeCell="I57" sqref="I57"/>
    </sheetView>
  </sheetViews>
  <sheetFormatPr defaultColWidth="8.88671875" defaultRowHeight="15.6" x14ac:dyDescent="0.3"/>
  <cols>
    <col min="1" max="2" width="8.88671875" style="1"/>
    <col min="3" max="3" width="27.44140625" style="1" bestFit="1" customWidth="1"/>
    <col min="4" max="5" width="13.5546875" style="2" bestFit="1" customWidth="1"/>
    <col min="6" max="8" width="8.88671875" style="1"/>
    <col min="9" max="9" width="8.88671875" style="47"/>
    <col min="10" max="10" width="18.6640625" style="1" customWidth="1"/>
    <col min="11" max="11" width="18.6640625" style="2" customWidth="1"/>
    <col min="12" max="12" width="12.33203125" style="2" bestFit="1" customWidth="1"/>
    <col min="13" max="16384" width="8.88671875" style="1"/>
  </cols>
  <sheetData>
    <row r="1" spans="2:12" ht="21" x14ac:dyDescent="0.4">
      <c r="I1" s="116" t="s">
        <v>83</v>
      </c>
      <c r="J1" s="116"/>
      <c r="K1" s="116"/>
      <c r="L1" s="116"/>
    </row>
    <row r="2" spans="2:12" ht="16.2" thickBot="1" x14ac:dyDescent="0.35"/>
    <row r="3" spans="2:12" s="35" customFormat="1" ht="18.600000000000001" thickBot="1" x14ac:dyDescent="0.4">
      <c r="B3" s="36"/>
      <c r="C3" s="37" t="s">
        <v>5</v>
      </c>
      <c r="D3" s="38" t="s">
        <v>29</v>
      </c>
      <c r="E3" s="39" t="s">
        <v>30</v>
      </c>
      <c r="I3" s="52" t="s">
        <v>76</v>
      </c>
      <c r="J3" s="53" t="s">
        <v>5</v>
      </c>
      <c r="K3" s="59" t="s">
        <v>82</v>
      </c>
      <c r="L3" s="56" t="s">
        <v>75</v>
      </c>
    </row>
    <row r="4" spans="2:12" x14ac:dyDescent="0.3">
      <c r="B4" s="13"/>
      <c r="D4" s="30"/>
      <c r="E4" s="4"/>
      <c r="I4" s="55">
        <v>43849</v>
      </c>
      <c r="J4" s="51" t="s">
        <v>78</v>
      </c>
      <c r="K4" s="33">
        <v>63000000</v>
      </c>
      <c r="L4" s="4"/>
    </row>
    <row r="5" spans="2:12" x14ac:dyDescent="0.3">
      <c r="B5" s="13">
        <v>43673</v>
      </c>
      <c r="C5" s="5" t="s">
        <v>32</v>
      </c>
      <c r="D5" s="33">
        <v>500000</v>
      </c>
      <c r="E5" s="4"/>
      <c r="I5" s="58">
        <v>43871</v>
      </c>
      <c r="J5" s="51" t="s">
        <v>79</v>
      </c>
      <c r="K5" s="33">
        <v>30000000</v>
      </c>
      <c r="L5" s="6"/>
    </row>
    <row r="6" spans="2:12" x14ac:dyDescent="0.3">
      <c r="B6" s="13"/>
      <c r="C6" s="5" t="s">
        <v>45</v>
      </c>
      <c r="D6" s="33"/>
      <c r="E6" s="4">
        <v>157580</v>
      </c>
      <c r="I6" s="55">
        <v>43882</v>
      </c>
      <c r="J6" s="51" t="s">
        <v>77</v>
      </c>
      <c r="K6" s="33"/>
      <c r="L6" s="4">
        <v>669040</v>
      </c>
    </row>
    <row r="7" spans="2:12" x14ac:dyDescent="0.3">
      <c r="B7" s="15">
        <v>43677</v>
      </c>
      <c r="C7" s="5" t="s">
        <v>38</v>
      </c>
      <c r="D7" s="31"/>
      <c r="E7" s="6">
        <v>30000</v>
      </c>
      <c r="I7" s="58">
        <v>43906</v>
      </c>
      <c r="J7" s="51" t="s">
        <v>77</v>
      </c>
      <c r="K7" s="33"/>
      <c r="L7" s="6">
        <v>702493</v>
      </c>
    </row>
    <row r="8" spans="2:12" x14ac:dyDescent="0.3">
      <c r="B8" s="15"/>
      <c r="C8" s="5" t="s">
        <v>47</v>
      </c>
      <c r="D8" s="31"/>
      <c r="E8" s="6">
        <v>550000</v>
      </c>
      <c r="I8" s="58">
        <v>43930</v>
      </c>
      <c r="J8" s="51" t="s">
        <v>77</v>
      </c>
      <c r="K8" s="33"/>
      <c r="L8" s="6">
        <v>702493</v>
      </c>
    </row>
    <row r="9" spans="2:12" x14ac:dyDescent="0.3">
      <c r="B9" s="15">
        <v>43682</v>
      </c>
      <c r="C9" s="5" t="s">
        <v>38</v>
      </c>
      <c r="D9" s="31"/>
      <c r="E9" s="6">
        <v>50000</v>
      </c>
      <c r="I9" s="58">
        <v>43933</v>
      </c>
      <c r="J9" s="5" t="s">
        <v>81</v>
      </c>
      <c r="K9" s="31"/>
      <c r="L9" s="6">
        <v>986301</v>
      </c>
    </row>
    <row r="10" spans="2:12" x14ac:dyDescent="0.3">
      <c r="B10" s="18">
        <v>43659</v>
      </c>
      <c r="C10" s="5" t="s">
        <v>44</v>
      </c>
      <c r="D10" s="31"/>
      <c r="E10" s="6">
        <v>112079</v>
      </c>
      <c r="I10" s="62">
        <v>43954</v>
      </c>
      <c r="J10" s="51" t="s">
        <v>77</v>
      </c>
      <c r="K10" s="33"/>
      <c r="L10" s="6">
        <v>702493</v>
      </c>
    </row>
    <row r="11" spans="2:12" x14ac:dyDescent="0.3">
      <c r="B11" s="18">
        <v>43660</v>
      </c>
      <c r="C11" s="5" t="s">
        <v>43</v>
      </c>
      <c r="D11" s="31"/>
      <c r="E11" s="6">
        <v>72180</v>
      </c>
      <c r="I11" s="62"/>
      <c r="J11" s="63"/>
      <c r="K11" s="32"/>
      <c r="L11" s="7"/>
    </row>
    <row r="12" spans="2:12" ht="16.2" thickBot="1" x14ac:dyDescent="0.35">
      <c r="B12" s="18">
        <v>43661</v>
      </c>
      <c r="C12" s="5" t="s">
        <v>42</v>
      </c>
      <c r="D12" s="32"/>
      <c r="E12" s="7">
        <v>57664</v>
      </c>
      <c r="I12" s="54"/>
      <c r="J12" s="50"/>
      <c r="K12" s="60"/>
      <c r="L12" s="57"/>
    </row>
    <row r="13" spans="2:12" ht="16.2" thickBot="1" x14ac:dyDescent="0.35">
      <c r="B13" s="18">
        <v>43674</v>
      </c>
      <c r="C13" s="5" t="s">
        <v>41</v>
      </c>
      <c r="D13" s="32"/>
      <c r="E13" s="7">
        <v>99749</v>
      </c>
      <c r="I13" s="113" t="s">
        <v>80</v>
      </c>
      <c r="J13" s="115"/>
      <c r="K13" s="114"/>
      <c r="L13" s="61">
        <f>SUM(L6:L12)</f>
        <v>3762820</v>
      </c>
    </row>
    <row r="14" spans="2:12" x14ac:dyDescent="0.3">
      <c r="B14" s="18">
        <v>43682</v>
      </c>
      <c r="C14" s="5" t="s">
        <v>40</v>
      </c>
      <c r="D14" s="32"/>
      <c r="E14" s="7">
        <v>132330</v>
      </c>
    </row>
    <row r="15" spans="2:12" x14ac:dyDescent="0.3">
      <c r="B15" s="18">
        <v>43689</v>
      </c>
      <c r="C15" s="5" t="s">
        <v>39</v>
      </c>
      <c r="D15" s="32"/>
      <c r="E15" s="7">
        <v>22556</v>
      </c>
    </row>
    <row r="16" spans="2:12" x14ac:dyDescent="0.3">
      <c r="B16" s="18">
        <v>43701</v>
      </c>
      <c r="C16" s="5" t="s">
        <v>50</v>
      </c>
      <c r="D16" s="32"/>
      <c r="E16" s="7">
        <v>32000</v>
      </c>
    </row>
    <row r="17" spans="2:5" x14ac:dyDescent="0.3">
      <c r="B17" s="18">
        <v>43701</v>
      </c>
      <c r="C17" s="5" t="s">
        <v>51</v>
      </c>
      <c r="D17" s="32"/>
      <c r="E17" s="7">
        <v>164000</v>
      </c>
    </row>
    <row r="18" spans="2:5" x14ac:dyDescent="0.3">
      <c r="B18" s="18">
        <v>43701</v>
      </c>
      <c r="C18" s="5" t="s">
        <v>49</v>
      </c>
      <c r="D18" s="32">
        <v>500000</v>
      </c>
      <c r="E18" s="7"/>
    </row>
    <row r="19" spans="2:5" x14ac:dyDescent="0.3">
      <c r="B19" s="18">
        <v>43710</v>
      </c>
      <c r="C19" s="5" t="s">
        <v>38</v>
      </c>
      <c r="D19" s="32"/>
      <c r="E19" s="7">
        <v>30000</v>
      </c>
    </row>
    <row r="20" spans="2:5" x14ac:dyDescent="0.3">
      <c r="B20" s="18">
        <v>43723</v>
      </c>
      <c r="C20" s="40" t="s">
        <v>57</v>
      </c>
      <c r="D20" s="32"/>
      <c r="E20" s="7">
        <v>27000</v>
      </c>
    </row>
    <row r="21" spans="2:5" x14ac:dyDescent="0.3">
      <c r="B21" s="18">
        <v>43730</v>
      </c>
      <c r="C21" s="5" t="s">
        <v>38</v>
      </c>
      <c r="D21" s="32"/>
      <c r="E21" s="7">
        <v>30000</v>
      </c>
    </row>
    <row r="22" spans="2:5" x14ac:dyDescent="0.3">
      <c r="B22" s="18">
        <v>43737</v>
      </c>
      <c r="C22" s="40" t="s">
        <v>57</v>
      </c>
      <c r="D22" s="32"/>
      <c r="E22" s="7">
        <v>33000</v>
      </c>
    </row>
    <row r="23" spans="2:5" x14ac:dyDescent="0.3">
      <c r="B23" s="18">
        <v>43742</v>
      </c>
      <c r="C23" s="40" t="s">
        <v>58</v>
      </c>
      <c r="D23" s="32"/>
      <c r="E23" s="7">
        <v>409500</v>
      </c>
    </row>
    <row r="24" spans="2:5" x14ac:dyDescent="0.3">
      <c r="B24" s="18">
        <v>43751</v>
      </c>
      <c r="C24" s="5" t="s">
        <v>57</v>
      </c>
      <c r="D24" s="32"/>
      <c r="E24" s="7">
        <v>32000</v>
      </c>
    </row>
    <row r="25" spans="2:5" x14ac:dyDescent="0.3">
      <c r="B25" s="18">
        <v>43752</v>
      </c>
      <c r="C25" s="5" t="s">
        <v>38</v>
      </c>
      <c r="D25" s="32"/>
      <c r="E25" s="7">
        <v>30000</v>
      </c>
    </row>
    <row r="26" spans="2:5" x14ac:dyDescent="0.3">
      <c r="B26" s="18">
        <v>43761</v>
      </c>
      <c r="C26" s="5" t="s">
        <v>38</v>
      </c>
      <c r="D26" s="32"/>
      <c r="E26" s="7">
        <v>30000</v>
      </c>
    </row>
    <row r="27" spans="2:5" x14ac:dyDescent="0.3">
      <c r="B27" s="18">
        <v>43773</v>
      </c>
      <c r="C27" s="5" t="s">
        <v>38</v>
      </c>
      <c r="D27" s="32"/>
      <c r="E27" s="7">
        <v>30000</v>
      </c>
    </row>
    <row r="28" spans="2:5" x14ac:dyDescent="0.3">
      <c r="B28" s="18">
        <v>43785</v>
      </c>
      <c r="C28" s="5" t="s">
        <v>38</v>
      </c>
      <c r="D28" s="32"/>
      <c r="E28" s="7">
        <v>30000</v>
      </c>
    </row>
    <row r="29" spans="2:5" x14ac:dyDescent="0.3">
      <c r="B29" s="18"/>
      <c r="C29" s="5" t="s">
        <v>61</v>
      </c>
      <c r="D29" s="32"/>
      <c r="E29" s="7">
        <v>494520</v>
      </c>
    </row>
    <row r="30" spans="2:5" x14ac:dyDescent="0.3">
      <c r="B30" s="18">
        <v>43801</v>
      </c>
      <c r="C30" s="5" t="s">
        <v>62</v>
      </c>
      <c r="D30" s="32"/>
      <c r="E30" s="7">
        <v>76000</v>
      </c>
    </row>
    <row r="31" spans="2:5" x14ac:dyDescent="0.3">
      <c r="B31" s="18">
        <v>43803</v>
      </c>
      <c r="C31" s="5" t="s">
        <v>38</v>
      </c>
      <c r="D31" s="32"/>
      <c r="E31" s="7">
        <v>30000</v>
      </c>
    </row>
    <row r="32" spans="2:5" x14ac:dyDescent="0.3">
      <c r="B32" s="18">
        <v>43814</v>
      </c>
      <c r="C32" s="5" t="s">
        <v>59</v>
      </c>
      <c r="D32" s="32"/>
      <c r="E32" s="7">
        <v>35000</v>
      </c>
    </row>
    <row r="33" spans="2:5" x14ac:dyDescent="0.3">
      <c r="B33" s="18">
        <v>43815</v>
      </c>
      <c r="C33" s="5" t="s">
        <v>60</v>
      </c>
      <c r="D33" s="32"/>
      <c r="E33" s="7">
        <v>49000</v>
      </c>
    </row>
    <row r="34" spans="2:5" x14ac:dyDescent="0.3">
      <c r="B34" s="18">
        <v>44189</v>
      </c>
      <c r="C34" s="5" t="s">
        <v>38</v>
      </c>
      <c r="D34" s="32"/>
      <c r="E34" s="7">
        <v>30000</v>
      </c>
    </row>
    <row r="35" spans="2:5" x14ac:dyDescent="0.3">
      <c r="B35" s="18">
        <v>43833</v>
      </c>
      <c r="C35" s="5" t="s">
        <v>38</v>
      </c>
      <c r="D35" s="32"/>
      <c r="E35" s="7">
        <v>30000</v>
      </c>
    </row>
    <row r="36" spans="2:5" x14ac:dyDescent="0.3">
      <c r="B36" s="18">
        <v>43842</v>
      </c>
      <c r="C36" s="5" t="s">
        <v>38</v>
      </c>
      <c r="D36" s="32"/>
      <c r="E36" s="7">
        <v>30000</v>
      </c>
    </row>
    <row r="37" spans="2:5" x14ac:dyDescent="0.3">
      <c r="B37" s="18">
        <v>43855</v>
      </c>
      <c r="C37" s="5" t="s">
        <v>38</v>
      </c>
      <c r="D37" s="32"/>
      <c r="E37" s="7">
        <v>30000</v>
      </c>
    </row>
    <row r="38" spans="2:5" x14ac:dyDescent="0.3">
      <c r="B38" s="18">
        <v>43862</v>
      </c>
      <c r="C38" s="5" t="s">
        <v>38</v>
      </c>
      <c r="D38" s="32"/>
      <c r="E38" s="7">
        <v>30000</v>
      </c>
    </row>
    <row r="39" spans="2:5" x14ac:dyDescent="0.3">
      <c r="B39" s="18">
        <v>43870</v>
      </c>
      <c r="C39" s="5" t="s">
        <v>38</v>
      </c>
      <c r="D39" s="32"/>
      <c r="E39" s="7">
        <v>30000</v>
      </c>
    </row>
    <row r="40" spans="2:5" x14ac:dyDescent="0.3">
      <c r="B40" s="18">
        <v>43880</v>
      </c>
      <c r="C40" s="5" t="s">
        <v>38</v>
      </c>
      <c r="D40" s="32"/>
      <c r="E40" s="7">
        <v>30000</v>
      </c>
    </row>
    <row r="41" spans="2:5" x14ac:dyDescent="0.3">
      <c r="B41" s="18">
        <v>43883</v>
      </c>
      <c r="C41" s="5" t="s">
        <v>85</v>
      </c>
      <c r="D41" s="32"/>
      <c r="E41" s="7">
        <v>51000</v>
      </c>
    </row>
    <row r="42" spans="2:5" x14ac:dyDescent="0.3">
      <c r="B42" s="18">
        <v>43884</v>
      </c>
      <c r="C42" s="5" t="s">
        <v>70</v>
      </c>
      <c r="D42" s="32"/>
      <c r="E42" s="7">
        <v>275000</v>
      </c>
    </row>
    <row r="43" spans="2:5" x14ac:dyDescent="0.3">
      <c r="B43" s="18"/>
      <c r="C43" s="5" t="s">
        <v>84</v>
      </c>
      <c r="D43" s="32"/>
      <c r="E43" s="7">
        <v>80000</v>
      </c>
    </row>
    <row r="44" spans="2:5" x14ac:dyDescent="0.3">
      <c r="B44" s="18">
        <v>43886</v>
      </c>
      <c r="C44" s="5" t="s">
        <v>71</v>
      </c>
      <c r="D44" s="32"/>
      <c r="E44" s="7">
        <v>110000</v>
      </c>
    </row>
    <row r="45" spans="2:5" x14ac:dyDescent="0.3">
      <c r="B45" s="18">
        <v>43892</v>
      </c>
      <c r="C45" s="5" t="s">
        <v>38</v>
      </c>
      <c r="D45" s="32"/>
      <c r="E45" s="7">
        <v>30000</v>
      </c>
    </row>
    <row r="46" spans="2:5" x14ac:dyDescent="0.3">
      <c r="B46" s="18">
        <v>43904</v>
      </c>
      <c r="C46" s="5" t="s">
        <v>38</v>
      </c>
      <c r="D46" s="32"/>
      <c r="E46" s="7">
        <v>30000</v>
      </c>
    </row>
    <row r="47" spans="2:5" x14ac:dyDescent="0.3">
      <c r="B47" s="18">
        <v>43919</v>
      </c>
      <c r="C47" s="5" t="s">
        <v>38</v>
      </c>
      <c r="D47" s="32"/>
      <c r="E47" s="7">
        <v>30000</v>
      </c>
    </row>
    <row r="48" spans="2:5" x14ac:dyDescent="0.3">
      <c r="B48" s="18">
        <v>43913</v>
      </c>
      <c r="C48" s="5" t="s">
        <v>72</v>
      </c>
      <c r="D48" s="32"/>
      <c r="E48" s="7">
        <v>19000</v>
      </c>
    </row>
    <row r="49" spans="2:5" x14ac:dyDescent="0.3">
      <c r="B49" s="18">
        <v>43924</v>
      </c>
      <c r="C49" s="5" t="s">
        <v>74</v>
      </c>
      <c r="D49" s="32"/>
      <c r="E49" s="7">
        <v>100000</v>
      </c>
    </row>
    <row r="50" spans="2:5" x14ac:dyDescent="0.3">
      <c r="B50" s="18">
        <v>43930</v>
      </c>
      <c r="C50" s="5" t="s">
        <v>38</v>
      </c>
      <c r="D50" s="32"/>
      <c r="E50" s="7">
        <v>30000</v>
      </c>
    </row>
    <row r="51" spans="2:5" x14ac:dyDescent="0.3">
      <c r="B51" s="18">
        <v>43932</v>
      </c>
      <c r="C51" s="5" t="s">
        <v>38</v>
      </c>
      <c r="D51" s="32"/>
      <c r="E51" s="7">
        <v>30000</v>
      </c>
    </row>
    <row r="52" spans="2:5" x14ac:dyDescent="0.3">
      <c r="B52" s="18"/>
      <c r="C52" s="5" t="s">
        <v>73</v>
      </c>
      <c r="D52" s="32"/>
      <c r="E52" s="7">
        <v>150000</v>
      </c>
    </row>
    <row r="53" spans="2:5" x14ac:dyDescent="0.3">
      <c r="B53" s="18">
        <v>43933</v>
      </c>
      <c r="C53" s="5" t="s">
        <v>86</v>
      </c>
      <c r="D53" s="32"/>
      <c r="E53" s="7">
        <v>125000</v>
      </c>
    </row>
    <row r="54" spans="2:5" x14ac:dyDescent="0.3">
      <c r="B54" s="18">
        <v>43939</v>
      </c>
      <c r="C54" s="5" t="s">
        <v>38</v>
      </c>
      <c r="D54" s="32"/>
      <c r="E54" s="7">
        <v>30000</v>
      </c>
    </row>
    <row r="55" spans="2:5" x14ac:dyDescent="0.3">
      <c r="B55" s="18">
        <v>43946</v>
      </c>
      <c r="C55" s="5" t="s">
        <v>38</v>
      </c>
      <c r="D55" s="32"/>
      <c r="E55" s="7">
        <v>30000</v>
      </c>
    </row>
    <row r="56" spans="2:5" x14ac:dyDescent="0.3">
      <c r="B56" s="18">
        <v>43953</v>
      </c>
      <c r="C56" s="5" t="s">
        <v>38</v>
      </c>
      <c r="D56" s="32"/>
      <c r="E56" s="7">
        <v>30000</v>
      </c>
    </row>
    <row r="57" spans="2:5" x14ac:dyDescent="0.3">
      <c r="B57" s="18">
        <v>43956</v>
      </c>
      <c r="C57" s="5" t="s">
        <v>38</v>
      </c>
      <c r="D57" s="32"/>
      <c r="E57" s="7">
        <v>30000</v>
      </c>
    </row>
    <row r="58" spans="2:5" x14ac:dyDescent="0.3">
      <c r="B58" s="18">
        <v>43963</v>
      </c>
      <c r="C58" s="5" t="s">
        <v>87</v>
      </c>
      <c r="D58" s="32"/>
      <c r="E58" s="7">
        <v>31500</v>
      </c>
    </row>
    <row r="59" spans="2:5" x14ac:dyDescent="0.3">
      <c r="B59" s="18">
        <v>43966</v>
      </c>
      <c r="C59" s="5" t="s">
        <v>38</v>
      </c>
      <c r="D59" s="32"/>
      <c r="E59" s="7">
        <v>30000</v>
      </c>
    </row>
    <row r="60" spans="2:5" x14ac:dyDescent="0.3">
      <c r="B60" s="18">
        <v>43973</v>
      </c>
      <c r="C60" s="5" t="s">
        <v>91</v>
      </c>
      <c r="D60" s="32">
        <f>Ford!D29</f>
        <v>6681300</v>
      </c>
      <c r="E60" s="7"/>
    </row>
    <row r="61" spans="2:5" x14ac:dyDescent="0.3">
      <c r="B61" s="18">
        <v>43975</v>
      </c>
      <c r="C61" s="5" t="s">
        <v>38</v>
      </c>
      <c r="D61" s="32"/>
      <c r="E61" s="7">
        <v>30000</v>
      </c>
    </row>
    <row r="62" spans="2:5" x14ac:dyDescent="0.3">
      <c r="B62" s="18">
        <v>43981</v>
      </c>
      <c r="C62" s="5" t="s">
        <v>38</v>
      </c>
      <c r="D62" s="32"/>
      <c r="E62" s="7">
        <v>30000</v>
      </c>
    </row>
    <row r="63" spans="2:5" ht="16.2" thickBot="1" x14ac:dyDescent="0.35">
      <c r="B63" s="16"/>
      <c r="C63" s="5"/>
      <c r="D63" s="32"/>
      <c r="E63" s="7"/>
    </row>
    <row r="64" spans="2:5" ht="16.2" thickBot="1" x14ac:dyDescent="0.35">
      <c r="B64" s="109" t="s">
        <v>2</v>
      </c>
      <c r="C64" s="110"/>
      <c r="D64" s="34">
        <f>SUM(D2:D63)</f>
        <v>7681300</v>
      </c>
      <c r="E64" s="34">
        <f>SUM(E2:E63)</f>
        <v>4357658</v>
      </c>
    </row>
    <row r="65" spans="2:5" ht="16.2" thickBot="1" x14ac:dyDescent="0.35">
      <c r="B65" s="113" t="s">
        <v>52</v>
      </c>
      <c r="C65" s="114"/>
      <c r="D65" s="111">
        <f>D64-E64</f>
        <v>3323642</v>
      </c>
      <c r="E65" s="112"/>
    </row>
    <row r="67" spans="2:5" x14ac:dyDescent="0.3">
      <c r="E67" s="2">
        <f>L13+D65</f>
        <v>7086462</v>
      </c>
    </row>
  </sheetData>
  <mergeCells count="5">
    <mergeCell ref="B64:C64"/>
    <mergeCell ref="D65:E65"/>
    <mergeCell ref="B65:C65"/>
    <mergeCell ref="I13:K13"/>
    <mergeCell ref="I1:L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5A3B-1FD0-4120-9B43-7A7181AFD1E4}">
  <dimension ref="B1:E14"/>
  <sheetViews>
    <sheetView workbookViewId="0">
      <selection activeCell="H8" sqref="H8"/>
    </sheetView>
  </sheetViews>
  <sheetFormatPr defaultColWidth="8.88671875" defaultRowHeight="24" customHeight="1" x14ac:dyDescent="0.3"/>
  <cols>
    <col min="1" max="1" width="8.88671875" style="64"/>
    <col min="2" max="2" width="13.33203125" style="79" bestFit="1" customWidth="1"/>
    <col min="3" max="3" width="27.109375" style="64" bestFit="1" customWidth="1"/>
    <col min="4" max="5" width="15.5546875" style="64" customWidth="1"/>
    <col min="6" max="16384" width="8.88671875" style="64"/>
  </cols>
  <sheetData>
    <row r="1" spans="2:5" ht="24" customHeight="1" thickBot="1" x14ac:dyDescent="0.35"/>
    <row r="2" spans="2:5" ht="24" customHeight="1" thickBot="1" x14ac:dyDescent="0.35">
      <c r="B2" s="65" t="s">
        <v>89</v>
      </c>
      <c r="C2" s="66" t="s">
        <v>5</v>
      </c>
      <c r="D2" s="67" t="s">
        <v>29</v>
      </c>
      <c r="E2" s="68" t="s">
        <v>30</v>
      </c>
    </row>
    <row r="3" spans="2:5" ht="24" customHeight="1" x14ac:dyDescent="0.3">
      <c r="B3" s="80">
        <v>43983</v>
      </c>
      <c r="C3" s="69" t="s">
        <v>92</v>
      </c>
      <c r="D3" s="70">
        <v>2336462</v>
      </c>
      <c r="E3" s="71"/>
    </row>
    <row r="4" spans="2:5" ht="24" customHeight="1" x14ac:dyDescent="0.3">
      <c r="B4" s="80">
        <v>43984</v>
      </c>
      <c r="C4" s="72" t="s">
        <v>95</v>
      </c>
      <c r="D4" s="73"/>
      <c r="E4" s="71">
        <v>424100</v>
      </c>
    </row>
    <row r="5" spans="2:5" ht="24" customHeight="1" x14ac:dyDescent="0.3">
      <c r="B5" s="80">
        <v>43989</v>
      </c>
      <c r="C5" s="72" t="s">
        <v>93</v>
      </c>
      <c r="D5" s="73"/>
      <c r="E5" s="71">
        <v>30000</v>
      </c>
    </row>
    <row r="6" spans="2:5" ht="24" customHeight="1" x14ac:dyDescent="0.3">
      <c r="B6" s="80">
        <v>43993</v>
      </c>
      <c r="C6" s="72" t="s">
        <v>85</v>
      </c>
      <c r="D6" s="73"/>
      <c r="E6" s="71">
        <v>57000</v>
      </c>
    </row>
    <row r="7" spans="2:5" ht="24" customHeight="1" x14ac:dyDescent="0.3">
      <c r="B7" s="80">
        <v>43996</v>
      </c>
      <c r="C7" s="72" t="s">
        <v>90</v>
      </c>
      <c r="D7" s="73">
        <v>1002739</v>
      </c>
      <c r="E7" s="71"/>
    </row>
    <row r="8" spans="2:5" ht="24" customHeight="1" x14ac:dyDescent="0.3">
      <c r="B8" s="80">
        <v>44000</v>
      </c>
      <c r="C8" s="72" t="s">
        <v>93</v>
      </c>
      <c r="D8" s="73"/>
      <c r="E8" s="71">
        <v>30000</v>
      </c>
    </row>
    <row r="9" spans="2:5" ht="24" customHeight="1" x14ac:dyDescent="0.3">
      <c r="B9" s="81">
        <v>44003</v>
      </c>
      <c r="C9" s="72" t="s">
        <v>94</v>
      </c>
      <c r="D9" s="74"/>
      <c r="E9" s="75">
        <v>65000</v>
      </c>
    </row>
    <row r="10" spans="2:5" ht="24" customHeight="1" x14ac:dyDescent="0.3">
      <c r="B10" s="81">
        <v>44009</v>
      </c>
      <c r="C10" s="72" t="s">
        <v>93</v>
      </c>
      <c r="D10" s="74"/>
      <c r="E10" s="75">
        <v>30000</v>
      </c>
    </row>
    <row r="11" spans="2:5" ht="24" customHeight="1" x14ac:dyDescent="0.3">
      <c r="B11" s="82"/>
      <c r="C11" s="72"/>
      <c r="D11" s="76"/>
      <c r="E11" s="77"/>
    </row>
    <row r="12" spans="2:5" ht="24" customHeight="1" thickBot="1" x14ac:dyDescent="0.35">
      <c r="B12" s="83"/>
      <c r="C12" s="72"/>
      <c r="D12" s="76"/>
      <c r="E12" s="77"/>
    </row>
    <row r="13" spans="2:5" ht="24" customHeight="1" thickBot="1" x14ac:dyDescent="0.35">
      <c r="B13" s="117" t="s">
        <v>2</v>
      </c>
      <c r="C13" s="118"/>
      <c r="D13" s="78">
        <f>SUM(D1:D12)</f>
        <v>3339201</v>
      </c>
      <c r="E13" s="78">
        <f>SUM(E1:E12)</f>
        <v>636100</v>
      </c>
    </row>
    <row r="14" spans="2:5" ht="24" customHeight="1" thickBot="1" x14ac:dyDescent="0.35">
      <c r="B14" s="119" t="s">
        <v>52</v>
      </c>
      <c r="C14" s="120"/>
      <c r="D14" s="121">
        <f>D13-E13</f>
        <v>2703101</v>
      </c>
      <c r="E14" s="122"/>
    </row>
  </sheetData>
  <mergeCells count="3">
    <mergeCell ref="B13:C13"/>
    <mergeCell ref="B14:C14"/>
    <mergeCell ref="D14:E1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1465-AEA7-4F9C-BD31-F1619F7D69A0}">
  <dimension ref="B1:E17"/>
  <sheetViews>
    <sheetView workbookViewId="0">
      <selection activeCell="C4" sqref="C4:D4"/>
    </sheetView>
  </sheetViews>
  <sheetFormatPr defaultColWidth="8.88671875" defaultRowHeight="24" customHeight="1" x14ac:dyDescent="0.3"/>
  <cols>
    <col min="1" max="1" width="8.88671875" style="64"/>
    <col min="2" max="2" width="13.33203125" style="79" bestFit="1" customWidth="1"/>
    <col min="3" max="3" width="28" style="64" bestFit="1" customWidth="1"/>
    <col min="4" max="4" width="16.5546875" style="64" bestFit="1" customWidth="1"/>
    <col min="5" max="5" width="16" style="64" bestFit="1" customWidth="1"/>
    <col min="6" max="16384" width="8.88671875" style="64"/>
  </cols>
  <sheetData>
    <row r="1" spans="2:5" ht="24" customHeight="1" thickBot="1" x14ac:dyDescent="0.35"/>
    <row r="2" spans="2:5" ht="24" customHeight="1" thickBot="1" x14ac:dyDescent="0.35">
      <c r="B2" s="65" t="s">
        <v>89</v>
      </c>
      <c r="C2" s="66" t="s">
        <v>5</v>
      </c>
      <c r="D2" s="67" t="s">
        <v>29</v>
      </c>
      <c r="E2" s="68" t="s">
        <v>30</v>
      </c>
    </row>
    <row r="3" spans="2:5" ht="24" customHeight="1" x14ac:dyDescent="0.3">
      <c r="B3" s="80">
        <v>44013</v>
      </c>
      <c r="C3" s="69" t="s">
        <v>96</v>
      </c>
      <c r="D3" s="70">
        <f>'Kas June 2020'!D14:E14</f>
        <v>2703101</v>
      </c>
      <c r="E3" s="71"/>
    </row>
    <row r="4" spans="2:5" ht="24" customHeight="1" x14ac:dyDescent="0.3">
      <c r="B4" s="80">
        <v>44016</v>
      </c>
      <c r="C4" s="72" t="s">
        <v>98</v>
      </c>
      <c r="D4" s="73">
        <v>1684601</v>
      </c>
      <c r="E4" s="71"/>
    </row>
    <row r="5" spans="2:5" ht="24" customHeight="1" x14ac:dyDescent="0.3">
      <c r="B5" s="80">
        <v>44020</v>
      </c>
      <c r="C5" s="72" t="s">
        <v>97</v>
      </c>
      <c r="D5" s="73"/>
      <c r="E5" s="71">
        <v>18000</v>
      </c>
    </row>
    <row r="6" spans="2:5" ht="24" customHeight="1" x14ac:dyDescent="0.3">
      <c r="B6" s="80">
        <v>44027</v>
      </c>
      <c r="C6" s="72" t="s">
        <v>99</v>
      </c>
      <c r="D6" s="73"/>
      <c r="E6" s="71">
        <v>1275000</v>
      </c>
    </row>
    <row r="7" spans="2:5" ht="24" customHeight="1" x14ac:dyDescent="0.3">
      <c r="B7" s="80">
        <v>44029</v>
      </c>
      <c r="C7" s="72" t="s">
        <v>100</v>
      </c>
      <c r="D7" s="73"/>
      <c r="E7" s="71">
        <v>54000</v>
      </c>
    </row>
    <row r="8" spans="2:5" ht="24" customHeight="1" x14ac:dyDescent="0.3">
      <c r="B8" s="80">
        <v>44030</v>
      </c>
      <c r="C8" s="72" t="s">
        <v>101</v>
      </c>
      <c r="D8" s="73"/>
      <c r="E8" s="71">
        <v>30000</v>
      </c>
    </row>
    <row r="9" spans="2:5" ht="24" customHeight="1" x14ac:dyDescent="0.3">
      <c r="B9" s="80">
        <v>44031</v>
      </c>
      <c r="C9" s="72" t="s">
        <v>103</v>
      </c>
      <c r="D9" s="73"/>
      <c r="E9" s="71">
        <v>552000</v>
      </c>
    </row>
    <row r="10" spans="2:5" ht="24" customHeight="1" x14ac:dyDescent="0.3">
      <c r="B10" s="81">
        <v>44032</v>
      </c>
      <c r="C10" s="72" t="s">
        <v>104</v>
      </c>
      <c r="D10" s="74"/>
      <c r="E10" s="75">
        <v>3899000</v>
      </c>
    </row>
    <row r="11" spans="2:5" ht="24" customHeight="1" x14ac:dyDescent="0.3">
      <c r="B11" s="81"/>
      <c r="C11" s="72" t="s">
        <v>102</v>
      </c>
      <c r="D11" s="74"/>
      <c r="E11" s="75">
        <v>20000</v>
      </c>
    </row>
    <row r="12" spans="2:5" ht="24" customHeight="1" x14ac:dyDescent="0.3">
      <c r="B12" s="82">
        <v>44035</v>
      </c>
      <c r="C12" s="72" t="s">
        <v>101</v>
      </c>
      <c r="D12" s="76"/>
      <c r="E12" s="77">
        <v>30000</v>
      </c>
    </row>
    <row r="13" spans="2:5" ht="24" customHeight="1" x14ac:dyDescent="0.3">
      <c r="B13" s="82">
        <v>44039</v>
      </c>
      <c r="C13" s="72" t="s">
        <v>105</v>
      </c>
      <c r="D13" s="76"/>
      <c r="E13" s="77">
        <v>73998</v>
      </c>
    </row>
    <row r="14" spans="2:5" ht="24" customHeight="1" x14ac:dyDescent="0.3">
      <c r="B14" s="82"/>
      <c r="C14" s="72"/>
      <c r="D14" s="76"/>
      <c r="E14" s="77"/>
    </row>
    <row r="15" spans="2:5" ht="24" customHeight="1" thickBot="1" x14ac:dyDescent="0.35">
      <c r="B15" s="83"/>
      <c r="C15" s="72"/>
      <c r="D15" s="76"/>
      <c r="E15" s="77"/>
    </row>
    <row r="16" spans="2:5" s="85" customFormat="1" ht="24" customHeight="1" thickBot="1" x14ac:dyDescent="0.35">
      <c r="B16" s="123" t="s">
        <v>2</v>
      </c>
      <c r="C16" s="124"/>
      <c r="D16" s="84">
        <f>SUM(D1:D15)</f>
        <v>4387702</v>
      </c>
      <c r="E16" s="84">
        <f>SUM(E1:E15)</f>
        <v>5951998</v>
      </c>
    </row>
    <row r="17" spans="2:5" ht="24" customHeight="1" thickBot="1" x14ac:dyDescent="0.35">
      <c r="B17" s="119" t="s">
        <v>52</v>
      </c>
      <c r="C17" s="120"/>
      <c r="D17" s="121">
        <f>D16-E16</f>
        <v>-1564296</v>
      </c>
      <c r="E17" s="122"/>
    </row>
  </sheetData>
  <mergeCells count="3">
    <mergeCell ref="B16:C16"/>
    <mergeCell ref="B17:C17"/>
    <mergeCell ref="D17:E17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CC1C-000E-49F2-9214-D4D679EFD580}">
  <dimension ref="B2:E25"/>
  <sheetViews>
    <sheetView topLeftCell="A9" workbookViewId="0">
      <selection activeCell="D10" sqref="D10"/>
    </sheetView>
  </sheetViews>
  <sheetFormatPr defaultColWidth="8.88671875" defaultRowHeight="24" customHeight="1" x14ac:dyDescent="0.3"/>
  <cols>
    <col min="1" max="1" width="8.88671875" style="64"/>
    <col min="2" max="2" width="13.33203125" style="79" bestFit="1" customWidth="1"/>
    <col min="3" max="3" width="29.88671875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4" customHeight="1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114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44044</v>
      </c>
      <c r="C6" s="69" t="s">
        <v>106</v>
      </c>
      <c r="D6" s="70">
        <f>'Kas July 2020'!D17:E17</f>
        <v>-1564296</v>
      </c>
      <c r="E6" s="71"/>
    </row>
    <row r="7" spans="2:5" ht="24" customHeight="1" x14ac:dyDescent="0.3">
      <c r="B7" s="80">
        <v>44044</v>
      </c>
      <c r="C7" s="72" t="s">
        <v>101</v>
      </c>
      <c r="D7" s="73"/>
      <c r="E7" s="71">
        <v>30000</v>
      </c>
    </row>
    <row r="8" spans="2:5" ht="24" customHeight="1" x14ac:dyDescent="0.3">
      <c r="B8" s="80">
        <v>44051</v>
      </c>
      <c r="C8" s="72" t="s">
        <v>101</v>
      </c>
      <c r="D8" s="73"/>
      <c r="E8" s="71">
        <v>30000</v>
      </c>
    </row>
    <row r="9" spans="2:5" ht="24" customHeight="1" x14ac:dyDescent="0.3">
      <c r="B9" s="80">
        <v>44052</v>
      </c>
      <c r="C9" s="72" t="s">
        <v>94</v>
      </c>
      <c r="D9" s="73"/>
      <c r="E9" s="71">
        <v>75000</v>
      </c>
    </row>
    <row r="10" spans="2:5" ht="24" customHeight="1" x14ac:dyDescent="0.3">
      <c r="B10" s="80">
        <v>44059</v>
      </c>
      <c r="C10" s="72" t="s">
        <v>90</v>
      </c>
      <c r="D10" s="73">
        <v>802191</v>
      </c>
      <c r="E10" s="71"/>
    </row>
    <row r="11" spans="2:5" ht="24" customHeight="1" x14ac:dyDescent="0.3">
      <c r="B11" s="80">
        <v>44059</v>
      </c>
      <c r="C11" s="72" t="s">
        <v>101</v>
      </c>
      <c r="D11" s="73"/>
      <c r="E11" s="71">
        <v>30000</v>
      </c>
    </row>
    <row r="12" spans="2:5" ht="24" customHeight="1" x14ac:dyDescent="0.3">
      <c r="B12" s="80">
        <v>44060</v>
      </c>
      <c r="C12" s="72" t="s">
        <v>94</v>
      </c>
      <c r="D12" s="73"/>
      <c r="E12" s="71">
        <v>75000</v>
      </c>
    </row>
    <row r="13" spans="2:5" ht="24" customHeight="1" x14ac:dyDescent="0.3">
      <c r="B13" s="80">
        <v>44063</v>
      </c>
      <c r="C13" s="72" t="s">
        <v>101</v>
      </c>
      <c r="D13" s="73"/>
      <c r="E13" s="71">
        <v>80000</v>
      </c>
    </row>
    <row r="14" spans="2:5" ht="24" customHeight="1" x14ac:dyDescent="0.3">
      <c r="B14" s="81">
        <v>44065</v>
      </c>
      <c r="C14" s="72" t="s">
        <v>108</v>
      </c>
      <c r="D14" s="74"/>
      <c r="E14" s="75">
        <v>317500</v>
      </c>
    </row>
    <row r="15" spans="2:5" ht="24" customHeight="1" x14ac:dyDescent="0.3">
      <c r="B15" s="81">
        <v>44065</v>
      </c>
      <c r="C15" s="72" t="s">
        <v>94</v>
      </c>
      <c r="D15" s="73"/>
      <c r="E15" s="71">
        <v>75000</v>
      </c>
    </row>
    <row r="16" spans="2:5" ht="24" customHeight="1" x14ac:dyDescent="0.3">
      <c r="B16" s="82">
        <v>44066</v>
      </c>
      <c r="C16" s="72" t="s">
        <v>107</v>
      </c>
      <c r="D16" s="76">
        <v>3000111</v>
      </c>
      <c r="E16" s="77"/>
    </row>
    <row r="17" spans="2:5" ht="24" customHeight="1" x14ac:dyDescent="0.3">
      <c r="B17" s="82">
        <v>44068</v>
      </c>
      <c r="C17" s="72" t="s">
        <v>112</v>
      </c>
      <c r="D17" s="76"/>
      <c r="E17" s="77">
        <v>1411700</v>
      </c>
    </row>
    <row r="18" spans="2:5" ht="24" customHeight="1" x14ac:dyDescent="0.3">
      <c r="B18" s="82">
        <v>26</v>
      </c>
      <c r="C18" s="72" t="s">
        <v>110</v>
      </c>
      <c r="D18" s="76"/>
      <c r="E18" s="77">
        <v>42000</v>
      </c>
    </row>
    <row r="19" spans="2:5" ht="24" customHeight="1" x14ac:dyDescent="0.3">
      <c r="B19" s="82">
        <v>44072</v>
      </c>
      <c r="C19" s="72" t="s">
        <v>107</v>
      </c>
      <c r="D19" s="76">
        <v>3000111</v>
      </c>
      <c r="E19" s="77"/>
    </row>
    <row r="20" spans="2:5" ht="24" customHeight="1" x14ac:dyDescent="0.3">
      <c r="B20" s="82">
        <v>44073</v>
      </c>
      <c r="C20" s="72" t="s">
        <v>94</v>
      </c>
      <c r="D20" s="76"/>
      <c r="E20" s="77">
        <v>65000</v>
      </c>
    </row>
    <row r="21" spans="2:5" ht="24" customHeight="1" x14ac:dyDescent="0.3">
      <c r="B21" s="82">
        <v>44073</v>
      </c>
      <c r="C21" s="72" t="s">
        <v>109</v>
      </c>
      <c r="D21" s="76"/>
      <c r="E21" s="77">
        <v>50000</v>
      </c>
    </row>
    <row r="22" spans="2:5" ht="24" customHeight="1" x14ac:dyDescent="0.3">
      <c r="B22" s="82">
        <v>44074</v>
      </c>
      <c r="C22" s="72" t="s">
        <v>111</v>
      </c>
      <c r="D22" s="76"/>
      <c r="E22" s="77">
        <v>3318000</v>
      </c>
    </row>
    <row r="23" spans="2:5" ht="24" customHeight="1" thickBot="1" x14ac:dyDescent="0.35">
      <c r="B23" s="83"/>
      <c r="C23" s="72"/>
      <c r="D23" s="76"/>
      <c r="E23" s="77"/>
    </row>
    <row r="24" spans="2:5" s="85" customFormat="1" ht="24" customHeight="1" thickBot="1" x14ac:dyDescent="0.35">
      <c r="B24" s="123" t="s">
        <v>2</v>
      </c>
      <c r="C24" s="124"/>
      <c r="D24" s="84">
        <f>SUM(D4:D23)</f>
        <v>5238117</v>
      </c>
      <c r="E24" s="84">
        <f>SUM(E4:E23)</f>
        <v>5599200</v>
      </c>
    </row>
    <row r="25" spans="2:5" ht="24" customHeight="1" thickBot="1" x14ac:dyDescent="0.35">
      <c r="B25" s="119" t="s">
        <v>52</v>
      </c>
      <c r="C25" s="120"/>
      <c r="D25" s="121">
        <f>D24-E24</f>
        <v>-361083</v>
      </c>
      <c r="E25" s="122"/>
    </row>
  </sheetData>
  <mergeCells count="5">
    <mergeCell ref="B24:C24"/>
    <mergeCell ref="B25:C25"/>
    <mergeCell ref="D25:E25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766-48DC-41E4-9D75-914BFF60B0BB}">
  <dimension ref="B2:E17"/>
  <sheetViews>
    <sheetView workbookViewId="0">
      <selection activeCell="C7" sqref="C7:D7"/>
    </sheetView>
  </sheetViews>
  <sheetFormatPr defaultColWidth="8.88671875" defaultRowHeight="24" customHeight="1" x14ac:dyDescent="0.3"/>
  <cols>
    <col min="1" max="1" width="8.88671875" style="64"/>
    <col min="2" max="2" width="13.33203125" style="79" bestFit="1" customWidth="1"/>
    <col min="3" max="3" width="29.88671875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118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44075</v>
      </c>
      <c r="C6" s="69" t="s">
        <v>119</v>
      </c>
      <c r="D6" s="70">
        <f>'Kas August 2020'!D25:E25</f>
        <v>-361083</v>
      </c>
      <c r="E6" s="71"/>
    </row>
    <row r="7" spans="2:5" ht="24" customHeight="1" x14ac:dyDescent="0.3">
      <c r="B7" s="80">
        <v>44080</v>
      </c>
      <c r="C7" s="72" t="s">
        <v>98</v>
      </c>
      <c r="D7" s="73">
        <v>1684601</v>
      </c>
      <c r="E7" s="71"/>
    </row>
    <row r="8" spans="2:5" ht="24" customHeight="1" x14ac:dyDescent="0.3">
      <c r="B8" s="80"/>
      <c r="C8" s="72" t="s">
        <v>94</v>
      </c>
      <c r="D8" s="73"/>
      <c r="E8" s="71">
        <v>63000</v>
      </c>
    </row>
    <row r="9" spans="2:5" ht="24" customHeight="1" x14ac:dyDescent="0.3">
      <c r="B9" s="80"/>
      <c r="C9" s="72" t="s">
        <v>115</v>
      </c>
      <c r="D9" s="73"/>
      <c r="E9" s="71">
        <v>200000</v>
      </c>
    </row>
    <row r="10" spans="2:5" ht="24" customHeight="1" x14ac:dyDescent="0.3">
      <c r="B10" s="80"/>
      <c r="C10" s="72" t="s">
        <v>116</v>
      </c>
      <c r="D10" s="73"/>
      <c r="E10" s="71">
        <v>200000</v>
      </c>
    </row>
    <row r="11" spans="2:5" ht="24" customHeight="1" x14ac:dyDescent="0.3">
      <c r="B11" s="80">
        <v>44087</v>
      </c>
      <c r="C11" s="72" t="s">
        <v>94</v>
      </c>
      <c r="D11" s="73"/>
      <c r="E11" s="71">
        <v>63000</v>
      </c>
    </row>
    <row r="12" spans="2:5" ht="24" customHeight="1" x14ac:dyDescent="0.3">
      <c r="B12" s="80">
        <v>44091</v>
      </c>
      <c r="C12" s="72" t="s">
        <v>117</v>
      </c>
      <c r="D12" s="73"/>
      <c r="E12" s="71">
        <v>80000</v>
      </c>
    </row>
    <row r="13" spans="2:5" ht="24" customHeight="1" x14ac:dyDescent="0.3">
      <c r="B13" s="80">
        <v>44100</v>
      </c>
      <c r="C13" s="72" t="s">
        <v>94</v>
      </c>
      <c r="D13" s="73"/>
      <c r="E13" s="71">
        <v>65000</v>
      </c>
    </row>
    <row r="14" spans="2:5" ht="24" customHeight="1" x14ac:dyDescent="0.3">
      <c r="B14" s="81"/>
      <c r="C14" s="72"/>
      <c r="D14" s="74"/>
      <c r="E14" s="75"/>
    </row>
    <row r="15" spans="2:5" ht="24" customHeight="1" thickBot="1" x14ac:dyDescent="0.35">
      <c r="B15" s="83"/>
      <c r="C15" s="72"/>
      <c r="D15" s="76"/>
      <c r="E15" s="77"/>
    </row>
    <row r="16" spans="2:5" s="85" customFormat="1" ht="24" customHeight="1" thickBot="1" x14ac:dyDescent="0.35">
      <c r="B16" s="123" t="s">
        <v>2</v>
      </c>
      <c r="C16" s="124"/>
      <c r="D16" s="84">
        <f>SUM(D4:D15)</f>
        <v>1323518</v>
      </c>
      <c r="E16" s="84">
        <f>SUM(E4:E15)</f>
        <v>671000</v>
      </c>
    </row>
    <row r="17" spans="2:5" ht="24" customHeight="1" thickBot="1" x14ac:dyDescent="0.35">
      <c r="B17" s="119" t="s">
        <v>52</v>
      </c>
      <c r="C17" s="120"/>
      <c r="D17" s="121">
        <f>D16-E16</f>
        <v>652518</v>
      </c>
      <c r="E17" s="122"/>
    </row>
  </sheetData>
  <mergeCells count="5">
    <mergeCell ref="B2:E2"/>
    <mergeCell ref="B3:E3"/>
    <mergeCell ref="B16:C16"/>
    <mergeCell ref="B17:C17"/>
    <mergeCell ref="D17:E17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4702-D74A-4D11-82C0-E50AE84E4B24}">
  <dimension ref="B2:E14"/>
  <sheetViews>
    <sheetView topLeftCell="A3" workbookViewId="0">
      <selection activeCell="C9" sqref="C9:D9"/>
    </sheetView>
  </sheetViews>
  <sheetFormatPr defaultColWidth="8.88671875" defaultRowHeight="24" customHeight="1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122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44105</v>
      </c>
      <c r="C6" s="69" t="s">
        <v>120</v>
      </c>
      <c r="D6" s="70">
        <f>'Kas September 2020'!D17:E17</f>
        <v>652518</v>
      </c>
      <c r="E6" s="71"/>
    </row>
    <row r="7" spans="2:5" ht="24" customHeight="1" x14ac:dyDescent="0.3">
      <c r="B7" s="80">
        <v>44115</v>
      </c>
      <c r="C7" s="72" t="s">
        <v>121</v>
      </c>
      <c r="D7" s="73"/>
      <c r="E7" s="71">
        <v>75000</v>
      </c>
    </row>
    <row r="8" spans="2:5" ht="24" customHeight="1" x14ac:dyDescent="0.3">
      <c r="B8" s="80">
        <v>44117</v>
      </c>
      <c r="C8" s="72" t="s">
        <v>117</v>
      </c>
      <c r="D8" s="73"/>
      <c r="E8" s="71">
        <v>80000</v>
      </c>
    </row>
    <row r="9" spans="2:5" ht="24" customHeight="1" x14ac:dyDescent="0.3">
      <c r="B9" s="80">
        <v>44122</v>
      </c>
      <c r="C9" s="72" t="s">
        <v>90</v>
      </c>
      <c r="D9" s="73">
        <v>802191</v>
      </c>
      <c r="E9" s="71"/>
    </row>
    <row r="10" spans="2:5" ht="24" customHeight="1" x14ac:dyDescent="0.3">
      <c r="B10" s="80"/>
      <c r="C10" s="72"/>
      <c r="D10" s="73"/>
      <c r="E10" s="71"/>
    </row>
    <row r="11" spans="2:5" ht="24" customHeight="1" x14ac:dyDescent="0.3">
      <c r="B11" s="81"/>
      <c r="C11" s="72"/>
      <c r="D11" s="74"/>
      <c r="E11" s="75"/>
    </row>
    <row r="12" spans="2:5" ht="24" customHeight="1" thickBot="1" x14ac:dyDescent="0.35">
      <c r="B12" s="83"/>
      <c r="C12" s="72"/>
      <c r="D12" s="76"/>
      <c r="E12" s="77"/>
    </row>
    <row r="13" spans="2:5" s="85" customFormat="1" ht="24" customHeight="1" thickBot="1" x14ac:dyDescent="0.35">
      <c r="B13" s="123" t="s">
        <v>2</v>
      </c>
      <c r="C13" s="124"/>
      <c r="D13" s="84">
        <f>SUM(D4:D12)</f>
        <v>1454709</v>
      </c>
      <c r="E13" s="84">
        <f>SUM(E4:E12)</f>
        <v>155000</v>
      </c>
    </row>
    <row r="14" spans="2:5" ht="24" customHeight="1" thickBot="1" x14ac:dyDescent="0.35">
      <c r="B14" s="119" t="s">
        <v>52</v>
      </c>
      <c r="C14" s="120"/>
      <c r="D14" s="121">
        <f>D13-E13</f>
        <v>1299709</v>
      </c>
      <c r="E14" s="122"/>
    </row>
  </sheetData>
  <mergeCells count="5">
    <mergeCell ref="B2:E2"/>
    <mergeCell ref="B3:E3"/>
    <mergeCell ref="B13:C13"/>
    <mergeCell ref="B14:C14"/>
    <mergeCell ref="D14:E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9EAA-B594-44F0-A448-16EAC535C2B1}">
  <dimension ref="B2:E14"/>
  <sheetViews>
    <sheetView topLeftCell="A3" workbookViewId="0">
      <selection activeCell="D7" sqref="D7"/>
    </sheetView>
  </sheetViews>
  <sheetFormatPr defaultColWidth="8.88671875" defaultRowHeight="16.8" x14ac:dyDescent="0.3"/>
  <cols>
    <col min="1" max="1" width="8.88671875" style="64"/>
    <col min="2" max="2" width="13.33203125" style="79" bestFit="1" customWidth="1"/>
    <col min="3" max="3" width="38" style="64" bestFit="1" customWidth="1"/>
    <col min="4" max="4" width="16.44140625" style="64" bestFit="1" customWidth="1"/>
    <col min="5" max="5" width="16" style="64" bestFit="1" customWidth="1"/>
    <col min="6" max="16384" width="8.88671875" style="64"/>
  </cols>
  <sheetData>
    <row r="2" spans="2:5" ht="28.8" x14ac:dyDescent="0.3">
      <c r="B2" s="125" t="s">
        <v>113</v>
      </c>
      <c r="C2" s="125"/>
      <c r="D2" s="125"/>
      <c r="E2" s="125"/>
    </row>
    <row r="3" spans="2:5" ht="24" customHeight="1" x14ac:dyDescent="0.3">
      <c r="B3" s="126" t="s">
        <v>123</v>
      </c>
      <c r="C3" s="126"/>
      <c r="D3" s="126"/>
      <c r="E3" s="126"/>
    </row>
    <row r="4" spans="2:5" ht="24" customHeight="1" thickBot="1" x14ac:dyDescent="0.35"/>
    <row r="5" spans="2:5" s="90" customFormat="1" ht="24" customHeight="1" thickBot="1" x14ac:dyDescent="0.35">
      <c r="B5" s="86" t="s">
        <v>89</v>
      </c>
      <c r="C5" s="87" t="s">
        <v>5</v>
      </c>
      <c r="D5" s="88" t="s">
        <v>29</v>
      </c>
      <c r="E5" s="89" t="s">
        <v>30</v>
      </c>
    </row>
    <row r="6" spans="2:5" ht="24" customHeight="1" x14ac:dyDescent="0.3">
      <c r="B6" s="80">
        <v>44136</v>
      </c>
      <c r="C6" s="69" t="s">
        <v>124</v>
      </c>
      <c r="D6" s="70">
        <f>'Kas October 2020'!D14:E14</f>
        <v>1299709</v>
      </c>
      <c r="E6" s="71"/>
    </row>
    <row r="7" spans="2:5" ht="24" customHeight="1" x14ac:dyDescent="0.3">
      <c r="B7" s="80">
        <v>44143</v>
      </c>
      <c r="C7" s="72" t="s">
        <v>98</v>
      </c>
      <c r="D7" s="73">
        <v>1684601</v>
      </c>
      <c r="E7" s="71"/>
    </row>
    <row r="8" spans="2:5" ht="24" customHeight="1" x14ac:dyDescent="0.3">
      <c r="B8" s="80">
        <v>44146</v>
      </c>
      <c r="C8" s="72" t="s">
        <v>117</v>
      </c>
      <c r="D8" s="73"/>
      <c r="E8" s="71">
        <v>80000</v>
      </c>
    </row>
    <row r="9" spans="2:5" ht="24" customHeight="1" x14ac:dyDescent="0.3">
      <c r="B9" s="80">
        <v>44150</v>
      </c>
      <c r="C9" s="72" t="s">
        <v>100</v>
      </c>
      <c r="D9" s="73"/>
      <c r="E9" s="71">
        <v>56000</v>
      </c>
    </row>
    <row r="10" spans="2:5" ht="24" customHeight="1" x14ac:dyDescent="0.3">
      <c r="B10" s="80"/>
      <c r="C10" s="72"/>
      <c r="D10" s="73"/>
      <c r="E10" s="71"/>
    </row>
    <row r="11" spans="2:5" ht="24" customHeight="1" x14ac:dyDescent="0.3">
      <c r="B11" s="81"/>
      <c r="C11" s="72"/>
      <c r="D11" s="74"/>
      <c r="E11" s="75"/>
    </row>
    <row r="12" spans="2:5" ht="24" customHeight="1" thickBot="1" x14ac:dyDescent="0.35">
      <c r="B12" s="83"/>
      <c r="C12" s="72"/>
      <c r="D12" s="76"/>
      <c r="E12" s="77"/>
    </row>
    <row r="13" spans="2:5" s="85" customFormat="1" ht="24" customHeight="1" thickBot="1" x14ac:dyDescent="0.35">
      <c r="B13" s="123" t="s">
        <v>2</v>
      </c>
      <c r="C13" s="124"/>
      <c r="D13" s="84">
        <f>SUM(D4:D12)</f>
        <v>2984310</v>
      </c>
      <c r="E13" s="84">
        <f>SUM(E4:E12)</f>
        <v>136000</v>
      </c>
    </row>
    <row r="14" spans="2:5" ht="24" customHeight="1" thickBot="1" x14ac:dyDescent="0.35">
      <c r="B14" s="119" t="s">
        <v>52</v>
      </c>
      <c r="C14" s="120"/>
      <c r="D14" s="121">
        <f>D13-E13</f>
        <v>2848310</v>
      </c>
      <c r="E14" s="122"/>
    </row>
  </sheetData>
  <mergeCells count="5">
    <mergeCell ref="B2:E2"/>
    <mergeCell ref="B3:E3"/>
    <mergeCell ref="B13:C13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Kas 2019</vt:lpstr>
      <vt:lpstr>Ford</vt:lpstr>
      <vt:lpstr>Kas Jan-Mei</vt:lpstr>
      <vt:lpstr>Kas June 2020</vt:lpstr>
      <vt:lpstr>Kas July 2020</vt:lpstr>
      <vt:lpstr>Kas August 2020</vt:lpstr>
      <vt:lpstr>Kas September 2020</vt:lpstr>
      <vt:lpstr>Kas October 2020</vt:lpstr>
      <vt:lpstr>Kas November 2020</vt:lpstr>
      <vt:lpstr>Kas Desember 2020</vt:lpstr>
      <vt:lpstr>Kas Januari 2021</vt:lpstr>
      <vt:lpstr>Kas Mei 2021</vt:lpstr>
      <vt:lpstr>Kas Juni 2021</vt:lpstr>
      <vt:lpstr>Kas Juli 2021</vt:lpstr>
      <vt:lpstr>Kas Agustus 2021</vt:lpstr>
      <vt:lpstr>Kas Sept 2021</vt:lpstr>
      <vt:lpstr>Kas Okt 2022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2018-10-31T09:43:53Z</dcterms:created>
  <dcterms:modified xsi:type="dcterms:W3CDTF">2022-04-02T12:45:46Z</dcterms:modified>
</cp:coreProperties>
</file>