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uttam_c_pawar_intel_com/Documents/Documents/A - 2023/"/>
    </mc:Choice>
  </mc:AlternateContent>
  <xr:revisionPtr revIDLastSave="104" documentId="8_{133650F9-5D98-4637-A334-0D3D95A52597}" xr6:coauthVersionLast="47" xr6:coauthVersionMax="47" xr10:uidLastSave="{8580D253-03DF-4829-A4AF-82CA56BFF546}"/>
  <bookViews>
    <workbookView xWindow="3912" yWindow="528" windowWidth="16116" windowHeight="11208" xr2:uid="{0E31224C-2C91-422D-886E-3A62AABE147E}"/>
  </bookViews>
  <sheets>
    <sheet name="Home Expenses" sheetId="1" r:id="rId1"/>
    <sheet name="Rental 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20" i="1"/>
  <c r="B11" i="1"/>
  <c r="B21" i="2"/>
  <c r="B23" i="2"/>
  <c r="B29" i="1"/>
  <c r="B30" i="1" s="1"/>
  <c r="B19" i="1"/>
  <c r="B22" i="1" l="1"/>
  <c r="B23" i="1" s="1"/>
  <c r="B31" i="1" s="1"/>
</calcChain>
</file>

<file path=xl/sharedStrings.xml><?xml version="1.0" encoding="utf-8"?>
<sst xmlns="http://schemas.openxmlformats.org/spreadsheetml/2006/main" count="60" uniqueCount="58">
  <si>
    <t>Rent</t>
  </si>
  <si>
    <t>Income</t>
  </si>
  <si>
    <t>ROI</t>
  </si>
  <si>
    <t>Expense</t>
  </si>
  <si>
    <t>Prop. Tax</t>
  </si>
  <si>
    <t>HOA</t>
  </si>
  <si>
    <t>BackFlow Testing</t>
  </si>
  <si>
    <t>Warranty</t>
  </si>
  <si>
    <t>Total Expense</t>
  </si>
  <si>
    <t>Overall ROI</t>
  </si>
  <si>
    <t>Potential Value</t>
  </si>
  <si>
    <t>Yearly Depreciation</t>
  </si>
  <si>
    <t>3816 NW Tustin Ranch Dr.</t>
  </si>
  <si>
    <t>3858 NW Loy Ct</t>
  </si>
  <si>
    <t>Mortgage</t>
  </si>
  <si>
    <t>P+I</t>
  </si>
  <si>
    <t>Interest</t>
  </si>
  <si>
    <t>Property Tax</t>
  </si>
  <si>
    <t>Overall ROI%</t>
  </si>
  <si>
    <t>Out Of Pocket</t>
  </si>
  <si>
    <t>Taxable income</t>
  </si>
  <si>
    <t>Insurance</t>
  </si>
  <si>
    <t>Land</t>
  </si>
  <si>
    <t>Structure</t>
  </si>
  <si>
    <t>For more information on how to calculate the depreciation expense go the IRS Publication 572</t>
  </si>
  <si>
    <t>Separating cost of land and buildings.</t>
  </si>
  <si>
    <t>*Depreciation expenses</t>
  </si>
  <si>
    <t>In most cases, you can either deduct your actual expenses or take the standard mileage rate. For more information please refer to IRS Pub 527</t>
  </si>
  <si>
    <t>*Auto Expense</t>
  </si>
  <si>
    <t>Total expenses</t>
  </si>
  <si>
    <t>Other (HOA)</t>
  </si>
  <si>
    <t>*Depreciation expense</t>
  </si>
  <si>
    <t>Utilities</t>
  </si>
  <si>
    <t>Taxes</t>
  </si>
  <si>
    <t>Supplies</t>
  </si>
  <si>
    <t>Repairs</t>
  </si>
  <si>
    <t>Other interest</t>
  </si>
  <si>
    <t>Mortgage interest paid to bank</t>
  </si>
  <si>
    <t>Management fees</t>
  </si>
  <si>
    <t>Commissions</t>
  </si>
  <si>
    <t>Cleaning &amp; Maintenance</t>
  </si>
  <si>
    <t>*Auto and travel</t>
  </si>
  <si>
    <t>Advertising</t>
  </si>
  <si>
    <t xml:space="preserve">Expenses: </t>
  </si>
  <si>
    <t>8. Other</t>
  </si>
  <si>
    <t>6. Royalties</t>
  </si>
  <si>
    <t>4. Commerical</t>
  </si>
  <si>
    <t>2. Multi-Family Residence</t>
  </si>
  <si>
    <t>7. Self Rental</t>
  </si>
  <si>
    <t>5. Land</t>
  </si>
  <si>
    <t>3. Vacation/Short-Term Rental</t>
  </si>
  <si>
    <t>1. Single Family Residence</t>
  </si>
  <si>
    <t xml:space="preserve">Type of Property </t>
  </si>
  <si>
    <t>Physical Address</t>
  </si>
  <si>
    <t>Schedule E</t>
  </si>
  <si>
    <t>&lt;-- 3.66% of 354000 structure value</t>
  </si>
  <si>
    <t>3816 NW Tustin Ranch Drive, Portland OR 97229</t>
  </si>
  <si>
    <t>Taxes on the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</si>
</sst>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Arial"/>
    </font>
    <font>
      <b/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0000"/>
        <bgColor indexed="64"/>
      </patternFill>
    </fill>
    <fill>
      <patternFill patternType="solid">
        <fgColor rgb="FFFFFFCC"/>
      </patternFill>
    </fill>
    <fill>
      <patternFill patternType="solid">
        <fgColor rgb="FFFBBC04"/>
        <bgColor rgb="FFFBBC0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44" fontId="1" fillId="0" borderId="0" applyFont="0" applyFill="0" applyBorder="0" applyAlignment="0" applyProtection="0"/>
    <xf numFmtId="0" fontId="1" fillId="7" borderId="2" applyNumberFormat="0" applyFont="0" applyAlignment="0" applyProtection="0"/>
    <xf numFmtId="0" fontId="8" fillId="0" borderId="0"/>
  </cellStyleXfs>
  <cellXfs count="32">
    <xf numFmtId="0" fontId="0" fillId="0" borderId="0" xfId="0"/>
    <xf numFmtId="10" fontId="0" fillId="0" borderId="0" xfId="2" applyNumberFormat="1" applyFont="1"/>
    <xf numFmtId="43" fontId="0" fillId="0" borderId="0" xfId="0" applyNumberFormat="1"/>
    <xf numFmtId="0" fontId="9" fillId="0" borderId="0" xfId="9" applyFont="1"/>
    <xf numFmtId="0" fontId="9" fillId="0" borderId="0" xfId="9" applyFont="1" applyAlignment="1">
      <alignment wrapText="1"/>
    </xf>
    <xf numFmtId="165" fontId="9" fillId="0" borderId="3" xfId="9" applyNumberFormat="1" applyFont="1" applyBorder="1"/>
    <xf numFmtId="0" fontId="10" fillId="0" borderId="4" xfId="9" applyFont="1" applyBorder="1"/>
    <xf numFmtId="0" fontId="9" fillId="0" borderId="3" xfId="9" applyFont="1" applyBorder="1"/>
    <xf numFmtId="0" fontId="9" fillId="0" borderId="4" xfId="9" applyFont="1" applyBorder="1"/>
    <xf numFmtId="0" fontId="9" fillId="0" borderId="5" xfId="9" applyFont="1" applyBorder="1"/>
    <xf numFmtId="0" fontId="10" fillId="0" borderId="5" xfId="9" applyFont="1" applyBorder="1"/>
    <xf numFmtId="0" fontId="10" fillId="0" borderId="0" xfId="9" applyFont="1"/>
    <xf numFmtId="0" fontId="10" fillId="8" borderId="0" xfId="9" applyFont="1" applyFill="1"/>
    <xf numFmtId="0" fontId="9" fillId="0" borderId="7" xfId="9" applyFont="1" applyBorder="1"/>
    <xf numFmtId="165" fontId="9" fillId="0" borderId="8" xfId="9" applyNumberFormat="1" applyFont="1" applyBorder="1"/>
    <xf numFmtId="43" fontId="9" fillId="0" borderId="6" xfId="1" applyFont="1" applyBorder="1"/>
    <xf numFmtId="44" fontId="0" fillId="0" borderId="0" xfId="7" applyFont="1"/>
    <xf numFmtId="0" fontId="0" fillId="7" borderId="2" xfId="8" applyFont="1" applyAlignment="1">
      <alignment horizontal="left"/>
    </xf>
    <xf numFmtId="0" fontId="0" fillId="0" borderId="9" xfId="8" applyFont="1" applyFill="1" applyBorder="1" applyAlignment="1">
      <alignment horizontal="left"/>
    </xf>
    <xf numFmtId="0" fontId="6" fillId="5" borderId="6" xfId="6" applyFont="1" applyBorder="1"/>
    <xf numFmtId="0" fontId="0" fillId="0" borderId="6" xfId="0" applyBorder="1"/>
    <xf numFmtId="0" fontId="4" fillId="4" borderId="6" xfId="5" applyBorder="1"/>
    <xf numFmtId="44" fontId="0" fillId="0" borderId="6" xfId="7" applyFont="1" applyBorder="1"/>
    <xf numFmtId="0" fontId="2" fillId="2" borderId="6" xfId="3" applyBorder="1"/>
    <xf numFmtId="10" fontId="0" fillId="0" borderId="6" xfId="2" applyNumberFormat="1" applyFont="1" applyBorder="1"/>
    <xf numFmtId="44" fontId="0" fillId="0" borderId="6" xfId="7" applyFont="1" applyFill="1" applyBorder="1"/>
    <xf numFmtId="0" fontId="3" fillId="6" borderId="6" xfId="4" applyFill="1" applyBorder="1"/>
    <xf numFmtId="44" fontId="0" fillId="6" borderId="6" xfId="7" applyFont="1" applyFill="1" applyBorder="1"/>
    <xf numFmtId="0" fontId="7" fillId="3" borderId="6" xfId="4" applyFont="1" applyBorder="1"/>
    <xf numFmtId="0" fontId="0" fillId="7" borderId="6" xfId="8" applyFont="1" applyBorder="1" applyAlignment="1">
      <alignment horizontal="left"/>
    </xf>
    <xf numFmtId="10" fontId="0" fillId="0" borderId="6" xfId="0" applyNumberFormat="1" applyBorder="1"/>
    <xf numFmtId="0" fontId="3" fillId="3" borderId="6" xfId="4" applyBorder="1"/>
  </cellXfs>
  <cellStyles count="10">
    <cellStyle name="Bad" xfId="4" builtinId="27"/>
    <cellStyle name="Comma" xfId="1" builtinId="3"/>
    <cellStyle name="Currency" xfId="7" builtinId="4"/>
    <cellStyle name="Good" xfId="3" builtinId="26"/>
    <cellStyle name="Input" xfId="6" builtinId="20"/>
    <cellStyle name="Neutral" xfId="5" builtinId="28"/>
    <cellStyle name="Normal" xfId="0" builtinId="0"/>
    <cellStyle name="Normal 2" xfId="9" xr:uid="{00EC5419-9118-4DC2-8F38-D8ED1F5D091D}"/>
    <cellStyle name="Note" xfId="8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1C89-FE7D-4D91-A5DE-5C6F4EA212B5}">
  <dimension ref="A1:I31"/>
  <sheetViews>
    <sheetView tabSelected="1" topLeftCell="A16" workbookViewId="0">
      <selection activeCell="B28" sqref="B28"/>
    </sheetView>
  </sheetViews>
  <sheetFormatPr defaultRowHeight="14.4" x14ac:dyDescent="0.3"/>
  <cols>
    <col min="1" max="1" width="19" customWidth="1"/>
    <col min="2" max="2" width="12.21875" bestFit="1" customWidth="1"/>
    <col min="4" max="4" width="14.21875" bestFit="1" customWidth="1"/>
    <col min="5" max="5" width="12.21875" bestFit="1" customWidth="1"/>
  </cols>
  <sheetData>
    <row r="1" spans="1:9" x14ac:dyDescent="0.3">
      <c r="A1" s="17" t="s">
        <v>12</v>
      </c>
      <c r="B1" s="17"/>
    </row>
    <row r="2" spans="1:9" x14ac:dyDescent="0.3">
      <c r="A2" s="18"/>
      <c r="B2" s="18">
        <v>2022</v>
      </c>
      <c r="C2">
        <v>2023</v>
      </c>
      <c r="D2">
        <v>2024</v>
      </c>
    </row>
    <row r="3" spans="1:9" x14ac:dyDescent="0.3">
      <c r="A3" s="19" t="s">
        <v>1</v>
      </c>
      <c r="B3" s="20"/>
    </row>
    <row r="4" spans="1:9" x14ac:dyDescent="0.3">
      <c r="A4" s="21" t="s">
        <v>10</v>
      </c>
      <c r="B4" s="22">
        <v>700000</v>
      </c>
    </row>
    <row r="5" spans="1:9" x14ac:dyDescent="0.3">
      <c r="A5" s="23" t="s">
        <v>0</v>
      </c>
      <c r="B5" s="22">
        <f>3000*12</f>
        <v>36000</v>
      </c>
    </row>
    <row r="6" spans="1:9" x14ac:dyDescent="0.3">
      <c r="A6" s="20" t="s">
        <v>2</v>
      </c>
      <c r="B6" s="24">
        <f>B5/B4</f>
        <v>5.1428571428571428E-2</v>
      </c>
    </row>
    <row r="8" spans="1:9" x14ac:dyDescent="0.3">
      <c r="A8" s="20" t="s">
        <v>11</v>
      </c>
      <c r="B8" s="24">
        <v>3.6600000000000001E-2</v>
      </c>
      <c r="I8" s="1"/>
    </row>
    <row r="9" spans="1:9" x14ac:dyDescent="0.3">
      <c r="A9" s="20" t="s">
        <v>22</v>
      </c>
      <c r="B9" s="22">
        <v>360540</v>
      </c>
    </row>
    <row r="10" spans="1:9" x14ac:dyDescent="0.3">
      <c r="A10" s="20" t="s">
        <v>23</v>
      </c>
      <c r="B10" s="25">
        <v>354000</v>
      </c>
      <c r="E10" s="2"/>
    </row>
    <row r="11" spans="1:9" x14ac:dyDescent="0.3">
      <c r="A11" s="26" t="s">
        <v>20</v>
      </c>
      <c r="B11" s="27">
        <f>B8*B10</f>
        <v>12956.4</v>
      </c>
      <c r="E11" s="2"/>
    </row>
    <row r="13" spans="1:9" x14ac:dyDescent="0.3">
      <c r="A13" s="19" t="s">
        <v>3</v>
      </c>
      <c r="B13" s="20"/>
    </row>
    <row r="14" spans="1:9" x14ac:dyDescent="0.3">
      <c r="A14" s="20" t="s">
        <v>4</v>
      </c>
      <c r="B14" s="22">
        <v>5795.12</v>
      </c>
    </row>
    <row r="15" spans="1:9" x14ac:dyDescent="0.3">
      <c r="A15" s="20" t="s">
        <v>21</v>
      </c>
      <c r="B15" s="22">
        <v>1001</v>
      </c>
    </row>
    <row r="16" spans="1:9" x14ac:dyDescent="0.3">
      <c r="A16" s="20" t="s">
        <v>5</v>
      </c>
      <c r="B16" s="22">
        <v>420</v>
      </c>
    </row>
    <row r="17" spans="1:2" x14ac:dyDescent="0.3">
      <c r="A17" s="20" t="s">
        <v>6</v>
      </c>
      <c r="B17" s="22">
        <v>50</v>
      </c>
    </row>
    <row r="18" spans="1:2" x14ac:dyDescent="0.3">
      <c r="A18" s="20" t="s">
        <v>7</v>
      </c>
      <c r="B18" s="22">
        <v>665</v>
      </c>
    </row>
    <row r="19" spans="1:2" x14ac:dyDescent="0.3">
      <c r="A19" s="28" t="s">
        <v>8</v>
      </c>
      <c r="B19" s="22">
        <f>SUM(B14:B18)</f>
        <v>7931.12</v>
      </c>
    </row>
    <row r="20" spans="1:2" x14ac:dyDescent="0.3">
      <c r="A20" s="20" t="s">
        <v>57</v>
      </c>
      <c r="B20" s="22">
        <f>(25*12957)/100</f>
        <v>3239.25</v>
      </c>
    </row>
    <row r="21" spans="1:2" x14ac:dyDescent="0.3">
      <c r="B21" s="16"/>
    </row>
    <row r="22" spans="1:2" x14ac:dyDescent="0.3">
      <c r="A22" s="23" t="s">
        <v>18</v>
      </c>
      <c r="B22" s="24">
        <f>(B5-B19-B20)/B4</f>
        <v>3.54709E-2</v>
      </c>
    </row>
    <row r="23" spans="1:2" x14ac:dyDescent="0.3">
      <c r="A23" s="20" t="s">
        <v>9</v>
      </c>
      <c r="B23" s="22">
        <f>B4*B22</f>
        <v>24829.63</v>
      </c>
    </row>
    <row r="25" spans="1:2" x14ac:dyDescent="0.3">
      <c r="A25" s="29" t="s">
        <v>13</v>
      </c>
      <c r="B25" s="29"/>
    </row>
    <row r="26" spans="1:2" x14ac:dyDescent="0.3">
      <c r="A26" s="20" t="s">
        <v>14</v>
      </c>
      <c r="B26" s="22">
        <v>805000</v>
      </c>
    </row>
    <row r="27" spans="1:2" x14ac:dyDescent="0.3">
      <c r="A27" s="20" t="s">
        <v>16</v>
      </c>
      <c r="B27" s="30">
        <v>2.5000000000000001E-2</v>
      </c>
    </row>
    <row r="28" spans="1:2" x14ac:dyDescent="0.3">
      <c r="A28" s="20" t="s">
        <v>15</v>
      </c>
      <c r="B28" s="22">
        <v>3255</v>
      </c>
    </row>
    <row r="29" spans="1:2" x14ac:dyDescent="0.3">
      <c r="A29" s="20" t="s">
        <v>17</v>
      </c>
      <c r="B29" s="22">
        <f>(12545.35+165.6)/12</f>
        <v>1059.2458333333334</v>
      </c>
    </row>
    <row r="30" spans="1:2" x14ac:dyDescent="0.3">
      <c r="A30" s="31" t="s">
        <v>8</v>
      </c>
      <c r="B30" s="22">
        <f>(B28+B29)*12</f>
        <v>51770.95</v>
      </c>
    </row>
    <row r="31" spans="1:2" x14ac:dyDescent="0.3">
      <c r="A31" s="20" t="s">
        <v>19</v>
      </c>
      <c r="B31" s="22">
        <f>B30-B23</f>
        <v>26941.319999999996</v>
      </c>
    </row>
  </sheetData>
  <mergeCells count="2">
    <mergeCell ref="A25:B25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97DE-2316-4A8B-BF7B-0008B365D896}">
  <dimension ref="A1:Z999"/>
  <sheetViews>
    <sheetView topLeftCell="A10" workbookViewId="0">
      <selection activeCell="B3" sqref="B3"/>
    </sheetView>
  </sheetViews>
  <sheetFormatPr defaultRowHeight="14.4" x14ac:dyDescent="0.3"/>
  <cols>
    <col min="1" max="1" width="42" customWidth="1"/>
    <col min="2" max="2" width="32" bestFit="1" customWidth="1"/>
    <col min="3" max="3" width="10.44140625" bestFit="1" customWidth="1"/>
    <col min="4" max="4" width="11.77734375" bestFit="1" customWidth="1"/>
    <col min="5" max="5" width="10.44140625" bestFit="1" customWidth="1"/>
  </cols>
  <sheetData>
    <row r="1" spans="1:26" x14ac:dyDescent="0.3">
      <c r="A1" s="12" t="s">
        <v>54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3">
      <c r="A2" s="11" t="s">
        <v>53</v>
      </c>
      <c r="B2" s="3" t="s">
        <v>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3">
      <c r="A4" s="3" t="s">
        <v>52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3">
      <c r="A5" s="3" t="s">
        <v>51</v>
      </c>
      <c r="B5" s="3" t="s">
        <v>50</v>
      </c>
      <c r="C5" s="3" t="s">
        <v>49</v>
      </c>
      <c r="D5" s="3" t="s">
        <v>48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3">
      <c r="A6" s="3" t="s">
        <v>47</v>
      </c>
      <c r="B6" s="3" t="s">
        <v>46</v>
      </c>
      <c r="C6" s="3" t="s">
        <v>45</v>
      </c>
      <c r="D6" s="3" t="s">
        <v>44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3">
      <c r="A8" s="10" t="s">
        <v>43</v>
      </c>
      <c r="B8" s="9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3">
      <c r="A9" s="8" t="s">
        <v>42</v>
      </c>
      <c r="B9" s="5">
        <v>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3">
      <c r="A10" s="8" t="s">
        <v>41</v>
      </c>
      <c r="B10" s="5">
        <v>0</v>
      </c>
      <c r="C10" s="3"/>
      <c r="D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3">
      <c r="A11" s="8" t="s">
        <v>40</v>
      </c>
      <c r="B11" s="5">
        <v>2500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3">
      <c r="A12" s="8" t="s">
        <v>39</v>
      </c>
      <c r="B12" s="5">
        <v>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3">
      <c r="A13" s="8" t="s">
        <v>21</v>
      </c>
      <c r="B13" s="5">
        <v>900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3">
      <c r="A14" s="8" t="s">
        <v>38</v>
      </c>
      <c r="B14" s="5">
        <v>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3">
      <c r="A15" s="8" t="s">
        <v>37</v>
      </c>
      <c r="B15" s="5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3">
      <c r="A16" s="8" t="s">
        <v>36</v>
      </c>
      <c r="B16" s="5">
        <v>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3">
      <c r="A17" s="8" t="s">
        <v>35</v>
      </c>
      <c r="B17" s="5">
        <v>500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3">
      <c r="A18" s="8" t="s">
        <v>34</v>
      </c>
      <c r="B18" s="5">
        <v>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3">
      <c r="A19" s="8" t="s">
        <v>33</v>
      </c>
      <c r="B19" s="7">
        <v>5800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3">
      <c r="A20" s="8" t="s">
        <v>32</v>
      </c>
      <c r="B20" s="14">
        <v>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3">
      <c r="A21" s="13" t="s">
        <v>31</v>
      </c>
      <c r="B21" s="15">
        <f>354000*3.66/100</f>
        <v>12956.4</v>
      </c>
      <c r="C21" s="3" t="s">
        <v>55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3">
      <c r="A22" s="8" t="s">
        <v>30</v>
      </c>
      <c r="B22" s="7">
        <v>420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3">
      <c r="A23" s="6" t="s">
        <v>29</v>
      </c>
      <c r="B23" s="5">
        <f>SUM(B9:B22)</f>
        <v>23076.400000000001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66.599999999999994" x14ac:dyDescent="0.3">
      <c r="A25" s="3" t="s">
        <v>28</v>
      </c>
      <c r="B25" s="4" t="s">
        <v>27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3">
      <c r="A28" s="3" t="s">
        <v>26</v>
      </c>
      <c r="B28" s="3" t="s">
        <v>25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3">
      <c r="A29" s="3" t="s">
        <v>24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 Expenses</vt:lpstr>
      <vt:lpstr>Rental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Pawar, Uttam C</dc:creator>
  <cp:lastModifiedBy>Pawar, Uttam C</cp:lastModifiedBy>
  <dcterms:created xsi:type="dcterms:W3CDTF">2023-03-22T18:38:08Z</dcterms:created>
  <dcterms:modified xsi:type="dcterms:W3CDTF">2023-03-24T15:53:11Z</dcterms:modified>
</cp:coreProperties>
</file>