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i101/Desktop/Miocene compilation/"/>
    </mc:Choice>
  </mc:AlternateContent>
  <xr:revisionPtr revIDLastSave="0" documentId="13_ncr:1_{3B64B740-F4FC-7044-90B0-60C5E984B95B}" xr6:coauthVersionLast="45" xr6:coauthVersionMax="45" xr10:uidLastSave="{00000000-0000-0000-0000-000000000000}"/>
  <bookViews>
    <workbookView xWindow="5980" yWindow="2860" windowWidth="19620" windowHeight="11780" xr2:uid="{D006B2AD-6FC9-EA45-AA51-4898DC5C04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0" i="1" l="1"/>
  <c r="V30" i="1"/>
  <c r="U30" i="1"/>
  <c r="T30" i="1"/>
  <c r="S30" i="1"/>
  <c r="R30" i="1"/>
  <c r="Q30" i="1"/>
  <c r="X29" i="1"/>
  <c r="V29" i="1"/>
  <c r="U29" i="1"/>
  <c r="T29" i="1"/>
  <c r="S29" i="1"/>
  <c r="R29" i="1"/>
  <c r="Q29" i="1"/>
  <c r="X28" i="1"/>
  <c r="V28" i="1"/>
  <c r="U28" i="1"/>
  <c r="T28" i="1"/>
  <c r="S28" i="1"/>
  <c r="R28" i="1"/>
  <c r="Q28" i="1"/>
  <c r="X27" i="1"/>
  <c r="V27" i="1"/>
  <c r="U27" i="1"/>
  <c r="T27" i="1"/>
  <c r="S27" i="1"/>
  <c r="R27" i="1"/>
  <c r="Q27" i="1"/>
  <c r="X26" i="1"/>
  <c r="V26" i="1"/>
  <c r="U26" i="1"/>
  <c r="T26" i="1"/>
  <c r="S26" i="1"/>
  <c r="R26" i="1"/>
  <c r="Q26" i="1"/>
  <c r="X25" i="1"/>
  <c r="V25" i="1"/>
  <c r="U25" i="1"/>
  <c r="T25" i="1"/>
  <c r="S25" i="1"/>
  <c r="R25" i="1"/>
  <c r="Q25" i="1"/>
  <c r="X24" i="1"/>
  <c r="V24" i="1"/>
  <c r="U24" i="1"/>
  <c r="T24" i="1"/>
  <c r="S24" i="1"/>
  <c r="R24" i="1"/>
  <c r="Q24" i="1"/>
  <c r="X23" i="1"/>
  <c r="V23" i="1"/>
  <c r="U23" i="1"/>
  <c r="T23" i="1"/>
  <c r="S23" i="1"/>
  <c r="R23" i="1"/>
  <c r="Q23" i="1"/>
  <c r="X22" i="1"/>
  <c r="V22" i="1"/>
  <c r="U22" i="1"/>
  <c r="T22" i="1"/>
  <c r="S22" i="1"/>
  <c r="R22" i="1"/>
  <c r="Q22" i="1"/>
  <c r="X21" i="1"/>
  <c r="V21" i="1"/>
  <c r="U21" i="1"/>
  <c r="T21" i="1"/>
  <c r="S21" i="1"/>
  <c r="R21" i="1"/>
  <c r="Q21" i="1"/>
  <c r="X20" i="1"/>
  <c r="V20" i="1"/>
  <c r="U20" i="1"/>
  <c r="T20" i="1"/>
  <c r="S20" i="1"/>
  <c r="R20" i="1"/>
  <c r="Q20" i="1"/>
  <c r="X19" i="1"/>
  <c r="V19" i="1"/>
  <c r="U19" i="1"/>
  <c r="T19" i="1"/>
  <c r="S19" i="1"/>
  <c r="R19" i="1"/>
  <c r="Q19" i="1"/>
  <c r="X18" i="1"/>
  <c r="V18" i="1"/>
  <c r="U18" i="1"/>
  <c r="T18" i="1"/>
  <c r="S18" i="1"/>
  <c r="R18" i="1"/>
  <c r="Q18" i="1"/>
  <c r="X17" i="1"/>
  <c r="V17" i="1"/>
  <c r="U17" i="1"/>
  <c r="T17" i="1"/>
  <c r="S17" i="1"/>
  <c r="R17" i="1"/>
  <c r="Q17" i="1"/>
  <c r="X16" i="1"/>
  <c r="V16" i="1"/>
  <c r="U16" i="1"/>
  <c r="T16" i="1"/>
  <c r="S16" i="1"/>
  <c r="R16" i="1"/>
  <c r="Q16" i="1"/>
  <c r="X15" i="1"/>
  <c r="V15" i="1"/>
  <c r="U15" i="1"/>
  <c r="T15" i="1"/>
  <c r="S15" i="1"/>
  <c r="R15" i="1"/>
  <c r="Q15" i="1"/>
  <c r="X14" i="1"/>
  <c r="V14" i="1"/>
  <c r="U14" i="1"/>
  <c r="T14" i="1"/>
  <c r="S14" i="1"/>
  <c r="R14" i="1"/>
  <c r="Q14" i="1"/>
  <c r="X13" i="1"/>
  <c r="V13" i="1"/>
  <c r="U13" i="1"/>
  <c r="T13" i="1"/>
  <c r="S13" i="1"/>
  <c r="R13" i="1"/>
  <c r="Q13" i="1"/>
  <c r="X12" i="1"/>
  <c r="V12" i="1"/>
  <c r="U12" i="1"/>
  <c r="T12" i="1"/>
  <c r="S12" i="1"/>
  <c r="R12" i="1"/>
  <c r="Q12" i="1"/>
  <c r="X11" i="1"/>
  <c r="V11" i="1"/>
  <c r="U11" i="1"/>
  <c r="T11" i="1"/>
  <c r="S11" i="1"/>
  <c r="R11" i="1"/>
  <c r="Q11" i="1"/>
  <c r="X10" i="1"/>
  <c r="V10" i="1"/>
  <c r="U10" i="1"/>
  <c r="T10" i="1"/>
  <c r="S10" i="1"/>
  <c r="R10" i="1"/>
  <c r="Q10" i="1"/>
  <c r="X9" i="1"/>
  <c r="V9" i="1"/>
  <c r="U9" i="1"/>
  <c r="T9" i="1"/>
  <c r="S9" i="1"/>
  <c r="R9" i="1"/>
  <c r="Q9" i="1"/>
  <c r="X8" i="1"/>
  <c r="V8" i="1"/>
  <c r="U8" i="1"/>
  <c r="T8" i="1"/>
  <c r="S8" i="1"/>
  <c r="R8" i="1"/>
  <c r="Q8" i="1"/>
  <c r="X7" i="1"/>
  <c r="V7" i="1"/>
  <c r="U7" i="1"/>
  <c r="T7" i="1"/>
  <c r="S7" i="1"/>
  <c r="R7" i="1"/>
  <c r="Q7" i="1"/>
  <c r="X6" i="1"/>
  <c r="V6" i="1"/>
  <c r="U6" i="1"/>
  <c r="T6" i="1"/>
  <c r="S6" i="1"/>
  <c r="R6" i="1"/>
  <c r="Q6" i="1"/>
  <c r="X5" i="1"/>
  <c r="V5" i="1"/>
  <c r="U5" i="1"/>
  <c r="T5" i="1"/>
  <c r="S5" i="1"/>
  <c r="R5" i="1"/>
  <c r="Q5" i="1"/>
  <c r="X4" i="1"/>
  <c r="V4" i="1"/>
  <c r="U4" i="1"/>
  <c r="T4" i="1"/>
  <c r="S4" i="1"/>
  <c r="R4" i="1"/>
  <c r="Q4" i="1"/>
  <c r="X3" i="1"/>
  <c r="V3" i="1"/>
  <c r="U3" i="1"/>
  <c r="T3" i="1"/>
  <c r="S3" i="1"/>
  <c r="R3" i="1"/>
  <c r="Q3" i="1"/>
  <c r="X2" i="1"/>
  <c r="V2" i="1"/>
  <c r="U2" i="1"/>
  <c r="T2" i="1"/>
  <c r="S2" i="1"/>
  <c r="R2" i="1"/>
  <c r="Q2" i="1"/>
</calcChain>
</file>

<file path=xl/sharedStrings.xml><?xml version="1.0" encoding="utf-8"?>
<sst xmlns="http://schemas.openxmlformats.org/spreadsheetml/2006/main" count="174" uniqueCount="67">
  <si>
    <t>Site</t>
  </si>
  <si>
    <t>Hole</t>
  </si>
  <si>
    <t>Core</t>
  </si>
  <si>
    <t>Depth in core</t>
  </si>
  <si>
    <t>Depth mbsf</t>
  </si>
  <si>
    <t>age</t>
  </si>
  <si>
    <t>GDGT-0 - 1302</t>
  </si>
  <si>
    <t>GDGT-1 - 1300</t>
  </si>
  <si>
    <t>GDGT-2 - 1298</t>
  </si>
  <si>
    <t>GDGT-3 - 1296</t>
  </si>
  <si>
    <t>GDGT-4 - 1296</t>
  </si>
  <si>
    <t>GDGT-4' - 1296'</t>
  </si>
  <si>
    <t>sum iso-GDGT</t>
  </si>
  <si>
    <t>[gdgt0]</t>
  </si>
  <si>
    <t>[gdgt-1]</t>
  </si>
  <si>
    <t>[gdgt-2]</t>
  </si>
  <si>
    <t>[gdgt-3]</t>
  </si>
  <si>
    <t>[cren]</t>
  </si>
  <si>
    <t>[cren']</t>
  </si>
  <si>
    <t>TEX</t>
  </si>
  <si>
    <t>BIT</t>
  </si>
  <si>
    <t>Methan index</t>
  </si>
  <si>
    <t>GDGT2/GDGT3</t>
  </si>
  <si>
    <t>GDGT-0/cren</t>
  </si>
  <si>
    <t>Ring index</t>
  </si>
  <si>
    <t>delta R</t>
  </si>
  <si>
    <t>U1356</t>
  </si>
  <si>
    <t>A</t>
  </si>
  <si>
    <t>11R</t>
  </si>
  <si>
    <t>2W</t>
  </si>
  <si>
    <t>20-22</t>
  </si>
  <si>
    <t>12R</t>
  </si>
  <si>
    <t>3W</t>
  </si>
  <si>
    <t>13R</t>
  </si>
  <si>
    <t>15R</t>
  </si>
  <si>
    <t>1W</t>
  </si>
  <si>
    <t>5W</t>
  </si>
  <si>
    <t>17R</t>
  </si>
  <si>
    <t>4W</t>
  </si>
  <si>
    <t>18-20</t>
  </si>
  <si>
    <t>18R</t>
  </si>
  <si>
    <t>19R</t>
  </si>
  <si>
    <t>20R</t>
  </si>
  <si>
    <t>19-21</t>
  </si>
  <si>
    <t>21R</t>
  </si>
  <si>
    <t>22-24</t>
  </si>
  <si>
    <t>22R</t>
  </si>
  <si>
    <t>23R</t>
  </si>
  <si>
    <t>21-23</t>
  </si>
  <si>
    <t>24R</t>
  </si>
  <si>
    <t>30R</t>
  </si>
  <si>
    <t>33R</t>
  </si>
  <si>
    <t>29-31</t>
  </si>
  <si>
    <t>34R</t>
  </si>
  <si>
    <t>35R</t>
  </si>
  <si>
    <t>39R</t>
  </si>
  <si>
    <t>40R</t>
  </si>
  <si>
    <t>41R</t>
  </si>
  <si>
    <t>42R</t>
  </si>
  <si>
    <t>39-43</t>
  </si>
  <si>
    <t>43R</t>
  </si>
  <si>
    <t>27-29</t>
  </si>
  <si>
    <t>118-122</t>
  </si>
  <si>
    <t>69-73</t>
  </si>
  <si>
    <t>SST TEX L (0m)</t>
  </si>
  <si>
    <t>SST TEX L (0-200m)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</si>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</sst>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4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1" fontId="5" fillId="0" borderId="0" xfId="0" applyNumberFormat="1" applyFont="1"/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0" fontId="0" fillId="0" borderId="0" xfId="0" applyFont="1"/>
    <xf numFmtId="164" fontId="0" fillId="0" borderId="0" xfId="0" applyNumberFormat="1" applyFont="1"/>
    <xf numFmtId="11" fontId="0" fillId="0" borderId="0" xfId="0" applyNumberFormat="1" applyFont="1" applyAlignment="1">
      <alignment horizontal="center"/>
    </xf>
    <xf numFmtId="11" fontId="0" fillId="0" borderId="0" xfId="0" applyNumberFormat="1" applyFont="1"/>
    <xf numFmtId="2" fontId="0" fillId="0" borderId="0" xfId="0" applyNumberFormat="1" applyFont="1"/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52DFC-44B1-074F-B184-FF51D2999A82}">
  <dimension ref="A1:AF34"/>
  <sheetViews>
    <sheetView tabSelected="1" workbookViewId="0">
      <selection activeCell="AA21" sqref="AA21"/>
    </sheetView>
  </sheetViews>
  <sheetFormatPr baseColWidth="10" defaultRowHeight="16" x14ac:dyDescent="0.2"/>
  <cols>
    <col min="5" max="5" width="12" bestFit="1" customWidth="1"/>
    <col min="8" max="12" width="13.33203125" bestFit="1" customWidth="1"/>
    <col min="13" max="13" width="14.33203125" bestFit="1" customWidth="1"/>
    <col min="25" max="26" width="18.1640625" bestFit="1" customWidth="1"/>
    <col min="28" max="28" width="12.33203125" bestFit="1" customWidth="1"/>
    <col min="30" max="30" width="12" bestFit="1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66</v>
      </c>
      <c r="E1" s="1" t="s">
        <v>3</v>
      </c>
      <c r="F1" s="1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5">
        <v>1050</v>
      </c>
      <c r="O1" s="5">
        <v>1036</v>
      </c>
      <c r="P1" s="5">
        <v>1022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16</v>
      </c>
      <c r="V1" s="6" t="s">
        <v>17</v>
      </c>
      <c r="W1" s="6" t="s">
        <v>18</v>
      </c>
      <c r="X1" s="7" t="s">
        <v>19</v>
      </c>
      <c r="Y1" s="2" t="s">
        <v>65</v>
      </c>
      <c r="Z1" s="2" t="s">
        <v>64</v>
      </c>
      <c r="AA1" s="8" t="s">
        <v>20</v>
      </c>
      <c r="AB1" s="1" t="s">
        <v>21</v>
      </c>
      <c r="AC1" s="9" t="s">
        <v>22</v>
      </c>
      <c r="AD1" t="s">
        <v>23</v>
      </c>
      <c r="AE1" t="s">
        <v>24</v>
      </c>
      <c r="AF1" t="s">
        <v>25</v>
      </c>
    </row>
    <row r="2" spans="1:32" s="10" customFormat="1" x14ac:dyDescent="0.2">
      <c r="A2" s="10" t="s">
        <v>26</v>
      </c>
      <c r="B2" s="10" t="s">
        <v>27</v>
      </c>
      <c r="C2" s="10" t="s">
        <v>28</v>
      </c>
      <c r="D2" s="10" t="s">
        <v>29</v>
      </c>
      <c r="E2" s="10" t="s">
        <v>30</v>
      </c>
      <c r="F2" s="11">
        <v>97.1</v>
      </c>
      <c r="G2" s="10">
        <v>10.67</v>
      </c>
      <c r="H2" s="12">
        <v>231000000</v>
      </c>
      <c r="I2" s="13">
        <v>9700000</v>
      </c>
      <c r="J2" s="13">
        <v>3950000</v>
      </c>
      <c r="K2" s="13">
        <v>1340000</v>
      </c>
      <c r="L2" s="13">
        <v>212000000</v>
      </c>
      <c r="M2" s="13">
        <v>2140000</v>
      </c>
      <c r="N2" s="13">
        <v>4970000</v>
      </c>
      <c r="O2" s="13">
        <v>5910000</v>
      </c>
      <c r="P2" s="13">
        <v>7300000</v>
      </c>
      <c r="Q2" s="13">
        <f>SUM(H2:M2)</f>
        <v>460130000</v>
      </c>
      <c r="R2" s="14">
        <f>H2/($H2+$I2+$J2+$K2+$L2+$M2)</f>
        <v>0.50203203442505384</v>
      </c>
      <c r="S2" s="14">
        <f>I2/($H2+$I2+$J2+$K2+$L2+$M2)</f>
        <v>2.1080998848151608E-2</v>
      </c>
      <c r="T2" s="14">
        <f>J2/($H2+$I2+$J2+$K2+$L2+$M2)</f>
        <v>8.584530458783388E-3</v>
      </c>
      <c r="U2" s="14">
        <f t="shared" ref="U2:V17" si="0">K2/($H2+$I2+$J2+$K2+$L2+$M2)</f>
        <v>2.912220459435377E-3</v>
      </c>
      <c r="V2" s="14">
        <f t="shared" si="0"/>
        <v>0.46073935626888052</v>
      </c>
      <c r="W2" s="14">
        <v>4.6508595396953034E-3</v>
      </c>
      <c r="X2" s="15">
        <f>(J2+K2+M2)/(I2+J2+K2+M2)</f>
        <v>0.43374197314652657</v>
      </c>
      <c r="Y2" s="11">
        <v>6.676409509131588</v>
      </c>
      <c r="Z2" s="11">
        <v>7.8</v>
      </c>
      <c r="AA2" s="11">
        <v>7.898166652185247E-2</v>
      </c>
      <c r="AB2" s="14">
        <v>6.5421376511150875E-2</v>
      </c>
      <c r="AC2" s="14">
        <v>0.74669187145557703</v>
      </c>
      <c r="AD2" s="14">
        <v>1.0896226415094341</v>
      </c>
      <c r="AE2" s="14">
        <v>1.9085475843783277</v>
      </c>
      <c r="AF2" s="14">
        <v>-0.03</v>
      </c>
    </row>
    <row r="3" spans="1:32" s="10" customFormat="1" x14ac:dyDescent="0.2">
      <c r="A3" s="10" t="s">
        <v>26</v>
      </c>
      <c r="B3" s="10" t="s">
        <v>27</v>
      </c>
      <c r="C3" s="10" t="s">
        <v>31</v>
      </c>
      <c r="D3" s="10" t="s">
        <v>32</v>
      </c>
      <c r="E3" s="10" t="s">
        <v>30</v>
      </c>
      <c r="F3" s="11">
        <v>108.1</v>
      </c>
      <c r="G3" s="10">
        <v>10.81</v>
      </c>
      <c r="H3" s="12">
        <v>202000000</v>
      </c>
      <c r="I3" s="13">
        <v>6190000</v>
      </c>
      <c r="J3" s="13">
        <v>3120000</v>
      </c>
      <c r="K3" s="13">
        <v>1200000</v>
      </c>
      <c r="L3" s="13">
        <v>179000000</v>
      </c>
      <c r="M3" s="13">
        <v>2020000</v>
      </c>
      <c r="N3" s="13">
        <v>3050000</v>
      </c>
      <c r="O3" s="13">
        <v>3650000</v>
      </c>
      <c r="P3" s="13">
        <v>4550000</v>
      </c>
      <c r="Q3" s="13">
        <f t="shared" ref="Q3:Q30" si="1">SUM(H3:M3)</f>
        <v>393530000</v>
      </c>
      <c r="R3" s="14">
        <f>H3/(H3+I3+J3+K3+L3+M3)</f>
        <v>0.51330267069854907</v>
      </c>
      <c r="S3" s="14">
        <f t="shared" ref="S3:V30" si="2">I3/($H3+$I3+$J3+$K3+$L3+$M3)</f>
        <v>1.572942342388128E-2</v>
      </c>
      <c r="T3" s="14">
        <f t="shared" si="2"/>
        <v>7.9282392701954113E-3</v>
      </c>
      <c r="U3" s="14">
        <f t="shared" si="0"/>
        <v>3.0493227962290043E-3</v>
      </c>
      <c r="V3" s="14">
        <f t="shared" si="0"/>
        <v>0.45485731710415978</v>
      </c>
      <c r="W3" s="14">
        <v>5.1330267069854907E-3</v>
      </c>
      <c r="X3" s="15">
        <f t="shared" ref="X3:X30" si="3">(J3+K3+M3)/(I3+J3+K3+M3)</f>
        <v>0.50598563447725464</v>
      </c>
      <c r="Y3" s="11">
        <v>9.3056354019021938</v>
      </c>
      <c r="Z3" s="11">
        <v>11.3</v>
      </c>
      <c r="AA3" s="11">
        <v>5.9132720105124839E-2</v>
      </c>
      <c r="AB3" s="14">
        <v>5.487391009241372E-2</v>
      </c>
      <c r="AC3" s="14">
        <v>0.72222222222222221</v>
      </c>
      <c r="AD3" s="14">
        <v>1.1284916201117319</v>
      </c>
      <c r="AE3" s="14">
        <v>1.8806952455975403</v>
      </c>
      <c r="AF3" s="14">
        <v>0.17</v>
      </c>
    </row>
    <row r="4" spans="1:32" s="10" customFormat="1" x14ac:dyDescent="0.2">
      <c r="A4" s="10" t="s">
        <v>26</v>
      </c>
      <c r="B4" s="10" t="s">
        <v>27</v>
      </c>
      <c r="C4" s="10" t="s">
        <v>33</v>
      </c>
      <c r="D4" s="10" t="s">
        <v>29</v>
      </c>
      <c r="E4" s="10" t="s">
        <v>30</v>
      </c>
      <c r="F4" s="11">
        <v>116.2</v>
      </c>
      <c r="G4" s="10">
        <v>10.85</v>
      </c>
      <c r="H4" s="12">
        <v>129000000</v>
      </c>
      <c r="I4" s="13">
        <v>7150000</v>
      </c>
      <c r="J4" s="13">
        <v>2800000</v>
      </c>
      <c r="K4" s="13">
        <v>686000</v>
      </c>
      <c r="L4" s="13">
        <v>111000000</v>
      </c>
      <c r="M4" s="13">
        <v>1670000</v>
      </c>
      <c r="N4" s="13">
        <v>6550000</v>
      </c>
      <c r="O4" s="13">
        <v>3060000</v>
      </c>
      <c r="P4" s="13">
        <v>4830000</v>
      </c>
      <c r="Q4" s="13">
        <f t="shared" si="1"/>
        <v>252306000</v>
      </c>
      <c r="R4" s="14">
        <f t="shared" ref="R4:R30" si="4">H4/(H4+I4+J4+K4+L4+M4)</f>
        <v>0.51128391714822474</v>
      </c>
      <c r="S4" s="14">
        <f t="shared" si="2"/>
        <v>2.8338604710153543E-2</v>
      </c>
      <c r="T4" s="14">
        <f t="shared" si="2"/>
        <v>1.109763541096922E-2</v>
      </c>
      <c r="U4" s="14">
        <f t="shared" si="0"/>
        <v>2.7189206756874588E-3</v>
      </c>
      <c r="V4" s="14">
        <f t="shared" si="0"/>
        <v>0.4399419752205655</v>
      </c>
      <c r="W4" s="14">
        <v>6.6189468343994988E-3</v>
      </c>
      <c r="X4" s="15">
        <f t="shared" si="3"/>
        <v>0.41898261010888999</v>
      </c>
      <c r="Y4" s="11">
        <v>6.6552888962806414</v>
      </c>
      <c r="Z4" s="11">
        <v>7.8</v>
      </c>
      <c r="AA4" s="11">
        <v>0.11511479591836735</v>
      </c>
      <c r="AB4" s="14">
        <v>8.6256954243913511E-2</v>
      </c>
      <c r="AC4" s="14">
        <v>0.80321285140562249</v>
      </c>
      <c r="AD4" s="14">
        <v>1.1621621621621621</v>
      </c>
      <c r="AE4" s="14">
        <v>1.8449343257790143</v>
      </c>
      <c r="AF4" s="14">
        <v>0.01</v>
      </c>
    </row>
    <row r="5" spans="1:32" s="10" customFormat="1" x14ac:dyDescent="0.2">
      <c r="A5" s="10" t="s">
        <v>26</v>
      </c>
      <c r="B5" s="10" t="s">
        <v>27</v>
      </c>
      <c r="C5" s="10" t="s">
        <v>34</v>
      </c>
      <c r="D5" s="10" t="s">
        <v>35</v>
      </c>
      <c r="E5" s="10" t="s">
        <v>30</v>
      </c>
      <c r="F5" s="11">
        <v>134</v>
      </c>
      <c r="G5" s="10">
        <v>13.41</v>
      </c>
      <c r="H5" s="12">
        <v>40900000</v>
      </c>
      <c r="I5" s="13">
        <v>1360000</v>
      </c>
      <c r="J5" s="13">
        <v>604000</v>
      </c>
      <c r="K5" s="13">
        <v>198000</v>
      </c>
      <c r="L5" s="13">
        <v>32800000</v>
      </c>
      <c r="M5" s="13">
        <v>665000</v>
      </c>
      <c r="N5" s="13">
        <v>696000</v>
      </c>
      <c r="O5" s="13">
        <v>902000</v>
      </c>
      <c r="P5" s="13">
        <v>1540000</v>
      </c>
      <c r="Q5" s="13">
        <f t="shared" si="1"/>
        <v>76527000</v>
      </c>
      <c r="R5" s="14">
        <f t="shared" si="4"/>
        <v>0.53445189279600669</v>
      </c>
      <c r="S5" s="14">
        <f t="shared" si="2"/>
        <v>1.7771505481725403E-2</v>
      </c>
      <c r="T5" s="14">
        <f t="shared" si="2"/>
        <v>7.89263919923687E-3</v>
      </c>
      <c r="U5" s="14">
        <f t="shared" si="0"/>
        <v>2.5873221216041399E-3</v>
      </c>
      <c r="V5" s="14">
        <f t="shared" si="0"/>
        <v>0.42860689691220094</v>
      </c>
      <c r="W5" s="14">
        <v>8.689743489226024E-3</v>
      </c>
      <c r="X5" s="15">
        <f t="shared" si="3"/>
        <v>0.51892465511142549</v>
      </c>
      <c r="Y5" s="11">
        <v>7.9660074493950894</v>
      </c>
      <c r="Z5" s="11">
        <v>9.5</v>
      </c>
      <c r="AA5" s="11">
        <v>8.731704602370749E-2</v>
      </c>
      <c r="AB5" s="14">
        <v>6.0684312459651391E-2</v>
      </c>
      <c r="AC5" s="14">
        <v>0.75311720698254359</v>
      </c>
      <c r="AD5" s="14">
        <v>1.2469512195121952</v>
      </c>
      <c r="AE5" s="14">
        <v>1.7905053118507195</v>
      </c>
      <c r="AF5" s="14">
        <v>0.28999999999999998</v>
      </c>
    </row>
    <row r="6" spans="1:32" s="10" customFormat="1" x14ac:dyDescent="0.2">
      <c r="A6" s="10" t="s">
        <v>26</v>
      </c>
      <c r="B6" s="10" t="s">
        <v>27</v>
      </c>
      <c r="C6" s="10" t="s">
        <v>34</v>
      </c>
      <c r="D6" s="10" t="s">
        <v>32</v>
      </c>
      <c r="E6" s="10" t="s">
        <v>30</v>
      </c>
      <c r="F6" s="11">
        <v>137</v>
      </c>
      <c r="G6" s="10">
        <v>13.44</v>
      </c>
      <c r="H6" s="12">
        <v>145000000</v>
      </c>
      <c r="I6" s="13">
        <v>5530000</v>
      </c>
      <c r="J6" s="13">
        <v>2060000</v>
      </c>
      <c r="K6" s="13">
        <v>884000</v>
      </c>
      <c r="L6" s="13">
        <v>123000000</v>
      </c>
      <c r="M6" s="13">
        <v>1090000</v>
      </c>
      <c r="N6" s="13">
        <v>1680000</v>
      </c>
      <c r="O6" s="13">
        <v>1800000</v>
      </c>
      <c r="P6" s="13">
        <v>3510000</v>
      </c>
      <c r="Q6" s="13">
        <f t="shared" si="1"/>
        <v>277564000</v>
      </c>
      <c r="R6" s="14">
        <f t="shared" si="4"/>
        <v>0.52240204061045381</v>
      </c>
      <c r="S6" s="14">
        <f t="shared" si="2"/>
        <v>1.992333299707455E-2</v>
      </c>
      <c r="T6" s="14">
        <f t="shared" si="2"/>
        <v>7.4217117493623093E-3</v>
      </c>
      <c r="U6" s="14">
        <f t="shared" si="0"/>
        <v>3.1848510613768357E-3</v>
      </c>
      <c r="V6" s="14">
        <f t="shared" si="0"/>
        <v>0.44314104134541943</v>
      </c>
      <c r="W6" s="14">
        <v>3.9270222363130668E-3</v>
      </c>
      <c r="X6" s="15">
        <f t="shared" si="3"/>
        <v>0.42179004600585529</v>
      </c>
      <c r="Y6" s="11">
        <v>4.8975610437724804</v>
      </c>
      <c r="Z6" s="11">
        <v>5.4</v>
      </c>
      <c r="AA6" s="11">
        <v>5.3773367182090928E-2</v>
      </c>
      <c r="AB6" s="14">
        <v>6.3923840560031378E-2</v>
      </c>
      <c r="AC6" s="14">
        <v>0.69972826086956519</v>
      </c>
      <c r="AD6" s="14">
        <v>1.1788617886178863</v>
      </c>
      <c r="AE6" s="14">
        <v>1.8325935640068598</v>
      </c>
      <c r="AF6" s="14">
        <v>0.02</v>
      </c>
    </row>
    <row r="7" spans="1:32" s="10" customFormat="1" x14ac:dyDescent="0.2">
      <c r="A7" s="10" t="s">
        <v>26</v>
      </c>
      <c r="B7" s="10" t="s">
        <v>27</v>
      </c>
      <c r="C7" s="10" t="s">
        <v>34</v>
      </c>
      <c r="D7" s="10" t="s">
        <v>36</v>
      </c>
      <c r="E7" s="10" t="s">
        <v>30</v>
      </c>
      <c r="F7" s="11">
        <v>140</v>
      </c>
      <c r="G7" s="10">
        <v>13.47</v>
      </c>
      <c r="H7" s="12">
        <v>193000000</v>
      </c>
      <c r="I7" s="13">
        <v>6670000</v>
      </c>
      <c r="J7" s="13">
        <v>2730000</v>
      </c>
      <c r="K7" s="13">
        <v>1370000</v>
      </c>
      <c r="L7" s="13">
        <v>183000000</v>
      </c>
      <c r="M7" s="13">
        <v>1880000</v>
      </c>
      <c r="N7" s="13">
        <v>2610000</v>
      </c>
      <c r="O7" s="13">
        <v>2330000</v>
      </c>
      <c r="P7" s="13">
        <v>4970000</v>
      </c>
      <c r="Q7" s="13">
        <f t="shared" si="1"/>
        <v>388650000</v>
      </c>
      <c r="R7" s="14">
        <f t="shared" si="4"/>
        <v>0.49659076289720827</v>
      </c>
      <c r="S7" s="14">
        <f t="shared" si="2"/>
        <v>1.7161970924996783E-2</v>
      </c>
      <c r="T7" s="14">
        <f t="shared" si="2"/>
        <v>7.0243149363180242E-3</v>
      </c>
      <c r="U7" s="14">
        <f t="shared" si="0"/>
        <v>3.525022513829924E-3</v>
      </c>
      <c r="V7" s="14">
        <f t="shared" si="0"/>
        <v>0.47086067155538402</v>
      </c>
      <c r="W7" s="14">
        <v>4.8372571722629619E-3</v>
      </c>
      <c r="X7" s="15">
        <f t="shared" si="3"/>
        <v>0.47272727272727272</v>
      </c>
      <c r="Y7" s="11">
        <v>5.8205047421329468</v>
      </c>
      <c r="Z7" s="11">
        <v>6.7</v>
      </c>
      <c r="AA7" s="11">
        <v>5.1371105696957131E-2</v>
      </c>
      <c r="AB7" s="14">
        <v>5.5047278303092258E-2</v>
      </c>
      <c r="AC7" s="14">
        <v>0.6658536585365854</v>
      </c>
      <c r="AD7" s="14">
        <v>1.0546448087431695</v>
      </c>
      <c r="AE7" s="14">
        <v>1.9445773832497106</v>
      </c>
      <c r="AF7" s="14">
        <v>0.02</v>
      </c>
    </row>
    <row r="8" spans="1:32" s="10" customFormat="1" x14ac:dyDescent="0.2">
      <c r="A8" s="10" t="s">
        <v>26</v>
      </c>
      <c r="B8" s="10" t="s">
        <v>27</v>
      </c>
      <c r="C8" s="10" t="s">
        <v>37</v>
      </c>
      <c r="D8" s="10" t="s">
        <v>29</v>
      </c>
      <c r="E8" s="10" t="s">
        <v>30</v>
      </c>
      <c r="F8" s="11">
        <v>154.69999999999999</v>
      </c>
      <c r="G8" s="10">
        <v>13.61</v>
      </c>
      <c r="H8" s="12">
        <v>179000000</v>
      </c>
      <c r="I8" s="13">
        <v>8260000</v>
      </c>
      <c r="J8" s="13">
        <v>4790000</v>
      </c>
      <c r="K8" s="13">
        <v>1140000</v>
      </c>
      <c r="L8" s="13">
        <v>148000000</v>
      </c>
      <c r="M8" s="13">
        <v>2260000</v>
      </c>
      <c r="N8" s="13">
        <v>3470000</v>
      </c>
      <c r="O8" s="13">
        <v>2910000</v>
      </c>
      <c r="P8" s="13">
        <v>4870000</v>
      </c>
      <c r="Q8" s="13">
        <f t="shared" si="1"/>
        <v>343450000</v>
      </c>
      <c r="R8" s="14">
        <f t="shared" si="4"/>
        <v>0.52118212257970598</v>
      </c>
      <c r="S8" s="14">
        <f t="shared" si="2"/>
        <v>2.4050080069879166E-2</v>
      </c>
      <c r="T8" s="14">
        <f t="shared" si="2"/>
        <v>1.3946717134954142E-2</v>
      </c>
      <c r="U8" s="14">
        <f t="shared" si="0"/>
        <v>3.3192604454796914E-3</v>
      </c>
      <c r="V8" s="14">
        <f t="shared" si="0"/>
        <v>0.43092153151841606</v>
      </c>
      <c r="W8" s="14">
        <v>6.5802882515650024E-3</v>
      </c>
      <c r="X8" s="15">
        <f t="shared" si="3"/>
        <v>0.49787234042553191</v>
      </c>
      <c r="Y8" s="11">
        <v>12.140338392220134</v>
      </c>
      <c r="Z8" s="11">
        <v>15.1</v>
      </c>
      <c r="AA8" s="11">
        <v>7.0643642072213506E-2</v>
      </c>
      <c r="AB8" s="14">
        <v>8.6287625418060204E-2</v>
      </c>
      <c r="AC8" s="14">
        <v>0.80775716694772348</v>
      </c>
      <c r="AD8" s="14">
        <v>1.2094594594594597</v>
      </c>
      <c r="AE8" s="14">
        <v>1.8119085747561507</v>
      </c>
      <c r="AF8" s="14">
        <v>0.22</v>
      </c>
    </row>
    <row r="9" spans="1:32" s="10" customFormat="1" x14ac:dyDescent="0.2">
      <c r="A9" s="10" t="s">
        <v>26</v>
      </c>
      <c r="B9" s="10" t="s">
        <v>27</v>
      </c>
      <c r="C9" s="10" t="s">
        <v>37</v>
      </c>
      <c r="D9" s="10" t="s">
        <v>38</v>
      </c>
      <c r="E9" s="10" t="s">
        <v>39</v>
      </c>
      <c r="F9" s="11">
        <v>157.68</v>
      </c>
      <c r="G9" s="10">
        <v>13.64</v>
      </c>
      <c r="H9" s="12">
        <v>207000000</v>
      </c>
      <c r="I9" s="13">
        <v>7610000</v>
      </c>
      <c r="J9" s="13">
        <v>2750000</v>
      </c>
      <c r="K9" s="13">
        <v>1070000</v>
      </c>
      <c r="L9" s="13">
        <v>166000000</v>
      </c>
      <c r="M9" s="13">
        <v>2010000</v>
      </c>
      <c r="N9" s="13">
        <v>66200</v>
      </c>
      <c r="O9" s="13">
        <v>53600</v>
      </c>
      <c r="P9" s="13">
        <v>78700</v>
      </c>
      <c r="Q9" s="13">
        <f t="shared" si="1"/>
        <v>386440000</v>
      </c>
      <c r="R9" s="14">
        <f t="shared" si="4"/>
        <v>0.53565883448918328</v>
      </c>
      <c r="S9" s="14">
        <f t="shared" si="2"/>
        <v>1.9692578408032294E-2</v>
      </c>
      <c r="T9" s="14">
        <f t="shared" si="2"/>
        <v>7.1162405548079906E-3</v>
      </c>
      <c r="U9" s="14">
        <f t="shared" si="0"/>
        <v>2.7688645067798366E-3</v>
      </c>
      <c r="V9" s="14">
        <f t="shared" si="0"/>
        <v>0.42956215712659146</v>
      </c>
      <c r="W9" s="14">
        <v>5.2013249146051132E-3</v>
      </c>
      <c r="X9" s="15">
        <f t="shared" si="3"/>
        <v>0.43377976190476192</v>
      </c>
      <c r="Y9" s="11">
        <v>4.6693523424970351</v>
      </c>
      <c r="Z9" s="11">
        <v>5.0999999999999996</v>
      </c>
      <c r="AA9" s="11">
        <v>1.1943549430349853E-3</v>
      </c>
      <c r="AB9" s="14">
        <v>6.369817209094962E-2</v>
      </c>
      <c r="AC9" s="14">
        <v>0.71989528795811519</v>
      </c>
      <c r="AD9" s="14">
        <v>1.2469879518072289</v>
      </c>
      <c r="AE9" s="14">
        <v>1.7812855812027741</v>
      </c>
      <c r="AF9" s="14">
        <v>0.1</v>
      </c>
    </row>
    <row r="10" spans="1:32" s="10" customFormat="1" x14ac:dyDescent="0.2">
      <c r="A10" s="10" t="s">
        <v>26</v>
      </c>
      <c r="B10" s="10" t="s">
        <v>27</v>
      </c>
      <c r="C10" s="10" t="s">
        <v>40</v>
      </c>
      <c r="D10" s="10" t="s">
        <v>35</v>
      </c>
      <c r="E10" s="10" t="s">
        <v>39</v>
      </c>
      <c r="F10" s="11">
        <v>162.69999999999999</v>
      </c>
      <c r="G10" s="10">
        <v>13.69</v>
      </c>
      <c r="H10" s="12">
        <v>127000000</v>
      </c>
      <c r="I10" s="13">
        <v>6750000</v>
      </c>
      <c r="J10" s="13">
        <v>3060000</v>
      </c>
      <c r="K10" s="13">
        <v>686000</v>
      </c>
      <c r="L10" s="13">
        <v>97900000</v>
      </c>
      <c r="M10" s="13">
        <v>1750000</v>
      </c>
      <c r="N10" s="13">
        <v>4600000</v>
      </c>
      <c r="O10" s="13">
        <v>3960000</v>
      </c>
      <c r="P10" s="13">
        <v>7040000</v>
      </c>
      <c r="Q10" s="13">
        <f t="shared" si="1"/>
        <v>237146000</v>
      </c>
      <c r="R10" s="14">
        <f t="shared" si="4"/>
        <v>0.53553507122194766</v>
      </c>
      <c r="S10" s="14">
        <f t="shared" si="2"/>
        <v>2.8463478194867296E-2</v>
      </c>
      <c r="T10" s="14">
        <f t="shared" si="2"/>
        <v>1.2903443448339841E-2</v>
      </c>
      <c r="U10" s="14">
        <f t="shared" si="0"/>
        <v>2.8927327469154022E-3</v>
      </c>
      <c r="V10" s="14">
        <f t="shared" si="0"/>
        <v>0.41282585411518641</v>
      </c>
      <c r="W10" s="14">
        <v>7.3794202727433733E-3</v>
      </c>
      <c r="X10" s="15">
        <f t="shared" si="3"/>
        <v>0.4487996080352768</v>
      </c>
      <c r="Y10" s="11">
        <v>8.9066383060597474</v>
      </c>
      <c r="Z10" s="11">
        <v>10.8</v>
      </c>
      <c r="AA10" s="11">
        <v>0.13744493392070484</v>
      </c>
      <c r="AB10" s="14">
        <v>9.5291703738674127E-2</v>
      </c>
      <c r="AC10" s="14">
        <v>0.81687132941804597</v>
      </c>
      <c r="AD10" s="14">
        <v>1.2972420837589378</v>
      </c>
      <c r="AE10" s="14">
        <v>1.7437696608840123</v>
      </c>
      <c r="AF10" s="14">
        <v>0.17</v>
      </c>
    </row>
    <row r="11" spans="1:32" s="10" customFormat="1" x14ac:dyDescent="0.2">
      <c r="A11" s="10" t="s">
        <v>26</v>
      </c>
      <c r="B11" s="10" t="s">
        <v>27</v>
      </c>
      <c r="C11" s="10" t="s">
        <v>41</v>
      </c>
      <c r="D11" s="10" t="s">
        <v>35</v>
      </c>
      <c r="E11" s="10" t="s">
        <v>30</v>
      </c>
      <c r="F11" s="11">
        <v>172.3</v>
      </c>
      <c r="G11" s="10">
        <v>13.79</v>
      </c>
      <c r="H11" s="12">
        <v>96900000</v>
      </c>
      <c r="I11" s="13">
        <v>6460000</v>
      </c>
      <c r="J11" s="13">
        <v>3090000</v>
      </c>
      <c r="K11" s="13">
        <v>542000</v>
      </c>
      <c r="L11" s="13">
        <v>78900000</v>
      </c>
      <c r="M11" s="13">
        <v>1950000</v>
      </c>
      <c r="N11" s="13">
        <v>30000000</v>
      </c>
      <c r="O11" s="13">
        <v>4180000</v>
      </c>
      <c r="P11" s="13">
        <v>6340000</v>
      </c>
      <c r="Q11" s="13">
        <f t="shared" si="1"/>
        <v>187842000</v>
      </c>
      <c r="R11" s="14">
        <f t="shared" si="4"/>
        <v>0.5158590730507554</v>
      </c>
      <c r="S11" s="14">
        <f t="shared" si="2"/>
        <v>3.4390604870050363E-2</v>
      </c>
      <c r="T11" s="14">
        <f t="shared" si="2"/>
        <v>1.644999520873926E-2</v>
      </c>
      <c r="U11" s="14">
        <f t="shared" si="0"/>
        <v>2.8854036903354949E-3</v>
      </c>
      <c r="V11" s="14">
        <f t="shared" si="0"/>
        <v>0.42003385824256556</v>
      </c>
      <c r="W11" s="14">
        <v>1.0381064937553901E-2</v>
      </c>
      <c r="X11" s="15">
        <f t="shared" si="3"/>
        <v>0.46354426175053975</v>
      </c>
      <c r="Y11" s="11">
        <v>9.9878468690283206</v>
      </c>
      <c r="Z11" s="11">
        <v>12.2</v>
      </c>
      <c r="AA11" s="11">
        <v>0.33930664880254563</v>
      </c>
      <c r="AB11" s="14">
        <v>0.11097182819819225</v>
      </c>
      <c r="AC11" s="14">
        <v>0.85077092511013219</v>
      </c>
      <c r="AD11" s="14">
        <v>1.2281368821292775</v>
      </c>
      <c r="AE11" s="14">
        <v>1.7976064990790133</v>
      </c>
      <c r="AF11" s="14">
        <v>0.15</v>
      </c>
    </row>
    <row r="12" spans="1:32" s="10" customFormat="1" x14ac:dyDescent="0.2">
      <c r="A12" s="10" t="s">
        <v>26</v>
      </c>
      <c r="B12" s="10" t="s">
        <v>27</v>
      </c>
      <c r="C12" s="10" t="s">
        <v>42</v>
      </c>
      <c r="D12" s="10" t="s">
        <v>35</v>
      </c>
      <c r="E12" s="10" t="s">
        <v>43</v>
      </c>
      <c r="F12" s="11">
        <v>181.89</v>
      </c>
      <c r="G12" s="10">
        <v>13.88</v>
      </c>
      <c r="H12" s="12">
        <v>88400000</v>
      </c>
      <c r="I12" s="13">
        <v>3830000</v>
      </c>
      <c r="J12" s="13">
        <v>1650000</v>
      </c>
      <c r="K12" s="13">
        <v>495000</v>
      </c>
      <c r="L12" s="13">
        <v>78400000</v>
      </c>
      <c r="M12" s="13">
        <v>970000</v>
      </c>
      <c r="N12" s="13">
        <v>2960000</v>
      </c>
      <c r="O12" s="13">
        <v>2560000</v>
      </c>
      <c r="P12" s="13">
        <v>3810000</v>
      </c>
      <c r="Q12" s="13">
        <f t="shared" si="1"/>
        <v>173745000</v>
      </c>
      <c r="R12" s="14">
        <f t="shared" si="4"/>
        <v>0.50879161990273103</v>
      </c>
      <c r="S12" s="14">
        <f t="shared" si="2"/>
        <v>2.20437998215776E-2</v>
      </c>
      <c r="T12" s="14">
        <f t="shared" si="2"/>
        <v>9.4966761633428296E-3</v>
      </c>
      <c r="U12" s="14">
        <f t="shared" si="0"/>
        <v>2.8490028490028491E-3</v>
      </c>
      <c r="V12" s="14">
        <f t="shared" si="0"/>
        <v>0.45123600679156234</v>
      </c>
      <c r="W12" s="14">
        <v>5.5828944717833603E-3</v>
      </c>
      <c r="X12" s="15">
        <f t="shared" si="3"/>
        <v>0.44852411807055437</v>
      </c>
      <c r="Y12" s="11">
        <v>7.7102185573615394</v>
      </c>
      <c r="Z12" s="11">
        <v>9.1999999999999993</v>
      </c>
      <c r="AA12" s="11">
        <v>0.10634902541889889</v>
      </c>
      <c r="AB12" s="14">
        <v>7.0009959575839234E-2</v>
      </c>
      <c r="AC12" s="14">
        <v>0.76923076923076927</v>
      </c>
      <c r="AD12" s="14">
        <v>1.1275510204081634</v>
      </c>
      <c r="AE12" s="14">
        <v>1.8768597657486545</v>
      </c>
      <c r="AF12" s="14">
        <v>0.04</v>
      </c>
    </row>
    <row r="13" spans="1:32" s="10" customFormat="1" x14ac:dyDescent="0.2">
      <c r="A13" s="10" t="s">
        <v>26</v>
      </c>
      <c r="B13" s="10" t="s">
        <v>27</v>
      </c>
      <c r="C13" s="10" t="s">
        <v>44</v>
      </c>
      <c r="D13" s="10" t="s">
        <v>35</v>
      </c>
      <c r="E13" s="10" t="s">
        <v>45</v>
      </c>
      <c r="F13" s="11">
        <v>191.52</v>
      </c>
      <c r="G13" s="10">
        <v>13.98</v>
      </c>
      <c r="H13" s="12">
        <v>286000000</v>
      </c>
      <c r="I13" s="13">
        <v>13900000</v>
      </c>
      <c r="J13" s="13">
        <v>6220000</v>
      </c>
      <c r="K13" s="13">
        <v>1940000</v>
      </c>
      <c r="L13" s="13">
        <v>283000000</v>
      </c>
      <c r="M13" s="13">
        <v>4740000</v>
      </c>
      <c r="N13" s="13">
        <v>9990000</v>
      </c>
      <c r="O13" s="13">
        <v>8010000</v>
      </c>
      <c r="P13" s="13">
        <v>9860000</v>
      </c>
      <c r="Q13" s="13">
        <f t="shared" si="1"/>
        <v>595800000</v>
      </c>
      <c r="R13" s="14">
        <f t="shared" si="4"/>
        <v>0.48002685464921113</v>
      </c>
      <c r="S13" s="14">
        <f t="shared" si="2"/>
        <v>2.3329976502181941E-2</v>
      </c>
      <c r="T13" s="14">
        <f t="shared" si="2"/>
        <v>1.0439744880832495E-2</v>
      </c>
      <c r="U13" s="14">
        <f t="shared" si="0"/>
        <v>3.2561262168512924E-3</v>
      </c>
      <c r="V13" s="14">
        <f t="shared" si="0"/>
        <v>0.47499160792212153</v>
      </c>
      <c r="W13" s="14">
        <v>7.9556898288016108E-3</v>
      </c>
      <c r="X13" s="15">
        <f t="shared" si="3"/>
        <v>0.48134328358208955</v>
      </c>
      <c r="Y13" s="11">
        <v>8.1693917306016637</v>
      </c>
      <c r="Z13" s="11">
        <v>9.8000000000000007</v>
      </c>
      <c r="AA13" s="11">
        <v>9.0366526110930906E-2</v>
      </c>
      <c r="AB13" s="14">
        <v>7.1207230471271782E-2</v>
      </c>
      <c r="AC13" s="14">
        <v>0.76225490196078427</v>
      </c>
      <c r="AD13" s="14">
        <v>1.0106007067137808</v>
      </c>
      <c r="AE13" s="14">
        <v>1.9857670359180934</v>
      </c>
      <c r="AF13" s="14">
        <v>0</v>
      </c>
    </row>
    <row r="14" spans="1:32" s="10" customFormat="1" x14ac:dyDescent="0.2">
      <c r="A14" s="10" t="s">
        <v>26</v>
      </c>
      <c r="B14" s="10" t="s">
        <v>27</v>
      </c>
      <c r="C14" s="10" t="s">
        <v>46</v>
      </c>
      <c r="D14" s="10" t="s">
        <v>35</v>
      </c>
      <c r="E14" s="10" t="s">
        <v>45</v>
      </c>
      <c r="F14" s="11">
        <v>201.12</v>
      </c>
      <c r="G14" s="10">
        <v>14.07</v>
      </c>
      <c r="H14" s="12">
        <v>233000000</v>
      </c>
      <c r="I14" s="13">
        <v>10700000</v>
      </c>
      <c r="J14" s="13">
        <v>5460000</v>
      </c>
      <c r="K14" s="13">
        <v>1410000</v>
      </c>
      <c r="L14" s="13">
        <v>204000000</v>
      </c>
      <c r="M14" s="13">
        <v>1770000</v>
      </c>
      <c r="N14" s="13">
        <v>8090000</v>
      </c>
      <c r="O14" s="13">
        <v>9620000</v>
      </c>
      <c r="P14" s="13">
        <v>9910000</v>
      </c>
      <c r="Q14" s="13">
        <f t="shared" si="1"/>
        <v>456340000</v>
      </c>
      <c r="R14" s="14">
        <f t="shared" si="4"/>
        <v>0.51058421352500327</v>
      </c>
      <c r="S14" s="14">
        <f t="shared" si="2"/>
        <v>2.3447429548143928E-2</v>
      </c>
      <c r="T14" s="14">
        <f t="shared" si="2"/>
        <v>1.1964763115221107E-2</v>
      </c>
      <c r="U14" s="14">
        <f t="shared" si="0"/>
        <v>3.0898014638208351E-3</v>
      </c>
      <c r="V14" s="14">
        <f t="shared" si="0"/>
        <v>0.44703510540386554</v>
      </c>
      <c r="W14" s="14">
        <v>3.878686943945304E-3</v>
      </c>
      <c r="X14" s="15">
        <f t="shared" si="3"/>
        <v>0.44674250258531539</v>
      </c>
      <c r="Y14" s="11">
        <v>10.314980765439671</v>
      </c>
      <c r="Z14" s="11">
        <v>12.6</v>
      </c>
      <c r="AA14" s="11">
        <v>6.4879847783702524E-2</v>
      </c>
      <c r="AB14" s="14">
        <v>7.8669293453926745E-2</v>
      </c>
      <c r="AC14" s="14">
        <v>0.79475982532751088</v>
      </c>
      <c r="AD14" s="14">
        <v>1.142156862745098</v>
      </c>
      <c r="AE14" s="14">
        <v>1.8603015295612921</v>
      </c>
      <c r="AF14" s="14">
        <v>0.05</v>
      </c>
    </row>
    <row r="15" spans="1:32" s="10" customFormat="1" x14ac:dyDescent="0.2">
      <c r="A15" s="10" t="s">
        <v>26</v>
      </c>
      <c r="B15" s="10" t="s">
        <v>27</v>
      </c>
      <c r="C15" s="10" t="s">
        <v>47</v>
      </c>
      <c r="D15" s="10" t="s">
        <v>35</v>
      </c>
      <c r="E15" s="10" t="s">
        <v>48</v>
      </c>
      <c r="F15" s="11">
        <v>210.71</v>
      </c>
      <c r="G15" s="10">
        <v>14.16</v>
      </c>
      <c r="H15" s="12">
        <v>17700000</v>
      </c>
      <c r="I15" s="13">
        <v>1250000</v>
      </c>
      <c r="J15" s="13">
        <v>1240000</v>
      </c>
      <c r="K15" s="13">
        <v>78500</v>
      </c>
      <c r="L15" s="13">
        <v>8530000</v>
      </c>
      <c r="M15" s="13">
        <v>331000</v>
      </c>
      <c r="N15" s="13">
        <v>6920000</v>
      </c>
      <c r="O15" s="13">
        <v>2870000</v>
      </c>
      <c r="P15" s="13">
        <v>4500000</v>
      </c>
      <c r="Q15" s="13">
        <f t="shared" si="1"/>
        <v>29129500</v>
      </c>
      <c r="R15" s="14">
        <f t="shared" si="4"/>
        <v>0.6076314389193086</v>
      </c>
      <c r="S15" s="14">
        <f t="shared" si="2"/>
        <v>4.2911824782437047E-2</v>
      </c>
      <c r="T15" s="14">
        <f t="shared" si="2"/>
        <v>4.2568530184177555E-2</v>
      </c>
      <c r="U15" s="14">
        <f t="shared" si="0"/>
        <v>2.6948625963370467E-3</v>
      </c>
      <c r="V15" s="14">
        <f t="shared" si="0"/>
        <v>0.2928302923153504</v>
      </c>
      <c r="W15" s="14">
        <v>1.136305120238933E-2</v>
      </c>
      <c r="X15" s="15">
        <f t="shared" si="3"/>
        <v>0.56889118813588546</v>
      </c>
      <c r="Y15" s="16"/>
      <c r="Z15" s="16"/>
      <c r="AA15" s="11">
        <v>0.626205083260298</v>
      </c>
      <c r="AB15" s="14">
        <v>0.22472549105385187</v>
      </c>
      <c r="AC15" s="14">
        <v>0.94046264694728854</v>
      </c>
      <c r="AD15" s="14">
        <v>2.0750293083235638</v>
      </c>
      <c r="AE15" s="14">
        <v>1.3529068470107624</v>
      </c>
      <c r="AF15" s="14">
        <v>0.87</v>
      </c>
    </row>
    <row r="16" spans="1:32" s="10" customFormat="1" x14ac:dyDescent="0.2">
      <c r="A16" s="10" t="s">
        <v>26</v>
      </c>
      <c r="B16" s="10" t="s">
        <v>27</v>
      </c>
      <c r="C16" s="10" t="s">
        <v>49</v>
      </c>
      <c r="D16" s="10" t="s">
        <v>35</v>
      </c>
      <c r="E16" s="10" t="s">
        <v>48</v>
      </c>
      <c r="F16" s="11">
        <v>220.31</v>
      </c>
      <c r="G16" s="10">
        <v>14.25</v>
      </c>
      <c r="H16" s="12">
        <v>94900000</v>
      </c>
      <c r="I16" s="13">
        <v>4380000</v>
      </c>
      <c r="J16" s="13">
        <v>1830000</v>
      </c>
      <c r="K16" s="13">
        <v>567000</v>
      </c>
      <c r="L16" s="13">
        <v>83400000</v>
      </c>
      <c r="M16" s="13">
        <v>943000</v>
      </c>
      <c r="N16" s="13">
        <v>2820000</v>
      </c>
      <c r="O16" s="13">
        <v>3870000</v>
      </c>
      <c r="P16" s="13">
        <v>4750000</v>
      </c>
      <c r="Q16" s="13">
        <f t="shared" si="1"/>
        <v>186020000</v>
      </c>
      <c r="R16" s="14">
        <f t="shared" si="4"/>
        <v>0.51016019782819055</v>
      </c>
      <c r="S16" s="14">
        <f t="shared" si="2"/>
        <v>2.3545855284378026E-2</v>
      </c>
      <c r="T16" s="14">
        <f t="shared" si="2"/>
        <v>9.8376518653908174E-3</v>
      </c>
      <c r="U16" s="14">
        <f t="shared" si="0"/>
        <v>3.0480593484571552E-3</v>
      </c>
      <c r="V16" s="14">
        <f t="shared" si="0"/>
        <v>0.44833888829158153</v>
      </c>
      <c r="W16" s="14">
        <v>5.0693473820019354E-3</v>
      </c>
      <c r="X16" s="15">
        <f t="shared" si="3"/>
        <v>0.43264248704663211</v>
      </c>
      <c r="Y16" s="11">
        <v>7.2158110877925239</v>
      </c>
      <c r="Z16" s="11">
        <v>8.5</v>
      </c>
      <c r="AA16" s="11">
        <v>0.12062420919443273</v>
      </c>
      <c r="AB16" s="14">
        <v>7.4374451273046538E-2</v>
      </c>
      <c r="AC16" s="14">
        <v>0.76345431789737173</v>
      </c>
      <c r="AD16" s="14">
        <v>1.1378896882494005</v>
      </c>
      <c r="AE16" s="14">
        <v>1.8659982797548649</v>
      </c>
      <c r="AF16" s="14">
        <v>0.01</v>
      </c>
    </row>
    <row r="17" spans="1:32" s="10" customFormat="1" x14ac:dyDescent="0.2">
      <c r="A17" s="10" t="s">
        <v>26</v>
      </c>
      <c r="B17" s="10" t="s">
        <v>27</v>
      </c>
      <c r="C17" s="10" t="s">
        <v>50</v>
      </c>
      <c r="D17" s="10" t="s">
        <v>32</v>
      </c>
      <c r="E17" s="10" t="s">
        <v>30</v>
      </c>
      <c r="F17" s="11">
        <v>280.7</v>
      </c>
      <c r="G17" s="10">
        <v>14.8</v>
      </c>
      <c r="H17" s="12">
        <v>32200000</v>
      </c>
      <c r="I17" s="13">
        <v>3980000</v>
      </c>
      <c r="J17" s="13">
        <v>5580000</v>
      </c>
      <c r="K17" s="13">
        <v>72800</v>
      </c>
      <c r="L17" s="13">
        <v>2190000</v>
      </c>
      <c r="M17" s="13">
        <v>124000</v>
      </c>
      <c r="N17" s="13">
        <v>1430000</v>
      </c>
      <c r="O17" s="13">
        <v>1220000</v>
      </c>
      <c r="P17" s="13">
        <v>2320000</v>
      </c>
      <c r="Q17" s="13">
        <f t="shared" si="1"/>
        <v>44146800</v>
      </c>
      <c r="R17" s="14">
        <f t="shared" si="4"/>
        <v>0.72938468926400102</v>
      </c>
      <c r="S17" s="14">
        <f t="shared" si="2"/>
        <v>9.0153759728904478E-2</v>
      </c>
      <c r="T17" s="14">
        <f t="shared" si="2"/>
        <v>0.12639647720786104</v>
      </c>
      <c r="U17" s="14">
        <f t="shared" si="0"/>
        <v>1.6490436452925241E-3</v>
      </c>
      <c r="V17" s="14">
        <f t="shared" si="0"/>
        <v>4.9607219549321811E-2</v>
      </c>
      <c r="W17" s="14">
        <v>2.8088106046191344E-3</v>
      </c>
      <c r="X17" s="15">
        <f t="shared" si="3"/>
        <v>0.59207937028533941</v>
      </c>
      <c r="Y17" s="16"/>
      <c r="Z17" s="16"/>
      <c r="AA17" s="11">
        <v>0.69413407821229045</v>
      </c>
      <c r="AB17" s="14">
        <v>0.80630796531288718</v>
      </c>
      <c r="AC17" s="14">
        <v>0.9871214265496745</v>
      </c>
      <c r="AD17" s="14">
        <v>14.703196347031962</v>
      </c>
      <c r="AE17" s="14">
        <v>0.55755796569626792</v>
      </c>
      <c r="AF17" s="14">
        <v>1.74</v>
      </c>
    </row>
    <row r="18" spans="1:32" s="10" customFormat="1" x14ac:dyDescent="0.2">
      <c r="A18" s="10" t="s">
        <v>26</v>
      </c>
      <c r="B18" s="10" t="s">
        <v>27</v>
      </c>
      <c r="C18" s="10" t="s">
        <v>50</v>
      </c>
      <c r="D18" s="10" t="s">
        <v>36</v>
      </c>
      <c r="E18" s="10" t="s">
        <v>43</v>
      </c>
      <c r="F18" s="11">
        <v>283.69</v>
      </c>
      <c r="G18" s="10">
        <v>14.86</v>
      </c>
      <c r="H18" s="12">
        <v>1760000</v>
      </c>
      <c r="I18" s="13">
        <v>5460000</v>
      </c>
      <c r="J18" s="13">
        <v>3650000</v>
      </c>
      <c r="K18" s="13">
        <v>391000</v>
      </c>
      <c r="L18" s="13">
        <v>29900000</v>
      </c>
      <c r="M18" s="13">
        <v>2290000</v>
      </c>
      <c r="N18" s="13">
        <v>12400000</v>
      </c>
      <c r="O18" s="13">
        <v>15500000</v>
      </c>
      <c r="P18" s="13">
        <v>32100000</v>
      </c>
      <c r="Q18" s="13">
        <f t="shared" si="1"/>
        <v>43451000</v>
      </c>
      <c r="R18" s="14">
        <f t="shared" si="4"/>
        <v>4.0505396883846169E-2</v>
      </c>
      <c r="S18" s="14">
        <f t="shared" si="2"/>
        <v>0.12565878806011369</v>
      </c>
      <c r="T18" s="14">
        <f t="shared" si="2"/>
        <v>8.4002669673885533E-2</v>
      </c>
      <c r="U18" s="14">
        <f t="shared" si="2"/>
        <v>8.9986421486271898E-3</v>
      </c>
      <c r="V18" s="14">
        <f t="shared" si="2"/>
        <v>0.68813145842443213</v>
      </c>
      <c r="W18" s="14">
        <v>5.2703044809095302E-2</v>
      </c>
      <c r="X18" s="15">
        <f t="shared" si="3"/>
        <v>0.53693495038588757</v>
      </c>
      <c r="Y18" s="16"/>
      <c r="Z18" s="16"/>
      <c r="AA18" s="11">
        <v>0.66740823136818683</v>
      </c>
      <c r="AB18" s="14">
        <v>0.22789091170756279</v>
      </c>
      <c r="AC18" s="14">
        <v>0.90324177183865384</v>
      </c>
      <c r="AD18" s="14">
        <v>5.8862876254180595E-2</v>
      </c>
      <c r="AE18" s="14">
        <v>3.2839980667878761</v>
      </c>
      <c r="AF18" s="14">
        <v>-1.1499999999999999</v>
      </c>
    </row>
    <row r="19" spans="1:32" s="10" customFormat="1" x14ac:dyDescent="0.2">
      <c r="A19" s="10" t="s">
        <v>26</v>
      </c>
      <c r="B19" s="10" t="s">
        <v>27</v>
      </c>
      <c r="C19" s="10" t="s">
        <v>51</v>
      </c>
      <c r="D19" s="10" t="s">
        <v>35</v>
      </c>
      <c r="E19" s="10" t="s">
        <v>52</v>
      </c>
      <c r="F19" s="11">
        <v>306.69</v>
      </c>
      <c r="G19" s="10">
        <v>15.26</v>
      </c>
      <c r="H19" s="12">
        <v>3600000</v>
      </c>
      <c r="I19" s="13">
        <v>84200</v>
      </c>
      <c r="J19" s="13">
        <v>36400</v>
      </c>
      <c r="K19" s="13">
        <v>7521</v>
      </c>
      <c r="L19" s="13">
        <v>610000</v>
      </c>
      <c r="M19" s="13">
        <v>25000</v>
      </c>
      <c r="N19" s="13">
        <v>1330000</v>
      </c>
      <c r="O19" s="13">
        <v>624000</v>
      </c>
      <c r="P19" s="13">
        <v>927000</v>
      </c>
      <c r="Q19" s="13">
        <f t="shared" si="1"/>
        <v>4363121</v>
      </c>
      <c r="R19" s="14">
        <f t="shared" si="4"/>
        <v>0.82509744744644942</v>
      </c>
      <c r="S19" s="14">
        <f t="shared" si="2"/>
        <v>1.9298112520830846E-2</v>
      </c>
      <c r="T19" s="14">
        <f t="shared" si="2"/>
        <v>8.3426519686252108E-3</v>
      </c>
      <c r="U19" s="14">
        <f t="shared" si="2"/>
        <v>1.7237660839568741E-3</v>
      </c>
      <c r="V19" s="14">
        <f t="shared" si="2"/>
        <v>0.13980817859509281</v>
      </c>
      <c r="W19" s="14">
        <v>5.7298433850447878E-3</v>
      </c>
      <c r="X19" s="15">
        <f t="shared" si="3"/>
        <v>0.45010808445608375</v>
      </c>
      <c r="Y19" s="16"/>
      <c r="Z19" s="16"/>
      <c r="AA19" s="11">
        <v>0.82526496705814956</v>
      </c>
      <c r="AB19" s="14">
        <v>0.16789080630725664</v>
      </c>
      <c r="AC19" s="14">
        <v>0.82876072949158719</v>
      </c>
      <c r="AD19" s="14">
        <v>5.9016393442622954</v>
      </c>
      <c r="AE19" s="14">
        <v>0.62330680263050231</v>
      </c>
      <c r="AF19" s="14">
        <v>1.29</v>
      </c>
    </row>
    <row r="20" spans="1:32" s="10" customFormat="1" x14ac:dyDescent="0.2">
      <c r="A20" s="10" t="s">
        <v>26</v>
      </c>
      <c r="B20" s="10" t="s">
        <v>27</v>
      </c>
      <c r="C20" s="10" t="s">
        <v>53</v>
      </c>
      <c r="D20" s="10" t="s">
        <v>29</v>
      </c>
      <c r="E20" s="10" t="s">
        <v>30</v>
      </c>
      <c r="F20" s="11">
        <v>317.60000000000002</v>
      </c>
      <c r="G20" s="10">
        <v>15.45</v>
      </c>
      <c r="H20" s="12">
        <v>34600000</v>
      </c>
      <c r="I20" s="13">
        <v>1010000</v>
      </c>
      <c r="J20" s="13">
        <v>443000</v>
      </c>
      <c r="K20" s="13">
        <v>77700</v>
      </c>
      <c r="L20" s="13">
        <v>5500000</v>
      </c>
      <c r="M20" s="13">
        <v>181000</v>
      </c>
      <c r="N20" s="13">
        <v>4430000</v>
      </c>
      <c r="O20" s="13">
        <v>3880000</v>
      </c>
      <c r="P20" s="13">
        <v>7710000</v>
      </c>
      <c r="Q20" s="13">
        <f t="shared" si="1"/>
        <v>41811700</v>
      </c>
      <c r="R20" s="14">
        <f t="shared" si="4"/>
        <v>0.82751956988115771</v>
      </c>
      <c r="S20" s="14">
        <f t="shared" si="2"/>
        <v>2.4155918080345933E-2</v>
      </c>
      <c r="T20" s="14">
        <f t="shared" si="2"/>
        <v>1.0595120504547769E-2</v>
      </c>
      <c r="U20" s="14">
        <f t="shared" si="2"/>
        <v>1.8583315196464148E-3</v>
      </c>
      <c r="V20" s="14">
        <f t="shared" si="2"/>
        <v>0.13154212816029964</v>
      </c>
      <c r="W20" s="14">
        <v>4.3289318540025877E-3</v>
      </c>
      <c r="X20" s="15">
        <f t="shared" si="3"/>
        <v>0.4099433311912134</v>
      </c>
      <c r="Y20" s="16"/>
      <c r="Z20" s="16"/>
      <c r="AA20" s="11">
        <v>0.74442379182156138</v>
      </c>
      <c r="AB20" s="14">
        <v>0.21225231221487306</v>
      </c>
      <c r="AC20" s="14">
        <v>0.85077779911657381</v>
      </c>
      <c r="AD20" s="14">
        <v>6.290909090909091</v>
      </c>
      <c r="AE20" s="14">
        <v>0.59440539370558965</v>
      </c>
      <c r="AF20" s="14">
        <v>1.24</v>
      </c>
    </row>
    <row r="21" spans="1:32" s="10" customFormat="1" x14ac:dyDescent="0.2">
      <c r="A21" s="10" t="s">
        <v>26</v>
      </c>
      <c r="B21" s="10" t="s">
        <v>27</v>
      </c>
      <c r="C21" s="10" t="s">
        <v>54</v>
      </c>
      <c r="D21" s="10" t="s">
        <v>35</v>
      </c>
      <c r="E21" s="10" t="s">
        <v>48</v>
      </c>
      <c r="F21" s="11">
        <v>325.70999999999998</v>
      </c>
      <c r="G21" s="10">
        <v>15.59</v>
      </c>
      <c r="H21" s="12">
        <v>44700000</v>
      </c>
      <c r="I21" s="13">
        <v>2880000</v>
      </c>
      <c r="J21" s="13">
        <v>1780000</v>
      </c>
      <c r="K21" s="13">
        <v>178000</v>
      </c>
      <c r="L21" s="13">
        <v>14500000</v>
      </c>
      <c r="M21" s="13">
        <v>752000</v>
      </c>
      <c r="N21" s="13">
        <v>5920000</v>
      </c>
      <c r="O21" s="13">
        <v>4710000</v>
      </c>
      <c r="P21" s="13">
        <v>165000</v>
      </c>
      <c r="Q21" s="13">
        <f t="shared" si="1"/>
        <v>64790000</v>
      </c>
      <c r="R21" s="14">
        <f t="shared" si="4"/>
        <v>0.68992128414878839</v>
      </c>
      <c r="S21" s="14">
        <f t="shared" si="2"/>
        <v>4.4451304213613214E-2</v>
      </c>
      <c r="T21" s="14">
        <f t="shared" si="2"/>
        <v>2.747337552091372E-2</v>
      </c>
      <c r="U21" s="14">
        <f t="shared" si="2"/>
        <v>2.7473375520913721E-3</v>
      </c>
      <c r="V21" s="14">
        <f t="shared" si="2"/>
        <v>0.22379996913103875</v>
      </c>
      <c r="W21" s="14">
        <v>1.1606729433554562E-2</v>
      </c>
      <c r="X21" s="15">
        <f t="shared" si="3"/>
        <v>0.48479427549194992</v>
      </c>
      <c r="Y21" s="16"/>
      <c r="Z21" s="16"/>
      <c r="AA21" s="11">
        <v>0.42676418264479143</v>
      </c>
      <c r="AB21" s="14">
        <v>0.24081632653061225</v>
      </c>
      <c r="AC21" s="14">
        <v>0.90909090909090906</v>
      </c>
      <c r="AD21" s="14">
        <v>3.0827586206896549</v>
      </c>
      <c r="AE21" s="14">
        <v>1.049266862170088</v>
      </c>
      <c r="AF21" s="14">
        <v>0.95</v>
      </c>
    </row>
    <row r="22" spans="1:32" s="10" customFormat="1" x14ac:dyDescent="0.2">
      <c r="A22" s="10" t="s">
        <v>26</v>
      </c>
      <c r="B22" s="10" t="s">
        <v>27</v>
      </c>
      <c r="C22" s="10" t="s">
        <v>54</v>
      </c>
      <c r="D22" s="10" t="s">
        <v>32</v>
      </c>
      <c r="E22" s="10" t="s">
        <v>30</v>
      </c>
      <c r="F22" s="11">
        <v>328.7</v>
      </c>
      <c r="G22" s="10">
        <v>15.65</v>
      </c>
      <c r="H22" s="12">
        <v>15200000</v>
      </c>
      <c r="I22" s="13">
        <v>647000</v>
      </c>
      <c r="J22" s="13">
        <v>380000</v>
      </c>
      <c r="K22" s="13">
        <v>45200</v>
      </c>
      <c r="L22" s="13">
        <v>3640000</v>
      </c>
      <c r="M22" s="13">
        <v>162000</v>
      </c>
      <c r="N22" s="13">
        <v>4190000</v>
      </c>
      <c r="O22" s="13">
        <v>2870000</v>
      </c>
      <c r="P22" s="13">
        <v>115000</v>
      </c>
      <c r="Q22" s="13">
        <f t="shared" si="1"/>
        <v>20074200</v>
      </c>
      <c r="R22" s="14">
        <f t="shared" si="4"/>
        <v>0.75719082205019383</v>
      </c>
      <c r="S22" s="14">
        <f t="shared" si="2"/>
        <v>3.2230425122794434E-2</v>
      </c>
      <c r="T22" s="14">
        <f t="shared" si="2"/>
        <v>1.8929770551254846E-2</v>
      </c>
      <c r="U22" s="14">
        <f t="shared" si="2"/>
        <v>2.2516463918861025E-3</v>
      </c>
      <c r="V22" s="14">
        <f t="shared" si="2"/>
        <v>0.18132727580675692</v>
      </c>
      <c r="W22" s="14">
        <v>8.0700600771139077E-3</v>
      </c>
      <c r="X22" s="15">
        <f t="shared" si="3"/>
        <v>0.47577378058661479</v>
      </c>
      <c r="Y22" s="16"/>
      <c r="Z22" s="16"/>
      <c r="AA22" s="11">
        <v>0.66343042071197411</v>
      </c>
      <c r="AB22" s="14">
        <v>0.21997455992778303</v>
      </c>
      <c r="AC22" s="14">
        <v>0.89369708372530576</v>
      </c>
      <c r="AD22" s="14">
        <v>4.1758241758241761</v>
      </c>
      <c r="AE22" s="14">
        <v>0.8344342489364458</v>
      </c>
      <c r="AF22" s="14">
        <v>1.1399999999999999</v>
      </c>
    </row>
    <row r="23" spans="1:32" s="10" customFormat="1" x14ac:dyDescent="0.2">
      <c r="A23" s="10" t="s">
        <v>26</v>
      </c>
      <c r="B23" s="10" t="s">
        <v>27</v>
      </c>
      <c r="C23" s="10" t="s">
        <v>55</v>
      </c>
      <c r="D23" s="10" t="s">
        <v>29</v>
      </c>
      <c r="E23" s="10" t="s">
        <v>30</v>
      </c>
      <c r="F23" s="11">
        <v>365.29</v>
      </c>
      <c r="G23" s="10">
        <v>16.29</v>
      </c>
      <c r="H23" s="12">
        <v>6360000</v>
      </c>
      <c r="I23" s="13">
        <v>304000</v>
      </c>
      <c r="J23" s="13">
        <v>186000</v>
      </c>
      <c r="K23" s="13">
        <v>36000</v>
      </c>
      <c r="L23" s="13">
        <v>2220000</v>
      </c>
      <c r="M23" s="13">
        <v>102000</v>
      </c>
      <c r="N23" s="13">
        <v>4920000</v>
      </c>
      <c r="O23" s="13">
        <v>1670000</v>
      </c>
      <c r="P23" s="13">
        <v>2740000</v>
      </c>
      <c r="Q23" s="13">
        <f t="shared" si="1"/>
        <v>9208000</v>
      </c>
      <c r="R23" s="14">
        <f t="shared" si="4"/>
        <v>0.69070373588184186</v>
      </c>
      <c r="S23" s="14">
        <f t="shared" si="2"/>
        <v>3.3014769765421371E-2</v>
      </c>
      <c r="T23" s="14">
        <f t="shared" si="2"/>
        <v>2.0199826238053865E-2</v>
      </c>
      <c r="U23" s="14">
        <f t="shared" si="2"/>
        <v>3.909643788010426E-3</v>
      </c>
      <c r="V23" s="14">
        <f t="shared" si="2"/>
        <v>0.24109470026064292</v>
      </c>
      <c r="W23" s="14">
        <v>1.1077324066029539E-2</v>
      </c>
      <c r="X23" s="15">
        <f t="shared" si="3"/>
        <v>0.51592356687898089</v>
      </c>
      <c r="Y23" s="16"/>
      <c r="Z23" s="16"/>
      <c r="AA23" s="11">
        <v>0.80779220779220784</v>
      </c>
      <c r="AB23" s="14">
        <v>0.18469101123595505</v>
      </c>
      <c r="AC23" s="14">
        <v>0.83783783783783783</v>
      </c>
      <c r="AD23" s="14">
        <v>2.8648648648648649</v>
      </c>
      <c r="AE23" s="14">
        <v>1.0938314509122502</v>
      </c>
      <c r="AF23" s="14">
        <v>0.98</v>
      </c>
    </row>
    <row r="24" spans="1:32" s="10" customFormat="1" x14ac:dyDescent="0.2">
      <c r="A24" s="10" t="s">
        <v>26</v>
      </c>
      <c r="B24" s="10" t="s">
        <v>27</v>
      </c>
      <c r="C24" s="10" t="s">
        <v>56</v>
      </c>
      <c r="D24" s="10" t="s">
        <v>35</v>
      </c>
      <c r="E24" s="10" t="s">
        <v>30</v>
      </c>
      <c r="F24" s="11">
        <v>373.4</v>
      </c>
      <c r="G24" s="10">
        <v>16.43</v>
      </c>
      <c r="H24" s="12">
        <v>41900000</v>
      </c>
      <c r="I24" s="13">
        <v>4190000</v>
      </c>
      <c r="J24" s="13">
        <v>4010000</v>
      </c>
      <c r="K24" s="13">
        <v>283000</v>
      </c>
      <c r="L24" s="13">
        <v>22800000</v>
      </c>
      <c r="M24" s="13">
        <v>1360000</v>
      </c>
      <c r="N24" s="13">
        <v>8590000</v>
      </c>
      <c r="O24" s="13">
        <v>12300000</v>
      </c>
      <c r="P24" s="13">
        <v>10500000</v>
      </c>
      <c r="Q24" s="13">
        <f t="shared" si="1"/>
        <v>74543000</v>
      </c>
      <c r="R24" s="14">
        <f t="shared" si="4"/>
        <v>0.56209167862844267</v>
      </c>
      <c r="S24" s="14">
        <f t="shared" si="2"/>
        <v>5.6209167862844266E-2</v>
      </c>
      <c r="T24" s="14">
        <f t="shared" si="2"/>
        <v>5.3794454207638544E-2</v>
      </c>
      <c r="U24" s="14">
        <f t="shared" si="2"/>
        <v>3.7964664690178823E-3</v>
      </c>
      <c r="V24" s="14">
        <f t="shared" si="2"/>
        <v>0.30586372965939124</v>
      </c>
      <c r="W24" s="14">
        <v>1.824450317266544E-2</v>
      </c>
      <c r="X24" s="15">
        <f t="shared" si="3"/>
        <v>0.57431677334146092</v>
      </c>
      <c r="Y24" s="16"/>
      <c r="Z24" s="16"/>
      <c r="AA24" s="11">
        <v>0.57925816571323119</v>
      </c>
      <c r="AB24" s="14">
        <v>0.25987194804399105</v>
      </c>
      <c r="AC24" s="14">
        <v>0.93407873282087117</v>
      </c>
      <c r="AD24" s="14">
        <v>1.8377192982456141</v>
      </c>
      <c r="AE24" s="14">
        <v>1.4716204070134018</v>
      </c>
      <c r="AF24" s="14">
        <v>0.77</v>
      </c>
    </row>
    <row r="25" spans="1:32" s="10" customFormat="1" x14ac:dyDescent="0.2">
      <c r="A25" s="10" t="s">
        <v>26</v>
      </c>
      <c r="B25" s="10" t="s">
        <v>27</v>
      </c>
      <c r="C25" s="10" t="s">
        <v>57</v>
      </c>
      <c r="D25" s="10" t="s">
        <v>29</v>
      </c>
      <c r="E25" s="10" t="s">
        <v>30</v>
      </c>
      <c r="F25" s="11">
        <v>384.5</v>
      </c>
      <c r="G25" s="10">
        <v>16.63</v>
      </c>
      <c r="H25" s="12">
        <v>186000000</v>
      </c>
      <c r="I25" s="13">
        <v>20500000</v>
      </c>
      <c r="J25" s="13">
        <v>12900000</v>
      </c>
      <c r="K25" s="13">
        <v>1870000</v>
      </c>
      <c r="L25" s="13">
        <v>187000000</v>
      </c>
      <c r="M25" s="13">
        <v>7670000</v>
      </c>
      <c r="N25" s="13">
        <v>8150000</v>
      </c>
      <c r="O25" s="13">
        <v>6950000</v>
      </c>
      <c r="P25" s="13">
        <v>221000</v>
      </c>
      <c r="Q25" s="13">
        <f t="shared" si="1"/>
        <v>415940000</v>
      </c>
      <c r="R25" s="14">
        <f t="shared" si="4"/>
        <v>0.4471798817137087</v>
      </c>
      <c r="S25" s="14">
        <f t="shared" si="2"/>
        <v>4.9285954705005533E-2</v>
      </c>
      <c r="T25" s="14">
        <f t="shared" si="2"/>
        <v>3.1014088570466895E-2</v>
      </c>
      <c r="U25" s="14">
        <f t="shared" si="2"/>
        <v>4.4958407462614798E-3</v>
      </c>
      <c r="V25" s="14">
        <f t="shared" si="2"/>
        <v>0.44958407462614802</v>
      </c>
      <c r="W25" s="14">
        <v>1.8440159638409385E-2</v>
      </c>
      <c r="X25" s="15">
        <f t="shared" si="3"/>
        <v>0.52258965999068463</v>
      </c>
      <c r="Y25" s="11">
        <v>13.909759932093376</v>
      </c>
      <c r="Z25" s="11">
        <v>17.399999999999999</v>
      </c>
      <c r="AA25" s="11">
        <v>7.5726197478264742E-2</v>
      </c>
      <c r="AB25" s="14">
        <v>0.15338784030616684</v>
      </c>
      <c r="AC25" s="14">
        <v>0.87339201083276907</v>
      </c>
      <c r="AD25" s="14">
        <v>0.99465240641711228</v>
      </c>
      <c r="AE25" s="14">
        <v>1.9968985911429535</v>
      </c>
      <c r="AF25" s="14">
        <v>0.1</v>
      </c>
    </row>
    <row r="26" spans="1:32" s="10" customFormat="1" x14ac:dyDescent="0.2">
      <c r="A26" s="10" t="s">
        <v>26</v>
      </c>
      <c r="B26" s="10" t="s">
        <v>27</v>
      </c>
      <c r="C26" s="10" t="s">
        <v>58</v>
      </c>
      <c r="D26" s="10" t="s">
        <v>35</v>
      </c>
      <c r="E26" s="10" t="s">
        <v>30</v>
      </c>
      <c r="F26" s="11">
        <v>392.6</v>
      </c>
      <c r="G26" s="10">
        <v>16.77</v>
      </c>
      <c r="H26" s="12">
        <v>186000000</v>
      </c>
      <c r="I26" s="13">
        <v>24500000</v>
      </c>
      <c r="J26" s="13">
        <v>15000000</v>
      </c>
      <c r="K26" s="13">
        <v>6830000</v>
      </c>
      <c r="L26" s="13">
        <v>149000000</v>
      </c>
      <c r="M26" s="13">
        <v>9600000</v>
      </c>
      <c r="N26" s="13">
        <v>4040000</v>
      </c>
      <c r="O26" s="13">
        <v>5180000</v>
      </c>
      <c r="P26" s="13">
        <v>10200000</v>
      </c>
      <c r="Q26" s="13">
        <f t="shared" si="1"/>
        <v>390930000</v>
      </c>
      <c r="R26" s="14">
        <f t="shared" si="4"/>
        <v>0.4757885043358146</v>
      </c>
      <c r="S26" s="14">
        <f t="shared" si="2"/>
        <v>6.2671066431330413E-2</v>
      </c>
      <c r="T26" s="14">
        <f t="shared" si="2"/>
        <v>3.8370040672243109E-2</v>
      </c>
      <c r="U26" s="14">
        <f t="shared" si="2"/>
        <v>1.7471158519428029E-2</v>
      </c>
      <c r="V26" s="14">
        <f t="shared" si="2"/>
        <v>0.38114240401094823</v>
      </c>
      <c r="W26" s="14">
        <v>2.4556826030235592E-2</v>
      </c>
      <c r="X26" s="15">
        <f t="shared" si="3"/>
        <v>0.56195244055068838</v>
      </c>
      <c r="Y26" s="11">
        <v>11.219631109708324</v>
      </c>
      <c r="Z26" s="11">
        <v>13.8</v>
      </c>
      <c r="AA26" s="11">
        <v>0.11530697066856668</v>
      </c>
      <c r="AB26" s="14">
        <v>0.22607719709168986</v>
      </c>
      <c r="AC26" s="14">
        <v>0.6871278057718736</v>
      </c>
      <c r="AD26" s="14">
        <v>1.2483221476510067</v>
      </c>
      <c r="AE26" s="14">
        <v>1.814621543498836</v>
      </c>
      <c r="AF26" s="14">
        <v>0.39</v>
      </c>
    </row>
    <row r="27" spans="1:32" s="10" customFormat="1" x14ac:dyDescent="0.2">
      <c r="A27" s="10" t="s">
        <v>26</v>
      </c>
      <c r="B27" s="10" t="s">
        <v>27</v>
      </c>
      <c r="C27" s="10" t="s">
        <v>58</v>
      </c>
      <c r="D27" s="10" t="s">
        <v>29</v>
      </c>
      <c r="E27" s="10" t="s">
        <v>59</v>
      </c>
      <c r="F27" s="11">
        <v>394.1</v>
      </c>
      <c r="G27" s="10">
        <v>16.8</v>
      </c>
      <c r="H27" s="12">
        <v>97800000</v>
      </c>
      <c r="I27" s="13">
        <v>9510000</v>
      </c>
      <c r="J27" s="13">
        <v>6820000</v>
      </c>
      <c r="K27" s="13">
        <v>662000</v>
      </c>
      <c r="L27" s="13">
        <v>62800000</v>
      </c>
      <c r="M27" s="13">
        <v>4170000</v>
      </c>
      <c r="N27" s="13">
        <v>3070000</v>
      </c>
      <c r="O27" s="13">
        <v>2810000</v>
      </c>
      <c r="P27" s="13">
        <v>8370000</v>
      </c>
      <c r="Q27" s="13">
        <f t="shared" si="1"/>
        <v>181762000</v>
      </c>
      <c r="R27" s="14">
        <f t="shared" si="4"/>
        <v>0.53806626247510481</v>
      </c>
      <c r="S27" s="14">
        <f t="shared" si="2"/>
        <v>5.2321167240677369E-2</v>
      </c>
      <c r="T27" s="14">
        <f t="shared" si="2"/>
        <v>3.7521594172599336E-2</v>
      </c>
      <c r="U27" s="14">
        <f t="shared" si="2"/>
        <v>3.6421254167537769E-3</v>
      </c>
      <c r="V27" s="14">
        <f t="shared" si="2"/>
        <v>0.34550676158933108</v>
      </c>
      <c r="W27" s="14">
        <v>2.2942089105533608E-2</v>
      </c>
      <c r="X27" s="15">
        <f t="shared" si="3"/>
        <v>0.55060958321519704</v>
      </c>
      <c r="Y27" s="11">
        <v>15.959825662959279</v>
      </c>
      <c r="Z27" s="11">
        <v>20.100000000000001</v>
      </c>
      <c r="AA27" s="11">
        <v>0.18494484101232966</v>
      </c>
      <c r="AB27" s="14">
        <v>0.2023772659060051</v>
      </c>
      <c r="AC27" s="14">
        <v>0.91152098369419943</v>
      </c>
      <c r="AD27" s="14">
        <v>1.5573248407643314</v>
      </c>
      <c r="AE27" s="14">
        <v>1.6120861346155961</v>
      </c>
      <c r="AF27" s="14">
        <v>0.56000000000000005</v>
      </c>
    </row>
    <row r="28" spans="1:32" s="10" customFormat="1" x14ac:dyDescent="0.2">
      <c r="A28" s="10" t="s">
        <v>26</v>
      </c>
      <c r="B28" s="10" t="s">
        <v>27</v>
      </c>
      <c r="C28" s="10" t="s">
        <v>60</v>
      </c>
      <c r="D28" s="10" t="s">
        <v>35</v>
      </c>
      <c r="E28" s="10" t="s">
        <v>61</v>
      </c>
      <c r="F28" s="11">
        <v>402.27</v>
      </c>
      <c r="G28" s="10">
        <v>16.940000000000001</v>
      </c>
      <c r="H28" s="12">
        <v>57200000</v>
      </c>
      <c r="I28" s="13">
        <v>6550000</v>
      </c>
      <c r="J28" s="13">
        <v>3940000</v>
      </c>
      <c r="K28" s="13">
        <v>410000</v>
      </c>
      <c r="L28" s="13">
        <v>45700000</v>
      </c>
      <c r="M28" s="13">
        <v>2150000</v>
      </c>
      <c r="N28" s="13">
        <v>2230000</v>
      </c>
      <c r="O28" s="13">
        <v>2000000</v>
      </c>
      <c r="P28" s="13">
        <v>3050000</v>
      </c>
      <c r="Q28" s="13">
        <f t="shared" si="1"/>
        <v>115950000</v>
      </c>
      <c r="R28" s="14">
        <f t="shared" si="4"/>
        <v>0.49331608451918929</v>
      </c>
      <c r="S28" s="14">
        <f t="shared" si="2"/>
        <v>5.6489866321690382E-2</v>
      </c>
      <c r="T28" s="14">
        <f t="shared" si="2"/>
        <v>3.3980163863734369E-2</v>
      </c>
      <c r="U28" s="14">
        <f t="shared" si="2"/>
        <v>3.5360068995256575E-3</v>
      </c>
      <c r="V28" s="14">
        <f t="shared" si="2"/>
        <v>0.39413540319103063</v>
      </c>
      <c r="W28" s="14">
        <v>1.8542475204829666E-2</v>
      </c>
      <c r="X28" s="15">
        <f t="shared" si="3"/>
        <v>0.49808429118773945</v>
      </c>
      <c r="Y28" s="11">
        <v>13.649941973355489</v>
      </c>
      <c r="Z28" s="11">
        <v>17.100000000000001</v>
      </c>
      <c r="AA28" s="11">
        <v>0.13741034352585882</v>
      </c>
      <c r="AB28" s="14">
        <v>0.18553191489361703</v>
      </c>
      <c r="AC28" s="14">
        <v>0.90574712643678157</v>
      </c>
      <c r="AD28" s="14">
        <v>1.2516411378555798</v>
      </c>
      <c r="AE28" s="14">
        <v>1.7857697283311773</v>
      </c>
      <c r="AF28" s="14">
        <v>0.24</v>
      </c>
    </row>
    <row r="29" spans="1:32" s="10" customFormat="1" x14ac:dyDescent="0.2">
      <c r="A29" s="10" t="s">
        <v>26</v>
      </c>
      <c r="B29" s="10" t="s">
        <v>27</v>
      </c>
      <c r="C29" s="10" t="s">
        <v>60</v>
      </c>
      <c r="D29" s="10" t="s">
        <v>35</v>
      </c>
      <c r="E29" s="10" t="s">
        <v>62</v>
      </c>
      <c r="F29" s="11">
        <v>403.18</v>
      </c>
      <c r="G29" s="10">
        <v>16.95</v>
      </c>
      <c r="H29" s="12">
        <v>58300000</v>
      </c>
      <c r="I29" s="13">
        <v>8080000</v>
      </c>
      <c r="J29" s="13">
        <v>6060000</v>
      </c>
      <c r="K29" s="13">
        <v>541000</v>
      </c>
      <c r="L29" s="13">
        <v>46800000</v>
      </c>
      <c r="M29" s="13">
        <v>3300000</v>
      </c>
      <c r="N29" s="13">
        <v>2410000</v>
      </c>
      <c r="O29" s="13">
        <v>2650000</v>
      </c>
      <c r="P29" s="13">
        <v>4220000</v>
      </c>
      <c r="Q29" s="13">
        <f t="shared" si="1"/>
        <v>123081000</v>
      </c>
      <c r="R29" s="14">
        <f t="shared" si="4"/>
        <v>0.47367180962130628</v>
      </c>
      <c r="S29" s="14">
        <f t="shared" si="2"/>
        <v>6.5647825415783095E-2</v>
      </c>
      <c r="T29" s="14">
        <f t="shared" si="2"/>
        <v>4.9235869061837328E-2</v>
      </c>
      <c r="U29" s="14">
        <f t="shared" si="2"/>
        <v>4.3954793997448838E-3</v>
      </c>
      <c r="V29" s="14">
        <f t="shared" si="2"/>
        <v>0.38023740463597144</v>
      </c>
      <c r="W29" s="14">
        <v>2.6811611865356959E-2</v>
      </c>
      <c r="X29" s="15">
        <f t="shared" si="3"/>
        <v>0.55063678327123078</v>
      </c>
      <c r="Y29" s="11">
        <v>16.578422863453273</v>
      </c>
      <c r="Z29" s="11">
        <v>21</v>
      </c>
      <c r="AA29" s="11">
        <v>0.16547788873038516</v>
      </c>
      <c r="AB29" s="14">
        <v>0.2266250906901715</v>
      </c>
      <c r="AC29" s="14">
        <v>0.91804272079987881</v>
      </c>
      <c r="AD29" s="14">
        <v>1.2457264957264957</v>
      </c>
      <c r="AE29" s="14">
        <v>1.8055020677440061</v>
      </c>
      <c r="AF29" s="14">
        <v>0.37</v>
      </c>
    </row>
    <row r="30" spans="1:32" s="10" customFormat="1" x14ac:dyDescent="0.2">
      <c r="A30" s="10" t="s">
        <v>26</v>
      </c>
      <c r="B30" s="10" t="s">
        <v>27</v>
      </c>
      <c r="C30" s="10" t="s">
        <v>60</v>
      </c>
      <c r="D30" s="10" t="s">
        <v>29</v>
      </c>
      <c r="E30" s="10" t="s">
        <v>63</v>
      </c>
      <c r="F30" s="11">
        <v>404.19</v>
      </c>
      <c r="G30" s="10">
        <v>16.97</v>
      </c>
      <c r="H30" s="12">
        <v>58200000</v>
      </c>
      <c r="I30" s="13">
        <v>5040000</v>
      </c>
      <c r="J30" s="13">
        <v>3800000</v>
      </c>
      <c r="K30" s="13">
        <v>327000</v>
      </c>
      <c r="L30" s="13">
        <v>28800000</v>
      </c>
      <c r="M30" s="13">
        <v>1820000</v>
      </c>
      <c r="N30" s="13">
        <v>2180000</v>
      </c>
      <c r="O30" s="13">
        <v>2330000</v>
      </c>
      <c r="P30" s="13">
        <v>3320000</v>
      </c>
      <c r="Q30" s="13">
        <f t="shared" si="1"/>
        <v>97987000</v>
      </c>
      <c r="R30" s="14">
        <f t="shared" si="4"/>
        <v>0.59395634114729501</v>
      </c>
      <c r="S30" s="14">
        <f t="shared" si="2"/>
        <v>5.1435394491105964E-2</v>
      </c>
      <c r="T30" s="14">
        <f t="shared" si="2"/>
        <v>3.8780654576627514E-2</v>
      </c>
      <c r="U30" s="14">
        <f t="shared" si="2"/>
        <v>3.3371773806729465E-3</v>
      </c>
      <c r="V30" s="14">
        <f t="shared" si="2"/>
        <v>0.29391653994917694</v>
      </c>
      <c r="W30" s="14">
        <v>1.8573892455121598E-2</v>
      </c>
      <c r="X30" s="15">
        <f t="shared" si="3"/>
        <v>0.54127605351779373</v>
      </c>
      <c r="Y30" s="11">
        <v>16.671863355549643</v>
      </c>
      <c r="Z30" s="11">
        <v>21.1</v>
      </c>
      <c r="AA30" s="11">
        <v>0.21375921375921375</v>
      </c>
      <c r="AB30" s="14">
        <v>0.23040189006459397</v>
      </c>
      <c r="AC30" s="14">
        <v>0.92076568936273318</v>
      </c>
      <c r="AD30" s="14">
        <v>2.020833333333333</v>
      </c>
      <c r="AE30" s="14">
        <v>1.3889699654035739</v>
      </c>
      <c r="AF30" s="14">
        <v>0.76</v>
      </c>
    </row>
    <row r="31" spans="1:32" s="10" customFormat="1" x14ac:dyDescent="0.2"/>
    <row r="32" spans="1:32" s="10" customFormat="1" x14ac:dyDescent="0.2"/>
    <row r="33" s="10" customFormat="1" x14ac:dyDescent="0.2"/>
    <row r="34" s="10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2020-03-18T16:06:23Z</dcterms:created>
  <dcterms:modified xsi:type="dcterms:W3CDTF">2020-03-18T16:29:08Z</dcterms:modified>
</cp:coreProperties>
</file>