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utzi\Documents\GitHub\Projects Playground\BioMedicalSensorBoard\Airquality\"/>
    </mc:Choice>
  </mc:AlternateContent>
  <xr:revisionPtr revIDLastSave="0" documentId="13_ncr:1_{B41B20AF-008C-48CB-8921-CF40CDA394F5}" xr6:coauthVersionLast="47" xr6:coauthVersionMax="47" xr10:uidLastSave="{00000000-0000-0000-0000-000000000000}"/>
  <bookViews>
    <workbookView xWindow="15264" yWindow="0" windowWidth="15552" windowHeight="16656" xr2:uid="{BE735837-0975-4322-852F-7891EB54FF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8" i="1"/>
  <c r="C8" i="1"/>
  <c r="F32" i="1"/>
  <c r="F42" i="1" s="1"/>
  <c r="E32" i="1"/>
  <c r="E42" i="1" s="1"/>
  <c r="D32" i="1"/>
  <c r="D42" i="1" s="1"/>
  <c r="C32" i="1"/>
  <c r="C40" i="1" s="1"/>
  <c r="F18" i="1"/>
  <c r="F25" i="1" s="1"/>
  <c r="E18" i="1"/>
  <c r="E26" i="1" s="1"/>
  <c r="D18" i="1"/>
  <c r="D25" i="1" s="1"/>
  <c r="C18" i="1"/>
  <c r="C28" i="1" s="1"/>
  <c r="F4" i="1"/>
  <c r="F14" i="1" s="1"/>
  <c r="E4" i="1"/>
  <c r="E14" i="1" s="1"/>
  <c r="D4" i="1"/>
  <c r="D14" i="1" s="1"/>
  <c r="C4" i="1"/>
  <c r="C14" i="1" s="1"/>
  <c r="C37" i="1" l="1"/>
  <c r="D37" i="1"/>
  <c r="E37" i="1"/>
  <c r="F37" i="1"/>
  <c r="D23" i="1"/>
  <c r="E23" i="1"/>
  <c r="F23" i="1"/>
  <c r="F9" i="1"/>
  <c r="E22" i="1"/>
  <c r="F22" i="1"/>
  <c r="C9" i="1"/>
  <c r="D9" i="1"/>
  <c r="E9" i="1"/>
  <c r="E8" i="1"/>
  <c r="F8" i="1"/>
  <c r="C22" i="1"/>
  <c r="D22" i="1"/>
  <c r="E29" i="1"/>
  <c r="C29" i="1"/>
  <c r="C36" i="1"/>
  <c r="D36" i="1"/>
  <c r="E36" i="1"/>
  <c r="F29" i="1"/>
  <c r="D29" i="1"/>
  <c r="F36" i="1"/>
  <c r="E43" i="1"/>
  <c r="F15" i="1"/>
  <c r="C43" i="1"/>
  <c r="E15" i="1"/>
  <c r="F43" i="1"/>
  <c r="D43" i="1"/>
  <c r="D15" i="1"/>
  <c r="C15" i="1"/>
  <c r="F38" i="1"/>
  <c r="D39" i="1"/>
  <c r="E39" i="1"/>
  <c r="F39" i="1"/>
  <c r="F40" i="1"/>
  <c r="C39" i="1"/>
  <c r="C41" i="1"/>
  <c r="C26" i="1"/>
  <c r="C27" i="1"/>
  <c r="C10" i="1"/>
  <c r="D27" i="1"/>
  <c r="E27" i="1"/>
  <c r="E40" i="1"/>
  <c r="D11" i="1"/>
  <c r="F27" i="1"/>
  <c r="C24" i="1"/>
  <c r="C12" i="1"/>
  <c r="D41" i="1"/>
  <c r="D12" i="1"/>
  <c r="E28" i="1"/>
  <c r="E12" i="1"/>
  <c r="F41" i="1"/>
  <c r="C13" i="1"/>
  <c r="C25" i="1"/>
  <c r="C38" i="1"/>
  <c r="C42" i="1"/>
  <c r="D26" i="1"/>
  <c r="F26" i="1"/>
  <c r="D40" i="1"/>
  <c r="C11" i="1"/>
  <c r="E11" i="1"/>
  <c r="D24" i="1"/>
  <c r="D28" i="1"/>
  <c r="E24" i="1"/>
  <c r="E41" i="1"/>
  <c r="F24" i="1"/>
  <c r="F28" i="1"/>
  <c r="D13" i="1"/>
  <c r="D38" i="1"/>
  <c r="E13" i="1"/>
  <c r="E25" i="1"/>
  <c r="E38" i="1"/>
  <c r="D10" i="1"/>
  <c r="F12" i="1"/>
  <c r="E10" i="1"/>
  <c r="F11" i="1"/>
  <c r="F13" i="1"/>
  <c r="F10" i="1"/>
</calcChain>
</file>

<file path=xl/sharedStrings.xml><?xml version="1.0" encoding="utf-8"?>
<sst xmlns="http://schemas.openxmlformats.org/spreadsheetml/2006/main" count="67" uniqueCount="20">
  <si>
    <t>V_in</t>
  </si>
  <si>
    <t>R0_min</t>
  </si>
  <si>
    <t>R0_max</t>
  </si>
  <si>
    <t>min</t>
  </si>
  <si>
    <t>max</t>
  </si>
  <si>
    <t>R_Pre</t>
  </si>
  <si>
    <t>C0</t>
  </si>
  <si>
    <t>NO2</t>
  </si>
  <si>
    <t>ESP32</t>
  </si>
  <si>
    <t>1ppm</t>
  </si>
  <si>
    <t>1000ppm</t>
  </si>
  <si>
    <t>0.01ppm</t>
  </si>
  <si>
    <t>7ppm</t>
  </si>
  <si>
    <t>150ppm</t>
  </si>
  <si>
    <t>Optimal</t>
  </si>
  <si>
    <t>MOST Sensitive</t>
  </si>
  <si>
    <t>MOST sensitive</t>
  </si>
  <si>
    <t>ADC Input Range</t>
  </si>
  <si>
    <t>NH3</t>
  </si>
  <si>
    <t>Voltage Divider Resistor Estimates for Sesnor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</si>
</sst>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25CB-65EA-432E-B1A6-AF615C0129C2}">
  <dimension ref="A1:G49"/>
  <sheetViews>
    <sheetView tabSelected="1" workbookViewId="0"/>
  </sheetViews>
  <sheetFormatPr defaultRowHeight="14.4" x14ac:dyDescent="0.3"/>
  <sheetData>
    <row r="1" spans="1:7" x14ac:dyDescent="0.3">
      <c r="A1" t="s">
        <v>19</v>
      </c>
    </row>
    <row r="2" spans="1:7" x14ac:dyDescent="0.3">
      <c r="A2" t="s">
        <v>0</v>
      </c>
      <c r="B2">
        <v>3.3</v>
      </c>
    </row>
    <row r="3" spans="1:7" x14ac:dyDescent="0.3">
      <c r="A3" t="s">
        <v>6</v>
      </c>
      <c r="C3" t="s">
        <v>10</v>
      </c>
      <c r="D3" t="s">
        <v>9</v>
      </c>
      <c r="E3" t="s">
        <v>10</v>
      </c>
      <c r="F3" t="s">
        <v>9</v>
      </c>
    </row>
    <row r="4" spans="1:7" x14ac:dyDescent="0.3">
      <c r="A4" t="s">
        <v>1</v>
      </c>
      <c r="B4">
        <v>100000</v>
      </c>
      <c r="C4">
        <f>B4*B6</f>
        <v>1000</v>
      </c>
      <c r="D4">
        <f>B4*B7</f>
        <v>300000</v>
      </c>
      <c r="E4">
        <f>B5*B6</f>
        <v>15000</v>
      </c>
      <c r="F4">
        <f>B5*B7</f>
        <v>4500000</v>
      </c>
    </row>
    <row r="5" spans="1:7" x14ac:dyDescent="0.3">
      <c r="A5" t="s">
        <v>2</v>
      </c>
      <c r="B5">
        <v>1500000</v>
      </c>
    </row>
    <row r="6" spans="1:7" x14ac:dyDescent="0.3">
      <c r="A6" t="s">
        <v>3</v>
      </c>
      <c r="B6">
        <v>0.01</v>
      </c>
      <c r="C6" t="s">
        <v>10</v>
      </c>
    </row>
    <row r="7" spans="1:7" x14ac:dyDescent="0.3">
      <c r="A7" t="s">
        <v>4</v>
      </c>
      <c r="B7">
        <v>3</v>
      </c>
      <c r="C7" t="s">
        <v>9</v>
      </c>
    </row>
    <row r="8" spans="1:7" x14ac:dyDescent="0.3">
      <c r="A8" s="1" t="s">
        <v>14</v>
      </c>
      <c r="B8" s="1">
        <v>1700000</v>
      </c>
      <c r="C8" s="2">
        <f>C$4/(C$4+$B8)*$B$2</f>
        <v>1.9400352733686065E-3</v>
      </c>
      <c r="D8" s="2">
        <f t="shared" ref="D8:F15" si="0">D$4/(D$4+$B8)*$B$2</f>
        <v>0.49499999999999994</v>
      </c>
      <c r="E8" s="3">
        <f t="shared" si="0"/>
        <v>2.8862973760932945E-2</v>
      </c>
      <c r="F8" s="1">
        <f t="shared" si="0"/>
        <v>2.3951612903225805</v>
      </c>
      <c r="G8" s="1" t="s">
        <v>15</v>
      </c>
    </row>
    <row r="9" spans="1:7" x14ac:dyDescent="0.3">
      <c r="A9" s="1" t="s">
        <v>14</v>
      </c>
      <c r="B9" s="1">
        <v>120000</v>
      </c>
      <c r="C9" s="3">
        <f>C$4/(C$4+$B9)*$B$2</f>
        <v>2.7272727272727271E-2</v>
      </c>
      <c r="D9" s="1">
        <f t="shared" si="0"/>
        <v>2.3571428571428572</v>
      </c>
      <c r="E9" s="2">
        <f t="shared" si="0"/>
        <v>0.36666666666666664</v>
      </c>
      <c r="F9" s="2">
        <f t="shared" si="0"/>
        <v>3.214285714285714</v>
      </c>
      <c r="G9" s="1" t="s">
        <v>15</v>
      </c>
    </row>
    <row r="10" spans="1:7" x14ac:dyDescent="0.3">
      <c r="A10" t="s">
        <v>5</v>
      </c>
      <c r="B10">
        <v>500000</v>
      </c>
      <c r="C10">
        <f>C$4/(C$4+$B10)*$B$2</f>
        <v>6.5868263473053881E-3</v>
      </c>
      <c r="D10">
        <f t="shared" si="0"/>
        <v>1.2374999999999998</v>
      </c>
      <c r="E10">
        <f t="shared" si="0"/>
        <v>9.6116504854368928E-2</v>
      </c>
      <c r="F10">
        <f t="shared" si="0"/>
        <v>2.9699999999999998</v>
      </c>
    </row>
    <row r="11" spans="1:7" x14ac:dyDescent="0.3">
      <c r="A11" t="s">
        <v>5</v>
      </c>
      <c r="B11">
        <v>1000000</v>
      </c>
      <c r="C11">
        <f t="shared" ref="C11:F15" si="1">C$4/(C$4+$B11)*$B$2</f>
        <v>3.2967032967032967E-3</v>
      </c>
      <c r="D11">
        <f t="shared" si="0"/>
        <v>0.7615384615384615</v>
      </c>
      <c r="E11">
        <f t="shared" si="0"/>
        <v>4.8768472906403938E-2</v>
      </c>
      <c r="F11" s="2">
        <f t="shared" si="0"/>
        <v>2.7</v>
      </c>
    </row>
    <row r="12" spans="1:7" x14ac:dyDescent="0.3">
      <c r="A12" t="s">
        <v>5</v>
      </c>
      <c r="B12">
        <v>100000</v>
      </c>
      <c r="C12">
        <f t="shared" si="1"/>
        <v>3.2673267326732675E-2</v>
      </c>
      <c r="D12">
        <f t="shared" si="0"/>
        <v>2.4749999999999996</v>
      </c>
      <c r="E12">
        <f t="shared" si="0"/>
        <v>0.43043478260869561</v>
      </c>
      <c r="F12">
        <f t="shared" si="0"/>
        <v>3.2282608695652173</v>
      </c>
    </row>
    <row r="13" spans="1:7" x14ac:dyDescent="0.3">
      <c r="A13" t="s">
        <v>5</v>
      </c>
      <c r="B13">
        <v>10000</v>
      </c>
      <c r="C13">
        <f t="shared" si="1"/>
        <v>0.3</v>
      </c>
      <c r="D13">
        <f t="shared" si="0"/>
        <v>3.193548387096774</v>
      </c>
      <c r="E13">
        <f t="shared" si="0"/>
        <v>1.9799999999999998</v>
      </c>
      <c r="F13">
        <f t="shared" si="0"/>
        <v>3.2926829268292681</v>
      </c>
    </row>
    <row r="14" spans="1:7" x14ac:dyDescent="0.3">
      <c r="A14" t="s">
        <v>5</v>
      </c>
      <c r="B14" s="1">
        <v>56000</v>
      </c>
      <c r="C14">
        <f t="shared" si="1"/>
        <v>5.7894736842105256E-2</v>
      </c>
      <c r="D14">
        <f t="shared" si="0"/>
        <v>2.780898876404494</v>
      </c>
      <c r="E14">
        <f t="shared" si="0"/>
        <v>0.69718309859154926</v>
      </c>
      <c r="F14">
        <f t="shared" si="0"/>
        <v>3.2594381035996487</v>
      </c>
    </row>
    <row r="15" spans="1:7" x14ac:dyDescent="0.3">
      <c r="A15" t="s">
        <v>5</v>
      </c>
      <c r="B15">
        <v>1000</v>
      </c>
      <c r="C15">
        <f t="shared" si="1"/>
        <v>1.65</v>
      </c>
      <c r="D15">
        <f t="shared" si="0"/>
        <v>3.2890365448504979</v>
      </c>
      <c r="E15">
        <f t="shared" si="0"/>
        <v>3.09375</v>
      </c>
      <c r="F15">
        <f t="shared" si="0"/>
        <v>3.2992668295934235</v>
      </c>
    </row>
    <row r="17" spans="1:7" x14ac:dyDescent="0.3">
      <c r="A17" t="s">
        <v>7</v>
      </c>
      <c r="C17" t="s">
        <v>11</v>
      </c>
      <c r="D17" t="s">
        <v>12</v>
      </c>
      <c r="E17" t="s">
        <v>11</v>
      </c>
      <c r="F17" t="s">
        <v>12</v>
      </c>
    </row>
    <row r="18" spans="1:7" x14ac:dyDescent="0.3">
      <c r="A18" t="s">
        <v>1</v>
      </c>
      <c r="B18">
        <v>800</v>
      </c>
      <c r="C18">
        <f>B18*B20</f>
        <v>64</v>
      </c>
      <c r="D18">
        <f>B18*B21</f>
        <v>32000</v>
      </c>
      <c r="E18">
        <f>B19*B20</f>
        <v>1600</v>
      </c>
      <c r="F18">
        <f>B19*B21</f>
        <v>800000</v>
      </c>
    </row>
    <row r="19" spans="1:7" x14ac:dyDescent="0.3">
      <c r="A19" t="s">
        <v>2</v>
      </c>
      <c r="B19">
        <v>20000</v>
      </c>
    </row>
    <row r="20" spans="1:7" x14ac:dyDescent="0.3">
      <c r="A20" t="s">
        <v>3</v>
      </c>
      <c r="B20">
        <v>0.08</v>
      </c>
      <c r="C20" t="s">
        <v>11</v>
      </c>
    </row>
    <row r="21" spans="1:7" x14ac:dyDescent="0.3">
      <c r="A21" t="s">
        <v>4</v>
      </c>
      <c r="B21">
        <v>40</v>
      </c>
      <c r="C21" t="s">
        <v>12</v>
      </c>
    </row>
    <row r="22" spans="1:7" x14ac:dyDescent="0.3">
      <c r="A22" s="1" t="s">
        <v>14</v>
      </c>
      <c r="B22" s="1">
        <v>35000</v>
      </c>
      <c r="C22" s="2">
        <f>C$18/(C$18+$B22)*$B$2</f>
        <v>6.0232717316906223E-3</v>
      </c>
      <c r="D22" s="2">
        <f>D$18/(D$18+$B22)*$B$2</f>
        <v>1.5761194029850745</v>
      </c>
      <c r="E22" s="1">
        <f>E$18/(E$18+$B22)*$B$2</f>
        <v>0.1442622950819672</v>
      </c>
      <c r="F22" s="3">
        <f>F$18/(F$18+$B22)*$B$2</f>
        <v>3.1616766467065869</v>
      </c>
      <c r="G22" s="1" t="s">
        <v>16</v>
      </c>
    </row>
    <row r="23" spans="1:7" x14ac:dyDescent="0.3">
      <c r="A23" s="1" t="s">
        <v>14</v>
      </c>
      <c r="B23" s="1">
        <v>2000</v>
      </c>
      <c r="C23" s="1">
        <f>C$18/(C$18+$B23)*$B$2</f>
        <v>0.10232558139534884</v>
      </c>
      <c r="D23" s="3">
        <f>D$18/(D$18+$B23)*$B$2</f>
        <v>3.1058823529411761</v>
      </c>
      <c r="E23" s="2">
        <f>E$18/(E$18+$B23)*$B$2</f>
        <v>1.4666666666666666</v>
      </c>
      <c r="F23" s="2">
        <f>F$18/(F$18+$B23)*$B$2</f>
        <v>3.2917705735660849</v>
      </c>
      <c r="G23" s="1" t="s">
        <v>16</v>
      </c>
    </row>
    <row r="24" spans="1:7" x14ac:dyDescent="0.3">
      <c r="A24" t="s">
        <v>5</v>
      </c>
      <c r="B24">
        <v>500000</v>
      </c>
      <c r="C24">
        <f>C$18/(C$18+$B24)*$B$2</f>
        <v>4.2234593971971586E-4</v>
      </c>
      <c r="D24">
        <f>D$18/(D$18+$B24)*$B$2</f>
        <v>0.19849624060150373</v>
      </c>
      <c r="E24">
        <f>E$18/(E$18+$B24)*$B$2</f>
        <v>1.0526315789473684E-2</v>
      </c>
      <c r="F24">
        <f>F$18/(F$18+$B24)*$B$2</f>
        <v>2.0307692307692307</v>
      </c>
    </row>
    <row r="25" spans="1:7" x14ac:dyDescent="0.3">
      <c r="A25" t="s">
        <v>5</v>
      </c>
      <c r="B25">
        <v>1000000</v>
      </c>
      <c r="C25">
        <f t="shared" ref="C25:F29" si="2">C$18/(C$18+$B25)*$B$2</f>
        <v>2.1118648406501985E-4</v>
      </c>
      <c r="D25">
        <f>D$18/(D$18+$B25)*$B$2</f>
        <v>0.10232558139534884</v>
      </c>
      <c r="E25">
        <f>E$18/(E$18+$B25)*$B$2</f>
        <v>5.2715654952076672E-3</v>
      </c>
      <c r="F25" s="2">
        <f>F$18/(F$18+$B25)*$B$2</f>
        <v>1.4666666666666666</v>
      </c>
    </row>
    <row r="26" spans="1:7" x14ac:dyDescent="0.3">
      <c r="A26" t="s">
        <v>5</v>
      </c>
      <c r="B26">
        <v>100000</v>
      </c>
      <c r="C26">
        <f t="shared" si="2"/>
        <v>2.110649184521906E-3</v>
      </c>
      <c r="D26">
        <f>D$18/(D$18+$B26)*$B$2</f>
        <v>0.79999999999999993</v>
      </c>
      <c r="E26">
        <f>E$18/(E$18+$B26)*$B$2</f>
        <v>5.1968503937007873E-2</v>
      </c>
      <c r="F26">
        <f>F$18/(F$18+$B26)*$B$2</f>
        <v>2.9333333333333331</v>
      </c>
    </row>
    <row r="27" spans="1:7" x14ac:dyDescent="0.3">
      <c r="A27" t="s">
        <v>5</v>
      </c>
      <c r="B27">
        <v>10000</v>
      </c>
      <c r="C27">
        <f t="shared" si="2"/>
        <v>2.0985691573926869E-2</v>
      </c>
      <c r="D27">
        <f>D$18/(D$18+$B27)*$B$2</f>
        <v>2.5142857142857138</v>
      </c>
      <c r="E27">
        <f>E$18/(E$18+$B27)*$B$2</f>
        <v>0.45517241379310341</v>
      </c>
      <c r="F27">
        <f>F$18/(F$18+$B27)*$B$2</f>
        <v>3.2592592592592591</v>
      </c>
    </row>
    <row r="28" spans="1:7" x14ac:dyDescent="0.3">
      <c r="A28" t="s">
        <v>5</v>
      </c>
      <c r="B28" s="1">
        <v>56000</v>
      </c>
      <c r="C28">
        <f t="shared" si="2"/>
        <v>3.7671232876712326E-3</v>
      </c>
      <c r="D28">
        <f>D$18/(D$18+$B28)*$B$2</f>
        <v>1.2</v>
      </c>
      <c r="E28">
        <f>E$18/(E$18+$B28)*$B$2</f>
        <v>9.166666666666666E-2</v>
      </c>
      <c r="F28">
        <f>F$18/(F$18+$B28)*$B$2</f>
        <v>3.08411214953271</v>
      </c>
    </row>
    <row r="29" spans="1:7" x14ac:dyDescent="0.3">
      <c r="A29" t="s">
        <v>5</v>
      </c>
      <c r="B29">
        <v>1000</v>
      </c>
      <c r="C29">
        <f t="shared" si="2"/>
        <v>0.19849624060150373</v>
      </c>
      <c r="D29">
        <f>D$18/(D$18+$B29)*$B$2</f>
        <v>3.1999999999999997</v>
      </c>
      <c r="E29">
        <f>E$18/(E$18+$B29)*$B$2</f>
        <v>2.0307692307692307</v>
      </c>
      <c r="F29">
        <f>F$18/(F$18+$B29)*$B$2</f>
        <v>3.2958801498127337</v>
      </c>
    </row>
    <row r="31" spans="1:7" x14ac:dyDescent="0.3">
      <c r="A31" t="s">
        <v>18</v>
      </c>
      <c r="C31" t="s">
        <v>13</v>
      </c>
      <c r="D31" t="s">
        <v>9</v>
      </c>
      <c r="E31" t="s">
        <v>13</v>
      </c>
      <c r="F31" t="s">
        <v>9</v>
      </c>
    </row>
    <row r="32" spans="1:7" x14ac:dyDescent="0.3">
      <c r="A32" t="s">
        <v>1</v>
      </c>
      <c r="B32">
        <v>10000</v>
      </c>
      <c r="C32">
        <f>B32*B34</f>
        <v>400</v>
      </c>
      <c r="D32">
        <f>B32*B35</f>
        <v>800</v>
      </c>
      <c r="E32">
        <f>B33*B34</f>
        <v>60000</v>
      </c>
      <c r="F32">
        <f>B33*B35</f>
        <v>120000</v>
      </c>
    </row>
    <row r="33" spans="1:7" x14ac:dyDescent="0.3">
      <c r="A33" t="s">
        <v>2</v>
      </c>
      <c r="B33">
        <v>1500000</v>
      </c>
    </row>
    <row r="34" spans="1:7" x14ac:dyDescent="0.3">
      <c r="A34" t="s">
        <v>3</v>
      </c>
      <c r="B34">
        <v>0.04</v>
      </c>
      <c r="C34" t="s">
        <v>13</v>
      </c>
    </row>
    <row r="35" spans="1:7" x14ac:dyDescent="0.3">
      <c r="A35" t="s">
        <v>4</v>
      </c>
      <c r="B35">
        <v>0.08</v>
      </c>
      <c r="C35" t="s">
        <v>9</v>
      </c>
    </row>
    <row r="36" spans="1:7" x14ac:dyDescent="0.3">
      <c r="A36" s="1" t="s">
        <v>14</v>
      </c>
      <c r="B36" s="1">
        <v>47000</v>
      </c>
      <c r="C36" s="2">
        <f>C$32/(C$32+$B36)*$B$2</f>
        <v>2.7848101265822781E-2</v>
      </c>
      <c r="D36" s="2">
        <f t="shared" ref="D36:F43" si="3">D$32/(D$32+$B36)*$B$2</f>
        <v>5.5230125523012548E-2</v>
      </c>
      <c r="E36" s="2">
        <f t="shared" si="3"/>
        <v>1.8504672897196259</v>
      </c>
      <c r="F36" s="1">
        <f t="shared" si="3"/>
        <v>2.3712574850299402</v>
      </c>
      <c r="G36" s="1" t="s">
        <v>16</v>
      </c>
    </row>
    <row r="37" spans="1:7" x14ac:dyDescent="0.3">
      <c r="A37" s="1" t="s">
        <v>14</v>
      </c>
      <c r="B37" s="1">
        <v>820</v>
      </c>
      <c r="C37" s="2">
        <f>C$32/(C$32+$B37)*$B$2</f>
        <v>1.081967213114754</v>
      </c>
      <c r="D37" s="1">
        <f t="shared" si="3"/>
        <v>1.6296296296296295</v>
      </c>
      <c r="E37" s="2">
        <f t="shared" si="3"/>
        <v>3.2555080565603416</v>
      </c>
      <c r="F37" s="2">
        <f t="shared" si="3"/>
        <v>3.2776030458533354</v>
      </c>
      <c r="G37" s="1" t="s">
        <v>16</v>
      </c>
    </row>
    <row r="38" spans="1:7" x14ac:dyDescent="0.3">
      <c r="A38" t="s">
        <v>5</v>
      </c>
      <c r="B38">
        <v>500000</v>
      </c>
      <c r="C38">
        <f>C$32/(C$32+$B38)*$B$2</f>
        <v>2.6378896882494002E-3</v>
      </c>
      <c r="D38">
        <f t="shared" si="3"/>
        <v>5.2715654952076672E-3</v>
      </c>
      <c r="E38">
        <f t="shared" si="3"/>
        <v>0.35357142857142854</v>
      </c>
      <c r="F38">
        <f t="shared" si="3"/>
        <v>0.6387096774193548</v>
      </c>
    </row>
    <row r="39" spans="1:7" x14ac:dyDescent="0.3">
      <c r="A39" t="s">
        <v>5</v>
      </c>
      <c r="B39">
        <v>1000000</v>
      </c>
      <c r="C39">
        <f t="shared" ref="C39:F43" si="4">C$32/(C$32+$B39)*$B$2</f>
        <v>1.3194722111155538E-3</v>
      </c>
      <c r="D39">
        <f t="shared" si="3"/>
        <v>2.6378896882494002E-3</v>
      </c>
      <c r="E39">
        <f t="shared" si="3"/>
        <v>0.18679245283018867</v>
      </c>
      <c r="F39">
        <f t="shared" si="3"/>
        <v>0.35357142857142854</v>
      </c>
    </row>
    <row r="40" spans="1:7" x14ac:dyDescent="0.3">
      <c r="A40" t="s">
        <v>5</v>
      </c>
      <c r="B40">
        <v>100000</v>
      </c>
      <c r="C40">
        <f t="shared" si="4"/>
        <v>1.3147410358565736E-2</v>
      </c>
      <c r="D40">
        <f t="shared" si="3"/>
        <v>2.6190476190476188E-2</v>
      </c>
      <c r="E40">
        <f t="shared" si="3"/>
        <v>1.2374999999999998</v>
      </c>
      <c r="F40" s="2">
        <f t="shared" si="3"/>
        <v>1.7999999999999998</v>
      </c>
    </row>
    <row r="41" spans="1:7" x14ac:dyDescent="0.3">
      <c r="A41" t="s">
        <v>5</v>
      </c>
      <c r="B41">
        <v>10000</v>
      </c>
      <c r="C41">
        <f t="shared" si="4"/>
        <v>0.12692307692307692</v>
      </c>
      <c r="D41">
        <f t="shared" si="3"/>
        <v>0.24444444444444441</v>
      </c>
      <c r="E41">
        <f t="shared" si="3"/>
        <v>2.8285714285714283</v>
      </c>
      <c r="F41">
        <f t="shared" si="3"/>
        <v>3.046153846153846</v>
      </c>
    </row>
    <row r="42" spans="1:7" x14ac:dyDescent="0.3">
      <c r="A42" t="s">
        <v>5</v>
      </c>
      <c r="B42" s="1">
        <v>56000</v>
      </c>
      <c r="C42">
        <f t="shared" si="4"/>
        <v>2.3404255319148935E-2</v>
      </c>
      <c r="D42">
        <f t="shared" si="3"/>
        <v>4.647887323943662E-2</v>
      </c>
      <c r="E42">
        <f t="shared" si="3"/>
        <v>1.7068965517241379</v>
      </c>
      <c r="F42" s="2">
        <f t="shared" si="3"/>
        <v>2.2499999999999996</v>
      </c>
    </row>
    <row r="43" spans="1:7" x14ac:dyDescent="0.3">
      <c r="A43" t="s">
        <v>5</v>
      </c>
      <c r="B43">
        <v>1000</v>
      </c>
      <c r="C43">
        <f t="shared" si="4"/>
        <v>0.94285714285714273</v>
      </c>
      <c r="D43">
        <f t="shared" si="3"/>
        <v>1.4666666666666666</v>
      </c>
      <c r="E43">
        <f t="shared" si="3"/>
        <v>3.2459016393442619</v>
      </c>
      <c r="F43">
        <f t="shared" si="3"/>
        <v>3.2727272727272725</v>
      </c>
    </row>
    <row r="45" spans="1:7" x14ac:dyDescent="0.3">
      <c r="B45" t="s">
        <v>17</v>
      </c>
    </row>
    <row r="46" spans="1:7" x14ac:dyDescent="0.3">
      <c r="A46" t="s">
        <v>8</v>
      </c>
      <c r="B46">
        <v>0.15</v>
      </c>
      <c r="C46">
        <v>2.4500000000000002</v>
      </c>
    </row>
    <row r="47" spans="1:7" x14ac:dyDescent="0.3">
      <c r="B47">
        <v>0.15</v>
      </c>
      <c r="C47">
        <v>1.75</v>
      </c>
    </row>
    <row r="48" spans="1:7" x14ac:dyDescent="0.3">
      <c r="B48">
        <v>0.1</v>
      </c>
      <c r="C48">
        <v>0.95</v>
      </c>
    </row>
    <row r="49" spans="2:3" x14ac:dyDescent="0.3">
      <c r="B49">
        <v>0.1</v>
      </c>
      <c r="C49"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Utzinger, Urs - (utzinger)</dc:creator>
  <cp:lastModifiedBy>Utzinger, Urs - (utzinger)</cp:lastModifiedBy>
  <dcterms:created xsi:type="dcterms:W3CDTF">2024-03-28T15:38:04Z</dcterms:created>
  <dcterms:modified xsi:type="dcterms:W3CDTF">2024-03-30T03:08:40Z</dcterms:modified>
</cp:coreProperties>
</file>