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 defaultThemeVersion="124226"/>
  <bookViews>
    <workbookView xWindow="120" yWindow="45" windowWidth="18315" windowHeight="13920"/>
  </bookViews>
  <sheets>
    <sheet name="propUnit" sheetId="1" r:id="rId1"/>
    <sheet name="150421원본" sheetId="2" r:id="rId2"/>
  </sheets>
  <calcPr calcId="145621"/>
</workbook>
</file>

<file path=xl/calcChain.xml><?xml version="1.0" encoding="utf-8"?>
<calcChain xmlns="http://schemas.openxmlformats.org/spreadsheetml/2006/main">
  <c r="G12" i="1" l="1"/>
  <c r="G9" i="1"/>
  <c r="G7" i="1" l="1"/>
  <c r="H11" i="1" l="1"/>
  <c r="V9" i="1" l="1"/>
  <c r="V8" i="1"/>
  <c r="V6" i="1"/>
  <c r="V5" i="1"/>
  <c r="V4" i="1"/>
  <c r="L9" i="2" l="1"/>
  <c r="L6" i="2"/>
  <c r="L3" i="2"/>
</calcChain>
</file>

<file path=xl/sharedStrings.xml><?xml version="1.0" encoding="utf-8"?>
<sst xmlns="http://schemas.openxmlformats.org/spreadsheetml/2006/main" count="260" uniqueCount="102">
  <si>
    <t>// idProp</t>
  </si>
  <si>
    <t>strIdentifier</t>
  </si>
  <si>
    <t>idText</t>
  </si>
  <si>
    <t>typeAtk</t>
  </si>
  <si>
    <t>size</t>
  </si>
  <si>
    <t>atkMelee</t>
  </si>
  <si>
    <t>atkRange</t>
  </si>
  <si>
    <t>def</t>
  </si>
  <si>
    <t>hp</t>
  </si>
  <si>
    <t>atkSpeed</t>
  </si>
  <si>
    <t>movSpeedPerSec(미터)</t>
  </si>
  <si>
    <t>radiusAtk</t>
  </si>
  <si>
    <t>res[0]</t>
  </si>
  <si>
    <t>numRes[0]</t>
  </si>
  <si>
    <t>res[1]</t>
  </si>
  <si>
    <t>numRes[1]</t>
  </si>
  <si>
    <t>strFace</t>
  </si>
  <si>
    <t>strSpr</t>
  </si>
  <si>
    <t>movSpeedNormal</t>
  </si>
  <si>
    <t>scale</t>
  </si>
  <si>
    <t>// 프롭아이디</t>
  </si>
  <si>
    <t>식별자</t>
  </si>
  <si>
    <t>이름</t>
  </si>
  <si>
    <t>공격타입</t>
  </si>
  <si>
    <t>크기</t>
  </si>
  <si>
    <t>근접 공격력</t>
  </si>
  <si>
    <t>원거리 공격력</t>
  </si>
  <si>
    <t>방어력</t>
  </si>
  <si>
    <t>체력</t>
  </si>
  <si>
    <t>공격속도</t>
  </si>
  <si>
    <t>초당 이동속도(미터)</t>
  </si>
  <si>
    <t>공격사거리(미터)</t>
  </si>
  <si>
    <t>필요자원1</t>
  </si>
  <si>
    <t>필요자원개수1</t>
  </si>
  <si>
    <t>필요자원2</t>
  </si>
  <si>
    <t>필요자원개수2</t>
  </si>
  <si>
    <t>초상화</t>
  </si>
  <si>
    <t>스프라이트 파일</t>
  </si>
  <si>
    <t>1배속일때 이동속도</t>
  </si>
  <si>
    <t>크기조절</t>
  </si>
  <si>
    <t>xUNIT_SPEARMAN</t>
  </si>
  <si>
    <t>spearman</t>
  </si>
  <si>
    <t>xSIZE_SMALL</t>
  </si>
  <si>
    <t>xRES_WOOD</t>
  </si>
  <si>
    <t>=</t>
  </si>
  <si>
    <t>unit_spearman</t>
  </si>
  <si>
    <t>xUNIT_ARCHER</t>
  </si>
  <si>
    <t>archer</t>
  </si>
  <si>
    <t>xAT_RANGE</t>
  </si>
  <si>
    <t>xRES_IRON</t>
  </si>
  <si>
    <t>unit_archer</t>
  </si>
  <si>
    <t>xUNIT_PALADIN</t>
  </si>
  <si>
    <t>paladin</t>
  </si>
  <si>
    <t>xAT_SPEED</t>
  </si>
  <si>
    <t>xRES_JEWEL</t>
  </si>
  <si>
    <t>unit_paladin</t>
  </si>
  <si>
    <t>xUNIT_MINOTAUR</t>
  </si>
  <si>
    <t>mino</t>
  </si>
  <si>
    <t>xSIZE_MIDDLE</t>
  </si>
  <si>
    <t>xRES_SULFUR</t>
  </si>
  <si>
    <t>unit_minotaur</t>
  </si>
  <si>
    <t>xUNIT_CYCLOPS</t>
  </si>
  <si>
    <t>cyclops</t>
  </si>
  <si>
    <t>unit_cyclops</t>
  </si>
  <si>
    <t>xUNIT_LYCAN</t>
  </si>
  <si>
    <t>lycan</t>
  </si>
  <si>
    <t>unit_lycan</t>
  </si>
  <si>
    <t>xUNIT_GOLEM</t>
  </si>
  <si>
    <t>golem</t>
  </si>
  <si>
    <t>xSIZE_BIG</t>
  </si>
  <si>
    <t>xRES_MANDRAKE</t>
  </si>
  <si>
    <t>unit_golem</t>
  </si>
  <si>
    <t>xUNIT_TREANT</t>
  </si>
  <si>
    <t>treant</t>
  </si>
  <si>
    <t>unit_treant</t>
  </si>
  <si>
    <t>xUNIT_FALLEN_ANGEL</t>
  </si>
  <si>
    <t>fallen_angel</t>
  </si>
  <si>
    <t>unit_fallen_angel</t>
  </si>
  <si>
    <t>xAT_TANKER</t>
    <phoneticPr fontId="1" type="noConversion"/>
  </si>
  <si>
    <t>xAT_TANKER</t>
    <phoneticPr fontId="1" type="noConversion"/>
  </si>
  <si>
    <t>unit_spearman</t>
    <phoneticPr fontId="1" type="noConversion"/>
  </si>
  <si>
    <t>unit_archer</t>
    <phoneticPr fontId="1" type="noConversion"/>
  </si>
  <si>
    <t>unit_paladin</t>
    <phoneticPr fontId="1" type="noConversion"/>
  </si>
  <si>
    <t>unit_lycan</t>
    <phoneticPr fontId="1" type="noConversion"/>
  </si>
  <si>
    <t>unit_golem</t>
    <phoneticPr fontId="1" type="noConversion"/>
  </si>
  <si>
    <t>unit_treant</t>
    <phoneticPr fontId="1" type="noConversion"/>
  </si>
  <si>
    <t>unit_minotaur</t>
    <phoneticPr fontId="1" type="noConversion"/>
  </si>
  <si>
    <t>unit_cyclops</t>
    <phoneticPr fontId="1" type="noConversion"/>
  </si>
  <si>
    <t>unit_fallen_angel</t>
    <phoneticPr fontId="1" type="noConversion"/>
  </si>
  <si>
    <t>tribe</t>
    <phoneticPr fontId="1" type="noConversion"/>
  </si>
  <si>
    <t>종족</t>
    <phoneticPr fontId="1" type="noConversion"/>
  </si>
  <si>
    <t>xTB_HUMAN</t>
    <phoneticPr fontId="1" type="noConversion"/>
  </si>
  <si>
    <t>xTB_DEVIL</t>
    <phoneticPr fontId="1" type="noConversion"/>
  </si>
  <si>
    <t>xTB_MONSTER</t>
    <phoneticPr fontId="1" type="noConversion"/>
  </si>
  <si>
    <t>idDesc</t>
    <phoneticPr fontId="1" type="noConversion"/>
  </si>
  <si>
    <t>설명</t>
    <phoneticPr fontId="1" type="noConversion"/>
  </si>
  <si>
    <t>// ver</t>
    <phoneticPr fontId="1" type="noConversion"/>
  </si>
  <si>
    <t>HSL_H</t>
    <phoneticPr fontId="1" type="noConversion"/>
  </si>
  <si>
    <t>HSL_S</t>
    <phoneticPr fontId="1" type="noConversion"/>
  </si>
  <si>
    <t>HSL_L</t>
    <phoneticPr fontId="1" type="noConversion"/>
  </si>
  <si>
    <t>HSL값</t>
    <phoneticPr fontId="1" type="noConversion"/>
  </si>
  <si>
    <t>2player HSL컬러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</si>
</sst>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2"/>
  <sheetViews>
    <sheetView tabSelected="1" workbookViewId="0">
      <pane xSplit="1" topLeftCell="B1" activePane="topRight" state="frozen"/>
      <selection pane="topRight" activeCell="H14" sqref="H14"/>
    </sheetView>
  </sheetViews>
  <sheetFormatPr defaultRowHeight="11.25" x14ac:dyDescent="0.3"/>
  <cols>
    <col min="1" max="1" width="15.875" style="2" bestFit="1" customWidth="1"/>
    <col min="2" max="2" width="12.75" style="2" bestFit="1" customWidth="1"/>
    <col min="3" max="3" width="13" style="2" bestFit="1" customWidth="1"/>
    <col min="4" max="4" width="13" style="2" customWidth="1"/>
    <col min="5" max="5" width="9.875" style="2" bestFit="1" customWidth="1"/>
    <col min="6" max="6" width="9" style="2"/>
    <col min="7" max="7" width="8.875" style="2" bestFit="1" customWidth="1"/>
    <col min="8" max="8" width="10.25" style="2" bestFit="1" customWidth="1"/>
    <col min="9" max="9" width="5.625" style="2" bestFit="1" customWidth="1"/>
    <col min="10" max="10" width="5.75" style="2" customWidth="1"/>
    <col min="11" max="11" width="6.875" style="2" customWidth="1"/>
    <col min="12" max="12" width="16.5" style="2" bestFit="1" customWidth="1"/>
    <col min="13" max="13" width="12.125" style="2" bestFit="1" customWidth="1"/>
    <col min="14" max="14" width="12.125" style="2" customWidth="1"/>
    <col min="15" max="15" width="9" style="2"/>
    <col min="16" max="16" width="10" style="2" bestFit="1" customWidth="1"/>
    <col min="17" max="17" width="14.125" style="2" bestFit="1" customWidth="1"/>
    <col min="18" max="18" width="11" style="2" bestFit="1" customWidth="1"/>
    <col min="19" max="19" width="14.125" style="2" bestFit="1" customWidth="1"/>
    <col min="20" max="20" width="14.625" style="2" bestFit="1" customWidth="1"/>
    <col min="21" max="21" width="20.125" style="2" bestFit="1" customWidth="1"/>
    <col min="22" max="16384" width="9" style="2"/>
  </cols>
  <sheetData>
    <row r="1" spans="1:25" x14ac:dyDescent="0.3">
      <c r="A1" s="2">
        <v>1</v>
      </c>
      <c r="B1" s="3" t="s">
        <v>96</v>
      </c>
      <c r="W1" s="4" t="s">
        <v>101</v>
      </c>
      <c r="X1" s="4"/>
      <c r="Y1" s="4"/>
    </row>
    <row r="2" spans="1:25" x14ac:dyDescent="0.3">
      <c r="A2" s="1" t="s">
        <v>0</v>
      </c>
      <c r="B2" s="1" t="s">
        <v>1</v>
      </c>
      <c r="C2" s="1" t="s">
        <v>2</v>
      </c>
      <c r="D2" s="1" t="s">
        <v>94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89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2" t="s">
        <v>18</v>
      </c>
      <c r="V2" s="2" t="s">
        <v>19</v>
      </c>
      <c r="W2" s="2" t="s">
        <v>97</v>
      </c>
      <c r="X2" s="2" t="s">
        <v>98</v>
      </c>
      <c r="Y2" s="2" t="s">
        <v>99</v>
      </c>
    </row>
    <row r="3" spans="1:25" x14ac:dyDescent="0.3">
      <c r="A3" s="1" t="s">
        <v>20</v>
      </c>
      <c r="B3" s="1" t="s">
        <v>21</v>
      </c>
      <c r="C3" s="1" t="s">
        <v>22</v>
      </c>
      <c r="D3" s="1" t="s">
        <v>95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90</v>
      </c>
      <c r="O3" s="1" t="s">
        <v>32</v>
      </c>
      <c r="P3" s="1" t="s">
        <v>33</v>
      </c>
      <c r="Q3" s="1" t="s">
        <v>34</v>
      </c>
      <c r="R3" s="1" t="s">
        <v>35</v>
      </c>
      <c r="S3" s="1" t="s">
        <v>36</v>
      </c>
      <c r="T3" s="1" t="s">
        <v>37</v>
      </c>
      <c r="U3" s="2" t="s">
        <v>38</v>
      </c>
      <c r="V3" s="2" t="s">
        <v>39</v>
      </c>
      <c r="W3" s="2" t="s">
        <v>100</v>
      </c>
      <c r="X3" s="2" t="s">
        <v>100</v>
      </c>
      <c r="Y3" s="2" t="s">
        <v>100</v>
      </c>
    </row>
    <row r="4" spans="1:25" x14ac:dyDescent="0.3">
      <c r="A4" s="1" t="s">
        <v>40</v>
      </c>
      <c r="B4" s="1" t="s">
        <v>41</v>
      </c>
      <c r="C4" s="1">
        <v>30000</v>
      </c>
      <c r="D4" s="1">
        <v>30009</v>
      </c>
      <c r="E4" s="1" t="s">
        <v>78</v>
      </c>
      <c r="F4" s="1" t="s">
        <v>42</v>
      </c>
      <c r="G4" s="1">
        <v>75</v>
      </c>
      <c r="H4" s="1">
        <v>0</v>
      </c>
      <c r="I4" s="1">
        <v>10</v>
      </c>
      <c r="J4" s="1">
        <v>950</v>
      </c>
      <c r="K4" s="1">
        <v>2</v>
      </c>
      <c r="L4" s="1">
        <v>4.5</v>
      </c>
      <c r="M4" s="1">
        <v>3</v>
      </c>
      <c r="N4" s="1" t="s">
        <v>91</v>
      </c>
      <c r="O4" s="1" t="s">
        <v>43</v>
      </c>
      <c r="P4" s="1">
        <v>10</v>
      </c>
      <c r="Q4" s="1" t="s">
        <v>44</v>
      </c>
      <c r="R4" s="1" t="s">
        <v>44</v>
      </c>
      <c r="S4" s="1" t="s">
        <v>80</v>
      </c>
      <c r="T4" s="1" t="s">
        <v>45</v>
      </c>
      <c r="U4" s="2">
        <v>50</v>
      </c>
      <c r="V4" s="2">
        <f>1.3*1.5</f>
        <v>1.9500000000000002</v>
      </c>
      <c r="W4" s="2">
        <v>0</v>
      </c>
      <c r="X4" s="2">
        <v>0</v>
      </c>
      <c r="Y4" s="2">
        <v>0</v>
      </c>
    </row>
    <row r="5" spans="1:25" x14ac:dyDescent="0.3">
      <c r="A5" s="1" t="s">
        <v>46</v>
      </c>
      <c r="B5" s="1" t="s">
        <v>47</v>
      </c>
      <c r="C5" s="1">
        <v>30001</v>
      </c>
      <c r="D5" s="1">
        <v>30010</v>
      </c>
      <c r="E5" s="1" t="s">
        <v>48</v>
      </c>
      <c r="F5" s="1" t="s">
        <v>42</v>
      </c>
      <c r="G5" s="1">
        <v>10</v>
      </c>
      <c r="H5" s="1">
        <v>145</v>
      </c>
      <c r="I5" s="1">
        <v>3</v>
      </c>
      <c r="J5" s="1">
        <v>250</v>
      </c>
      <c r="K5" s="1">
        <v>3</v>
      </c>
      <c r="L5" s="1">
        <v>5</v>
      </c>
      <c r="M5" s="1">
        <v>60</v>
      </c>
      <c r="N5" s="1" t="s">
        <v>91</v>
      </c>
      <c r="O5" s="1" t="s">
        <v>43</v>
      </c>
      <c r="P5" s="1">
        <v>10</v>
      </c>
      <c r="Q5" s="1" t="s">
        <v>49</v>
      </c>
      <c r="R5" s="1">
        <v>10</v>
      </c>
      <c r="S5" s="1" t="s">
        <v>81</v>
      </c>
      <c r="T5" s="1" t="s">
        <v>50</v>
      </c>
      <c r="U5" s="2">
        <v>50</v>
      </c>
      <c r="V5" s="2">
        <f>1.3*1.5</f>
        <v>1.9500000000000002</v>
      </c>
      <c r="W5" s="2">
        <v>0</v>
      </c>
      <c r="X5" s="2">
        <v>0</v>
      </c>
      <c r="Y5" s="2">
        <v>0</v>
      </c>
    </row>
    <row r="6" spans="1:25" x14ac:dyDescent="0.3">
      <c r="A6" s="1" t="s">
        <v>51</v>
      </c>
      <c r="B6" s="1" t="s">
        <v>52</v>
      </c>
      <c r="C6" s="1">
        <v>30002</v>
      </c>
      <c r="D6" s="1">
        <v>30011</v>
      </c>
      <c r="E6" s="1" t="s">
        <v>53</v>
      </c>
      <c r="F6" s="1" t="s">
        <v>42</v>
      </c>
      <c r="G6" s="1">
        <v>90</v>
      </c>
      <c r="H6" s="1">
        <v>0</v>
      </c>
      <c r="I6" s="1">
        <v>6</v>
      </c>
      <c r="J6" s="5">
        <v>300</v>
      </c>
      <c r="K6" s="1">
        <v>2.6</v>
      </c>
      <c r="L6" s="1">
        <v>6.5</v>
      </c>
      <c r="M6" s="1">
        <v>3</v>
      </c>
      <c r="N6" s="1" t="s">
        <v>91</v>
      </c>
      <c r="O6" s="1" t="s">
        <v>49</v>
      </c>
      <c r="P6" s="1">
        <v>10</v>
      </c>
      <c r="Q6" s="1" t="s">
        <v>54</v>
      </c>
      <c r="R6" s="1">
        <v>10</v>
      </c>
      <c r="S6" s="1" t="s">
        <v>82</v>
      </c>
      <c r="T6" s="1" t="s">
        <v>55</v>
      </c>
      <c r="U6" s="2">
        <v>70</v>
      </c>
      <c r="V6" s="2">
        <f>1.95*1.25</f>
        <v>2.4375</v>
      </c>
      <c r="W6" s="2">
        <v>0</v>
      </c>
      <c r="X6" s="2">
        <v>0</v>
      </c>
      <c r="Y6" s="2">
        <v>0</v>
      </c>
    </row>
    <row r="7" spans="1:25" x14ac:dyDescent="0.3">
      <c r="A7" s="1" t="s">
        <v>56</v>
      </c>
      <c r="B7" s="1" t="s">
        <v>57</v>
      </c>
      <c r="C7" s="1">
        <v>30003</v>
      </c>
      <c r="D7" s="1">
        <v>30012</v>
      </c>
      <c r="E7" s="1" t="s">
        <v>79</v>
      </c>
      <c r="F7" s="1" t="s">
        <v>58</v>
      </c>
      <c r="G7" s="1">
        <f>353.25*2</f>
        <v>706.5</v>
      </c>
      <c r="H7" s="1">
        <v>0</v>
      </c>
      <c r="I7" s="1">
        <v>8</v>
      </c>
      <c r="J7" s="1">
        <v>4300</v>
      </c>
      <c r="K7" s="1">
        <v>2</v>
      </c>
      <c r="L7" s="1">
        <v>5.0999999999999996</v>
      </c>
      <c r="M7" s="1">
        <v>3</v>
      </c>
      <c r="N7" s="1" t="s">
        <v>92</v>
      </c>
      <c r="O7" s="1" t="s">
        <v>43</v>
      </c>
      <c r="P7" s="1">
        <v>30</v>
      </c>
      <c r="Q7" s="1" t="s">
        <v>59</v>
      </c>
      <c r="R7" s="1">
        <v>30</v>
      </c>
      <c r="S7" s="1" t="s">
        <v>86</v>
      </c>
      <c r="T7" s="1" t="s">
        <v>60</v>
      </c>
      <c r="U7" s="2">
        <v>50</v>
      </c>
      <c r="V7" s="2">
        <v>1.6</v>
      </c>
      <c r="W7" s="2">
        <v>0</v>
      </c>
      <c r="X7" s="2">
        <v>0</v>
      </c>
      <c r="Y7" s="2">
        <v>0</v>
      </c>
    </row>
    <row r="8" spans="1:25" x14ac:dyDescent="0.3">
      <c r="A8" s="1" t="s">
        <v>61</v>
      </c>
      <c r="B8" s="1" t="s">
        <v>62</v>
      </c>
      <c r="C8" s="1">
        <v>30004</v>
      </c>
      <c r="D8" s="1">
        <v>30013</v>
      </c>
      <c r="E8" s="1" t="s">
        <v>48</v>
      </c>
      <c r="F8" s="1" t="s">
        <v>58</v>
      </c>
      <c r="G8" s="1">
        <v>100</v>
      </c>
      <c r="H8" s="1">
        <v>200</v>
      </c>
      <c r="I8" s="1">
        <v>5</v>
      </c>
      <c r="J8" s="1">
        <v>1500</v>
      </c>
      <c r="K8" s="1">
        <v>2.6</v>
      </c>
      <c r="L8" s="1">
        <v>6</v>
      </c>
      <c r="M8" s="1">
        <v>40</v>
      </c>
      <c r="N8" s="1" t="s">
        <v>93</v>
      </c>
      <c r="O8" s="1" t="s">
        <v>54</v>
      </c>
      <c r="P8" s="1">
        <v>30</v>
      </c>
      <c r="Q8" s="1" t="s">
        <v>59</v>
      </c>
      <c r="R8" s="1">
        <v>30</v>
      </c>
      <c r="S8" s="1" t="s">
        <v>87</v>
      </c>
      <c r="T8" s="1" t="s">
        <v>63</v>
      </c>
      <c r="U8" s="2">
        <v>50</v>
      </c>
      <c r="V8" s="2">
        <f>3*0.9</f>
        <v>2.7</v>
      </c>
      <c r="W8" s="2">
        <v>0</v>
      </c>
      <c r="X8" s="2">
        <v>0</v>
      </c>
      <c r="Y8" s="2">
        <v>0</v>
      </c>
    </row>
    <row r="9" spans="1:25" x14ac:dyDescent="0.3">
      <c r="A9" s="1" t="s">
        <v>64</v>
      </c>
      <c r="B9" s="1" t="s">
        <v>65</v>
      </c>
      <c r="C9" s="1">
        <v>30005</v>
      </c>
      <c r="D9" s="1">
        <v>30014</v>
      </c>
      <c r="E9" s="1" t="s">
        <v>53</v>
      </c>
      <c r="F9" s="1" t="s">
        <v>58</v>
      </c>
      <c r="G9" s="5">
        <f>INT(485/2.5)</f>
        <v>194</v>
      </c>
      <c r="H9" s="1">
        <v>0</v>
      </c>
      <c r="I9" s="1">
        <v>5</v>
      </c>
      <c r="J9" s="1">
        <v>1650</v>
      </c>
      <c r="K9" s="1">
        <v>1.5</v>
      </c>
      <c r="L9" s="1">
        <v>8</v>
      </c>
      <c r="M9" s="1">
        <v>3</v>
      </c>
      <c r="N9" s="1" t="s">
        <v>93</v>
      </c>
      <c r="O9" s="1" t="s">
        <v>49</v>
      </c>
      <c r="P9" s="1">
        <v>30</v>
      </c>
      <c r="Q9" s="1" t="s">
        <v>59</v>
      </c>
      <c r="R9" s="1">
        <v>30</v>
      </c>
      <c r="S9" s="1" t="s">
        <v>83</v>
      </c>
      <c r="T9" s="1" t="s">
        <v>66</v>
      </c>
      <c r="U9" s="2">
        <v>100</v>
      </c>
      <c r="V9" s="2">
        <f>2*0.8</f>
        <v>1.6</v>
      </c>
      <c r="W9" s="2">
        <v>0</v>
      </c>
      <c r="X9" s="2">
        <v>0</v>
      </c>
      <c r="Y9" s="2">
        <v>0</v>
      </c>
    </row>
    <row r="10" spans="1:25" x14ac:dyDescent="0.3">
      <c r="A10" s="1" t="s">
        <v>67</v>
      </c>
      <c r="B10" s="1" t="s">
        <v>68</v>
      </c>
      <c r="C10" s="1">
        <v>30006</v>
      </c>
      <c r="D10" s="1">
        <v>30015</v>
      </c>
      <c r="E10" s="1" t="s">
        <v>78</v>
      </c>
      <c r="F10" s="1" t="s">
        <v>69</v>
      </c>
      <c r="G10" s="1">
        <v>1350</v>
      </c>
      <c r="H10" s="1">
        <v>0</v>
      </c>
      <c r="I10" s="1">
        <v>15</v>
      </c>
      <c r="J10" s="1">
        <v>20000</v>
      </c>
      <c r="K10" s="1">
        <v>4</v>
      </c>
      <c r="L10" s="1">
        <v>2.25</v>
      </c>
      <c r="M10" s="1">
        <v>3</v>
      </c>
      <c r="N10" s="1" t="s">
        <v>93</v>
      </c>
      <c r="O10" s="1" t="s">
        <v>49</v>
      </c>
      <c r="P10" s="1">
        <v>50</v>
      </c>
      <c r="Q10" s="1" t="s">
        <v>70</v>
      </c>
      <c r="R10" s="1">
        <v>40</v>
      </c>
      <c r="S10" s="1" t="s">
        <v>84</v>
      </c>
      <c r="T10" s="1" t="s">
        <v>71</v>
      </c>
      <c r="U10" s="2">
        <v>50</v>
      </c>
      <c r="V10" s="2">
        <v>2.2749999999999999</v>
      </c>
      <c r="W10" s="2">
        <v>0</v>
      </c>
      <c r="X10" s="2">
        <v>0</v>
      </c>
      <c r="Y10" s="2">
        <v>0</v>
      </c>
    </row>
    <row r="11" spans="1:25" x14ac:dyDescent="0.3">
      <c r="A11" s="1" t="s">
        <v>72</v>
      </c>
      <c r="B11" s="1" t="s">
        <v>73</v>
      </c>
      <c r="C11" s="1">
        <v>30007</v>
      </c>
      <c r="D11" s="1">
        <v>30016</v>
      </c>
      <c r="E11" s="1" t="s">
        <v>48</v>
      </c>
      <c r="F11" s="1" t="s">
        <v>69</v>
      </c>
      <c r="G11" s="1">
        <v>200</v>
      </c>
      <c r="H11" s="1">
        <f>1625*2</f>
        <v>3250</v>
      </c>
      <c r="I11" s="1">
        <v>7</v>
      </c>
      <c r="J11" s="1">
        <v>5500</v>
      </c>
      <c r="K11" s="1">
        <v>3.6</v>
      </c>
      <c r="L11" s="1">
        <v>3</v>
      </c>
      <c r="M11" s="1">
        <v>50</v>
      </c>
      <c r="N11" s="1" t="s">
        <v>93</v>
      </c>
      <c r="O11" s="1" t="s">
        <v>43</v>
      </c>
      <c r="P11" s="1">
        <v>50</v>
      </c>
      <c r="Q11" s="1" t="s">
        <v>70</v>
      </c>
      <c r="R11" s="1">
        <v>40</v>
      </c>
      <c r="S11" s="1" t="s">
        <v>85</v>
      </c>
      <c r="T11" s="1" t="s">
        <v>74</v>
      </c>
      <c r="U11" s="2">
        <v>45</v>
      </c>
      <c r="V11" s="2">
        <v>2.2749999999999999</v>
      </c>
      <c r="W11" s="2">
        <v>0</v>
      </c>
      <c r="X11" s="2">
        <v>0</v>
      </c>
      <c r="Y11" s="2">
        <v>0</v>
      </c>
    </row>
    <row r="12" spans="1:25" x14ac:dyDescent="0.3">
      <c r="A12" s="1" t="s">
        <v>75</v>
      </c>
      <c r="B12" s="1" t="s">
        <v>76</v>
      </c>
      <c r="C12" s="1">
        <v>30008</v>
      </c>
      <c r="D12" s="1">
        <v>30017</v>
      </c>
      <c r="E12" s="1" t="s">
        <v>53</v>
      </c>
      <c r="F12" s="1" t="s">
        <v>69</v>
      </c>
      <c r="G12" s="5">
        <f>INT(1925*1.5)</f>
        <v>2887</v>
      </c>
      <c r="H12" s="1">
        <v>0</v>
      </c>
      <c r="I12" s="1">
        <v>6</v>
      </c>
      <c r="J12" s="1">
        <v>7000</v>
      </c>
      <c r="K12" s="5">
        <v>3.2</v>
      </c>
      <c r="L12" s="1">
        <v>10</v>
      </c>
      <c r="M12" s="1">
        <v>3</v>
      </c>
      <c r="N12" s="1" t="s">
        <v>92</v>
      </c>
      <c r="O12" s="1" t="s">
        <v>54</v>
      </c>
      <c r="P12" s="1">
        <v>50</v>
      </c>
      <c r="Q12" s="1" t="s">
        <v>70</v>
      </c>
      <c r="R12" s="1">
        <v>40</v>
      </c>
      <c r="S12" s="1" t="s">
        <v>88</v>
      </c>
      <c r="T12" s="1" t="s">
        <v>77</v>
      </c>
      <c r="U12" s="2">
        <v>120</v>
      </c>
      <c r="V12" s="2">
        <v>1.98</v>
      </c>
      <c r="W12" s="2">
        <v>0</v>
      </c>
      <c r="X12" s="2">
        <v>0</v>
      </c>
      <c r="Y12" s="2">
        <v>0</v>
      </c>
    </row>
  </sheetData>
  <mergeCells count="1"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1"/>
  <sheetViews>
    <sheetView workbookViewId="0">
      <pane xSplit="1" topLeftCell="B1" activePane="topRight" state="frozen"/>
      <selection pane="topRight" activeCell="D11" sqref="D11"/>
    </sheetView>
  </sheetViews>
  <sheetFormatPr defaultRowHeight="11.25" x14ac:dyDescent="0.3"/>
  <cols>
    <col min="1" max="1" width="15.875" style="2" bestFit="1" customWidth="1"/>
    <col min="2" max="2" width="12.75" style="2" bestFit="1" customWidth="1"/>
    <col min="3" max="3" width="13" style="2" bestFit="1" customWidth="1"/>
    <col min="4" max="4" width="13" style="2" customWidth="1"/>
    <col min="5" max="5" width="9.875" style="2" bestFit="1" customWidth="1"/>
    <col min="6" max="6" width="9" style="2"/>
    <col min="7" max="7" width="8.875" style="2" bestFit="1" customWidth="1"/>
    <col min="8" max="8" width="10.25" style="2" bestFit="1" customWidth="1"/>
    <col min="9" max="9" width="5.625" style="2" bestFit="1" customWidth="1"/>
    <col min="10" max="10" width="5.75" style="2" customWidth="1"/>
    <col min="11" max="11" width="7" style="2" bestFit="1" customWidth="1"/>
    <col min="12" max="12" width="16.5" style="2" bestFit="1" customWidth="1"/>
    <col min="13" max="13" width="12.125" style="2" bestFit="1" customWidth="1"/>
    <col min="14" max="14" width="12.125" style="2" customWidth="1"/>
    <col min="15" max="15" width="9" style="2"/>
    <col min="16" max="16" width="10" style="2" bestFit="1" customWidth="1"/>
    <col min="17" max="17" width="14.125" style="2" bestFit="1" customWidth="1"/>
    <col min="18" max="18" width="11" style="2" bestFit="1" customWidth="1"/>
    <col min="19" max="19" width="14.125" style="2" bestFit="1" customWidth="1"/>
    <col min="20" max="20" width="14.625" style="2" bestFit="1" customWidth="1"/>
    <col min="21" max="21" width="20.125" style="2" bestFit="1" customWidth="1"/>
    <col min="22" max="16384" width="9" style="2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94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89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2" t="s">
        <v>19</v>
      </c>
    </row>
    <row r="2" spans="1:22" x14ac:dyDescent="0.3">
      <c r="A2" s="1" t="s">
        <v>20</v>
      </c>
      <c r="B2" s="1" t="s">
        <v>21</v>
      </c>
      <c r="C2" s="1" t="s">
        <v>22</v>
      </c>
      <c r="D2" s="1" t="s">
        <v>95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90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  <c r="U2" s="2" t="s">
        <v>38</v>
      </c>
      <c r="V2" s="2" t="s">
        <v>39</v>
      </c>
    </row>
    <row r="3" spans="1:22" x14ac:dyDescent="0.3">
      <c r="A3" s="1" t="s">
        <v>40</v>
      </c>
      <c r="B3" s="1" t="s">
        <v>41</v>
      </c>
      <c r="C3" s="1">
        <v>30000</v>
      </c>
      <c r="D3" s="1">
        <v>30009</v>
      </c>
      <c r="E3" s="1" t="s">
        <v>78</v>
      </c>
      <c r="F3" s="1" t="s">
        <v>42</v>
      </c>
      <c r="G3" s="1">
        <v>75</v>
      </c>
      <c r="H3" s="1">
        <v>0</v>
      </c>
      <c r="I3" s="1">
        <v>5</v>
      </c>
      <c r="J3" s="1">
        <v>1400</v>
      </c>
      <c r="K3" s="1">
        <v>1</v>
      </c>
      <c r="L3" s="1">
        <f>3*1.5</f>
        <v>4.5</v>
      </c>
      <c r="M3" s="1">
        <v>3</v>
      </c>
      <c r="N3" s="1" t="s">
        <v>91</v>
      </c>
      <c r="O3" s="1" t="s">
        <v>43</v>
      </c>
      <c r="P3" s="1">
        <v>10</v>
      </c>
      <c r="Q3" s="1" t="s">
        <v>44</v>
      </c>
      <c r="R3" s="1" t="s">
        <v>44</v>
      </c>
      <c r="S3" s="1" t="s">
        <v>80</v>
      </c>
      <c r="T3" s="1" t="s">
        <v>45</v>
      </c>
      <c r="U3" s="2">
        <v>50</v>
      </c>
      <c r="V3" s="2">
        <v>1.3</v>
      </c>
    </row>
    <row r="4" spans="1:22" x14ac:dyDescent="0.3">
      <c r="A4" s="1" t="s">
        <v>46</v>
      </c>
      <c r="B4" s="1" t="s">
        <v>47</v>
      </c>
      <c r="C4" s="1">
        <v>30001</v>
      </c>
      <c r="D4" s="1">
        <v>30010</v>
      </c>
      <c r="E4" s="1" t="s">
        <v>48</v>
      </c>
      <c r="F4" s="1" t="s">
        <v>42</v>
      </c>
      <c r="G4" s="1">
        <v>10</v>
      </c>
      <c r="H4" s="1">
        <v>130</v>
      </c>
      <c r="I4" s="1">
        <v>2</v>
      </c>
      <c r="J4" s="1">
        <v>420</v>
      </c>
      <c r="K4" s="1">
        <v>1.5</v>
      </c>
      <c r="L4" s="1">
        <v>2</v>
      </c>
      <c r="M4" s="1">
        <v>60</v>
      </c>
      <c r="N4" s="1" t="s">
        <v>91</v>
      </c>
      <c r="O4" s="1" t="s">
        <v>43</v>
      </c>
      <c r="P4" s="1">
        <v>10</v>
      </c>
      <c r="Q4" s="1" t="s">
        <v>49</v>
      </c>
      <c r="R4" s="1">
        <v>10</v>
      </c>
      <c r="S4" s="1" t="s">
        <v>81</v>
      </c>
      <c r="T4" s="1" t="s">
        <v>50</v>
      </c>
      <c r="U4" s="2">
        <v>50</v>
      </c>
      <c r="V4" s="2">
        <v>1.3</v>
      </c>
    </row>
    <row r="5" spans="1:22" x14ac:dyDescent="0.3">
      <c r="A5" s="1" t="s">
        <v>51</v>
      </c>
      <c r="B5" s="1" t="s">
        <v>52</v>
      </c>
      <c r="C5" s="1">
        <v>30002</v>
      </c>
      <c r="D5" s="1">
        <v>30011</v>
      </c>
      <c r="E5" s="1" t="s">
        <v>53</v>
      </c>
      <c r="F5" s="1" t="s">
        <v>42</v>
      </c>
      <c r="G5" s="1">
        <v>100</v>
      </c>
      <c r="H5" s="1">
        <v>0</v>
      </c>
      <c r="I5" s="1">
        <v>3</v>
      </c>
      <c r="J5" s="1">
        <v>650</v>
      </c>
      <c r="K5" s="1">
        <v>1.3</v>
      </c>
      <c r="L5" s="1">
        <v>12</v>
      </c>
      <c r="M5" s="1">
        <v>3</v>
      </c>
      <c r="N5" s="1" t="s">
        <v>91</v>
      </c>
      <c r="O5" s="1" t="s">
        <v>49</v>
      </c>
      <c r="P5" s="1">
        <v>10</v>
      </c>
      <c r="Q5" s="1" t="s">
        <v>54</v>
      </c>
      <c r="R5" s="1">
        <v>10</v>
      </c>
      <c r="S5" s="1" t="s">
        <v>82</v>
      </c>
      <c r="T5" s="1" t="s">
        <v>55</v>
      </c>
      <c r="U5" s="2">
        <v>70</v>
      </c>
      <c r="V5" s="2">
        <v>1.95</v>
      </c>
    </row>
    <row r="6" spans="1:22" x14ac:dyDescent="0.3">
      <c r="A6" s="1" t="s">
        <v>56</v>
      </c>
      <c r="B6" s="1" t="s">
        <v>57</v>
      </c>
      <c r="C6" s="1">
        <v>30003</v>
      </c>
      <c r="D6" s="1">
        <v>30012</v>
      </c>
      <c r="E6" s="1" t="s">
        <v>78</v>
      </c>
      <c r="F6" s="1" t="s">
        <v>58</v>
      </c>
      <c r="G6" s="1">
        <v>700</v>
      </c>
      <c r="H6" s="1">
        <v>0</v>
      </c>
      <c r="I6" s="1">
        <v>5</v>
      </c>
      <c r="J6" s="1">
        <v>11000</v>
      </c>
      <c r="K6" s="1">
        <v>1.4</v>
      </c>
      <c r="L6" s="1">
        <f>3*1.7</f>
        <v>5.0999999999999996</v>
      </c>
      <c r="M6" s="1">
        <v>3</v>
      </c>
      <c r="N6" s="1" t="s">
        <v>92</v>
      </c>
      <c r="O6" s="1" t="s">
        <v>43</v>
      </c>
      <c r="P6" s="1">
        <v>30</v>
      </c>
      <c r="Q6" s="1" t="s">
        <v>59</v>
      </c>
      <c r="R6" s="1">
        <v>30</v>
      </c>
      <c r="S6" s="1" t="s">
        <v>86</v>
      </c>
      <c r="T6" s="1" t="s">
        <v>60</v>
      </c>
      <c r="U6" s="2">
        <v>50</v>
      </c>
      <c r="V6" s="2">
        <v>1.6</v>
      </c>
    </row>
    <row r="7" spans="1:22" x14ac:dyDescent="0.3">
      <c r="A7" s="1" t="s">
        <v>61</v>
      </c>
      <c r="B7" s="1" t="s">
        <v>62</v>
      </c>
      <c r="C7" s="1">
        <v>30004</v>
      </c>
      <c r="D7" s="1">
        <v>30013</v>
      </c>
      <c r="E7" s="1" t="s">
        <v>48</v>
      </c>
      <c r="F7" s="1" t="s">
        <v>58</v>
      </c>
      <c r="G7" s="1">
        <v>100</v>
      </c>
      <c r="H7" s="1">
        <v>400</v>
      </c>
      <c r="I7" s="1">
        <v>5</v>
      </c>
      <c r="J7" s="1">
        <v>5000</v>
      </c>
      <c r="K7" s="1">
        <v>1.3</v>
      </c>
      <c r="L7" s="1">
        <v>4.5</v>
      </c>
      <c r="M7" s="1">
        <v>40</v>
      </c>
      <c r="N7" s="1" t="s">
        <v>93</v>
      </c>
      <c r="O7" s="1" t="s">
        <v>54</v>
      </c>
      <c r="P7" s="1">
        <v>30</v>
      </c>
      <c r="Q7" s="1" t="s">
        <v>59</v>
      </c>
      <c r="R7" s="1">
        <v>30</v>
      </c>
      <c r="S7" s="1" t="s">
        <v>87</v>
      </c>
      <c r="T7" s="1" t="s">
        <v>63</v>
      </c>
      <c r="U7" s="2">
        <v>50</v>
      </c>
      <c r="V7" s="2">
        <v>3</v>
      </c>
    </row>
    <row r="8" spans="1:22" x14ac:dyDescent="0.3">
      <c r="A8" s="1" t="s">
        <v>64</v>
      </c>
      <c r="B8" s="1" t="s">
        <v>65</v>
      </c>
      <c r="C8" s="1">
        <v>30005</v>
      </c>
      <c r="D8" s="1">
        <v>30014</v>
      </c>
      <c r="E8" s="1" t="s">
        <v>53</v>
      </c>
      <c r="F8" s="1" t="s">
        <v>58</v>
      </c>
      <c r="G8" s="1">
        <v>650</v>
      </c>
      <c r="H8" s="1">
        <v>0</v>
      </c>
      <c r="I8" s="1">
        <v>5</v>
      </c>
      <c r="J8" s="1">
        <v>5100</v>
      </c>
      <c r="K8" s="1">
        <v>1.2</v>
      </c>
      <c r="L8" s="1">
        <v>10</v>
      </c>
      <c r="M8" s="1">
        <v>3</v>
      </c>
      <c r="N8" s="1" t="s">
        <v>93</v>
      </c>
      <c r="O8" s="1" t="s">
        <v>49</v>
      </c>
      <c r="P8" s="1">
        <v>30</v>
      </c>
      <c r="Q8" s="1" t="s">
        <v>59</v>
      </c>
      <c r="R8" s="1">
        <v>30</v>
      </c>
      <c r="S8" s="1" t="s">
        <v>83</v>
      </c>
      <c r="T8" s="1" t="s">
        <v>66</v>
      </c>
      <c r="U8" s="2">
        <v>100</v>
      </c>
      <c r="V8" s="2">
        <v>2</v>
      </c>
    </row>
    <row r="9" spans="1:22" x14ac:dyDescent="0.3">
      <c r="A9" s="1" t="s">
        <v>67</v>
      </c>
      <c r="B9" s="1" t="s">
        <v>68</v>
      </c>
      <c r="C9" s="1">
        <v>30006</v>
      </c>
      <c r="D9" s="1">
        <v>30015</v>
      </c>
      <c r="E9" s="1" t="s">
        <v>78</v>
      </c>
      <c r="F9" s="1" t="s">
        <v>69</v>
      </c>
      <c r="G9" s="1">
        <v>3000</v>
      </c>
      <c r="H9" s="1">
        <v>0</v>
      </c>
      <c r="I9" s="1">
        <v>15</v>
      </c>
      <c r="J9" s="1">
        <v>40000</v>
      </c>
      <c r="K9" s="1">
        <v>1.7</v>
      </c>
      <c r="L9" s="1">
        <f>1.5*1.5</f>
        <v>2.25</v>
      </c>
      <c r="M9" s="1">
        <v>3</v>
      </c>
      <c r="N9" s="1" t="s">
        <v>93</v>
      </c>
      <c r="O9" s="1" t="s">
        <v>49</v>
      </c>
      <c r="P9" s="1">
        <v>50</v>
      </c>
      <c r="Q9" s="1" t="s">
        <v>70</v>
      </c>
      <c r="R9" s="1">
        <v>40</v>
      </c>
      <c r="S9" s="1" t="s">
        <v>84</v>
      </c>
      <c r="T9" s="1" t="s">
        <v>71</v>
      </c>
      <c r="U9" s="2">
        <v>50</v>
      </c>
      <c r="V9" s="2">
        <v>2.6</v>
      </c>
    </row>
    <row r="10" spans="1:22" x14ac:dyDescent="0.3">
      <c r="A10" s="1" t="s">
        <v>72</v>
      </c>
      <c r="B10" s="1" t="s">
        <v>73</v>
      </c>
      <c r="C10" s="1">
        <v>30007</v>
      </c>
      <c r="D10" s="1">
        <v>30016</v>
      </c>
      <c r="E10" s="1" t="s">
        <v>48</v>
      </c>
      <c r="F10" s="1" t="s">
        <v>69</v>
      </c>
      <c r="G10" s="1">
        <v>200</v>
      </c>
      <c r="H10" s="1">
        <v>3000</v>
      </c>
      <c r="I10" s="1">
        <v>5</v>
      </c>
      <c r="J10" s="1">
        <v>11900</v>
      </c>
      <c r="K10" s="1">
        <v>1.5</v>
      </c>
      <c r="L10" s="1">
        <v>1.7999999999999998</v>
      </c>
      <c r="M10" s="1">
        <v>50</v>
      </c>
      <c r="N10" s="1" t="s">
        <v>93</v>
      </c>
      <c r="O10" s="1" t="s">
        <v>43</v>
      </c>
      <c r="P10" s="1">
        <v>50</v>
      </c>
      <c r="Q10" s="1" t="s">
        <v>70</v>
      </c>
      <c r="R10" s="1">
        <v>40</v>
      </c>
      <c r="S10" s="1" t="s">
        <v>85</v>
      </c>
      <c r="T10" s="1" t="s">
        <v>74</v>
      </c>
      <c r="U10" s="2">
        <v>45</v>
      </c>
      <c r="V10" s="2">
        <v>3.3</v>
      </c>
    </row>
    <row r="11" spans="1:22" x14ac:dyDescent="0.3">
      <c r="A11" s="1" t="s">
        <v>75</v>
      </c>
      <c r="B11" s="1" t="s">
        <v>76</v>
      </c>
      <c r="C11" s="1">
        <v>30008</v>
      </c>
      <c r="D11" s="1">
        <v>30017</v>
      </c>
      <c r="E11" s="1" t="s">
        <v>53</v>
      </c>
      <c r="F11" s="1" t="s">
        <v>69</v>
      </c>
      <c r="G11" s="1">
        <v>5150</v>
      </c>
      <c r="H11" s="1">
        <v>0</v>
      </c>
      <c r="I11" s="1">
        <v>5</v>
      </c>
      <c r="J11" s="1">
        <v>13000</v>
      </c>
      <c r="K11" s="1">
        <v>2.4</v>
      </c>
      <c r="L11" s="1">
        <v>14</v>
      </c>
      <c r="M11" s="1">
        <v>3</v>
      </c>
      <c r="N11" s="1" t="s">
        <v>92</v>
      </c>
      <c r="O11" s="1" t="s">
        <v>54</v>
      </c>
      <c r="P11" s="1">
        <v>50</v>
      </c>
      <c r="Q11" s="1" t="s">
        <v>70</v>
      </c>
      <c r="R11" s="1">
        <v>40</v>
      </c>
      <c r="S11" s="1" t="s">
        <v>88</v>
      </c>
      <c r="T11" s="1" t="s">
        <v>77</v>
      </c>
      <c r="U11" s="2">
        <v>120</v>
      </c>
      <c r="V11" s="2">
        <v>2.13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propUnit</vt:lpstr>
      <vt:lpstr>150421원본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성정우</cp:lastModifiedBy>
  <dcterms:created xsi:type="dcterms:W3CDTF">2014-05-28T00:45:44Z</dcterms:created>
  <dcterms:modified xsi:type="dcterms:W3CDTF">2016-07-05T12:03:58Z</dcterms:modified>
</cp:coreProperties>
</file>