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21" i="1" l="1"/>
  <c r="AA13" i="1"/>
  <c r="AA14" i="1"/>
  <c r="AA15" i="1"/>
  <c r="AA16" i="1"/>
  <c r="AA12" i="1"/>
  <c r="Z12" i="1"/>
  <c r="Z13" i="1"/>
  <c r="Y12" i="1"/>
  <c r="X12" i="1"/>
  <c r="W28" i="1"/>
  <c r="X28" i="1" s="1"/>
  <c r="W27" i="1"/>
  <c r="X27" i="1" s="1"/>
  <c r="V25" i="1"/>
  <c r="W22" i="1"/>
  <c r="V23" i="1" s="1"/>
  <c r="Y13" i="1"/>
  <c r="Y15" i="1"/>
  <c r="Z15" i="1" s="1"/>
  <c r="Y16" i="1"/>
  <c r="Z16" i="1" s="1"/>
  <c r="Y14" i="1"/>
  <c r="Z14" i="1" s="1"/>
  <c r="Q5" i="1"/>
  <c r="S12" i="1"/>
  <c r="R12" i="1" s="1"/>
  <c r="X14" i="1"/>
  <c r="X15" i="1"/>
  <c r="X16" i="1"/>
  <c r="X13" i="1"/>
</calcChain>
</file>

<file path=xl/sharedStrings.xml><?xml version="1.0" encoding="utf-8"?>
<sst xmlns="http://schemas.openxmlformats.org/spreadsheetml/2006/main" count="20" uniqueCount="19">
  <si>
    <t>금화</t>
    <phoneticPr fontId="1" type="noConversion"/>
  </si>
  <si>
    <t>금액</t>
    <phoneticPr fontId="1" type="noConversion"/>
  </si>
  <si>
    <t>가챠</t>
    <phoneticPr fontId="1" type="noConversion"/>
  </si>
  <si>
    <t>상품</t>
    <phoneticPr fontId="1" type="noConversion"/>
  </si>
  <si>
    <t>개수</t>
    <phoneticPr fontId="1" type="noConversion"/>
  </si>
  <si>
    <t>젬</t>
    <phoneticPr fontId="1" type="noConversion"/>
  </si>
  <si>
    <t>1gem당 원</t>
    <phoneticPr fontId="1" type="noConversion"/>
  </si>
  <si>
    <t>금액(원)</t>
    <phoneticPr fontId="1" type="noConversion"/>
  </si>
  <si>
    <t>추가지급률</t>
    <phoneticPr fontId="1" type="noConversion"/>
  </si>
  <si>
    <t>보너스합산</t>
    <phoneticPr fontId="1" type="noConversion"/>
  </si>
  <si>
    <t>1gem당 금화</t>
    <phoneticPr fontId="1" type="noConversion"/>
  </si>
  <si>
    <t>젬개수(반올림)</t>
    <phoneticPr fontId="1" type="noConversion"/>
  </si>
  <si>
    <t>총환산액수</t>
    <phoneticPr fontId="1" type="noConversion"/>
  </si>
  <si>
    <t>일지급액수</t>
    <phoneticPr fontId="1" type="noConversion"/>
  </si>
  <si>
    <t>일지급젬</t>
    <phoneticPr fontId="1" type="noConversion"/>
  </si>
  <si>
    <t>월정액(원)</t>
    <phoneticPr fontId="1" type="noConversion"/>
  </si>
  <si>
    <t>월총젬</t>
    <phoneticPr fontId="1" type="noConversion"/>
  </si>
  <si>
    <t>첫회지급젬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</si>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</sst>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.0%"/>
    <numFmt numFmtId="178" formatCode="#,##0.0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0" borderId="0" xfId="0" applyNumberFormat="1" applyFont="1"/>
    <xf numFmtId="177" fontId="3" fillId="0" borderId="0" xfId="0" applyNumberFormat="1" applyFont="1"/>
    <xf numFmtId="176" fontId="2" fillId="2" borderId="0" xfId="0" applyNumberFormat="1" applyFont="1" applyFill="1"/>
    <xf numFmtId="178" fontId="2" fillId="0" borderId="0" xfId="0" applyNumberFormat="1" applyFont="1"/>
    <xf numFmtId="178" fontId="2" fillId="2" borderId="0" xfId="0" applyNumberFormat="1" applyFont="1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4:AA28"/>
  <sheetViews>
    <sheetView tabSelected="1" workbookViewId="0">
      <selection activeCell="T36" sqref="T36"/>
    </sheetView>
  </sheetViews>
  <sheetFormatPr defaultRowHeight="12" x14ac:dyDescent="0.2"/>
  <cols>
    <col min="1" max="16" width="9" style="1"/>
    <col min="17" max="17" width="9.125" style="1" bestFit="1" customWidth="1"/>
    <col min="18" max="18" width="9.875" style="1" bestFit="1" customWidth="1"/>
    <col min="19" max="20" width="9.125" style="1" bestFit="1" customWidth="1"/>
    <col min="21" max="16384" width="9" style="1"/>
  </cols>
  <sheetData>
    <row r="4" spans="16:27" x14ac:dyDescent="0.2">
      <c r="Q4" s="1" t="s">
        <v>6</v>
      </c>
    </row>
    <row r="5" spans="16:27" x14ac:dyDescent="0.2">
      <c r="Q5" s="1">
        <f>2500/300</f>
        <v>8.3333333333333339</v>
      </c>
    </row>
    <row r="8" spans="16:27" x14ac:dyDescent="0.2">
      <c r="T8" s="1" t="s">
        <v>10</v>
      </c>
    </row>
    <row r="9" spans="16:27" x14ac:dyDescent="0.2">
      <c r="T9" s="1">
        <v>6000</v>
      </c>
    </row>
    <row r="11" spans="16:27" x14ac:dyDescent="0.2">
      <c r="Q11" s="1" t="s">
        <v>1</v>
      </c>
      <c r="R11" s="1" t="s">
        <v>0</v>
      </c>
      <c r="S11" s="1" t="s">
        <v>5</v>
      </c>
      <c r="U11" s="1" t="s">
        <v>3</v>
      </c>
      <c r="V11" s="1" t="s">
        <v>4</v>
      </c>
      <c r="W11" s="1" t="s">
        <v>8</v>
      </c>
      <c r="X11" s="1" t="s">
        <v>7</v>
      </c>
      <c r="Y11" s="1" t="s">
        <v>9</v>
      </c>
      <c r="Z11" s="1" t="s">
        <v>11</v>
      </c>
    </row>
    <row r="12" spans="16:27" x14ac:dyDescent="0.2">
      <c r="P12" s="1" t="s">
        <v>2</v>
      </c>
      <c r="Q12" s="1">
        <v>2500</v>
      </c>
      <c r="R12" s="1">
        <f>S12*$T$9</f>
        <v>1800000</v>
      </c>
      <c r="S12" s="1">
        <f>Q12/$Q$5</f>
        <v>300</v>
      </c>
      <c r="U12" s="1">
        <v>1</v>
      </c>
      <c r="V12" s="1">
        <v>100</v>
      </c>
      <c r="W12" s="2">
        <v>0</v>
      </c>
      <c r="X12" s="1">
        <f>$Q$5*V12</f>
        <v>833.33333333333337</v>
      </c>
      <c r="Y12" s="1">
        <f>V12+(V12*W12)</f>
        <v>100</v>
      </c>
      <c r="Z12" s="3">
        <f>ROUND(Y12,-1)</f>
        <v>100</v>
      </c>
      <c r="AA12" s="4">
        <f>X12/1200</f>
        <v>0.69444444444444453</v>
      </c>
    </row>
    <row r="13" spans="16:27" x14ac:dyDescent="0.2">
      <c r="U13" s="1">
        <v>1</v>
      </c>
      <c r="V13" s="1">
        <v>400</v>
      </c>
      <c r="W13" s="2">
        <v>0.05</v>
      </c>
      <c r="X13" s="1">
        <f>$Q$5*V13</f>
        <v>3333.3333333333335</v>
      </c>
      <c r="Y13" s="1">
        <f>V13+(V13*W13)</f>
        <v>420</v>
      </c>
      <c r="Z13" s="3">
        <f>ROUND(Y13,-1)</f>
        <v>420</v>
      </c>
      <c r="AA13" s="4">
        <f t="shared" ref="AA13:AA16" si="0">X13/1200</f>
        <v>2.7777777777777781</v>
      </c>
    </row>
    <row r="14" spans="16:27" x14ac:dyDescent="0.2">
      <c r="U14" s="1">
        <v>2</v>
      </c>
      <c r="V14" s="1">
        <v>1100</v>
      </c>
      <c r="W14" s="2">
        <v>0.1</v>
      </c>
      <c r="X14" s="1">
        <f>$Q$5*V14</f>
        <v>9166.6666666666679</v>
      </c>
      <c r="Y14" s="1">
        <f>V14+(V14*W14)</f>
        <v>1210</v>
      </c>
      <c r="Z14" s="3">
        <f>ROUND(Y14,-2)</f>
        <v>1200</v>
      </c>
      <c r="AA14" s="4">
        <f t="shared" si="0"/>
        <v>7.6388888888888902</v>
      </c>
    </row>
    <row r="15" spans="16:27" x14ac:dyDescent="0.2">
      <c r="U15" s="1">
        <v>3</v>
      </c>
      <c r="V15" s="1">
        <v>2300</v>
      </c>
      <c r="W15" s="2">
        <v>0.25</v>
      </c>
      <c r="X15" s="1">
        <f>$Q$5*V15</f>
        <v>19166.666666666668</v>
      </c>
      <c r="Y15" s="1">
        <f t="shared" ref="Y15:Y16" si="1">V15+(V15*W15)</f>
        <v>2875</v>
      </c>
      <c r="Z15" s="3">
        <f t="shared" ref="Z15:Z16" si="2">ROUND(Y15,-2)</f>
        <v>2900</v>
      </c>
      <c r="AA15" s="4">
        <f t="shared" si="0"/>
        <v>15.972222222222223</v>
      </c>
    </row>
    <row r="16" spans="16:27" x14ac:dyDescent="0.2">
      <c r="U16" s="1">
        <v>4</v>
      </c>
      <c r="V16" s="1">
        <v>4700</v>
      </c>
      <c r="W16" s="2">
        <v>0.5</v>
      </c>
      <c r="X16" s="1">
        <f>$Q$5*V16</f>
        <v>39166.666666666672</v>
      </c>
      <c r="Y16" s="1">
        <f t="shared" si="1"/>
        <v>7050</v>
      </c>
      <c r="Z16" s="3">
        <f t="shared" si="2"/>
        <v>7100</v>
      </c>
      <c r="AA16" s="4">
        <f t="shared" si="0"/>
        <v>32.638888888888893</v>
      </c>
    </row>
    <row r="21" spans="21:24" x14ac:dyDescent="0.2">
      <c r="V21" s="1" t="s">
        <v>15</v>
      </c>
      <c r="W21" s="1">
        <v>5000</v>
      </c>
      <c r="X21" s="4">
        <f>W21/1200</f>
        <v>4.166666666666667</v>
      </c>
    </row>
    <row r="22" spans="21:24" x14ac:dyDescent="0.2">
      <c r="V22" s="1" t="s">
        <v>12</v>
      </c>
      <c r="W22" s="1">
        <f>(V24*Q5)*30</f>
        <v>25000</v>
      </c>
    </row>
    <row r="23" spans="21:24" x14ac:dyDescent="0.2">
      <c r="U23" s="1" t="s">
        <v>13</v>
      </c>
      <c r="V23" s="1">
        <f>W22/30</f>
        <v>833.33333333333337</v>
      </c>
    </row>
    <row r="24" spans="21:24" x14ac:dyDescent="0.2">
      <c r="U24" s="1" t="s">
        <v>14</v>
      </c>
      <c r="V24" s="3">
        <v>100</v>
      </c>
    </row>
    <row r="25" spans="21:24" x14ac:dyDescent="0.2">
      <c r="U25" s="1" t="s">
        <v>16</v>
      </c>
      <c r="V25" s="1">
        <f>V24*30</f>
        <v>3000</v>
      </c>
    </row>
    <row r="26" spans="21:24" x14ac:dyDescent="0.2">
      <c r="V26" s="1" t="s">
        <v>17</v>
      </c>
      <c r="W26" s="1" t="s">
        <v>14</v>
      </c>
      <c r="X26" s="1" t="s">
        <v>18</v>
      </c>
    </row>
    <row r="27" spans="21:24" x14ac:dyDescent="0.2">
      <c r="V27" s="1">
        <v>390</v>
      </c>
      <c r="W27" s="4">
        <f>($V$25-V27)/29</f>
        <v>90</v>
      </c>
      <c r="X27" s="1">
        <f>V27+(W27*29)</f>
        <v>3000</v>
      </c>
    </row>
    <row r="28" spans="21:24" x14ac:dyDescent="0.2">
      <c r="V28" s="3">
        <v>100</v>
      </c>
      <c r="W28" s="5">
        <f>($V$25-V28)/29</f>
        <v>100</v>
      </c>
      <c r="X28" s="3">
        <f>V28+(W28*29)</f>
        <v>3000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2016-05-27T09:55:03Z</dcterms:modified>
</cp:coreProperties>
</file>