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4190" activeTab="1"/>
  </bookViews>
  <sheets>
    <sheet name="Sheet1" sheetId="1" r:id="rId1"/>
    <sheet name="Sheet2" sheetId="2" r:id="rId2"/>
    <sheet name="Sheet3" sheetId="3" r:id="rId3"/>
    <sheet name="xuzhu mode" sheetId="4" r:id="rId4"/>
  </sheets>
  <definedNames>
    <definedName name="base">Sheet2!$D$1</definedName>
    <definedName name="loot">Sheet1!$J$8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3" i="2"/>
  <c r="K3" i="2" l="1"/>
  <c r="G27" i="2" l="1"/>
  <c r="H27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3" i="2"/>
  <c r="H3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G54" i="2"/>
  <c r="G55" i="2"/>
  <c r="G56" i="2"/>
  <c r="G57" i="2"/>
  <c r="G58" i="2"/>
  <c r="G59" i="2"/>
  <c r="G60" i="2"/>
  <c r="G61" i="2"/>
  <c r="G62" i="2"/>
  <c r="G63" i="2"/>
  <c r="K4" i="4" l="1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/>
  <c r="K30" i="4"/>
  <c r="L30" i="4" s="1"/>
  <c r="K31" i="4"/>
  <c r="L31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K53" i="4"/>
  <c r="L53" i="4" s="1"/>
  <c r="I53" i="4"/>
  <c r="J53" i="4" s="1"/>
  <c r="G53" i="4"/>
  <c r="H53" i="4" s="1"/>
  <c r="E53" i="4"/>
  <c r="F53" i="4" s="1"/>
  <c r="C53" i="4"/>
  <c r="D53" i="4" s="1"/>
  <c r="K52" i="4"/>
  <c r="L52" i="4" s="1"/>
  <c r="I52" i="4"/>
  <c r="J52" i="4" s="1"/>
  <c r="G52" i="4"/>
  <c r="H52" i="4" s="1"/>
  <c r="E52" i="4"/>
  <c r="F52" i="4" s="1"/>
  <c r="C52" i="4"/>
  <c r="D52" i="4" s="1"/>
  <c r="K51" i="4"/>
  <c r="L51" i="4" s="1"/>
  <c r="I51" i="4"/>
  <c r="J51" i="4" s="1"/>
  <c r="G51" i="4"/>
  <c r="H51" i="4" s="1"/>
  <c r="E51" i="4"/>
  <c r="F51" i="4" s="1"/>
  <c r="C51" i="4"/>
  <c r="D51" i="4" s="1"/>
  <c r="K50" i="4"/>
  <c r="L50" i="4" s="1"/>
  <c r="I50" i="4"/>
  <c r="J50" i="4" s="1"/>
  <c r="G50" i="4"/>
  <c r="H50" i="4" s="1"/>
  <c r="E50" i="4"/>
  <c r="F50" i="4" s="1"/>
  <c r="C50" i="4"/>
  <c r="D50" i="4" s="1"/>
  <c r="K49" i="4"/>
  <c r="L49" i="4" s="1"/>
  <c r="I49" i="4"/>
  <c r="J49" i="4" s="1"/>
  <c r="G49" i="4"/>
  <c r="H49" i="4" s="1"/>
  <c r="E49" i="4"/>
  <c r="F49" i="4" s="1"/>
  <c r="C49" i="4"/>
  <c r="D49" i="4" s="1"/>
  <c r="K48" i="4"/>
  <c r="L48" i="4" s="1"/>
  <c r="I48" i="4"/>
  <c r="J48" i="4" s="1"/>
  <c r="G48" i="4"/>
  <c r="H48" i="4" s="1"/>
  <c r="E48" i="4"/>
  <c r="F48" i="4" s="1"/>
  <c r="C48" i="4"/>
  <c r="D48" i="4" s="1"/>
  <c r="K47" i="4"/>
  <c r="L47" i="4" s="1"/>
  <c r="I47" i="4"/>
  <c r="J47" i="4" s="1"/>
  <c r="G47" i="4"/>
  <c r="H47" i="4" s="1"/>
  <c r="E47" i="4"/>
  <c r="F47" i="4" s="1"/>
  <c r="C47" i="4"/>
  <c r="D47" i="4" s="1"/>
  <c r="K46" i="4"/>
  <c r="L46" i="4" s="1"/>
  <c r="I46" i="4"/>
  <c r="J46" i="4" s="1"/>
  <c r="G46" i="4"/>
  <c r="H46" i="4" s="1"/>
  <c r="E46" i="4"/>
  <c r="F46" i="4" s="1"/>
  <c r="C46" i="4"/>
  <c r="D46" i="4" s="1"/>
  <c r="K45" i="4"/>
  <c r="L45" i="4" s="1"/>
  <c r="I45" i="4"/>
  <c r="J45" i="4" s="1"/>
  <c r="G45" i="4"/>
  <c r="H45" i="4" s="1"/>
  <c r="E45" i="4"/>
  <c r="F45" i="4" s="1"/>
  <c r="C45" i="4"/>
  <c r="D45" i="4" s="1"/>
  <c r="L44" i="4"/>
  <c r="K44" i="4"/>
  <c r="I44" i="4"/>
  <c r="J44" i="4" s="1"/>
  <c r="G44" i="4"/>
  <c r="H44" i="4" s="1"/>
  <c r="E44" i="4"/>
  <c r="F44" i="4" s="1"/>
  <c r="C44" i="4"/>
  <c r="D44" i="4" s="1"/>
  <c r="K43" i="4"/>
  <c r="L43" i="4" s="1"/>
  <c r="I43" i="4"/>
  <c r="J43" i="4" s="1"/>
  <c r="G43" i="4"/>
  <c r="H43" i="4" s="1"/>
  <c r="E43" i="4"/>
  <c r="F43" i="4" s="1"/>
  <c r="C43" i="4"/>
  <c r="D43" i="4" s="1"/>
  <c r="K42" i="4"/>
  <c r="L42" i="4" s="1"/>
  <c r="I42" i="4"/>
  <c r="J42" i="4" s="1"/>
  <c r="G42" i="4"/>
  <c r="H42" i="4" s="1"/>
  <c r="E42" i="4"/>
  <c r="F42" i="4" s="1"/>
  <c r="C42" i="4"/>
  <c r="D42" i="4" s="1"/>
  <c r="L41" i="4"/>
  <c r="K41" i="4"/>
  <c r="I41" i="4"/>
  <c r="J41" i="4" s="1"/>
  <c r="G41" i="4"/>
  <c r="H41" i="4" s="1"/>
  <c r="E41" i="4"/>
  <c r="F41" i="4" s="1"/>
  <c r="C41" i="4"/>
  <c r="D41" i="4" s="1"/>
  <c r="K40" i="4"/>
  <c r="L40" i="4" s="1"/>
  <c r="I40" i="4"/>
  <c r="J40" i="4" s="1"/>
  <c r="G40" i="4"/>
  <c r="H40" i="4" s="1"/>
  <c r="E40" i="4"/>
  <c r="F40" i="4" s="1"/>
  <c r="C40" i="4"/>
  <c r="D40" i="4" s="1"/>
  <c r="K39" i="4"/>
  <c r="L39" i="4" s="1"/>
  <c r="I39" i="4"/>
  <c r="J39" i="4" s="1"/>
  <c r="G39" i="4"/>
  <c r="H39" i="4" s="1"/>
  <c r="E39" i="4"/>
  <c r="F39" i="4" s="1"/>
  <c r="C39" i="4"/>
  <c r="D39" i="4" s="1"/>
  <c r="K38" i="4"/>
  <c r="L38" i="4" s="1"/>
  <c r="I38" i="4"/>
  <c r="J38" i="4" s="1"/>
  <c r="G38" i="4"/>
  <c r="H38" i="4" s="1"/>
  <c r="E38" i="4"/>
  <c r="F38" i="4" s="1"/>
  <c r="C38" i="4"/>
  <c r="D38" i="4" s="1"/>
  <c r="K37" i="4"/>
  <c r="L37" i="4" s="1"/>
  <c r="I37" i="4"/>
  <c r="J37" i="4" s="1"/>
  <c r="G37" i="4"/>
  <c r="H37" i="4" s="1"/>
  <c r="E37" i="4"/>
  <c r="F37" i="4" s="1"/>
  <c r="C37" i="4"/>
  <c r="D37" i="4" s="1"/>
  <c r="K36" i="4"/>
  <c r="L36" i="4" s="1"/>
  <c r="I36" i="4"/>
  <c r="J36" i="4" s="1"/>
  <c r="G36" i="4"/>
  <c r="H36" i="4" s="1"/>
  <c r="E36" i="4"/>
  <c r="F36" i="4" s="1"/>
  <c r="C36" i="4"/>
  <c r="D36" i="4" s="1"/>
  <c r="K35" i="4"/>
  <c r="L35" i="4" s="1"/>
  <c r="I35" i="4"/>
  <c r="J35" i="4" s="1"/>
  <c r="G35" i="4"/>
  <c r="H35" i="4" s="1"/>
  <c r="E35" i="4"/>
  <c r="F35" i="4" s="1"/>
  <c r="C35" i="4"/>
  <c r="D35" i="4" s="1"/>
  <c r="K34" i="4"/>
  <c r="L34" i="4" s="1"/>
  <c r="I34" i="4"/>
  <c r="J34" i="4" s="1"/>
  <c r="G34" i="4"/>
  <c r="H34" i="4" s="1"/>
  <c r="E34" i="4"/>
  <c r="F34" i="4" s="1"/>
  <c r="C34" i="4"/>
  <c r="D34" i="4" s="1"/>
  <c r="K33" i="4"/>
  <c r="L33" i="4" s="1"/>
  <c r="I33" i="4"/>
  <c r="J33" i="4" s="1"/>
  <c r="G33" i="4"/>
  <c r="H33" i="4" s="1"/>
  <c r="E33" i="4"/>
  <c r="F33" i="4" s="1"/>
  <c r="C33" i="4"/>
  <c r="D33" i="4" s="1"/>
  <c r="K32" i="4"/>
  <c r="L32" i="4" s="1"/>
  <c r="I32" i="4"/>
  <c r="J32" i="4" s="1"/>
  <c r="G32" i="4"/>
  <c r="H32" i="4" s="1"/>
  <c r="E32" i="4"/>
  <c r="F32" i="4" s="1"/>
  <c r="C32" i="4"/>
  <c r="D32" i="4" s="1"/>
  <c r="I31" i="4"/>
  <c r="J31" i="4" s="1"/>
  <c r="G31" i="4"/>
  <c r="H31" i="4" s="1"/>
  <c r="E31" i="4"/>
  <c r="F31" i="4" s="1"/>
  <c r="C31" i="4"/>
  <c r="D31" i="4" s="1"/>
  <c r="I30" i="4"/>
  <c r="J30" i="4" s="1"/>
  <c r="G30" i="4"/>
  <c r="H30" i="4" s="1"/>
  <c r="E30" i="4"/>
  <c r="F30" i="4" s="1"/>
  <c r="C30" i="4"/>
  <c r="D30" i="4" s="1"/>
  <c r="I29" i="4"/>
  <c r="J29" i="4" s="1"/>
  <c r="G29" i="4"/>
  <c r="H29" i="4" s="1"/>
  <c r="E29" i="4"/>
  <c r="F29" i="4" s="1"/>
  <c r="C29" i="4"/>
  <c r="D29" i="4" s="1"/>
  <c r="I28" i="4"/>
  <c r="J28" i="4" s="1"/>
  <c r="G28" i="4"/>
  <c r="H28" i="4" s="1"/>
  <c r="E28" i="4"/>
  <c r="F28" i="4" s="1"/>
  <c r="C28" i="4"/>
  <c r="D28" i="4" s="1"/>
  <c r="I27" i="4"/>
  <c r="J27" i="4" s="1"/>
  <c r="G27" i="4"/>
  <c r="H27" i="4" s="1"/>
  <c r="E27" i="4"/>
  <c r="F27" i="4" s="1"/>
  <c r="C27" i="4"/>
  <c r="D27" i="4" s="1"/>
  <c r="I26" i="4"/>
  <c r="J26" i="4" s="1"/>
  <c r="G26" i="4"/>
  <c r="H26" i="4" s="1"/>
  <c r="E26" i="4"/>
  <c r="F26" i="4" s="1"/>
  <c r="C26" i="4"/>
  <c r="D26" i="4" s="1"/>
  <c r="I25" i="4"/>
  <c r="J25" i="4" s="1"/>
  <c r="G25" i="4"/>
  <c r="H25" i="4" s="1"/>
  <c r="E25" i="4"/>
  <c r="F25" i="4" s="1"/>
  <c r="C25" i="4"/>
  <c r="D25" i="4" s="1"/>
  <c r="I24" i="4"/>
  <c r="J24" i="4" s="1"/>
  <c r="G24" i="4"/>
  <c r="H24" i="4" s="1"/>
  <c r="E24" i="4"/>
  <c r="F24" i="4" s="1"/>
  <c r="C24" i="4"/>
  <c r="D24" i="4" s="1"/>
  <c r="I23" i="4"/>
  <c r="J23" i="4" s="1"/>
  <c r="G23" i="4"/>
  <c r="H23" i="4" s="1"/>
  <c r="E23" i="4"/>
  <c r="F23" i="4" s="1"/>
  <c r="C23" i="4"/>
  <c r="D23" i="4" s="1"/>
  <c r="I22" i="4"/>
  <c r="J22" i="4" s="1"/>
  <c r="G22" i="4"/>
  <c r="H22" i="4" s="1"/>
  <c r="E22" i="4"/>
  <c r="F22" i="4" s="1"/>
  <c r="C22" i="4"/>
  <c r="D22" i="4" s="1"/>
  <c r="I21" i="4"/>
  <c r="J21" i="4" s="1"/>
  <c r="G21" i="4"/>
  <c r="H21" i="4" s="1"/>
  <c r="E21" i="4"/>
  <c r="F21" i="4" s="1"/>
  <c r="C21" i="4"/>
  <c r="D21" i="4" s="1"/>
  <c r="I20" i="4"/>
  <c r="J20" i="4" s="1"/>
  <c r="G20" i="4"/>
  <c r="H20" i="4" s="1"/>
  <c r="E20" i="4"/>
  <c r="F20" i="4" s="1"/>
  <c r="C20" i="4"/>
  <c r="D20" i="4" s="1"/>
  <c r="I19" i="4"/>
  <c r="J19" i="4" s="1"/>
  <c r="G19" i="4"/>
  <c r="H19" i="4" s="1"/>
  <c r="E19" i="4"/>
  <c r="F19" i="4" s="1"/>
  <c r="C19" i="4"/>
  <c r="D19" i="4" s="1"/>
  <c r="I18" i="4"/>
  <c r="J18" i="4" s="1"/>
  <c r="G18" i="4"/>
  <c r="H18" i="4" s="1"/>
  <c r="E18" i="4"/>
  <c r="F18" i="4" s="1"/>
  <c r="C18" i="4"/>
  <c r="D18" i="4" s="1"/>
  <c r="G17" i="4"/>
  <c r="H17" i="4" s="1"/>
  <c r="E17" i="4"/>
  <c r="F17" i="4" s="1"/>
  <c r="C17" i="4"/>
  <c r="D17" i="4" s="1"/>
  <c r="G16" i="4"/>
  <c r="H16" i="4" s="1"/>
  <c r="E16" i="4"/>
  <c r="F16" i="4" s="1"/>
  <c r="C16" i="4"/>
  <c r="D16" i="4" s="1"/>
  <c r="G15" i="4"/>
  <c r="H15" i="4" s="1"/>
  <c r="E15" i="4"/>
  <c r="F15" i="4" s="1"/>
  <c r="C15" i="4"/>
  <c r="D15" i="4" s="1"/>
  <c r="G14" i="4"/>
  <c r="H14" i="4" s="1"/>
  <c r="E14" i="4"/>
  <c r="F14" i="4" s="1"/>
  <c r="C14" i="4"/>
  <c r="D14" i="4" s="1"/>
  <c r="E13" i="4"/>
  <c r="F13" i="4" s="1"/>
  <c r="C13" i="4"/>
  <c r="D13" i="4" s="1"/>
  <c r="E12" i="4"/>
  <c r="F12" i="4" s="1"/>
  <c r="C12" i="4"/>
  <c r="D12" i="4" s="1"/>
  <c r="E11" i="4"/>
  <c r="F11" i="4" s="1"/>
  <c r="C11" i="4"/>
  <c r="D11" i="4" s="1"/>
  <c r="E10" i="4"/>
  <c r="F10" i="4" s="1"/>
  <c r="C10" i="4"/>
  <c r="D10" i="4" s="1"/>
  <c r="E9" i="4"/>
  <c r="F9" i="4" s="1"/>
  <c r="C9" i="4"/>
  <c r="D9" i="4" s="1"/>
  <c r="E8" i="4"/>
  <c r="F8" i="4" s="1"/>
  <c r="C8" i="4"/>
  <c r="D8" i="4" s="1"/>
  <c r="E7" i="4"/>
  <c r="F7" i="4" s="1"/>
  <c r="C7" i="4"/>
  <c r="D7" i="4" s="1"/>
  <c r="E6" i="4"/>
  <c r="F6" i="4" s="1"/>
  <c r="C6" i="4"/>
  <c r="D6" i="4" s="1"/>
  <c r="E5" i="4"/>
  <c r="F5" i="4" s="1"/>
  <c r="C5" i="4"/>
  <c r="D5" i="4" s="1"/>
  <c r="E4" i="4"/>
  <c r="F4" i="4" s="1"/>
  <c r="C4" i="4"/>
  <c r="D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13" i="2"/>
  <c r="L61" i="2"/>
  <c r="L62" i="2"/>
  <c r="M27" i="2"/>
  <c r="M35" i="2"/>
  <c r="L63" i="2"/>
  <c r="L64" i="2"/>
  <c r="C3" i="2"/>
  <c r="D3" i="2" s="1"/>
  <c r="C4" i="2"/>
  <c r="D4" i="2" s="1"/>
  <c r="E5" i="3" l="1"/>
  <c r="E6" i="3"/>
  <c r="F6" i="3" s="1"/>
  <c r="E7" i="3"/>
  <c r="E8" i="3"/>
  <c r="F8" i="3" s="1"/>
  <c r="E9" i="3"/>
  <c r="F9" i="3" s="1"/>
  <c r="E10" i="3"/>
  <c r="E11" i="3"/>
  <c r="E12" i="3"/>
  <c r="F12" i="3" s="1"/>
  <c r="E13" i="3"/>
  <c r="E14" i="3"/>
  <c r="F14" i="3" s="1"/>
  <c r="E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E22" i="3"/>
  <c r="E23" i="3"/>
  <c r="E24" i="3"/>
  <c r="F24" i="3" s="1"/>
  <c r="E25" i="3"/>
  <c r="F25" i="3" s="1"/>
  <c r="E26" i="3"/>
  <c r="E27" i="3"/>
  <c r="F27" i="3" s="1"/>
  <c r="E28" i="3"/>
  <c r="F28" i="3" s="1"/>
  <c r="E29" i="3"/>
  <c r="E30" i="3"/>
  <c r="F30" i="3" s="1"/>
  <c r="E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E38" i="3"/>
  <c r="E39" i="3"/>
  <c r="E40" i="3"/>
  <c r="F40" i="3" s="1"/>
  <c r="E41" i="3"/>
  <c r="F41" i="3" s="1"/>
  <c r="E42" i="3"/>
  <c r="E43" i="3"/>
  <c r="F43" i="3" s="1"/>
  <c r="E44" i="3"/>
  <c r="F44" i="3" s="1"/>
  <c r="E45" i="3"/>
  <c r="E46" i="3"/>
  <c r="F46" i="3" s="1"/>
  <c r="E47" i="3"/>
  <c r="F47" i="3" s="1"/>
  <c r="E48" i="3"/>
  <c r="F48" i="3" s="1"/>
  <c r="E49" i="3"/>
  <c r="F49" i="3" s="1"/>
  <c r="E50" i="3"/>
  <c r="E51" i="3"/>
  <c r="E52" i="3"/>
  <c r="F52" i="3" s="1"/>
  <c r="E53" i="3"/>
  <c r="E4" i="3"/>
  <c r="F4" i="3" s="1"/>
  <c r="F5" i="3"/>
  <c r="F7" i="3"/>
  <c r="F10" i="3"/>
  <c r="F11" i="3"/>
  <c r="F13" i="3"/>
  <c r="F15" i="3"/>
  <c r="F21" i="3"/>
  <c r="F22" i="3"/>
  <c r="F23" i="3"/>
  <c r="F26" i="3"/>
  <c r="F29" i="3"/>
  <c r="F31" i="3"/>
  <c r="F37" i="3"/>
  <c r="F38" i="3"/>
  <c r="F39" i="3"/>
  <c r="F42" i="3"/>
  <c r="F45" i="3"/>
  <c r="F50" i="3"/>
  <c r="F51" i="3"/>
  <c r="F53" i="3"/>
  <c r="G14" i="3"/>
  <c r="H14" i="3" s="1"/>
  <c r="K53" i="3" l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K44" i="3"/>
  <c r="L44" i="3" s="1"/>
  <c r="K43" i="3"/>
  <c r="L43" i="3" s="1"/>
  <c r="K42" i="3"/>
  <c r="L42" i="3" s="1"/>
  <c r="K41" i="3"/>
  <c r="K40" i="3"/>
  <c r="L40" i="3" s="1"/>
  <c r="K39" i="3"/>
  <c r="L39" i="3" s="1"/>
  <c r="K38" i="3"/>
  <c r="L38" i="3" s="1"/>
  <c r="K37" i="3"/>
  <c r="K36" i="3"/>
  <c r="K35" i="3"/>
  <c r="L35" i="3" s="1"/>
  <c r="K34" i="3"/>
  <c r="L34" i="3" s="1"/>
  <c r="K33" i="3"/>
  <c r="L33" i="3" s="1"/>
  <c r="K32" i="3"/>
  <c r="L32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L53" i="3"/>
  <c r="L45" i="3"/>
  <c r="L41" i="3"/>
  <c r="L37" i="3"/>
  <c r="L36" i="3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4" i="3"/>
  <c r="D4" i="3" s="1"/>
  <c r="C6" i="2" l="1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5" i="2"/>
  <c r="D5" i="2" s="1"/>
  <c r="E64" i="2" l="1"/>
  <c r="E7" i="2"/>
  <c r="E5" i="2"/>
  <c r="E62" i="2"/>
  <c r="E11" i="2"/>
  <c r="E13" i="2"/>
  <c r="E9" i="2"/>
  <c r="E17" i="2"/>
  <c r="E25" i="2"/>
  <c r="E33" i="2"/>
  <c r="E41" i="2"/>
  <c r="E49" i="2"/>
  <c r="E57" i="2"/>
  <c r="E18" i="2"/>
  <c r="E26" i="2"/>
  <c r="E34" i="2"/>
  <c r="E42" i="2"/>
  <c r="E50" i="2"/>
  <c r="E58" i="2"/>
  <c r="E43" i="2"/>
  <c r="E20" i="2"/>
  <c r="E28" i="2"/>
  <c r="E36" i="2"/>
  <c r="E44" i="2"/>
  <c r="E52" i="2"/>
  <c r="E27" i="2"/>
  <c r="E59" i="2"/>
  <c r="E21" i="2"/>
  <c r="E45" i="2"/>
  <c r="E14" i="2"/>
  <c r="E22" i="2"/>
  <c r="E30" i="2"/>
  <c r="E38" i="2"/>
  <c r="E46" i="2"/>
  <c r="E54" i="2"/>
  <c r="E6" i="2"/>
  <c r="E12" i="2"/>
  <c r="E35" i="2"/>
  <c r="E37" i="2"/>
  <c r="E61" i="2"/>
  <c r="E15" i="2"/>
  <c r="E23" i="2"/>
  <c r="E31" i="2"/>
  <c r="E39" i="2"/>
  <c r="E47" i="2"/>
  <c r="E55" i="2"/>
  <c r="E63" i="2"/>
  <c r="E19" i="2"/>
  <c r="E51" i="2"/>
  <c r="E8" i="2"/>
  <c r="E29" i="2"/>
  <c r="E53" i="2"/>
  <c r="E10" i="2"/>
  <c r="E16" i="2"/>
  <c r="E24" i="2"/>
  <c r="E32" i="2"/>
  <c r="E40" i="2"/>
  <c r="E48" i="2"/>
  <c r="E56" i="2"/>
  <c r="E60" i="2"/>
  <c r="J11" i="1"/>
  <c r="I11" i="1" s="1"/>
  <c r="H11" i="1" s="1"/>
  <c r="J12" i="1"/>
  <c r="I12" i="1" s="1"/>
  <c r="H12" i="1" s="1"/>
  <c r="J13" i="1"/>
  <c r="I13" i="1" s="1"/>
  <c r="H13" i="1" s="1"/>
  <c r="J14" i="1"/>
  <c r="I14" i="1" s="1"/>
  <c r="H14" i="1" s="1"/>
  <c r="J15" i="1"/>
  <c r="I15" i="1" s="1"/>
  <c r="H15" i="1" s="1"/>
  <c r="J16" i="1"/>
  <c r="I16" i="1" s="1"/>
  <c r="H16" i="1" s="1"/>
  <c r="J17" i="1"/>
  <c r="I17" i="1" s="1"/>
  <c r="H17" i="1" s="1"/>
  <c r="J18" i="1"/>
  <c r="I18" i="1" s="1"/>
  <c r="H18" i="1" s="1"/>
  <c r="J19" i="1"/>
  <c r="I19" i="1" s="1"/>
  <c r="H19" i="1" s="1"/>
  <c r="J20" i="1"/>
  <c r="I20" i="1" s="1"/>
  <c r="H20" i="1" s="1"/>
  <c r="J21" i="1"/>
  <c r="I21" i="1" s="1"/>
  <c r="H21" i="1" s="1"/>
  <c r="J22" i="1"/>
  <c r="I22" i="1" s="1"/>
  <c r="H22" i="1" s="1"/>
  <c r="J23" i="1"/>
  <c r="I23" i="1" s="1"/>
  <c r="H23" i="1" s="1"/>
  <c r="J24" i="1"/>
  <c r="I24" i="1" s="1"/>
  <c r="H24" i="1" s="1"/>
  <c r="J25" i="1"/>
  <c r="I25" i="1" s="1"/>
  <c r="H25" i="1" s="1"/>
  <c r="J26" i="1"/>
  <c r="I26" i="1" s="1"/>
  <c r="H26" i="1" s="1"/>
  <c r="J27" i="1"/>
  <c r="I27" i="1" s="1"/>
  <c r="H27" i="1" s="1"/>
  <c r="J28" i="1"/>
  <c r="I28" i="1" s="1"/>
  <c r="H28" i="1" s="1"/>
  <c r="J29" i="1"/>
  <c r="I29" i="1" s="1"/>
  <c r="H29" i="1" s="1"/>
  <c r="J30" i="1"/>
  <c r="I30" i="1" s="1"/>
  <c r="H30" i="1" s="1"/>
  <c r="J10" i="1"/>
  <c r="I10" i="1" s="1"/>
  <c r="H10" i="1" s="1"/>
  <c r="Q21" i="1"/>
  <c r="Q20" i="1"/>
</calcChain>
</file>

<file path=xl/comments1.xml><?xml version="1.0" encoding="utf-8"?>
<comments xmlns="http://schemas.openxmlformats.org/spreadsheetml/2006/main">
  <authors>
    <author>성정우</author>
  </authors>
  <commentList>
    <comment ref="C3" authorId="0">
      <text>
        <r>
          <rPr>
            <b/>
            <sz val="9"/>
            <color indexed="81"/>
            <rFont val="돋움"/>
            <family val="3"/>
            <charset val="129"/>
          </rPr>
          <t>상수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>보석은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목적보다는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특성연구에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사용하기위해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모은다는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조금씩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드랍시킴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보석광산을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모이기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시작하게할것임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성정우</author>
  </authors>
  <commentList>
    <comment ref="C3" authorId="0">
      <text>
        <r>
          <rPr>
            <b/>
            <sz val="9"/>
            <color indexed="81"/>
            <rFont val="돋움"/>
            <family val="3"/>
            <charset val="129"/>
          </rPr>
          <t>상수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돋움"/>
            <family val="3"/>
            <charset val="129"/>
          </rPr>
          <t>보석은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목적보다는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특성연구에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사용하기위해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모은다는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조금씩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드랍시킴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보석광산을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모이기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시작하게할것임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<sst xmlns="http://schemas.openxmlformats.org/spreadsheetml/2006/main" count="54" uniqueCount="39">
  <si>
    <t>스팟수</t>
    <phoneticPr fontId="1" type="noConversion"/>
  </si>
  <si>
    <t>분당루팅양</t>
    <phoneticPr fontId="1" type="noConversion"/>
  </si>
  <si>
    <t>스팟n</t>
    <phoneticPr fontId="1" type="noConversion"/>
  </si>
  <si>
    <t>1분에 30000씩 증가</t>
    <phoneticPr fontId="1" type="noConversion"/>
  </si>
  <si>
    <t>2분에 30000씩 증가</t>
    <phoneticPr fontId="1" type="noConversion"/>
  </si>
  <si>
    <t>분당생산량</t>
    <phoneticPr fontId="1" type="noConversion"/>
  </si>
  <si>
    <t>리젠간격</t>
    <phoneticPr fontId="1" type="noConversion"/>
  </si>
  <si>
    <t>모든스팟합산 분당루팅양</t>
    <phoneticPr fontId="1" type="noConversion"/>
  </si>
  <si>
    <t>10분모으기</t>
    <phoneticPr fontId="1" type="noConversion"/>
  </si>
  <si>
    <t>스팟당 루팅양(각 스팟의 주인은 자기 스팟들(뺏긴)에 쌓여있는 자원의 최대치를 기준)</t>
    <phoneticPr fontId="1" type="noConversion"/>
  </si>
  <si>
    <t>스팟개수</t>
    <phoneticPr fontId="5" type="noConversion"/>
  </si>
  <si>
    <t>스폰시간최소</t>
    <phoneticPr fontId="5" type="noConversion"/>
  </si>
  <si>
    <t>기본스폰시간</t>
    <phoneticPr fontId="5" type="noConversion"/>
  </si>
  <si>
    <t>목재</t>
    <phoneticPr fontId="1" type="noConversion"/>
  </si>
  <si>
    <t>철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</si>
  <si>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</si>
  <si>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</si>
  <si>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</si>
  <si>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시세</t>
    <phoneticPr fontId="1" type="noConversion"/>
  </si>
  <si>
    <t>금화</t>
    <phoneticPr fontId="1" type="noConversion"/>
  </si>
  <si>
    <t>npc스팟</t>
    <phoneticPr fontId="1" type="noConversion"/>
  </si>
  <si>
    <t>유저스팟</t>
    <phoneticPr fontId="1" type="noConversion"/>
  </si>
  <si>
    <t>유황스팟</t>
    <phoneticPr fontId="1" type="noConversion"/>
  </si>
  <si>
    <t>제곱상수</t>
    <phoneticPr fontId="1" type="noConversion"/>
  </si>
  <si>
    <t>목재</t>
    <phoneticPr fontId="1" type="noConversion"/>
  </si>
  <si>
    <t>철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</si>
  <si>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</si>
  <si>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</si>
  <si>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</si>
  <si>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npc스팟 생산량</t>
    <phoneticPr fontId="1" type="noConversion"/>
  </si>
  <si>
    <t>리젠시간(초)</t>
    <phoneticPr fontId="1" type="noConversion"/>
  </si>
  <si>
    <t>스팟개수</t>
    <phoneticPr fontId="1" type="noConversion"/>
  </si>
  <si>
    <t>npc스팟1회 스폰시 갖고 있는 자원</t>
    <phoneticPr fontId="1" type="noConversion"/>
  </si>
  <si>
    <t>npc스팟개수</t>
    <phoneticPr fontId="1" type="noConversion"/>
  </si>
  <si>
    <t>npc스팟개수</t>
    <phoneticPr fontId="1" type="noConversion"/>
  </si>
  <si>
    <t>약50~70</t>
    <phoneticPr fontId="1" type="noConversion"/>
  </si>
  <si>
    <t>성스팟개수</t>
    <phoneticPr fontId="1" type="noConversion"/>
  </si>
  <si>
    <t>약100개</t>
    <phoneticPr fontId="1" type="noConversion"/>
  </si>
  <si>
    <t>스팟개수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</si>
</sst>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 "/>
    <numFmt numFmtId="177" formatCode="0.00_ "/>
    <numFmt numFmtId="178" formatCode="0_ "/>
    <numFmt numFmtId="179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/>
    </xf>
    <xf numFmtId="0" fontId="4" fillId="0" borderId="0" xfId="0" applyFont="1" applyAlignment="1"/>
    <xf numFmtId="177" fontId="4" fillId="0" borderId="0" xfId="0" applyNumberFormat="1" applyFont="1" applyAlignment="1"/>
    <xf numFmtId="178" fontId="4" fillId="0" borderId="0" xfId="0" applyNumberFormat="1" applyFont="1" applyAlignment="1"/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4" borderId="0" xfId="0" applyFont="1" applyFill="1">
      <alignment vertical="center"/>
    </xf>
    <xf numFmtId="178" fontId="6" fillId="2" borderId="0" xfId="0" applyNumberFormat="1" applyFont="1" applyFill="1">
      <alignment vertical="center"/>
    </xf>
    <xf numFmtId="178" fontId="6" fillId="4" borderId="0" xfId="0" applyNumberFormat="1" applyFont="1" applyFill="1">
      <alignment vertical="center"/>
    </xf>
    <xf numFmtId="178" fontId="6" fillId="3" borderId="0" xfId="0" applyNumberFormat="1" applyFont="1" applyFill="1">
      <alignment vertical="center"/>
    </xf>
    <xf numFmtId="178" fontId="6" fillId="0" borderId="0" xfId="0" applyNumberFormat="1" applyFont="1" applyFill="1">
      <alignment vertical="center"/>
    </xf>
    <xf numFmtId="178" fontId="6" fillId="0" borderId="0" xfId="0" applyNumberFormat="1" applyFont="1">
      <alignment vertical="center"/>
    </xf>
    <xf numFmtId="179" fontId="4" fillId="0" borderId="0" xfId="0" applyNumberFormat="1" applyFont="1" applyAlignment="1"/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178" fontId="6" fillId="2" borderId="1" xfId="0" applyNumberFormat="1" applyFont="1" applyFill="1" applyBorder="1">
      <alignment vertical="center"/>
    </xf>
    <xf numFmtId="178" fontId="6" fillId="0" borderId="1" xfId="0" applyNumberFormat="1" applyFont="1" applyBorder="1">
      <alignment vertical="center"/>
    </xf>
    <xf numFmtId="41" fontId="6" fillId="0" borderId="0" xfId="1" applyFont="1">
      <alignment vertical="center"/>
    </xf>
    <xf numFmtId="0" fontId="6" fillId="5" borderId="1" xfId="0" applyFont="1" applyFill="1" applyBorder="1">
      <alignment vertical="center"/>
    </xf>
    <xf numFmtId="178" fontId="6" fillId="5" borderId="1" xfId="0" applyNumberFormat="1" applyFont="1" applyFill="1" applyBorder="1">
      <alignment vertical="center"/>
    </xf>
    <xf numFmtId="0" fontId="6" fillId="5" borderId="0" xfId="0" applyFont="1" applyFill="1">
      <alignment vertical="center"/>
    </xf>
    <xf numFmtId="178" fontId="6" fillId="5" borderId="0" xfId="0" applyNumberFormat="1" applyFont="1" applyFill="1">
      <alignment vertical="center"/>
    </xf>
    <xf numFmtId="0" fontId="6" fillId="0" borderId="2" xfId="0" applyFont="1" applyBorder="1">
      <alignment vertical="center"/>
    </xf>
    <xf numFmtId="0" fontId="6" fillId="2" borderId="3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6" fillId="5" borderId="2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0" borderId="2" xfId="0" applyFont="1" applyFill="1" applyBorder="1">
      <alignment vertical="center"/>
    </xf>
    <xf numFmtId="178" fontId="6" fillId="2" borderId="3" xfId="0" applyNumberFormat="1" applyFont="1" applyFill="1" applyBorder="1">
      <alignment vertical="center"/>
    </xf>
    <xf numFmtId="178" fontId="6" fillId="4" borderId="3" xfId="0" applyNumberFormat="1" applyFont="1" applyFill="1" applyBorder="1">
      <alignment vertical="center"/>
    </xf>
    <xf numFmtId="178" fontId="6" fillId="5" borderId="3" xfId="0" applyNumberFormat="1" applyFont="1" applyFill="1" applyBorder="1">
      <alignment vertical="center"/>
    </xf>
    <xf numFmtId="178" fontId="6" fillId="3" borderId="3" xfId="0" applyNumberFormat="1" applyFont="1" applyFill="1" applyBorder="1">
      <alignment vertical="center"/>
    </xf>
    <xf numFmtId="176" fontId="4" fillId="0" borderId="0" xfId="0" applyNumberFormat="1" applyFont="1" applyAlignment="1"/>
    <xf numFmtId="0" fontId="4" fillId="0" borderId="6" xfId="0" applyFont="1" applyBorder="1" applyAlignment="1"/>
    <xf numFmtId="178" fontId="4" fillId="0" borderId="6" xfId="0" applyNumberFormat="1" applyFont="1" applyBorder="1" applyAlignment="1"/>
    <xf numFmtId="177" fontId="4" fillId="0" borderId="6" xfId="0" applyNumberFormat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Sheet1!$I$10:$I$30</c:f>
              <c:numCache>
                <c:formatCode>#,##0_ </c:formatCode>
                <c:ptCount val="21"/>
                <c:pt idx="0">
                  <c:v>6000</c:v>
                </c:pt>
                <c:pt idx="1">
                  <c:v>10000</c:v>
                </c:pt>
                <c:pt idx="2">
                  <c:v>12857.142857142855</c:v>
                </c:pt>
                <c:pt idx="3">
                  <c:v>15000</c:v>
                </c:pt>
                <c:pt idx="4">
                  <c:v>16666.666666666668</c:v>
                </c:pt>
                <c:pt idx="5">
                  <c:v>18000</c:v>
                </c:pt>
                <c:pt idx="6">
                  <c:v>19090.909090909092</c:v>
                </c:pt>
                <c:pt idx="7">
                  <c:v>20000</c:v>
                </c:pt>
                <c:pt idx="8">
                  <c:v>20769.230769230773</c:v>
                </c:pt>
                <c:pt idx="9">
                  <c:v>21428.571428571428</c:v>
                </c:pt>
                <c:pt idx="10">
                  <c:v>22000</c:v>
                </c:pt>
                <c:pt idx="11">
                  <c:v>22500</c:v>
                </c:pt>
                <c:pt idx="12">
                  <c:v>22941.176470588234</c:v>
                </c:pt>
                <c:pt idx="13">
                  <c:v>23333.333333333336</c:v>
                </c:pt>
                <c:pt idx="14">
                  <c:v>23684.21052631579</c:v>
                </c:pt>
                <c:pt idx="15">
                  <c:v>24000</c:v>
                </c:pt>
                <c:pt idx="16">
                  <c:v>24285.714285714286</c:v>
                </c:pt>
                <c:pt idx="17">
                  <c:v>24545.454545454548</c:v>
                </c:pt>
                <c:pt idx="18">
                  <c:v>24782.608695652172</c:v>
                </c:pt>
                <c:pt idx="19">
                  <c:v>25000</c:v>
                </c:pt>
                <c:pt idx="20">
                  <c:v>25200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461952"/>
        <c:axId val="630991680"/>
      </c:lineChart>
      <c:catAx>
        <c:axId val="6464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991680"/>
        <c:crosses val="autoZero"/>
        <c:auto val="1"/>
        <c:lblAlgn val="ctr"/>
        <c:lblOffset val="100"/>
        <c:noMultiLvlLbl val="0"/>
      </c:catAx>
      <c:valAx>
        <c:axId val="6309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4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5</xdr:row>
      <xdr:rowOff>19050</xdr:rowOff>
    </xdr:from>
    <xdr:to>
      <xdr:col>24</xdr:col>
      <xdr:colOff>285750</xdr:colOff>
      <xdr:row>28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Q30"/>
  <sheetViews>
    <sheetView workbookViewId="0">
      <selection activeCell="Q12" sqref="Q12"/>
    </sheetView>
  </sheetViews>
  <sheetFormatPr defaultRowHeight="11.25" x14ac:dyDescent="0.3"/>
  <cols>
    <col min="1" max="7" width="9" style="1"/>
    <col min="8" max="8" width="9" style="3"/>
    <col min="9" max="10" width="9" style="2"/>
    <col min="11" max="16384" width="9" style="1"/>
  </cols>
  <sheetData>
    <row r="7" spans="8:13" x14ac:dyDescent="0.3">
      <c r="J7" s="2" t="s">
        <v>9</v>
      </c>
    </row>
    <row r="8" spans="8:13" x14ac:dyDescent="0.3">
      <c r="J8" s="2">
        <v>10000</v>
      </c>
    </row>
    <row r="9" spans="8:13" ht="22.5" x14ac:dyDescent="0.3">
      <c r="H9" s="3" t="s">
        <v>8</v>
      </c>
      <c r="I9" s="4" t="s">
        <v>7</v>
      </c>
      <c r="J9" s="3" t="s">
        <v>1</v>
      </c>
      <c r="K9" s="1" t="s">
        <v>0</v>
      </c>
      <c r="L9" s="1" t="s">
        <v>6</v>
      </c>
      <c r="M9" s="1" t="s">
        <v>2</v>
      </c>
    </row>
    <row r="10" spans="8:13" x14ac:dyDescent="0.3">
      <c r="H10" s="3">
        <f>I10*10</f>
        <v>60000</v>
      </c>
      <c r="I10" s="2">
        <f>J10*K10</f>
        <v>6000</v>
      </c>
      <c r="J10" s="3">
        <f t="shared" ref="J10:J30" si="0">loot/(L10/60)</f>
        <v>6000</v>
      </c>
      <c r="K10" s="1">
        <v>1</v>
      </c>
      <c r="L10" s="1">
        <v>100</v>
      </c>
    </row>
    <row r="11" spans="8:13" x14ac:dyDescent="0.3">
      <c r="H11" s="3">
        <f t="shared" ref="H11:H30" si="1">I11*10</f>
        <v>100000</v>
      </c>
      <c r="I11" s="2">
        <f t="shared" ref="I11:I30" si="2">J11*K11</f>
        <v>10000</v>
      </c>
      <c r="J11" s="3">
        <f t="shared" si="0"/>
        <v>5000</v>
      </c>
      <c r="K11" s="1">
        <v>2</v>
      </c>
      <c r="L11" s="1">
        <v>120</v>
      </c>
    </row>
    <row r="12" spans="8:13" x14ac:dyDescent="0.3">
      <c r="H12" s="3">
        <f t="shared" si="1"/>
        <v>128571.42857142855</v>
      </c>
      <c r="I12" s="2">
        <f t="shared" si="2"/>
        <v>12857.142857142855</v>
      </c>
      <c r="J12" s="3">
        <f t="shared" si="0"/>
        <v>4285.7142857142853</v>
      </c>
      <c r="K12" s="1">
        <v>3</v>
      </c>
      <c r="L12" s="1">
        <v>140</v>
      </c>
    </row>
    <row r="13" spans="8:13" x14ac:dyDescent="0.3">
      <c r="H13" s="3">
        <f t="shared" si="1"/>
        <v>150000</v>
      </c>
      <c r="I13" s="2">
        <f t="shared" si="2"/>
        <v>15000</v>
      </c>
      <c r="J13" s="3">
        <f t="shared" si="0"/>
        <v>3750</v>
      </c>
      <c r="K13" s="1">
        <v>4</v>
      </c>
      <c r="L13" s="1">
        <v>160</v>
      </c>
    </row>
    <row r="14" spans="8:13" x14ac:dyDescent="0.3">
      <c r="H14" s="3">
        <f t="shared" si="1"/>
        <v>166666.66666666669</v>
      </c>
      <c r="I14" s="2">
        <f t="shared" si="2"/>
        <v>16666.666666666668</v>
      </c>
      <c r="J14" s="3">
        <f t="shared" si="0"/>
        <v>3333.3333333333335</v>
      </c>
      <c r="K14" s="1">
        <v>5</v>
      </c>
      <c r="L14" s="1">
        <v>180</v>
      </c>
    </row>
    <row r="15" spans="8:13" x14ac:dyDescent="0.3">
      <c r="H15" s="3">
        <f t="shared" si="1"/>
        <v>180000</v>
      </c>
      <c r="I15" s="2">
        <f t="shared" si="2"/>
        <v>18000</v>
      </c>
      <c r="J15" s="3">
        <f t="shared" si="0"/>
        <v>3000</v>
      </c>
      <c r="K15" s="1">
        <v>6</v>
      </c>
      <c r="L15" s="1">
        <v>200</v>
      </c>
    </row>
    <row r="16" spans="8:13" x14ac:dyDescent="0.3">
      <c r="H16" s="3">
        <f t="shared" si="1"/>
        <v>190909.09090909091</v>
      </c>
      <c r="I16" s="2">
        <f t="shared" si="2"/>
        <v>19090.909090909092</v>
      </c>
      <c r="J16" s="3">
        <f t="shared" si="0"/>
        <v>2727.2727272727275</v>
      </c>
      <c r="K16" s="1">
        <v>7</v>
      </c>
      <c r="L16" s="1">
        <v>220</v>
      </c>
    </row>
    <row r="17" spans="8:17" x14ac:dyDescent="0.3">
      <c r="H17" s="3">
        <f t="shared" si="1"/>
        <v>200000</v>
      </c>
      <c r="I17" s="2">
        <f t="shared" si="2"/>
        <v>20000</v>
      </c>
      <c r="J17" s="3">
        <f t="shared" si="0"/>
        <v>2500</v>
      </c>
      <c r="K17" s="1">
        <v>8</v>
      </c>
      <c r="L17" s="1">
        <v>240</v>
      </c>
    </row>
    <row r="18" spans="8:17" x14ac:dyDescent="0.3">
      <c r="H18" s="3">
        <f t="shared" si="1"/>
        <v>207692.30769230775</v>
      </c>
      <c r="I18" s="2">
        <f t="shared" si="2"/>
        <v>20769.230769230773</v>
      </c>
      <c r="J18" s="3">
        <f t="shared" si="0"/>
        <v>2307.6923076923081</v>
      </c>
      <c r="K18" s="1">
        <v>9</v>
      </c>
      <c r="L18" s="1">
        <v>260</v>
      </c>
    </row>
    <row r="19" spans="8:17" x14ac:dyDescent="0.3">
      <c r="H19" s="3">
        <f t="shared" si="1"/>
        <v>214285.71428571426</v>
      </c>
      <c r="I19" s="2">
        <f t="shared" si="2"/>
        <v>21428.571428571428</v>
      </c>
      <c r="J19" s="3">
        <f t="shared" si="0"/>
        <v>2142.8571428571427</v>
      </c>
      <c r="K19" s="1">
        <v>10</v>
      </c>
      <c r="L19" s="1">
        <v>280</v>
      </c>
      <c r="Q19" s="1" t="s">
        <v>5</v>
      </c>
    </row>
    <row r="20" spans="8:17" x14ac:dyDescent="0.3">
      <c r="H20" s="3">
        <f t="shared" si="1"/>
        <v>220000</v>
      </c>
      <c r="I20" s="2">
        <f t="shared" si="2"/>
        <v>22000</v>
      </c>
      <c r="J20" s="3">
        <f t="shared" si="0"/>
        <v>2000</v>
      </c>
      <c r="K20" s="1">
        <v>11</v>
      </c>
      <c r="L20" s="1">
        <v>300</v>
      </c>
      <c r="O20" s="1" t="s">
        <v>3</v>
      </c>
      <c r="Q20" s="1">
        <f>30000/(60/60)</f>
        <v>30000</v>
      </c>
    </row>
    <row r="21" spans="8:17" x14ac:dyDescent="0.3">
      <c r="H21" s="3">
        <f t="shared" si="1"/>
        <v>225000</v>
      </c>
      <c r="I21" s="2">
        <f t="shared" si="2"/>
        <v>22500</v>
      </c>
      <c r="J21" s="3">
        <f t="shared" si="0"/>
        <v>1875</v>
      </c>
      <c r="K21" s="1">
        <v>12</v>
      </c>
      <c r="L21" s="1">
        <v>320</v>
      </c>
      <c r="O21" s="1" t="s">
        <v>4</v>
      </c>
      <c r="Q21" s="1">
        <f>30000/(120/60)</f>
        <v>15000</v>
      </c>
    </row>
    <row r="22" spans="8:17" x14ac:dyDescent="0.3">
      <c r="H22" s="3">
        <f t="shared" si="1"/>
        <v>229411.76470588235</v>
      </c>
      <c r="I22" s="2">
        <f t="shared" si="2"/>
        <v>22941.176470588234</v>
      </c>
      <c r="J22" s="3">
        <f t="shared" si="0"/>
        <v>1764.705882352941</v>
      </c>
      <c r="K22" s="1">
        <v>13</v>
      </c>
      <c r="L22" s="1">
        <v>340</v>
      </c>
    </row>
    <row r="23" spans="8:17" x14ac:dyDescent="0.3">
      <c r="H23" s="3">
        <f t="shared" si="1"/>
        <v>233333.33333333337</v>
      </c>
      <c r="I23" s="2">
        <f t="shared" si="2"/>
        <v>23333.333333333336</v>
      </c>
      <c r="J23" s="3">
        <f t="shared" si="0"/>
        <v>1666.6666666666667</v>
      </c>
      <c r="K23" s="1">
        <v>14</v>
      </c>
      <c r="L23" s="1">
        <v>360</v>
      </c>
    </row>
    <row r="24" spans="8:17" x14ac:dyDescent="0.3">
      <c r="H24" s="3">
        <f t="shared" si="1"/>
        <v>236842.10526315789</v>
      </c>
      <c r="I24" s="2">
        <f t="shared" si="2"/>
        <v>23684.21052631579</v>
      </c>
      <c r="J24" s="3">
        <f t="shared" si="0"/>
        <v>1578.9473684210527</v>
      </c>
      <c r="K24" s="1">
        <v>15</v>
      </c>
      <c r="L24" s="1">
        <v>380</v>
      </c>
    </row>
    <row r="25" spans="8:17" x14ac:dyDescent="0.3">
      <c r="H25" s="3">
        <f t="shared" si="1"/>
        <v>240000</v>
      </c>
      <c r="I25" s="2">
        <f t="shared" si="2"/>
        <v>24000</v>
      </c>
      <c r="J25" s="3">
        <f t="shared" si="0"/>
        <v>1500</v>
      </c>
      <c r="K25" s="1">
        <v>16</v>
      </c>
      <c r="L25" s="1">
        <v>400</v>
      </c>
    </row>
    <row r="26" spans="8:17" x14ac:dyDescent="0.3">
      <c r="H26" s="3">
        <f t="shared" si="1"/>
        <v>242857.14285714287</v>
      </c>
      <c r="I26" s="2">
        <f t="shared" si="2"/>
        <v>24285.714285714286</v>
      </c>
      <c r="J26" s="3">
        <f t="shared" si="0"/>
        <v>1428.5714285714287</v>
      </c>
      <c r="K26" s="1">
        <v>17</v>
      </c>
      <c r="L26" s="1">
        <v>420</v>
      </c>
    </row>
    <row r="27" spans="8:17" x14ac:dyDescent="0.3">
      <c r="H27" s="3">
        <f t="shared" si="1"/>
        <v>245454.54545454547</v>
      </c>
      <c r="I27" s="2">
        <f t="shared" si="2"/>
        <v>24545.454545454548</v>
      </c>
      <c r="J27" s="3">
        <f t="shared" si="0"/>
        <v>1363.6363636363637</v>
      </c>
      <c r="K27" s="1">
        <v>18</v>
      </c>
      <c r="L27" s="1">
        <v>440</v>
      </c>
    </row>
    <row r="28" spans="8:17" x14ac:dyDescent="0.3">
      <c r="H28" s="3">
        <f t="shared" si="1"/>
        <v>247826.08695652173</v>
      </c>
      <c r="I28" s="2">
        <f t="shared" si="2"/>
        <v>24782.608695652172</v>
      </c>
      <c r="J28" s="3">
        <f t="shared" si="0"/>
        <v>1304.3478260869565</v>
      </c>
      <c r="K28" s="1">
        <v>19</v>
      </c>
      <c r="L28" s="1">
        <v>460</v>
      </c>
    </row>
    <row r="29" spans="8:17" x14ac:dyDescent="0.3">
      <c r="H29" s="3">
        <f t="shared" si="1"/>
        <v>250000</v>
      </c>
      <c r="I29" s="2">
        <f t="shared" si="2"/>
        <v>25000</v>
      </c>
      <c r="J29" s="3">
        <f t="shared" si="0"/>
        <v>1250</v>
      </c>
      <c r="K29" s="1">
        <v>20</v>
      </c>
      <c r="L29" s="1">
        <v>480</v>
      </c>
    </row>
    <row r="30" spans="8:17" x14ac:dyDescent="0.3">
      <c r="H30" s="3">
        <f t="shared" si="1"/>
        <v>252000</v>
      </c>
      <c r="I30" s="2">
        <f t="shared" si="2"/>
        <v>25200</v>
      </c>
      <c r="J30" s="3">
        <f t="shared" si="0"/>
        <v>1200</v>
      </c>
      <c r="K30" s="1">
        <v>21</v>
      </c>
      <c r="L30" s="1">
        <v>500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S16" sqref="S16"/>
    </sheetView>
  </sheetViews>
  <sheetFormatPr defaultRowHeight="12" x14ac:dyDescent="0.2"/>
  <cols>
    <col min="1" max="2" width="9" style="5"/>
    <col min="3" max="3" width="9" style="18"/>
    <col min="4" max="8" width="9" style="5"/>
    <col min="9" max="9" width="9" style="44"/>
    <col min="10" max="10" width="9" style="43"/>
    <col min="11" max="11" width="9" style="5"/>
    <col min="12" max="12" width="9" style="45"/>
    <col min="13" max="13" width="9" style="5"/>
    <col min="14" max="14" width="9" style="44"/>
    <col min="15" max="16384" width="9" style="5"/>
  </cols>
  <sheetData>
    <row r="1" spans="1:18" x14ac:dyDescent="0.2">
      <c r="A1" s="5" t="s">
        <v>34</v>
      </c>
      <c r="C1" s="18" t="s">
        <v>20</v>
      </c>
      <c r="D1" s="5">
        <v>180</v>
      </c>
      <c r="J1" s="5" t="s">
        <v>21</v>
      </c>
      <c r="K1" s="5">
        <v>100</v>
      </c>
      <c r="L1" s="45" t="s">
        <v>22</v>
      </c>
      <c r="N1" s="44" t="s">
        <v>29</v>
      </c>
    </row>
    <row r="2" spans="1:18" x14ac:dyDescent="0.2">
      <c r="A2" s="5" t="s">
        <v>35</v>
      </c>
      <c r="B2" s="5" t="s">
        <v>10</v>
      </c>
      <c r="C2" s="18" t="s">
        <v>23</v>
      </c>
      <c r="D2" s="5" t="s">
        <v>11</v>
      </c>
      <c r="E2" s="5" t="s">
        <v>12</v>
      </c>
      <c r="I2" s="44" t="s">
        <v>38</v>
      </c>
      <c r="J2" s="5" t="s">
        <v>30</v>
      </c>
      <c r="M2" s="5">
        <v>180</v>
      </c>
      <c r="N2" s="44" t="s">
        <v>24</v>
      </c>
      <c r="O2" s="5" t="s">
        <v>25</v>
      </c>
      <c r="P2" s="5" t="s">
        <v>26</v>
      </c>
      <c r="Q2" s="5" t="s">
        <v>27</v>
      </c>
      <c r="R2" s="5" t="s">
        <v>28</v>
      </c>
    </row>
    <row r="3" spans="1:18" x14ac:dyDescent="0.2">
      <c r="A3" s="5" t="s">
        <v>36</v>
      </c>
      <c r="B3" s="5">
        <v>1</v>
      </c>
      <c r="C3" s="18">
        <f t="shared" ref="C3:C4" si="0">(B3/4)*(B3/4)</f>
        <v>6.25E-2</v>
      </c>
      <c r="D3" s="7">
        <f t="shared" ref="D3:D36" si="1">base+((C3-3.9) * (base*0.2))</f>
        <v>41.849999999999994</v>
      </c>
      <c r="F3" s="5">
        <v>4.6999999999999993</v>
      </c>
      <c r="G3" s="7">
        <f t="shared" ref="G3:G27" si="2">base+((POWER(B3/F3,2)-3.9)*(base*0.2))</f>
        <v>41.229696695337253</v>
      </c>
      <c r="H3" s="7">
        <f>G3/60</f>
        <v>0.68716161158895417</v>
      </c>
      <c r="I3" s="45">
        <v>1</v>
      </c>
      <c r="J3" s="43">
        <f>50 + ((POWER($I3/3,2))*$K$1)</f>
        <v>61.111111111111114</v>
      </c>
      <c r="K3" s="6">
        <f t="shared" ref="K3:K53" si="3">J3/60</f>
        <v>1.0185185185185186</v>
      </c>
      <c r="L3" s="45">
        <f>$M$2 + ((POWER(B3/1.5,2)*2)*($M$2*1))</f>
        <v>340</v>
      </c>
      <c r="M3" s="18">
        <f>L3/60</f>
        <v>5.666666666666667</v>
      </c>
    </row>
    <row r="4" spans="1:18" x14ac:dyDescent="0.2">
      <c r="A4" s="5" t="s">
        <v>37</v>
      </c>
      <c r="B4" s="5">
        <v>2</v>
      </c>
      <c r="C4" s="18">
        <f t="shared" si="0"/>
        <v>0.25</v>
      </c>
      <c r="D4" s="7">
        <f t="shared" si="1"/>
        <v>48.599999999999994</v>
      </c>
      <c r="F4" s="5">
        <v>4.6448979591836732</v>
      </c>
      <c r="G4" s="7">
        <f t="shared" si="2"/>
        <v>46.274367820707255</v>
      </c>
      <c r="H4" s="7">
        <f t="shared" ref="H4:H52" si="4">G4/60</f>
        <v>0.7712394636784542</v>
      </c>
      <c r="I4" s="45">
        <v>2</v>
      </c>
      <c r="J4" s="43">
        <f>50 + ((POWER($I4/3,2))*$K$1)</f>
        <v>94.444444444444443</v>
      </c>
      <c r="K4" s="6">
        <f t="shared" si="3"/>
        <v>1.574074074074074</v>
      </c>
      <c r="L4" s="45">
        <f>$M$2 + ((POWER(B4/1.5,2)*2)*($M$2*1))</f>
        <v>820</v>
      </c>
      <c r="M4" s="18">
        <f t="shared" ref="M4:M59" si="5">L4/60</f>
        <v>13.666666666666666</v>
      </c>
    </row>
    <row r="5" spans="1:18" x14ac:dyDescent="0.2">
      <c r="B5" s="5">
        <v>3</v>
      </c>
      <c r="C5" s="18">
        <f>(B5/4)*(B5/4)</f>
        <v>0.5625</v>
      </c>
      <c r="D5" s="7">
        <f t="shared" si="1"/>
        <v>59.850000000000009</v>
      </c>
      <c r="E5" s="6">
        <f t="shared" ref="E5:E36" si="6">D5/60</f>
        <v>0.99750000000000016</v>
      </c>
      <c r="F5" s="5">
        <v>4.5897959183673471</v>
      </c>
      <c r="G5" s="7">
        <f t="shared" si="2"/>
        <v>54.980068133636195</v>
      </c>
      <c r="H5" s="7">
        <f t="shared" si="4"/>
        <v>0.91633446889393655</v>
      </c>
      <c r="I5" s="45">
        <v>4</v>
      </c>
      <c r="J5" s="43">
        <f>50 + ((POWER($I5/3,2))*$K$1)</f>
        <v>227.77777777777777</v>
      </c>
      <c r="K5" s="6">
        <f t="shared" si="3"/>
        <v>3.7962962962962963</v>
      </c>
      <c r="L5" s="45">
        <f>$M$2 + ((POWER(B5/1.5,2)*2)*($M$2*1))</f>
        <v>1620</v>
      </c>
      <c r="M5" s="18">
        <f t="shared" si="5"/>
        <v>27</v>
      </c>
    </row>
    <row r="6" spans="1:18" x14ac:dyDescent="0.2">
      <c r="B6" s="5">
        <v>4</v>
      </c>
      <c r="C6" s="18">
        <f t="shared" ref="C6:C64" si="7">(B6/4)*(B6/4)</f>
        <v>1</v>
      </c>
      <c r="D6" s="7">
        <f t="shared" si="1"/>
        <v>75.600000000000009</v>
      </c>
      <c r="E6" s="6">
        <f t="shared" si="6"/>
        <v>1.2600000000000002</v>
      </c>
      <c r="F6" s="5">
        <v>4.5346938775510202</v>
      </c>
      <c r="G6" s="7">
        <f t="shared" si="2"/>
        <v>67.61086589306997</v>
      </c>
      <c r="H6" s="7">
        <f t="shared" si="4"/>
        <v>1.1268477648844994</v>
      </c>
      <c r="I6" s="45">
        <v>6</v>
      </c>
      <c r="J6" s="43">
        <f>50 + ((POWER($I6/3,2))*$K$1)</f>
        <v>450</v>
      </c>
      <c r="K6" s="6">
        <f t="shared" si="3"/>
        <v>7.5</v>
      </c>
      <c r="L6" s="45">
        <f t="shared" ref="L6:L37" si="8">base + ((POWER(B6/1.5,2)*2)*($M$2*1))</f>
        <v>2740</v>
      </c>
      <c r="M6" s="18">
        <f t="shared" si="5"/>
        <v>45.666666666666664</v>
      </c>
    </row>
    <row r="7" spans="1:18" x14ac:dyDescent="0.2">
      <c r="B7" s="5">
        <v>5</v>
      </c>
      <c r="C7" s="18">
        <f t="shared" si="7"/>
        <v>1.5625</v>
      </c>
      <c r="D7" s="7">
        <f t="shared" si="1"/>
        <v>95.850000000000009</v>
      </c>
      <c r="E7" s="6">
        <f t="shared" si="6"/>
        <v>1.5975000000000001</v>
      </c>
      <c r="F7" s="5">
        <v>4.4795918367346932</v>
      </c>
      <c r="G7" s="7">
        <f t="shared" si="2"/>
        <v>84.450327675759297</v>
      </c>
      <c r="H7" s="7">
        <f t="shared" si="4"/>
        <v>1.407505461262655</v>
      </c>
      <c r="I7" s="45">
        <v>8</v>
      </c>
      <c r="J7" s="43">
        <f>50 + ((POWER($I7/3,2))*$K$1)</f>
        <v>761.11111111111109</v>
      </c>
      <c r="K7" s="6">
        <f t="shared" si="3"/>
        <v>12.685185185185185</v>
      </c>
      <c r="L7" s="45">
        <f t="shared" si="8"/>
        <v>4180</v>
      </c>
      <c r="M7" s="18">
        <f t="shared" si="5"/>
        <v>69.666666666666671</v>
      </c>
    </row>
    <row r="8" spans="1:18" x14ac:dyDescent="0.2">
      <c r="B8" s="5">
        <v>6</v>
      </c>
      <c r="C8" s="18">
        <f t="shared" si="7"/>
        <v>2.25</v>
      </c>
      <c r="D8" s="7">
        <f t="shared" si="1"/>
        <v>120.6</v>
      </c>
      <c r="E8" s="6">
        <f t="shared" si="6"/>
        <v>2.0099999999999998</v>
      </c>
      <c r="F8" s="5">
        <v>4.4244897959183671</v>
      </c>
      <c r="G8" s="7">
        <f t="shared" si="2"/>
        <v>105.80314265873287</v>
      </c>
      <c r="H8" s="7">
        <f t="shared" si="4"/>
        <v>1.7633857109788811</v>
      </c>
      <c r="I8" s="45">
        <v>10</v>
      </c>
      <c r="J8" s="43">
        <f>50 + ((POWER($I8/3,2))*$K$1)</f>
        <v>1161.1111111111113</v>
      </c>
      <c r="K8" s="6">
        <f t="shared" si="3"/>
        <v>19.351851851851855</v>
      </c>
      <c r="L8" s="45">
        <f t="shared" si="8"/>
        <v>5940</v>
      </c>
      <c r="M8" s="18">
        <f t="shared" si="5"/>
        <v>99</v>
      </c>
    </row>
    <row r="9" spans="1:18" x14ac:dyDescent="0.2">
      <c r="B9" s="5">
        <v>7</v>
      </c>
      <c r="C9" s="18">
        <f t="shared" si="7"/>
        <v>3.0625</v>
      </c>
      <c r="D9" s="7">
        <f t="shared" si="1"/>
        <v>149.85</v>
      </c>
      <c r="E9" s="6">
        <f t="shared" si="6"/>
        <v>2.4975000000000001</v>
      </c>
      <c r="F9" s="5">
        <v>4.369387755102041</v>
      </c>
      <c r="G9" s="7">
        <f t="shared" si="2"/>
        <v>131.99690122845684</v>
      </c>
      <c r="H9" s="7">
        <f t="shared" si="4"/>
        <v>2.1999483538076139</v>
      </c>
      <c r="I9" s="45">
        <v>12</v>
      </c>
      <c r="J9" s="43">
        <f>50 + ((POWER($I9/3,2))*$K$1)</f>
        <v>1650</v>
      </c>
      <c r="K9" s="6">
        <f t="shared" si="3"/>
        <v>27.5</v>
      </c>
      <c r="L9" s="45">
        <f t="shared" si="8"/>
        <v>8020.0000000000018</v>
      </c>
      <c r="M9" s="18">
        <f t="shared" si="5"/>
        <v>133.66666666666669</v>
      </c>
    </row>
    <row r="10" spans="1:18" x14ac:dyDescent="0.2">
      <c r="B10" s="5">
        <v>8</v>
      </c>
      <c r="C10" s="18">
        <f t="shared" si="7"/>
        <v>4</v>
      </c>
      <c r="D10" s="7">
        <f t="shared" si="1"/>
        <v>183.6</v>
      </c>
      <c r="E10" s="6">
        <f t="shared" si="6"/>
        <v>3.06</v>
      </c>
      <c r="F10" s="5">
        <v>4.3142857142857141</v>
      </c>
      <c r="G10" s="7">
        <f t="shared" si="2"/>
        <v>163.38404455944917</v>
      </c>
      <c r="H10" s="7">
        <f t="shared" si="4"/>
        <v>2.7230674093241527</v>
      </c>
      <c r="I10" s="45">
        <v>14</v>
      </c>
      <c r="J10" s="43">
        <f>50 + ((POWER($I10/3,2))*$K$1)</f>
        <v>2227.7777777777783</v>
      </c>
      <c r="K10" s="6">
        <f t="shared" si="3"/>
        <v>37.12962962962964</v>
      </c>
      <c r="L10" s="45">
        <f t="shared" si="8"/>
        <v>10420</v>
      </c>
      <c r="M10" s="18">
        <f t="shared" si="5"/>
        <v>173.66666666666666</v>
      </c>
    </row>
    <row r="11" spans="1:18" x14ac:dyDescent="0.2">
      <c r="B11" s="5">
        <v>9</v>
      </c>
      <c r="C11" s="18">
        <f t="shared" si="7"/>
        <v>5.0625</v>
      </c>
      <c r="D11" s="7">
        <f t="shared" si="1"/>
        <v>221.85</v>
      </c>
      <c r="E11" s="6">
        <f t="shared" si="6"/>
        <v>3.6974999999999998</v>
      </c>
      <c r="F11" s="5">
        <v>4.2591836734693871</v>
      </c>
      <c r="G11" s="7">
        <f t="shared" si="2"/>
        <v>200.34400382590658</v>
      </c>
      <c r="H11" s="7">
        <f t="shared" si="4"/>
        <v>3.3390667304317763</v>
      </c>
      <c r="I11" s="45">
        <v>16</v>
      </c>
      <c r="J11" s="43">
        <f>50 + ((POWER($I11/3,2))*$K$1)</f>
        <v>2894.4444444444443</v>
      </c>
      <c r="K11" s="6">
        <f t="shared" si="3"/>
        <v>48.24074074074074</v>
      </c>
      <c r="L11" s="45">
        <f t="shared" si="8"/>
        <v>13140</v>
      </c>
      <c r="M11" s="18">
        <f t="shared" si="5"/>
        <v>219</v>
      </c>
    </row>
    <row r="12" spans="1:18" x14ac:dyDescent="0.2">
      <c r="B12" s="5">
        <v>10</v>
      </c>
      <c r="C12" s="18">
        <f t="shared" si="7"/>
        <v>6.25</v>
      </c>
      <c r="D12" s="7">
        <f t="shared" si="1"/>
        <v>264.60000000000002</v>
      </c>
      <c r="E12" s="6">
        <f t="shared" si="6"/>
        <v>4.41</v>
      </c>
      <c r="F12" s="5">
        <v>4.204081632653061</v>
      </c>
      <c r="G12" s="7">
        <f t="shared" si="2"/>
        <v>243.285550004713</v>
      </c>
      <c r="H12" s="7">
        <f t="shared" si="4"/>
        <v>4.0547591667452165</v>
      </c>
      <c r="I12" s="45">
        <v>18</v>
      </c>
      <c r="J12" s="43">
        <f>50 + ((POWER($I12/3,2))*$K$1)</f>
        <v>3650</v>
      </c>
      <c r="K12" s="6">
        <f t="shared" si="3"/>
        <v>60.833333333333336</v>
      </c>
      <c r="L12" s="45">
        <f t="shared" si="8"/>
        <v>16180.000000000002</v>
      </c>
      <c r="M12" s="18">
        <f t="shared" si="5"/>
        <v>269.66666666666669</v>
      </c>
    </row>
    <row r="13" spans="1:18" x14ac:dyDescent="0.2">
      <c r="B13" s="5">
        <v>11</v>
      </c>
      <c r="C13" s="18">
        <f t="shared" si="7"/>
        <v>7.5625</v>
      </c>
      <c r="D13" s="7">
        <f t="shared" si="1"/>
        <v>311.85000000000002</v>
      </c>
      <c r="E13" s="6">
        <f t="shared" si="6"/>
        <v>5.1975000000000007</v>
      </c>
      <c r="F13" s="5">
        <v>4.1489795918367349</v>
      </c>
      <c r="G13" s="7">
        <f t="shared" si="2"/>
        <v>292.64937783822222</v>
      </c>
      <c r="H13" s="7">
        <f t="shared" si="4"/>
        <v>4.8774896306370374</v>
      </c>
      <c r="I13" s="45">
        <v>20</v>
      </c>
      <c r="J13" s="43">
        <f>50 + ((POWER($I13/3,2))*$K$1)</f>
        <v>4494.4444444444453</v>
      </c>
      <c r="K13" s="6">
        <f t="shared" si="3"/>
        <v>74.907407407407419</v>
      </c>
      <c r="L13" s="45">
        <f t="shared" si="8"/>
        <v>19539.999999999996</v>
      </c>
      <c r="M13" s="18">
        <f t="shared" si="5"/>
        <v>325.66666666666663</v>
      </c>
    </row>
    <row r="14" spans="1:18" x14ac:dyDescent="0.2">
      <c r="B14" s="5">
        <v>12</v>
      </c>
      <c r="C14" s="18">
        <f t="shared" si="7"/>
        <v>9</v>
      </c>
      <c r="D14" s="7">
        <f t="shared" si="1"/>
        <v>363.6</v>
      </c>
      <c r="E14" s="6">
        <f t="shared" si="6"/>
        <v>6.0600000000000005</v>
      </c>
      <c r="F14" s="5">
        <v>4.093877551020408</v>
      </c>
      <c r="G14" s="7">
        <f t="shared" si="2"/>
        <v>348.91095049845478</v>
      </c>
      <c r="H14" s="7">
        <f t="shared" si="4"/>
        <v>5.8151825083075801</v>
      </c>
      <c r="I14" s="45">
        <v>22</v>
      </c>
      <c r="J14" s="43">
        <f>50 + ((POWER($I14/3,2))*$K$1)</f>
        <v>5427.7777777777774</v>
      </c>
      <c r="K14" s="6">
        <f t="shared" si="3"/>
        <v>90.462962962962962</v>
      </c>
      <c r="L14" s="45">
        <f t="shared" si="8"/>
        <v>23220</v>
      </c>
      <c r="M14" s="18">
        <f t="shared" si="5"/>
        <v>387</v>
      </c>
    </row>
    <row r="15" spans="1:18" x14ac:dyDescent="0.2">
      <c r="B15" s="5">
        <v>13</v>
      </c>
      <c r="C15" s="18">
        <f t="shared" si="7"/>
        <v>10.5625</v>
      </c>
      <c r="D15" s="7">
        <f t="shared" si="1"/>
        <v>419.85</v>
      </c>
      <c r="E15" s="6">
        <f t="shared" si="6"/>
        <v>6.9975000000000005</v>
      </c>
      <c r="F15" s="5">
        <v>4.038775510204081</v>
      </c>
      <c r="G15" s="7">
        <f t="shared" si="2"/>
        <v>412.58363488687826</v>
      </c>
      <c r="H15" s="7">
        <f t="shared" si="4"/>
        <v>6.8763939147813042</v>
      </c>
      <c r="I15" s="45">
        <v>24</v>
      </c>
      <c r="J15" s="43">
        <f>50 + ((POWER($I15/3,2))*$K$1)</f>
        <v>6450</v>
      </c>
      <c r="K15" s="6">
        <f t="shared" si="3"/>
        <v>107.5</v>
      </c>
      <c r="L15" s="45">
        <f t="shared" si="8"/>
        <v>27219.999999999996</v>
      </c>
      <c r="M15" s="18">
        <f t="shared" si="5"/>
        <v>453.66666666666663</v>
      </c>
    </row>
    <row r="16" spans="1:18" x14ac:dyDescent="0.2">
      <c r="B16" s="5">
        <v>14</v>
      </c>
      <c r="C16" s="18">
        <f t="shared" si="7"/>
        <v>12.25</v>
      </c>
      <c r="D16" s="7">
        <f t="shared" si="1"/>
        <v>480.59999999999997</v>
      </c>
      <c r="E16" s="6">
        <f t="shared" si="6"/>
        <v>8.01</v>
      </c>
      <c r="F16" s="5">
        <v>3.9836734693877549</v>
      </c>
      <c r="G16" s="7">
        <f t="shared" si="2"/>
        <v>484.22216138134905</v>
      </c>
      <c r="H16" s="7">
        <f t="shared" si="4"/>
        <v>8.0703693563558172</v>
      </c>
      <c r="I16" s="45">
        <v>26</v>
      </c>
      <c r="J16" s="43">
        <f>50 + ((POWER($I16/3,2))*$K$1)</f>
        <v>7561.1111111111104</v>
      </c>
      <c r="K16" s="6">
        <f t="shared" si="3"/>
        <v>126.0185185185185</v>
      </c>
      <c r="L16" s="45">
        <f t="shared" si="8"/>
        <v>31540.000000000007</v>
      </c>
      <c r="M16" s="18">
        <f t="shared" si="5"/>
        <v>525.66666666666674</v>
      </c>
    </row>
    <row r="17" spans="2:13" x14ac:dyDescent="0.2">
      <c r="B17" s="5">
        <v>15</v>
      </c>
      <c r="C17" s="18">
        <f t="shared" si="7"/>
        <v>14.0625</v>
      </c>
      <c r="D17" s="7">
        <f t="shared" si="1"/>
        <v>545.84999999999991</v>
      </c>
      <c r="E17" s="6">
        <f t="shared" si="6"/>
        <v>9.0974999999999984</v>
      </c>
      <c r="F17" s="5">
        <v>3.9285714285714284</v>
      </c>
      <c r="G17" s="7">
        <f t="shared" si="2"/>
        <v>564.42644628099174</v>
      </c>
      <c r="H17" s="7">
        <f t="shared" si="4"/>
        <v>9.4071074380165296</v>
      </c>
      <c r="I17" s="45">
        <v>28</v>
      </c>
      <c r="J17" s="43">
        <f>50 + ((POWER($I17/3,2))*$K$1)</f>
        <v>8761.1111111111131</v>
      </c>
      <c r="K17" s="6">
        <f t="shared" si="3"/>
        <v>146.01851851851856</v>
      </c>
      <c r="L17" s="45">
        <f t="shared" si="8"/>
        <v>36180</v>
      </c>
      <c r="M17" s="18">
        <f t="shared" si="5"/>
        <v>603</v>
      </c>
    </row>
    <row r="18" spans="2:13" x14ac:dyDescent="0.2">
      <c r="B18" s="5">
        <v>16</v>
      </c>
      <c r="C18" s="18">
        <f t="shared" si="7"/>
        <v>16</v>
      </c>
      <c r="D18" s="7">
        <f t="shared" si="1"/>
        <v>615.59999999999991</v>
      </c>
      <c r="E18" s="6">
        <f t="shared" si="6"/>
        <v>10.259999999999998</v>
      </c>
      <c r="F18" s="5">
        <v>3.8734693877551019</v>
      </c>
      <c r="G18" s="7">
        <f t="shared" si="2"/>
        <v>653.84582029111675</v>
      </c>
      <c r="H18" s="7">
        <f t="shared" si="4"/>
        <v>10.897430338185279</v>
      </c>
      <c r="I18" s="45">
        <v>30</v>
      </c>
      <c r="J18" s="43">
        <f>50 + ((POWER($I18/3,2))*$K$1)</f>
        <v>10050</v>
      </c>
      <c r="K18" s="6">
        <f t="shared" si="3"/>
        <v>167.5</v>
      </c>
      <c r="L18" s="45">
        <f t="shared" si="8"/>
        <v>41140</v>
      </c>
      <c r="M18" s="18">
        <f t="shared" si="5"/>
        <v>685.66666666666663</v>
      </c>
    </row>
    <row r="19" spans="2:13" x14ac:dyDescent="0.2">
      <c r="B19" s="5">
        <v>17</v>
      </c>
      <c r="C19" s="18">
        <f t="shared" si="7"/>
        <v>18.0625</v>
      </c>
      <c r="D19" s="7">
        <f t="shared" si="1"/>
        <v>689.84999999999991</v>
      </c>
      <c r="E19" s="6">
        <f t="shared" si="6"/>
        <v>11.497499999999999</v>
      </c>
      <c r="F19" s="5">
        <v>3.8183673469387753</v>
      </c>
      <c r="G19" s="7">
        <f t="shared" si="2"/>
        <v>753.18371224012992</v>
      </c>
      <c r="H19" s="7">
        <f t="shared" si="4"/>
        <v>12.553061870668833</v>
      </c>
      <c r="I19" s="45">
        <v>32</v>
      </c>
      <c r="J19" s="43">
        <f>50 + ((POWER($I19/3,2))*$K$1)</f>
        <v>11427.777777777777</v>
      </c>
      <c r="K19" s="6">
        <f t="shared" si="3"/>
        <v>190.46296296296296</v>
      </c>
      <c r="L19" s="45">
        <f t="shared" si="8"/>
        <v>46420.000000000007</v>
      </c>
      <c r="M19" s="18">
        <f t="shared" si="5"/>
        <v>773.66666666666674</v>
      </c>
    </row>
    <row r="20" spans="2:13" x14ac:dyDescent="0.2">
      <c r="B20" s="5">
        <v>18</v>
      </c>
      <c r="C20" s="18">
        <f t="shared" si="7"/>
        <v>20.25</v>
      </c>
      <c r="D20" s="7">
        <f t="shared" si="1"/>
        <v>768.6</v>
      </c>
      <c r="E20" s="6">
        <f t="shared" si="6"/>
        <v>12.81</v>
      </c>
      <c r="F20" s="5">
        <v>3.7632653061224488</v>
      </c>
      <c r="G20" s="7">
        <f t="shared" si="2"/>
        <v>863.20284395424471</v>
      </c>
      <c r="H20" s="7">
        <f t="shared" si="4"/>
        <v>14.386714065904078</v>
      </c>
      <c r="I20" s="45">
        <v>34</v>
      </c>
      <c r="J20" s="43">
        <f>50 + ((POWER($I20/3,2))*$K$1)</f>
        <v>12894.444444444445</v>
      </c>
      <c r="K20" s="6">
        <f t="shared" si="3"/>
        <v>214.90740740740742</v>
      </c>
      <c r="L20" s="45">
        <f t="shared" si="8"/>
        <v>52020</v>
      </c>
      <c r="M20" s="18">
        <f t="shared" si="5"/>
        <v>867</v>
      </c>
    </row>
    <row r="21" spans="2:13" x14ac:dyDescent="0.2">
      <c r="B21" s="5">
        <v>19</v>
      </c>
      <c r="C21" s="18">
        <f t="shared" si="7"/>
        <v>22.5625</v>
      </c>
      <c r="D21" s="7">
        <f t="shared" si="1"/>
        <v>851.85</v>
      </c>
      <c r="E21" s="6">
        <f t="shared" si="6"/>
        <v>14.1975</v>
      </c>
      <c r="F21" s="5">
        <v>3.7081632653061223</v>
      </c>
      <c r="G21" s="7">
        <f t="shared" si="2"/>
        <v>984.73099998212945</v>
      </c>
      <c r="H21" s="7">
        <f t="shared" si="4"/>
        <v>16.41218333303549</v>
      </c>
      <c r="I21" s="45">
        <v>36</v>
      </c>
      <c r="J21" s="43">
        <f>50 + ((POWER($I21/3,2))*$K$1)</f>
        <v>14450</v>
      </c>
      <c r="K21" s="6">
        <f t="shared" si="3"/>
        <v>240.83333333333334</v>
      </c>
      <c r="L21" s="45">
        <f t="shared" si="8"/>
        <v>57939.999999999993</v>
      </c>
      <c r="M21" s="18">
        <f t="shared" si="5"/>
        <v>965.66666666666652</v>
      </c>
    </row>
    <row r="22" spans="2:13" x14ac:dyDescent="0.2">
      <c r="B22" s="5">
        <v>20</v>
      </c>
      <c r="C22" s="18">
        <f t="shared" si="7"/>
        <v>25</v>
      </c>
      <c r="D22" s="7">
        <f t="shared" si="1"/>
        <v>939.6</v>
      </c>
      <c r="E22" s="6">
        <f t="shared" si="6"/>
        <v>15.66</v>
      </c>
      <c r="F22" s="5">
        <v>3.6530612244897958</v>
      </c>
      <c r="G22" s="7">
        <f t="shared" si="2"/>
        <v>1118.6674448363037</v>
      </c>
      <c r="H22" s="7">
        <f t="shared" si="4"/>
        <v>18.644457413938394</v>
      </c>
      <c r="I22" s="45">
        <v>38</v>
      </c>
      <c r="J22" s="43">
        <f>50 + ((POWER($I22/3,2))*$K$1)</f>
        <v>16094.444444444443</v>
      </c>
      <c r="K22" s="6">
        <f t="shared" si="3"/>
        <v>268.2407407407407</v>
      </c>
      <c r="L22" s="45">
        <f t="shared" si="8"/>
        <v>64180.000000000007</v>
      </c>
      <c r="M22" s="18">
        <f t="shared" si="5"/>
        <v>1069.6666666666667</v>
      </c>
    </row>
    <row r="23" spans="2:13" x14ac:dyDescent="0.2">
      <c r="B23" s="5">
        <v>21</v>
      </c>
      <c r="C23" s="18">
        <f t="shared" si="7"/>
        <v>27.5625</v>
      </c>
      <c r="D23" s="7">
        <f t="shared" si="1"/>
        <v>1031.8499999999999</v>
      </c>
      <c r="E23" s="6">
        <f t="shared" si="6"/>
        <v>17.197499999999998</v>
      </c>
      <c r="F23" s="5">
        <v>3.5979591836734692</v>
      </c>
      <c r="G23" s="7">
        <f t="shared" si="2"/>
        <v>1265.9900708101782</v>
      </c>
      <c r="H23" s="7">
        <f t="shared" si="4"/>
        <v>21.099834513502969</v>
      </c>
      <c r="I23" s="45">
        <v>40</v>
      </c>
      <c r="J23" s="43">
        <f>50 + ((POWER($I23/3,2))*$K$1)</f>
        <v>17827.777777777781</v>
      </c>
      <c r="K23" s="6">
        <f t="shared" si="3"/>
        <v>297.12962962962968</v>
      </c>
      <c r="L23" s="45">
        <f t="shared" si="8"/>
        <v>70740</v>
      </c>
      <c r="M23" s="18">
        <f t="shared" si="5"/>
        <v>1179</v>
      </c>
    </row>
    <row r="24" spans="2:13" x14ac:dyDescent="0.2">
      <c r="B24" s="5">
        <v>22</v>
      </c>
      <c r="C24" s="18">
        <f t="shared" si="7"/>
        <v>30.25</v>
      </c>
      <c r="D24" s="7">
        <f t="shared" si="1"/>
        <v>1128.5999999999999</v>
      </c>
      <c r="E24" s="6">
        <f t="shared" si="6"/>
        <v>18.809999999999999</v>
      </c>
      <c r="F24" s="5">
        <v>3.5428571428571427</v>
      </c>
      <c r="G24" s="7">
        <f t="shared" si="2"/>
        <v>1427.7633714880335</v>
      </c>
      <c r="H24" s="7">
        <f t="shared" si="4"/>
        <v>23.796056191467226</v>
      </c>
      <c r="I24" s="45">
        <v>42</v>
      </c>
      <c r="J24" s="43">
        <f>50 + ((POWER($I24/3,2))*$K$1)</f>
        <v>19650</v>
      </c>
      <c r="K24" s="6">
        <f t="shared" si="3"/>
        <v>327.5</v>
      </c>
      <c r="L24" s="45">
        <f t="shared" si="8"/>
        <v>77619.999999999985</v>
      </c>
      <c r="M24" s="18">
        <f t="shared" si="5"/>
        <v>1293.6666666666665</v>
      </c>
    </row>
    <row r="25" spans="2:13" x14ac:dyDescent="0.2">
      <c r="B25" s="5">
        <v>23</v>
      </c>
      <c r="C25" s="18">
        <f t="shared" si="7"/>
        <v>33.0625</v>
      </c>
      <c r="D25" s="7">
        <f t="shared" si="1"/>
        <v>1229.8500000000001</v>
      </c>
      <c r="E25" s="6">
        <f t="shared" si="6"/>
        <v>20.497500000000002</v>
      </c>
      <c r="F25" s="5">
        <v>3.4877551020408162</v>
      </c>
      <c r="G25" s="7">
        <f t="shared" si="2"/>
        <v>1605.1473500871889</v>
      </c>
      <c r="H25" s="7">
        <f t="shared" si="4"/>
        <v>26.752455834786481</v>
      </c>
      <c r="I25" s="45">
        <v>44</v>
      </c>
      <c r="J25" s="43">
        <f>50 + ((POWER($I25/3,2))*$K$1)</f>
        <v>21561.111111111109</v>
      </c>
      <c r="K25" s="6">
        <f t="shared" si="3"/>
        <v>359.35185185185185</v>
      </c>
      <c r="L25" s="45">
        <f t="shared" si="8"/>
        <v>84820.000000000015</v>
      </c>
      <c r="M25" s="18">
        <f t="shared" si="5"/>
        <v>1413.666666666667</v>
      </c>
    </row>
    <row r="26" spans="2:13" x14ac:dyDescent="0.2">
      <c r="B26" s="5">
        <v>24</v>
      </c>
      <c r="C26" s="18">
        <f t="shared" si="7"/>
        <v>36</v>
      </c>
      <c r="D26" s="7">
        <f t="shared" si="1"/>
        <v>1335.6000000000001</v>
      </c>
      <c r="E26" s="6">
        <f t="shared" si="6"/>
        <v>22.26</v>
      </c>
      <c r="F26" s="5">
        <v>3.4326530612244897</v>
      </c>
      <c r="G26" s="7">
        <f t="shared" si="2"/>
        <v>1799.4074881129284</v>
      </c>
      <c r="H26" s="7">
        <f t="shared" si="4"/>
        <v>29.990124801882139</v>
      </c>
      <c r="I26" s="45">
        <v>46</v>
      </c>
      <c r="J26" s="43">
        <f>50 + ((POWER($I26/3,2))*$K$1)</f>
        <v>23561.111111111113</v>
      </c>
      <c r="K26" s="6">
        <f t="shared" si="3"/>
        <v>392.68518518518522</v>
      </c>
      <c r="L26" s="45">
        <f t="shared" si="8"/>
        <v>92340</v>
      </c>
      <c r="M26" s="18">
        <f t="shared" si="5"/>
        <v>1539</v>
      </c>
    </row>
    <row r="27" spans="2:13" x14ac:dyDescent="0.2">
      <c r="B27" s="5">
        <v>25</v>
      </c>
      <c r="C27" s="18">
        <f t="shared" si="7"/>
        <v>39.0625</v>
      </c>
      <c r="D27" s="7">
        <f t="shared" si="1"/>
        <v>1445.8500000000001</v>
      </c>
      <c r="E27" s="6">
        <f t="shared" si="6"/>
        <v>24.097500000000004</v>
      </c>
      <c r="F27" s="5">
        <v>3.3775510204081631</v>
      </c>
      <c r="G27" s="7">
        <f t="shared" si="2"/>
        <v>2011.9259188944973</v>
      </c>
      <c r="H27" s="7">
        <f t="shared" si="4"/>
        <v>33.532098648241622</v>
      </c>
      <c r="I27" s="45">
        <v>48</v>
      </c>
      <c r="J27" s="43">
        <f>50 + ((POWER($I27/3,2))*$K$1)</f>
        <v>25650</v>
      </c>
      <c r="K27" s="6">
        <f t="shared" si="3"/>
        <v>427.5</v>
      </c>
      <c r="L27" s="45">
        <f t="shared" si="8"/>
        <v>100180.00000000001</v>
      </c>
      <c r="M27" s="18">
        <f t="shared" si="5"/>
        <v>1669.666666666667</v>
      </c>
    </row>
    <row r="28" spans="2:13" x14ac:dyDescent="0.2">
      <c r="B28" s="5">
        <v>26</v>
      </c>
      <c r="C28" s="18">
        <f t="shared" si="7"/>
        <v>42.25</v>
      </c>
      <c r="D28" s="7">
        <f t="shared" si="1"/>
        <v>1560.6000000000001</v>
      </c>
      <c r="E28" s="6">
        <f t="shared" si="6"/>
        <v>26.01</v>
      </c>
      <c r="F28" s="5">
        <v>3.3224489795918366</v>
      </c>
      <c r="G28" s="7">
        <f t="shared" ref="G28:G44" si="9">base+((POWER(B28/3.5,2)-3.9)*(base*0.2))</f>
        <v>2026.2122448979592</v>
      </c>
      <c r="H28" s="7">
        <f t="shared" si="4"/>
        <v>33.770204081632656</v>
      </c>
      <c r="I28" s="45">
        <v>50</v>
      </c>
      <c r="J28" s="43">
        <f>50 + ((POWER($I28/3,2))*$K$1)</f>
        <v>27827.777777777781</v>
      </c>
      <c r="K28" s="6">
        <f t="shared" si="3"/>
        <v>463.79629629629636</v>
      </c>
      <c r="L28" s="45">
        <f t="shared" si="8"/>
        <v>108339.99999999999</v>
      </c>
      <c r="M28" s="18">
        <f t="shared" si="5"/>
        <v>1805.6666666666665</v>
      </c>
    </row>
    <row r="29" spans="2:13" x14ac:dyDescent="0.2">
      <c r="B29" s="5">
        <v>27</v>
      </c>
      <c r="C29" s="18">
        <f t="shared" si="7"/>
        <v>45.5625</v>
      </c>
      <c r="D29" s="7">
        <f t="shared" si="1"/>
        <v>1679.8500000000001</v>
      </c>
      <c r="E29" s="6">
        <f t="shared" si="6"/>
        <v>27.997500000000002</v>
      </c>
      <c r="F29" s="5">
        <v>3.2673469387755101</v>
      </c>
      <c r="G29" s="7">
        <f t="shared" si="9"/>
        <v>2181.9673469387758</v>
      </c>
      <c r="H29" s="7">
        <f t="shared" si="4"/>
        <v>36.366122448979596</v>
      </c>
      <c r="I29" s="45">
        <v>52</v>
      </c>
      <c r="J29" s="43">
        <f>50 + ((POWER($I29/3,2))*$K$1)</f>
        <v>30094.444444444442</v>
      </c>
      <c r="K29" s="6">
        <f t="shared" si="3"/>
        <v>501.57407407407402</v>
      </c>
      <c r="L29" s="45">
        <f t="shared" si="8"/>
        <v>116820</v>
      </c>
      <c r="M29" s="18">
        <f t="shared" si="5"/>
        <v>1947</v>
      </c>
    </row>
    <row r="30" spans="2:13" x14ac:dyDescent="0.2">
      <c r="B30" s="5">
        <v>28</v>
      </c>
      <c r="C30" s="18">
        <f t="shared" si="7"/>
        <v>49</v>
      </c>
      <c r="D30" s="7">
        <f t="shared" si="1"/>
        <v>1803.6000000000001</v>
      </c>
      <c r="E30" s="6">
        <f t="shared" si="6"/>
        <v>30.060000000000002</v>
      </c>
      <c r="F30" s="5">
        <v>3.2122448979591836</v>
      </c>
      <c r="G30" s="7">
        <f t="shared" si="9"/>
        <v>2343.6</v>
      </c>
      <c r="H30" s="7">
        <f t="shared" si="4"/>
        <v>39.059999999999995</v>
      </c>
      <c r="I30" s="45">
        <v>54</v>
      </c>
      <c r="J30" s="43">
        <f>50 + ((POWER($I30/3,2))*$K$1)</f>
        <v>32450</v>
      </c>
      <c r="K30" s="6">
        <f t="shared" si="3"/>
        <v>540.83333333333337</v>
      </c>
      <c r="L30" s="45">
        <f t="shared" si="8"/>
        <v>125620.00000000003</v>
      </c>
      <c r="M30" s="18">
        <f t="shared" si="5"/>
        <v>2093.666666666667</v>
      </c>
    </row>
    <row r="31" spans="2:13" x14ac:dyDescent="0.2">
      <c r="B31" s="5">
        <v>29</v>
      </c>
      <c r="C31" s="18">
        <f t="shared" si="7"/>
        <v>52.5625</v>
      </c>
      <c r="D31" s="7">
        <f t="shared" si="1"/>
        <v>1931.8500000000001</v>
      </c>
      <c r="E31" s="6">
        <f t="shared" si="6"/>
        <v>32.197500000000005</v>
      </c>
      <c r="F31" s="5">
        <v>3.157142857142857</v>
      </c>
      <c r="G31" s="7">
        <f t="shared" si="9"/>
        <v>2511.1102040816327</v>
      </c>
      <c r="H31" s="7">
        <f t="shared" si="4"/>
        <v>41.851836734693876</v>
      </c>
      <c r="I31" s="45">
        <v>56</v>
      </c>
      <c r="J31" s="43">
        <f>50 + ((POWER($I31/3,2))*$K$1)</f>
        <v>34894.444444444453</v>
      </c>
      <c r="K31" s="6">
        <f t="shared" si="3"/>
        <v>581.57407407407425</v>
      </c>
      <c r="L31" s="45">
        <f t="shared" si="8"/>
        <v>134739.99999999997</v>
      </c>
      <c r="M31" s="18">
        <f t="shared" si="5"/>
        <v>2245.6666666666661</v>
      </c>
    </row>
    <row r="32" spans="2:13" x14ac:dyDescent="0.2">
      <c r="B32" s="5">
        <v>30</v>
      </c>
      <c r="C32" s="18">
        <f t="shared" si="7"/>
        <v>56.25</v>
      </c>
      <c r="D32" s="7">
        <f t="shared" si="1"/>
        <v>2064.6000000000004</v>
      </c>
      <c r="E32" s="6">
        <f t="shared" si="6"/>
        <v>34.410000000000004</v>
      </c>
      <c r="F32" s="5">
        <v>3.1020408163265305</v>
      </c>
      <c r="G32" s="7">
        <f t="shared" si="9"/>
        <v>2684.4979591836732</v>
      </c>
      <c r="H32" s="7">
        <f t="shared" si="4"/>
        <v>44.741632653061217</v>
      </c>
      <c r="I32" s="45">
        <v>58</v>
      </c>
      <c r="J32" s="43">
        <f>50 + ((POWER($I32/3,2))*$K$1)</f>
        <v>37427.777777777774</v>
      </c>
      <c r="K32" s="6">
        <f t="shared" si="3"/>
        <v>623.79629629629619</v>
      </c>
      <c r="L32" s="45">
        <f t="shared" si="8"/>
        <v>144180</v>
      </c>
      <c r="M32" s="18">
        <f t="shared" si="5"/>
        <v>2403</v>
      </c>
    </row>
    <row r="33" spans="2:13" x14ac:dyDescent="0.2">
      <c r="B33" s="5">
        <v>31</v>
      </c>
      <c r="C33" s="18">
        <f t="shared" si="7"/>
        <v>60.0625</v>
      </c>
      <c r="D33" s="7">
        <f t="shared" si="1"/>
        <v>2201.8500000000004</v>
      </c>
      <c r="E33" s="6">
        <f t="shared" si="6"/>
        <v>36.697500000000005</v>
      </c>
      <c r="F33" s="5">
        <v>3.046938775510204</v>
      </c>
      <c r="G33" s="7">
        <f t="shared" si="9"/>
        <v>2863.7632653061228</v>
      </c>
      <c r="H33" s="7">
        <f t="shared" si="4"/>
        <v>47.729387755102046</v>
      </c>
      <c r="I33" s="45">
        <v>60</v>
      </c>
      <c r="J33" s="43">
        <f>50 + ((POWER($I33/3,2))*$K$1)</f>
        <v>40050</v>
      </c>
      <c r="K33" s="6">
        <f t="shared" si="3"/>
        <v>667.5</v>
      </c>
      <c r="L33" s="45">
        <f t="shared" si="8"/>
        <v>153940</v>
      </c>
      <c r="M33" s="18">
        <f t="shared" si="5"/>
        <v>2565.6666666666665</v>
      </c>
    </row>
    <row r="34" spans="2:13" x14ac:dyDescent="0.2">
      <c r="B34" s="5">
        <v>32</v>
      </c>
      <c r="C34" s="18">
        <f t="shared" si="7"/>
        <v>64</v>
      </c>
      <c r="D34" s="7">
        <f t="shared" si="1"/>
        <v>2343.6</v>
      </c>
      <c r="E34" s="6">
        <f t="shared" si="6"/>
        <v>39.059999999999995</v>
      </c>
      <c r="F34" s="5">
        <v>2.9918367346938775</v>
      </c>
      <c r="G34" s="7">
        <f t="shared" si="9"/>
        <v>3048.9061224489792</v>
      </c>
      <c r="H34" s="7">
        <f t="shared" si="4"/>
        <v>50.815102040816321</v>
      </c>
      <c r="I34" s="45">
        <v>62</v>
      </c>
      <c r="J34" s="43">
        <f>50 + ((POWER($I34/3,2))*$K$1)</f>
        <v>42761.111111111117</v>
      </c>
      <c r="K34" s="6">
        <f t="shared" si="3"/>
        <v>712.68518518518533</v>
      </c>
      <c r="L34" s="45">
        <f t="shared" si="8"/>
        <v>164020</v>
      </c>
      <c r="M34" s="18">
        <f t="shared" si="5"/>
        <v>2733.6666666666665</v>
      </c>
    </row>
    <row r="35" spans="2:13" x14ac:dyDescent="0.2">
      <c r="B35" s="5">
        <v>33</v>
      </c>
      <c r="C35" s="18">
        <f t="shared" si="7"/>
        <v>68.0625</v>
      </c>
      <c r="D35" s="7">
        <f t="shared" si="1"/>
        <v>2489.85</v>
      </c>
      <c r="E35" s="6">
        <f t="shared" si="6"/>
        <v>41.497499999999995</v>
      </c>
      <c r="F35" s="5">
        <v>2.9367346938775509</v>
      </c>
      <c r="G35" s="7">
        <f t="shared" si="9"/>
        <v>3239.9265306122452</v>
      </c>
      <c r="H35" s="7">
        <f t="shared" si="4"/>
        <v>53.998775510204084</v>
      </c>
      <c r="I35" s="45">
        <v>64</v>
      </c>
      <c r="J35" s="43">
        <f>50 + ((POWER($I35/3,2))*$K$1)</f>
        <v>45561.111111111109</v>
      </c>
      <c r="K35" s="6">
        <f t="shared" si="3"/>
        <v>759.35185185185185</v>
      </c>
      <c r="L35" s="45">
        <f t="shared" si="8"/>
        <v>174420</v>
      </c>
      <c r="M35" s="18">
        <f t="shared" si="5"/>
        <v>2907</v>
      </c>
    </row>
    <row r="36" spans="2:13" x14ac:dyDescent="0.2">
      <c r="B36" s="5">
        <v>34</v>
      </c>
      <c r="C36" s="18">
        <f t="shared" si="7"/>
        <v>72.25</v>
      </c>
      <c r="D36" s="7">
        <f t="shared" si="1"/>
        <v>2640.6</v>
      </c>
      <c r="E36" s="6">
        <f t="shared" si="6"/>
        <v>44.01</v>
      </c>
      <c r="F36" s="5">
        <v>2.8816326530612244</v>
      </c>
      <c r="G36" s="7">
        <f t="shared" si="9"/>
        <v>3436.8244897959175</v>
      </c>
      <c r="H36" s="7">
        <f t="shared" si="4"/>
        <v>57.280408163265292</v>
      </c>
      <c r="I36" s="45">
        <v>66</v>
      </c>
      <c r="J36" s="43">
        <f>50 + ((POWER($I36/3,2))*$K$1)</f>
        <v>48450</v>
      </c>
      <c r="K36" s="6">
        <f t="shared" si="3"/>
        <v>807.5</v>
      </c>
      <c r="L36" s="45">
        <f t="shared" si="8"/>
        <v>185140.00000000003</v>
      </c>
      <c r="M36" s="18">
        <f t="shared" si="5"/>
        <v>3085.666666666667</v>
      </c>
    </row>
    <row r="37" spans="2:13" x14ac:dyDescent="0.2">
      <c r="B37" s="5">
        <v>35</v>
      </c>
      <c r="C37" s="18">
        <f t="shared" si="7"/>
        <v>76.5625</v>
      </c>
      <c r="D37" s="7">
        <f t="shared" ref="D37:D64" si="10">base+((C37-3.9) * (base*0.2))</f>
        <v>2795.85</v>
      </c>
      <c r="E37" s="6">
        <f t="shared" ref="E37:E64" si="11">D37/60</f>
        <v>46.597499999999997</v>
      </c>
      <c r="F37" s="5">
        <v>2.8265306122448979</v>
      </c>
      <c r="G37" s="7">
        <f t="shared" si="9"/>
        <v>3639.6</v>
      </c>
      <c r="H37" s="7">
        <f t="shared" si="4"/>
        <v>60.66</v>
      </c>
      <c r="I37" s="45">
        <v>68</v>
      </c>
      <c r="J37" s="43">
        <f>50 + ((POWER($I37/3,2))*$K$1)</f>
        <v>51427.777777777781</v>
      </c>
      <c r="K37" s="6">
        <f t="shared" si="3"/>
        <v>857.12962962962968</v>
      </c>
      <c r="L37" s="45">
        <f t="shared" si="8"/>
        <v>196179.99999999997</v>
      </c>
      <c r="M37" s="18">
        <f t="shared" si="5"/>
        <v>3269.6666666666661</v>
      </c>
    </row>
    <row r="38" spans="2:13" x14ac:dyDescent="0.2">
      <c r="B38" s="5">
        <v>36</v>
      </c>
      <c r="C38" s="18">
        <f t="shared" si="7"/>
        <v>81</v>
      </c>
      <c r="D38" s="7">
        <f t="shared" si="10"/>
        <v>2955.6</v>
      </c>
      <c r="E38" s="6">
        <f t="shared" si="11"/>
        <v>49.26</v>
      </c>
      <c r="F38" s="5">
        <v>2.7714285714285714</v>
      </c>
      <c r="G38" s="7">
        <f t="shared" si="9"/>
        <v>3848.25306122449</v>
      </c>
      <c r="H38" s="7">
        <f t="shared" si="4"/>
        <v>64.137551020408168</v>
      </c>
      <c r="I38" s="45">
        <v>70</v>
      </c>
      <c r="J38" s="43">
        <f>50 + ((POWER($I38/3,2))*$K$1)</f>
        <v>54494.444444444438</v>
      </c>
      <c r="K38" s="6">
        <f t="shared" si="3"/>
        <v>908.24074074074065</v>
      </c>
      <c r="L38" s="45">
        <f t="shared" ref="L38:L60" si="12">base + ((POWER(B38/1.5,2)*2)*($M$2*1))</f>
        <v>207540</v>
      </c>
      <c r="M38" s="18">
        <f t="shared" si="5"/>
        <v>3459</v>
      </c>
    </row>
    <row r="39" spans="2:13" x14ac:dyDescent="0.2">
      <c r="B39" s="5">
        <v>37</v>
      </c>
      <c r="C39" s="18">
        <f t="shared" si="7"/>
        <v>85.5625</v>
      </c>
      <c r="D39" s="7">
        <f t="shared" si="10"/>
        <v>3119.85</v>
      </c>
      <c r="E39" s="6">
        <f t="shared" si="11"/>
        <v>51.997499999999995</v>
      </c>
      <c r="F39" s="5">
        <v>2.7163265306122448</v>
      </c>
      <c r="G39" s="7">
        <f t="shared" si="9"/>
        <v>4062.7836734693874</v>
      </c>
      <c r="H39" s="7">
        <f t="shared" si="4"/>
        <v>67.713061224489792</v>
      </c>
      <c r="I39" s="45">
        <v>72</v>
      </c>
      <c r="J39" s="43">
        <f>50 + ((POWER($I39/3,2))*$K$1)</f>
        <v>57650</v>
      </c>
      <c r="K39" s="6">
        <f t="shared" si="3"/>
        <v>960.83333333333337</v>
      </c>
      <c r="L39" s="45">
        <f t="shared" si="12"/>
        <v>219220</v>
      </c>
      <c r="M39" s="18">
        <f t="shared" si="5"/>
        <v>3653.6666666666665</v>
      </c>
    </row>
    <row r="40" spans="2:13" x14ac:dyDescent="0.2">
      <c r="B40" s="5">
        <v>38</v>
      </c>
      <c r="C40" s="18">
        <f t="shared" si="7"/>
        <v>90.25</v>
      </c>
      <c r="D40" s="7">
        <f t="shared" si="10"/>
        <v>3288.6</v>
      </c>
      <c r="E40" s="6">
        <f t="shared" si="11"/>
        <v>54.809999999999995</v>
      </c>
      <c r="F40" s="5">
        <v>2.6612244897959183</v>
      </c>
      <c r="G40" s="7">
        <f t="shared" si="9"/>
        <v>4283.1918367346943</v>
      </c>
      <c r="H40" s="7">
        <f t="shared" si="4"/>
        <v>71.386530612244911</v>
      </c>
      <c r="I40" s="45">
        <v>74</v>
      </c>
      <c r="J40" s="43">
        <f>50 + ((POWER($I40/3,2))*$K$1)</f>
        <v>60894.444444444445</v>
      </c>
      <c r="K40" s="6">
        <f t="shared" si="3"/>
        <v>1014.9074074074074</v>
      </c>
      <c r="L40" s="45">
        <f t="shared" si="12"/>
        <v>231219.99999999997</v>
      </c>
      <c r="M40" s="18">
        <f t="shared" si="5"/>
        <v>3853.6666666666661</v>
      </c>
    </row>
    <row r="41" spans="2:13" x14ac:dyDescent="0.2">
      <c r="B41" s="5">
        <v>39</v>
      </c>
      <c r="C41" s="18">
        <f t="shared" si="7"/>
        <v>95.0625</v>
      </c>
      <c r="D41" s="7">
        <f t="shared" si="10"/>
        <v>3461.85</v>
      </c>
      <c r="E41" s="6">
        <f t="shared" si="11"/>
        <v>57.697499999999998</v>
      </c>
      <c r="F41" s="5">
        <v>2.6061224489795918</v>
      </c>
      <c r="G41" s="7">
        <f t="shared" si="9"/>
        <v>4509.4775510204072</v>
      </c>
      <c r="H41" s="7">
        <f t="shared" si="4"/>
        <v>75.157959183673455</v>
      </c>
      <c r="I41" s="45">
        <v>76</v>
      </c>
      <c r="J41" s="43">
        <f>50 + ((POWER($I41/3,2))*$K$1)</f>
        <v>64227.777777777774</v>
      </c>
      <c r="K41" s="6">
        <f t="shared" si="3"/>
        <v>1070.4629629629628</v>
      </c>
      <c r="L41" s="45">
        <f t="shared" si="12"/>
        <v>243540</v>
      </c>
      <c r="M41" s="18">
        <f t="shared" si="5"/>
        <v>4059</v>
      </c>
    </row>
    <row r="42" spans="2:13" x14ac:dyDescent="0.2">
      <c r="B42" s="5">
        <v>40</v>
      </c>
      <c r="C42" s="18">
        <f t="shared" si="7"/>
        <v>100</v>
      </c>
      <c r="D42" s="7">
        <f t="shared" si="10"/>
        <v>3639.6</v>
      </c>
      <c r="E42" s="6">
        <f t="shared" si="11"/>
        <v>60.66</v>
      </c>
      <c r="F42" s="5">
        <v>2.5510204081632653</v>
      </c>
      <c r="G42" s="7">
        <f t="shared" si="9"/>
        <v>4741.6408163265305</v>
      </c>
      <c r="H42" s="7">
        <f t="shared" si="4"/>
        <v>79.027346938775509</v>
      </c>
      <c r="I42" s="45">
        <v>78</v>
      </c>
      <c r="J42" s="43">
        <f>50 + ((POWER($I42/3,2))*$K$1)</f>
        <v>67650</v>
      </c>
      <c r="K42" s="6">
        <f t="shared" si="3"/>
        <v>1127.5</v>
      </c>
      <c r="L42" s="45">
        <f t="shared" si="12"/>
        <v>256180.00000000003</v>
      </c>
      <c r="M42" s="18">
        <f t="shared" si="5"/>
        <v>4269.666666666667</v>
      </c>
    </row>
    <row r="43" spans="2:13" x14ac:dyDescent="0.2">
      <c r="B43" s="5">
        <v>41</v>
      </c>
      <c r="C43" s="18">
        <f t="shared" si="7"/>
        <v>105.0625</v>
      </c>
      <c r="D43" s="7">
        <f t="shared" si="10"/>
        <v>3821.85</v>
      </c>
      <c r="E43" s="6">
        <f t="shared" si="11"/>
        <v>63.697499999999998</v>
      </c>
      <c r="F43" s="5">
        <v>2.4959183673469387</v>
      </c>
      <c r="G43" s="7">
        <f t="shared" si="9"/>
        <v>4979.6816326530607</v>
      </c>
      <c r="H43" s="7">
        <f t="shared" si="4"/>
        <v>82.994693877551015</v>
      </c>
      <c r="I43" s="45">
        <v>80</v>
      </c>
      <c r="J43" s="43">
        <f>50 + ((POWER($I43/3,2))*$K$1)</f>
        <v>71161.111111111124</v>
      </c>
      <c r="K43" s="6">
        <f t="shared" si="3"/>
        <v>1186.0185185185187</v>
      </c>
      <c r="L43" s="45">
        <f t="shared" si="12"/>
        <v>269140</v>
      </c>
      <c r="M43" s="18">
        <f t="shared" si="5"/>
        <v>4485.666666666667</v>
      </c>
    </row>
    <row r="44" spans="2:13" x14ac:dyDescent="0.2">
      <c r="B44" s="5">
        <v>42</v>
      </c>
      <c r="C44" s="18">
        <f t="shared" si="7"/>
        <v>110.25</v>
      </c>
      <c r="D44" s="7">
        <f t="shared" si="10"/>
        <v>4008.6</v>
      </c>
      <c r="E44" s="6">
        <f t="shared" si="11"/>
        <v>66.81</v>
      </c>
      <c r="F44" s="5">
        <v>2.4408163265306122</v>
      </c>
      <c r="G44" s="7">
        <f t="shared" si="9"/>
        <v>5223.5999999999995</v>
      </c>
      <c r="H44" s="7">
        <f t="shared" si="4"/>
        <v>87.059999999999988</v>
      </c>
      <c r="I44" s="45">
        <v>82</v>
      </c>
      <c r="J44" s="43">
        <f>50 + ((POWER($I44/3,2))*$K$1)</f>
        <v>74761.111111111109</v>
      </c>
      <c r="K44" s="6">
        <f t="shared" si="3"/>
        <v>1246.0185185185185</v>
      </c>
      <c r="L44" s="45">
        <f t="shared" si="12"/>
        <v>282420</v>
      </c>
      <c r="M44" s="18">
        <f t="shared" si="5"/>
        <v>4707</v>
      </c>
    </row>
    <row r="45" spans="2:13" x14ac:dyDescent="0.2">
      <c r="B45" s="5">
        <v>43</v>
      </c>
      <c r="C45" s="18">
        <f t="shared" si="7"/>
        <v>115.5625</v>
      </c>
      <c r="D45" s="7">
        <f t="shared" si="10"/>
        <v>4199.8500000000004</v>
      </c>
      <c r="E45" s="6">
        <f t="shared" si="11"/>
        <v>69.997500000000002</v>
      </c>
      <c r="F45" s="5">
        <v>2.3857142857142857</v>
      </c>
      <c r="G45" s="7">
        <f t="shared" ref="G45:G57" si="13">base+((POWER(B45/4,2)-3.9)*(base*0.2))</f>
        <v>4199.8500000000004</v>
      </c>
      <c r="H45" s="7">
        <f t="shared" si="4"/>
        <v>69.997500000000002</v>
      </c>
      <c r="I45" s="45">
        <v>84</v>
      </c>
      <c r="J45" s="43">
        <f>50 + ((POWER($I45/3,2))*$K$1)</f>
        <v>78450</v>
      </c>
      <c r="K45" s="6">
        <f t="shared" si="3"/>
        <v>1307.5</v>
      </c>
      <c r="L45" s="45">
        <f t="shared" si="12"/>
        <v>296020</v>
      </c>
      <c r="M45" s="18">
        <f t="shared" si="5"/>
        <v>4933.666666666667</v>
      </c>
    </row>
    <row r="46" spans="2:13" x14ac:dyDescent="0.2">
      <c r="B46" s="5">
        <v>44</v>
      </c>
      <c r="C46" s="18">
        <f t="shared" si="7"/>
        <v>121</v>
      </c>
      <c r="D46" s="7">
        <f t="shared" si="10"/>
        <v>4395.5999999999995</v>
      </c>
      <c r="E46" s="6">
        <f t="shared" si="11"/>
        <v>73.259999999999991</v>
      </c>
      <c r="F46" s="5">
        <v>2.3306122448979592</v>
      </c>
      <c r="G46" s="7">
        <f t="shared" si="13"/>
        <v>4395.5999999999995</v>
      </c>
      <c r="H46" s="7">
        <f t="shared" si="4"/>
        <v>73.259999999999991</v>
      </c>
      <c r="I46" s="45">
        <v>86</v>
      </c>
      <c r="J46" s="43">
        <f>50 + ((POWER($I46/3,2))*$K$1)</f>
        <v>82227.777777777781</v>
      </c>
      <c r="K46" s="6">
        <f t="shared" si="3"/>
        <v>1370.462962962963</v>
      </c>
      <c r="L46" s="45">
        <f t="shared" si="12"/>
        <v>309939.99999999994</v>
      </c>
      <c r="M46" s="18">
        <f t="shared" si="5"/>
        <v>5165.6666666666661</v>
      </c>
    </row>
    <row r="47" spans="2:13" x14ac:dyDescent="0.2">
      <c r="B47" s="5">
        <v>45</v>
      </c>
      <c r="C47" s="18">
        <f t="shared" si="7"/>
        <v>126.5625</v>
      </c>
      <c r="D47" s="7">
        <f t="shared" si="10"/>
        <v>4595.8499999999995</v>
      </c>
      <c r="E47" s="6">
        <f t="shared" si="11"/>
        <v>76.597499999999997</v>
      </c>
      <c r="F47" s="5">
        <v>2.2755102040816326</v>
      </c>
      <c r="G47" s="7">
        <f t="shared" si="13"/>
        <v>4595.8499999999995</v>
      </c>
      <c r="H47" s="7">
        <f t="shared" si="4"/>
        <v>76.597499999999997</v>
      </c>
      <c r="I47" s="45">
        <v>88</v>
      </c>
      <c r="J47" s="43">
        <f>50 + ((POWER($I47/3,2))*$K$1)</f>
        <v>86094.444444444438</v>
      </c>
      <c r="K47" s="6">
        <f t="shared" si="3"/>
        <v>1434.9074074074074</v>
      </c>
      <c r="L47" s="45">
        <f t="shared" si="12"/>
        <v>324180</v>
      </c>
      <c r="M47" s="18">
        <f t="shared" si="5"/>
        <v>5403</v>
      </c>
    </row>
    <row r="48" spans="2:13" x14ac:dyDescent="0.2">
      <c r="B48" s="5">
        <v>46</v>
      </c>
      <c r="C48" s="18">
        <f t="shared" si="7"/>
        <v>132.25</v>
      </c>
      <c r="D48" s="7">
        <f t="shared" si="10"/>
        <v>4800.5999999999995</v>
      </c>
      <c r="E48" s="6">
        <f t="shared" si="11"/>
        <v>80.009999999999991</v>
      </c>
      <c r="F48" s="5">
        <v>2.2204081632653061</v>
      </c>
      <c r="G48" s="7">
        <f t="shared" si="13"/>
        <v>4800.5999999999995</v>
      </c>
      <c r="H48" s="7">
        <f t="shared" si="4"/>
        <v>80.009999999999991</v>
      </c>
      <c r="I48" s="45">
        <v>90</v>
      </c>
      <c r="J48" s="43">
        <f>50 + ((POWER($I48/3,2))*$K$1)</f>
        <v>90050</v>
      </c>
      <c r="K48" s="6">
        <f t="shared" si="3"/>
        <v>1500.8333333333333</v>
      </c>
      <c r="L48" s="45">
        <f t="shared" si="12"/>
        <v>338740.00000000006</v>
      </c>
      <c r="M48" s="18">
        <f t="shared" si="5"/>
        <v>5645.6666666666679</v>
      </c>
    </row>
    <row r="49" spans="2:13" x14ac:dyDescent="0.2">
      <c r="B49" s="5">
        <v>47</v>
      </c>
      <c r="C49" s="18">
        <f t="shared" si="7"/>
        <v>138.0625</v>
      </c>
      <c r="D49" s="7">
        <f t="shared" si="10"/>
        <v>5009.8499999999995</v>
      </c>
      <c r="E49" s="6">
        <f t="shared" si="11"/>
        <v>83.497499999999988</v>
      </c>
      <c r="F49" s="5">
        <v>2.1653061224489796</v>
      </c>
      <c r="G49" s="7">
        <f t="shared" si="13"/>
        <v>5009.8499999999995</v>
      </c>
      <c r="H49" s="7">
        <f t="shared" si="4"/>
        <v>83.497499999999988</v>
      </c>
      <c r="I49" s="45">
        <v>92</v>
      </c>
      <c r="J49" s="43">
        <f>50 + ((POWER($I49/3,2))*$K$1)</f>
        <v>94094.444444444453</v>
      </c>
      <c r="K49" s="6">
        <f t="shared" si="3"/>
        <v>1568.2407407407409</v>
      </c>
      <c r="L49" s="45">
        <f t="shared" si="12"/>
        <v>353620</v>
      </c>
      <c r="M49" s="18">
        <f t="shared" si="5"/>
        <v>5893.666666666667</v>
      </c>
    </row>
    <row r="50" spans="2:13" x14ac:dyDescent="0.2">
      <c r="B50" s="5">
        <v>48</v>
      </c>
      <c r="C50" s="18">
        <f t="shared" si="7"/>
        <v>144</v>
      </c>
      <c r="D50" s="7">
        <f t="shared" si="10"/>
        <v>5223.5999999999995</v>
      </c>
      <c r="E50" s="6">
        <f t="shared" si="11"/>
        <v>87.059999999999988</v>
      </c>
      <c r="F50" s="5">
        <v>2.1102040816326531</v>
      </c>
      <c r="G50" s="7">
        <f t="shared" si="13"/>
        <v>5223.5999999999995</v>
      </c>
      <c r="H50" s="7">
        <f t="shared" si="4"/>
        <v>87.059999999999988</v>
      </c>
      <c r="I50" s="45">
        <v>94</v>
      </c>
      <c r="J50" s="43">
        <f>50 + ((POWER($I50/3,2))*$K$1)</f>
        <v>98227.777777777766</v>
      </c>
      <c r="K50" s="6">
        <f t="shared" si="3"/>
        <v>1637.1296296296293</v>
      </c>
      <c r="L50" s="45">
        <f t="shared" si="12"/>
        <v>368820</v>
      </c>
      <c r="M50" s="18">
        <f t="shared" si="5"/>
        <v>6147</v>
      </c>
    </row>
    <row r="51" spans="2:13" x14ac:dyDescent="0.2">
      <c r="B51" s="5">
        <v>49</v>
      </c>
      <c r="C51" s="18">
        <f t="shared" si="7"/>
        <v>150.0625</v>
      </c>
      <c r="D51" s="7">
        <f t="shared" si="10"/>
        <v>5441.8499999999995</v>
      </c>
      <c r="E51" s="6">
        <f t="shared" si="11"/>
        <v>90.697499999999991</v>
      </c>
      <c r="F51" s="5">
        <v>2.0551020408163265</v>
      </c>
      <c r="G51" s="7">
        <f t="shared" si="13"/>
        <v>5441.8499999999995</v>
      </c>
      <c r="H51" s="7">
        <f t="shared" si="4"/>
        <v>90.697499999999991</v>
      </c>
      <c r="I51" s="45">
        <v>96</v>
      </c>
      <c r="J51" s="43">
        <f>50 + ((POWER($I51/3,2))*$K$1)</f>
        <v>102450</v>
      </c>
      <c r="K51" s="6">
        <f t="shared" si="3"/>
        <v>1707.5</v>
      </c>
      <c r="L51" s="45">
        <f t="shared" si="12"/>
        <v>384339.99999999988</v>
      </c>
      <c r="M51" s="18">
        <f t="shared" si="5"/>
        <v>6405.6666666666652</v>
      </c>
    </row>
    <row r="52" spans="2:13" x14ac:dyDescent="0.2">
      <c r="B52" s="5">
        <v>50</v>
      </c>
      <c r="C52" s="18">
        <f t="shared" si="7"/>
        <v>156.25</v>
      </c>
      <c r="D52" s="7">
        <f t="shared" si="10"/>
        <v>5664.5999999999995</v>
      </c>
      <c r="E52" s="6">
        <f t="shared" si="11"/>
        <v>94.41</v>
      </c>
      <c r="F52" s="5">
        <v>2</v>
      </c>
      <c r="G52" s="7">
        <f t="shared" si="13"/>
        <v>5664.5999999999995</v>
      </c>
      <c r="H52" s="7">
        <f t="shared" si="4"/>
        <v>94.41</v>
      </c>
      <c r="I52" s="45">
        <v>98</v>
      </c>
      <c r="J52" s="43">
        <f>50 + ((POWER($I52/3,2))*$K$1)</f>
        <v>106761.11111111108</v>
      </c>
      <c r="K52" s="6">
        <f t="shared" si="3"/>
        <v>1779.3518518518513</v>
      </c>
      <c r="L52" s="45">
        <f t="shared" si="12"/>
        <v>400180.00000000006</v>
      </c>
      <c r="M52" s="18">
        <f t="shared" si="5"/>
        <v>6669.6666666666679</v>
      </c>
    </row>
    <row r="53" spans="2:13" x14ac:dyDescent="0.2">
      <c r="B53" s="5">
        <v>51</v>
      </c>
      <c r="C53" s="18">
        <f t="shared" si="7"/>
        <v>162.5625</v>
      </c>
      <c r="D53" s="7">
        <f t="shared" si="10"/>
        <v>5891.8499999999995</v>
      </c>
      <c r="E53" s="6">
        <f t="shared" si="11"/>
        <v>98.197499999999991</v>
      </c>
      <c r="F53" s="6"/>
      <c r="G53" s="7">
        <f t="shared" si="13"/>
        <v>5891.8499999999995</v>
      </c>
      <c r="H53" s="7"/>
      <c r="I53" s="45">
        <v>100</v>
      </c>
      <c r="J53" s="43">
        <f>50 + ((POWER($I53/3,2))*$K$1)</f>
        <v>111161.11111111112</v>
      </c>
      <c r="K53" s="6">
        <f t="shared" si="3"/>
        <v>1852.6851851851854</v>
      </c>
      <c r="L53" s="45">
        <f t="shared" si="12"/>
        <v>416340</v>
      </c>
      <c r="M53" s="18">
        <f t="shared" si="5"/>
        <v>6939</v>
      </c>
    </row>
    <row r="54" spans="2:13" x14ac:dyDescent="0.2">
      <c r="B54" s="5">
        <v>52</v>
      </c>
      <c r="C54" s="18">
        <f t="shared" si="7"/>
        <v>169</v>
      </c>
      <c r="D54" s="7">
        <f t="shared" si="10"/>
        <v>6123.5999999999995</v>
      </c>
      <c r="E54" s="6">
        <f t="shared" si="11"/>
        <v>102.05999999999999</v>
      </c>
      <c r="F54" s="6"/>
      <c r="G54" s="7">
        <f t="shared" si="13"/>
        <v>6123.5999999999995</v>
      </c>
      <c r="H54" s="7"/>
      <c r="I54" s="45"/>
      <c r="K54" s="6"/>
      <c r="L54" s="45">
        <f t="shared" si="12"/>
        <v>432819.99999999994</v>
      </c>
      <c r="M54" s="18">
        <f t="shared" si="5"/>
        <v>7213.6666666666661</v>
      </c>
    </row>
    <row r="55" spans="2:13" x14ac:dyDescent="0.2">
      <c r="B55" s="5">
        <v>53</v>
      </c>
      <c r="C55" s="18">
        <f t="shared" si="7"/>
        <v>175.5625</v>
      </c>
      <c r="D55" s="7">
        <f t="shared" si="10"/>
        <v>6359.8499999999995</v>
      </c>
      <c r="E55" s="6">
        <f t="shared" si="11"/>
        <v>105.99749999999999</v>
      </c>
      <c r="F55" s="6"/>
      <c r="G55" s="7">
        <f t="shared" si="13"/>
        <v>6359.8499999999995</v>
      </c>
      <c r="H55" s="7"/>
      <c r="I55" s="45"/>
      <c r="K55" s="6"/>
      <c r="L55" s="45">
        <f t="shared" si="12"/>
        <v>449620.00000000006</v>
      </c>
      <c r="M55" s="18">
        <f t="shared" si="5"/>
        <v>7493.6666666666679</v>
      </c>
    </row>
    <row r="56" spans="2:13" x14ac:dyDescent="0.2">
      <c r="B56" s="5">
        <v>54</v>
      </c>
      <c r="C56" s="18">
        <f t="shared" si="7"/>
        <v>182.25</v>
      </c>
      <c r="D56" s="7">
        <f t="shared" si="10"/>
        <v>6600.5999999999995</v>
      </c>
      <c r="E56" s="6">
        <f t="shared" si="11"/>
        <v>110.00999999999999</v>
      </c>
      <c r="F56" s="6"/>
      <c r="G56" s="7">
        <f t="shared" si="13"/>
        <v>6600.5999999999995</v>
      </c>
      <c r="H56" s="7"/>
      <c r="I56" s="45"/>
      <c r="K56" s="6"/>
      <c r="L56" s="45">
        <f t="shared" si="12"/>
        <v>466740</v>
      </c>
      <c r="M56" s="18">
        <f t="shared" si="5"/>
        <v>7779</v>
      </c>
    </row>
    <row r="57" spans="2:13" x14ac:dyDescent="0.2">
      <c r="B57" s="5">
        <v>55</v>
      </c>
      <c r="C57" s="18">
        <f t="shared" si="7"/>
        <v>189.0625</v>
      </c>
      <c r="D57" s="7">
        <f t="shared" si="10"/>
        <v>6845.8499999999995</v>
      </c>
      <c r="E57" s="6">
        <f t="shared" si="11"/>
        <v>114.0975</v>
      </c>
      <c r="F57" s="6"/>
      <c r="G57" s="7">
        <f t="shared" si="13"/>
        <v>6845.8499999999995</v>
      </c>
      <c r="H57" s="7"/>
      <c r="I57" s="45"/>
      <c r="K57" s="6"/>
      <c r="L57" s="45">
        <f t="shared" si="12"/>
        <v>484179.99999999994</v>
      </c>
      <c r="M57" s="18">
        <f t="shared" si="5"/>
        <v>8069.6666666666661</v>
      </c>
    </row>
    <row r="58" spans="2:13" x14ac:dyDescent="0.2">
      <c r="B58" s="5">
        <v>56</v>
      </c>
      <c r="C58" s="18">
        <f t="shared" si="7"/>
        <v>196</v>
      </c>
      <c r="D58" s="7">
        <f t="shared" si="10"/>
        <v>7095.5999999999995</v>
      </c>
      <c r="E58" s="6">
        <f t="shared" si="11"/>
        <v>118.25999999999999</v>
      </c>
      <c r="F58" s="6"/>
      <c r="G58" s="7">
        <f>base+((POWER(B58/4,2)/2) * (base*0.2))</f>
        <v>3708</v>
      </c>
      <c r="H58" s="7"/>
      <c r="I58" s="45"/>
      <c r="K58" s="6"/>
      <c r="L58" s="45">
        <f t="shared" si="12"/>
        <v>501940.00000000012</v>
      </c>
      <c r="M58" s="18">
        <f t="shared" si="5"/>
        <v>8365.6666666666679</v>
      </c>
    </row>
    <row r="59" spans="2:13" x14ac:dyDescent="0.2">
      <c r="B59" s="5">
        <v>57</v>
      </c>
      <c r="C59" s="18">
        <f t="shared" si="7"/>
        <v>203.0625</v>
      </c>
      <c r="D59" s="7">
        <f t="shared" si="10"/>
        <v>7349.8499999999995</v>
      </c>
      <c r="E59" s="6">
        <f t="shared" si="11"/>
        <v>122.49749999999999</v>
      </c>
      <c r="F59" s="6"/>
      <c r="G59" s="7">
        <f>base+((POWER(B59/4,2)/2) * (base*0.2))</f>
        <v>3835.125</v>
      </c>
      <c r="H59" s="7"/>
      <c r="I59" s="45"/>
      <c r="K59" s="6"/>
      <c r="L59" s="45">
        <f t="shared" si="12"/>
        <v>520020</v>
      </c>
      <c r="M59" s="18">
        <f t="shared" si="5"/>
        <v>8667</v>
      </c>
    </row>
    <row r="60" spans="2:13" x14ac:dyDescent="0.2">
      <c r="B60" s="5">
        <v>58</v>
      </c>
      <c r="C60" s="18">
        <f t="shared" si="7"/>
        <v>210.25</v>
      </c>
      <c r="D60" s="7">
        <f t="shared" si="10"/>
        <v>7608.5999999999995</v>
      </c>
      <c r="E60" s="6">
        <f t="shared" si="11"/>
        <v>126.80999999999999</v>
      </c>
      <c r="F60" s="6"/>
      <c r="G60" s="7">
        <f>base+((POWER(B60/4,2)/2) * (base*0.2))</f>
        <v>3964.5</v>
      </c>
      <c r="H60" s="7"/>
      <c r="I60" s="45"/>
      <c r="K60" s="6"/>
      <c r="L60" s="45">
        <f t="shared" si="12"/>
        <v>538419.99999999988</v>
      </c>
      <c r="M60" s="18"/>
    </row>
    <row r="61" spans="2:13" x14ac:dyDescent="0.2">
      <c r="B61" s="5">
        <v>59</v>
      </c>
      <c r="C61" s="18">
        <f t="shared" si="7"/>
        <v>217.5625</v>
      </c>
      <c r="D61" s="7">
        <f t="shared" si="10"/>
        <v>7871.8499999999995</v>
      </c>
      <c r="E61" s="6">
        <f t="shared" si="11"/>
        <v>131.19749999999999</v>
      </c>
      <c r="F61" s="6"/>
      <c r="G61" s="7">
        <f>base+((POWER(B61/4,2)/2) * (base*0.2))</f>
        <v>4096.125</v>
      </c>
      <c r="H61" s="7"/>
      <c r="I61" s="45"/>
      <c r="K61" s="6"/>
      <c r="L61" s="45">
        <f>base + ((POWER(B61/2,2)*3)*($M$2*1))</f>
        <v>470115</v>
      </c>
      <c r="M61" s="18"/>
    </row>
    <row r="62" spans="2:13" x14ac:dyDescent="0.2">
      <c r="B62" s="5">
        <v>60</v>
      </c>
      <c r="C62" s="18">
        <f t="shared" si="7"/>
        <v>225</v>
      </c>
      <c r="D62" s="7">
        <f t="shared" si="10"/>
        <v>8139.5999999999995</v>
      </c>
      <c r="E62" s="6">
        <f t="shared" si="11"/>
        <v>135.66</v>
      </c>
      <c r="F62" s="6"/>
      <c r="G62" s="7">
        <f>base+((POWER(B62/4,2)/2) * (base*0.2))</f>
        <v>4230</v>
      </c>
      <c r="H62" s="7"/>
      <c r="I62" s="45"/>
      <c r="K62" s="6"/>
      <c r="L62" s="45">
        <f>base + ((POWER(B62/2,2)*3)*($M$2*1))</f>
        <v>486180</v>
      </c>
      <c r="M62" s="18"/>
    </row>
    <row r="63" spans="2:13" x14ac:dyDescent="0.2">
      <c r="B63" s="5">
        <v>61</v>
      </c>
      <c r="C63" s="18">
        <f t="shared" si="7"/>
        <v>232.5625</v>
      </c>
      <c r="D63" s="7">
        <f t="shared" si="10"/>
        <v>8411.85</v>
      </c>
      <c r="E63" s="6">
        <f t="shared" si="11"/>
        <v>140.19750000000002</v>
      </c>
      <c r="F63" s="6"/>
      <c r="G63" s="7">
        <f>base+((POWER(B63/4,2)-3.9) * (base*0.2))</f>
        <v>8411.85</v>
      </c>
      <c r="H63" s="7"/>
      <c r="I63" s="45"/>
      <c r="K63" s="6"/>
      <c r="L63" s="45">
        <f>base + ((POWER(B63/4,2))*($M$2*0.5))</f>
        <v>21110.625</v>
      </c>
      <c r="M63" s="18"/>
    </row>
    <row r="64" spans="2:13" x14ac:dyDescent="0.2">
      <c r="B64" s="5">
        <v>62</v>
      </c>
      <c r="C64" s="18">
        <f t="shared" si="7"/>
        <v>240.25</v>
      </c>
      <c r="D64" s="7">
        <f t="shared" si="10"/>
        <v>8688.6</v>
      </c>
      <c r="E64" s="6">
        <f t="shared" si="11"/>
        <v>144.81</v>
      </c>
      <c r="F64" s="6"/>
      <c r="G64" s="6"/>
      <c r="H64" s="6"/>
      <c r="I64" s="46"/>
      <c r="L64" s="45">
        <f>base + ((POWER(B64/4,2))*($M$2*0.5))</f>
        <v>21802.5</v>
      </c>
      <c r="M6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53"/>
  <sheetViews>
    <sheetView workbookViewId="0">
      <selection activeCell="C4" sqref="C4"/>
    </sheetView>
  </sheetViews>
  <sheetFormatPr defaultRowHeight="12" x14ac:dyDescent="0.3"/>
  <cols>
    <col min="1" max="3" width="9" style="8"/>
    <col min="4" max="4" width="9" style="9"/>
    <col min="5" max="5" width="9" style="8"/>
    <col min="6" max="6" width="9" style="13"/>
    <col min="7" max="7" width="9" style="8"/>
    <col min="8" max="8" width="9" style="9"/>
    <col min="9" max="9" width="9" style="17"/>
    <col min="10" max="10" width="9" style="13"/>
    <col min="11" max="11" width="9" style="8"/>
    <col min="12" max="12" width="9" style="13"/>
    <col min="13" max="16384" width="9" style="8"/>
  </cols>
  <sheetData>
    <row r="1" spans="2:12" x14ac:dyDescent="0.3">
      <c r="B1" s="8" t="s">
        <v>18</v>
      </c>
      <c r="C1" s="8">
        <v>1</v>
      </c>
      <c r="E1" s="8">
        <v>1.5</v>
      </c>
      <c r="G1" s="8">
        <v>2</v>
      </c>
      <c r="I1" s="17">
        <v>3</v>
      </c>
      <c r="K1" s="8">
        <v>5</v>
      </c>
    </row>
    <row r="2" spans="2:12" x14ac:dyDescent="0.3">
      <c r="C2" s="8" t="s">
        <v>13</v>
      </c>
      <c r="D2" s="9" t="s">
        <v>19</v>
      </c>
      <c r="E2" s="8" t="s">
        <v>14</v>
      </c>
      <c r="F2" s="13" t="s">
        <v>19</v>
      </c>
      <c r="G2" s="8" t="s">
        <v>15</v>
      </c>
      <c r="H2" s="9" t="s">
        <v>19</v>
      </c>
      <c r="I2" s="17" t="s">
        <v>16</v>
      </c>
      <c r="J2" s="13" t="s">
        <v>19</v>
      </c>
      <c r="K2" s="8" t="s">
        <v>17</v>
      </c>
      <c r="L2" s="13" t="s">
        <v>19</v>
      </c>
    </row>
    <row r="3" spans="2:12" s="12" customFormat="1" ht="12.75" thickBot="1" x14ac:dyDescent="0.35">
      <c r="B3" s="8" t="s">
        <v>31</v>
      </c>
      <c r="C3" s="12">
        <v>1000</v>
      </c>
      <c r="E3" s="12">
        <v>500</v>
      </c>
      <c r="F3" s="14"/>
      <c r="G3" s="12">
        <v>50</v>
      </c>
      <c r="I3" s="14">
        <v>35</v>
      </c>
      <c r="J3" s="14"/>
      <c r="K3" s="12">
        <v>10</v>
      </c>
      <c r="L3" s="14"/>
    </row>
    <row r="4" spans="2:12" s="19" customFormat="1" x14ac:dyDescent="0.3">
      <c r="B4" s="19">
        <v>1</v>
      </c>
      <c r="C4" s="19">
        <f t="shared" ref="C4:C23" si="0">$C$3+($B4 * ($C$3/2))</f>
        <v>1500</v>
      </c>
      <c r="D4" s="20">
        <f>C4*$C$1</f>
        <v>1500</v>
      </c>
      <c r="E4" s="19">
        <f>$E$3+($B4 * ($E$3/2))</f>
        <v>750</v>
      </c>
      <c r="F4" s="21">
        <f>E4*$E$1</f>
        <v>1125</v>
      </c>
      <c r="H4" s="20"/>
      <c r="I4" s="22"/>
      <c r="J4" s="21"/>
      <c r="L4" s="21"/>
    </row>
    <row r="5" spans="2:12" x14ac:dyDescent="0.3">
      <c r="B5" s="8">
        <v>2</v>
      </c>
      <c r="C5" s="8">
        <f t="shared" si="0"/>
        <v>2000</v>
      </c>
      <c r="D5" s="9">
        <f t="shared" ref="D5:D53" si="1">C5*$C$1</f>
        <v>2000</v>
      </c>
      <c r="E5" s="8">
        <f t="shared" ref="E5:E53" si="2">$E$3+($B5 * ($E$3/2))</f>
        <v>1000</v>
      </c>
      <c r="F5" s="13">
        <f t="shared" ref="F5:F53" si="3">E5*$E$1</f>
        <v>1500</v>
      </c>
    </row>
    <row r="6" spans="2:12" x14ac:dyDescent="0.3">
      <c r="B6" s="8">
        <v>3</v>
      </c>
      <c r="C6" s="8">
        <f t="shared" si="0"/>
        <v>2500</v>
      </c>
      <c r="D6" s="9">
        <f t="shared" si="1"/>
        <v>2500</v>
      </c>
      <c r="E6" s="8">
        <f t="shared" si="2"/>
        <v>1250</v>
      </c>
      <c r="F6" s="13">
        <f t="shared" si="3"/>
        <v>1875</v>
      </c>
    </row>
    <row r="7" spans="2:12" x14ac:dyDescent="0.3">
      <c r="B7" s="8">
        <v>4</v>
      </c>
      <c r="C7" s="8">
        <f t="shared" si="0"/>
        <v>3000</v>
      </c>
      <c r="D7" s="9">
        <f t="shared" si="1"/>
        <v>3000</v>
      </c>
      <c r="E7" s="8">
        <f t="shared" si="2"/>
        <v>1500</v>
      </c>
      <c r="F7" s="13">
        <f t="shared" si="3"/>
        <v>2250</v>
      </c>
    </row>
    <row r="8" spans="2:12" x14ac:dyDescent="0.3">
      <c r="B8" s="8">
        <v>5</v>
      </c>
      <c r="C8" s="8">
        <f t="shared" si="0"/>
        <v>3500</v>
      </c>
      <c r="D8" s="9">
        <f t="shared" si="1"/>
        <v>3500</v>
      </c>
      <c r="E8" s="8">
        <f t="shared" si="2"/>
        <v>1750</v>
      </c>
      <c r="F8" s="13">
        <f t="shared" si="3"/>
        <v>2625</v>
      </c>
    </row>
    <row r="9" spans="2:12" x14ac:dyDescent="0.3">
      <c r="B9" s="8">
        <v>6</v>
      </c>
      <c r="C9" s="8">
        <f t="shared" si="0"/>
        <v>4000</v>
      </c>
      <c r="D9" s="9">
        <f t="shared" si="1"/>
        <v>4000</v>
      </c>
      <c r="E9" s="8">
        <f t="shared" si="2"/>
        <v>2000</v>
      </c>
      <c r="F9" s="13">
        <f t="shared" si="3"/>
        <v>3000</v>
      </c>
    </row>
    <row r="10" spans="2:12" x14ac:dyDescent="0.3">
      <c r="B10" s="8">
        <v>7</v>
      </c>
      <c r="C10" s="8">
        <f t="shared" si="0"/>
        <v>4500</v>
      </c>
      <c r="D10" s="9">
        <f t="shared" si="1"/>
        <v>4500</v>
      </c>
      <c r="E10" s="8">
        <f t="shared" si="2"/>
        <v>2250</v>
      </c>
      <c r="F10" s="13">
        <f t="shared" si="3"/>
        <v>3375</v>
      </c>
    </row>
    <row r="11" spans="2:12" x14ac:dyDescent="0.3">
      <c r="B11" s="8">
        <v>8</v>
      </c>
      <c r="C11" s="8">
        <f t="shared" si="0"/>
        <v>5000</v>
      </c>
      <c r="D11" s="9">
        <f t="shared" si="1"/>
        <v>5000</v>
      </c>
      <c r="E11" s="8">
        <f t="shared" si="2"/>
        <v>2500</v>
      </c>
      <c r="F11" s="13">
        <f t="shared" si="3"/>
        <v>3750</v>
      </c>
    </row>
    <row r="12" spans="2:12" x14ac:dyDescent="0.3">
      <c r="B12" s="8">
        <v>9</v>
      </c>
      <c r="C12" s="8">
        <f t="shared" si="0"/>
        <v>5500</v>
      </c>
      <c r="D12" s="9">
        <f t="shared" si="1"/>
        <v>5500</v>
      </c>
      <c r="E12" s="8">
        <f t="shared" si="2"/>
        <v>2750</v>
      </c>
      <c r="F12" s="13">
        <f t="shared" si="3"/>
        <v>4125</v>
      </c>
      <c r="G12" s="11"/>
    </row>
    <row r="13" spans="2:12" x14ac:dyDescent="0.3">
      <c r="B13" s="8">
        <v>10</v>
      </c>
      <c r="C13" s="8">
        <f t="shared" si="0"/>
        <v>6000</v>
      </c>
      <c r="D13" s="9">
        <f t="shared" si="1"/>
        <v>6000</v>
      </c>
      <c r="E13" s="8">
        <f t="shared" si="2"/>
        <v>3000</v>
      </c>
      <c r="F13" s="13">
        <f t="shared" si="3"/>
        <v>4500</v>
      </c>
      <c r="G13" s="11"/>
    </row>
    <row r="14" spans="2:12" s="10" customFormat="1" x14ac:dyDescent="0.3">
      <c r="B14" s="10">
        <v>11</v>
      </c>
      <c r="C14" s="10">
        <f t="shared" si="0"/>
        <v>6500</v>
      </c>
      <c r="D14" s="9">
        <f t="shared" si="1"/>
        <v>6500</v>
      </c>
      <c r="E14" s="8">
        <f t="shared" si="2"/>
        <v>3250</v>
      </c>
      <c r="F14" s="13">
        <f t="shared" si="3"/>
        <v>4875</v>
      </c>
      <c r="G14" s="10">
        <f t="shared" ref="G14:K53" si="4">G$3+($B14 * (G$3/2))</f>
        <v>325</v>
      </c>
      <c r="H14" s="10">
        <f t="shared" ref="H14" si="5">G14*G$1</f>
        <v>650</v>
      </c>
      <c r="I14" s="15"/>
      <c r="J14" s="15"/>
      <c r="L14" s="15"/>
    </row>
    <row r="15" spans="2:12" s="11" customFormat="1" x14ac:dyDescent="0.3">
      <c r="B15" s="11">
        <v>12</v>
      </c>
      <c r="C15" s="11">
        <f t="shared" si="0"/>
        <v>7000</v>
      </c>
      <c r="D15" s="9">
        <f t="shared" si="1"/>
        <v>7000</v>
      </c>
      <c r="E15" s="8">
        <f t="shared" si="2"/>
        <v>3500</v>
      </c>
      <c r="F15" s="13">
        <f t="shared" si="3"/>
        <v>5250</v>
      </c>
      <c r="G15" s="11">
        <f t="shared" si="4"/>
        <v>350</v>
      </c>
      <c r="H15" s="11">
        <f t="shared" ref="H15:J53" si="6">G15*G$1</f>
        <v>700</v>
      </c>
      <c r="I15" s="16"/>
      <c r="J15" s="16"/>
      <c r="L15" s="16"/>
    </row>
    <row r="16" spans="2:12" x14ac:dyDescent="0.3">
      <c r="B16" s="8">
        <v>13</v>
      </c>
      <c r="C16" s="8">
        <f t="shared" si="0"/>
        <v>7500</v>
      </c>
      <c r="D16" s="9">
        <f t="shared" si="1"/>
        <v>7500</v>
      </c>
      <c r="E16" s="8">
        <f t="shared" si="2"/>
        <v>3750</v>
      </c>
      <c r="F16" s="13">
        <f t="shared" si="3"/>
        <v>5625</v>
      </c>
      <c r="G16" s="8">
        <f t="shared" si="4"/>
        <v>375</v>
      </c>
      <c r="H16" s="9">
        <f t="shared" si="6"/>
        <v>750</v>
      </c>
    </row>
    <row r="17" spans="2:12" s="11" customFormat="1" x14ac:dyDescent="0.3">
      <c r="B17" s="11">
        <v>14</v>
      </c>
      <c r="C17" s="11">
        <f t="shared" si="0"/>
        <v>8000</v>
      </c>
      <c r="D17" s="9">
        <f t="shared" si="1"/>
        <v>8000</v>
      </c>
      <c r="E17" s="8">
        <f t="shared" si="2"/>
        <v>4000</v>
      </c>
      <c r="F17" s="13">
        <f t="shared" si="3"/>
        <v>6000</v>
      </c>
      <c r="G17" s="11">
        <f t="shared" si="4"/>
        <v>400</v>
      </c>
      <c r="H17" s="11">
        <f t="shared" si="6"/>
        <v>800</v>
      </c>
      <c r="I17" s="16"/>
      <c r="J17" s="16"/>
      <c r="L17" s="16"/>
    </row>
    <row r="18" spans="2:12" s="10" customFormat="1" x14ac:dyDescent="0.3">
      <c r="B18" s="10">
        <v>15</v>
      </c>
      <c r="C18" s="10">
        <f t="shared" si="0"/>
        <v>8500</v>
      </c>
      <c r="D18" s="9">
        <f t="shared" si="1"/>
        <v>8500</v>
      </c>
      <c r="E18" s="8">
        <f t="shared" si="2"/>
        <v>4250</v>
      </c>
      <c r="F18" s="13">
        <f t="shared" si="3"/>
        <v>6375</v>
      </c>
      <c r="G18" s="10">
        <f t="shared" si="4"/>
        <v>425</v>
      </c>
      <c r="H18" s="10">
        <f t="shared" si="6"/>
        <v>850</v>
      </c>
      <c r="I18" s="15">
        <f t="shared" si="4"/>
        <v>297.5</v>
      </c>
      <c r="J18" s="15">
        <f t="shared" si="6"/>
        <v>892.5</v>
      </c>
      <c r="L18" s="15"/>
    </row>
    <row r="19" spans="2:12" x14ac:dyDescent="0.3">
      <c r="B19" s="8">
        <v>16</v>
      </c>
      <c r="C19" s="8">
        <f t="shared" si="0"/>
        <v>9000</v>
      </c>
      <c r="D19" s="9">
        <f t="shared" si="1"/>
        <v>9000</v>
      </c>
      <c r="E19" s="8">
        <f t="shared" si="2"/>
        <v>4500</v>
      </c>
      <c r="F19" s="13">
        <f t="shared" si="3"/>
        <v>6750</v>
      </c>
      <c r="G19" s="8">
        <f t="shared" si="4"/>
        <v>450</v>
      </c>
      <c r="H19" s="9">
        <f t="shared" si="6"/>
        <v>900</v>
      </c>
      <c r="I19" s="17">
        <f t="shared" si="4"/>
        <v>315</v>
      </c>
      <c r="J19" s="13">
        <f t="shared" si="6"/>
        <v>945</v>
      </c>
    </row>
    <row r="20" spans="2:12" x14ac:dyDescent="0.3">
      <c r="B20" s="8">
        <v>17</v>
      </c>
      <c r="C20" s="8">
        <f t="shared" si="0"/>
        <v>9500</v>
      </c>
      <c r="D20" s="9">
        <f t="shared" si="1"/>
        <v>9500</v>
      </c>
      <c r="E20" s="8">
        <f t="shared" si="2"/>
        <v>4750</v>
      </c>
      <c r="F20" s="13">
        <f t="shared" si="3"/>
        <v>7125</v>
      </c>
      <c r="G20" s="8">
        <f t="shared" si="4"/>
        <v>475</v>
      </c>
      <c r="H20" s="9">
        <f t="shared" si="6"/>
        <v>950</v>
      </c>
      <c r="I20" s="17">
        <f t="shared" si="4"/>
        <v>332.5</v>
      </c>
      <c r="J20" s="13">
        <f t="shared" si="6"/>
        <v>997.5</v>
      </c>
    </row>
    <row r="21" spans="2:12" s="10" customFormat="1" x14ac:dyDescent="0.3">
      <c r="B21" s="10">
        <v>18</v>
      </c>
      <c r="C21" s="10">
        <f t="shared" si="0"/>
        <v>10000</v>
      </c>
      <c r="D21" s="9">
        <f t="shared" si="1"/>
        <v>10000</v>
      </c>
      <c r="E21" s="8">
        <f t="shared" si="2"/>
        <v>5000</v>
      </c>
      <c r="F21" s="13">
        <f t="shared" si="3"/>
        <v>7500</v>
      </c>
      <c r="G21" s="10">
        <f t="shared" si="4"/>
        <v>500</v>
      </c>
      <c r="H21" s="10">
        <f t="shared" si="6"/>
        <v>1000</v>
      </c>
      <c r="I21" s="15">
        <f t="shared" si="4"/>
        <v>350</v>
      </c>
      <c r="J21" s="15">
        <f t="shared" si="6"/>
        <v>1050</v>
      </c>
      <c r="L21" s="15"/>
    </row>
    <row r="22" spans="2:12" x14ac:dyDescent="0.3">
      <c r="B22" s="8">
        <v>19</v>
      </c>
      <c r="C22" s="8">
        <f t="shared" si="0"/>
        <v>10500</v>
      </c>
      <c r="D22" s="9">
        <f t="shared" si="1"/>
        <v>10500</v>
      </c>
      <c r="E22" s="8">
        <f t="shared" si="2"/>
        <v>5250</v>
      </c>
      <c r="F22" s="13">
        <f t="shared" si="3"/>
        <v>7875</v>
      </c>
      <c r="G22" s="8">
        <f t="shared" si="4"/>
        <v>525</v>
      </c>
      <c r="H22" s="9">
        <f t="shared" si="6"/>
        <v>1050</v>
      </c>
      <c r="I22" s="17">
        <f t="shared" si="4"/>
        <v>367.5</v>
      </c>
      <c r="J22" s="13">
        <f t="shared" si="6"/>
        <v>1102.5</v>
      </c>
    </row>
    <row r="23" spans="2:12" x14ac:dyDescent="0.3">
      <c r="B23" s="8">
        <v>20</v>
      </c>
      <c r="C23" s="8">
        <f t="shared" si="0"/>
        <v>11000</v>
      </c>
      <c r="D23" s="9">
        <f t="shared" si="1"/>
        <v>11000</v>
      </c>
      <c r="E23" s="8">
        <f t="shared" si="2"/>
        <v>5500</v>
      </c>
      <c r="F23" s="13">
        <f t="shared" si="3"/>
        <v>8250</v>
      </c>
      <c r="G23" s="8">
        <f t="shared" si="4"/>
        <v>550</v>
      </c>
      <c r="H23" s="9">
        <f t="shared" si="6"/>
        <v>1100</v>
      </c>
      <c r="I23" s="17">
        <f t="shared" si="4"/>
        <v>385</v>
      </c>
      <c r="J23" s="13">
        <f t="shared" si="6"/>
        <v>1155</v>
      </c>
    </row>
    <row r="24" spans="2:12" x14ac:dyDescent="0.3">
      <c r="B24" s="8">
        <v>21</v>
      </c>
      <c r="C24" s="8">
        <f t="shared" ref="C24:C43" si="7">$C$3+($B24 * ($C$3/2))</f>
        <v>11500</v>
      </c>
      <c r="D24" s="9">
        <f t="shared" si="1"/>
        <v>11500</v>
      </c>
      <c r="E24" s="8">
        <f t="shared" si="2"/>
        <v>5750</v>
      </c>
      <c r="F24" s="13">
        <f t="shared" si="3"/>
        <v>8625</v>
      </c>
      <c r="G24" s="8">
        <f t="shared" si="4"/>
        <v>575</v>
      </c>
      <c r="H24" s="9">
        <f t="shared" si="6"/>
        <v>1150</v>
      </c>
      <c r="I24" s="17">
        <f t="shared" si="4"/>
        <v>402.5</v>
      </c>
      <c r="J24" s="13">
        <f t="shared" si="6"/>
        <v>1207.5</v>
      </c>
    </row>
    <row r="25" spans="2:12" x14ac:dyDescent="0.3">
      <c r="B25" s="8">
        <v>22</v>
      </c>
      <c r="C25" s="8">
        <f t="shared" si="7"/>
        <v>12000</v>
      </c>
      <c r="D25" s="9">
        <f t="shared" si="1"/>
        <v>12000</v>
      </c>
      <c r="E25" s="8">
        <f t="shared" si="2"/>
        <v>6000</v>
      </c>
      <c r="F25" s="13">
        <f t="shared" si="3"/>
        <v>9000</v>
      </c>
      <c r="G25" s="8">
        <f t="shared" si="4"/>
        <v>600</v>
      </c>
      <c r="H25" s="9">
        <f t="shared" si="6"/>
        <v>1200</v>
      </c>
      <c r="I25" s="17">
        <f t="shared" si="4"/>
        <v>420</v>
      </c>
      <c r="J25" s="13">
        <f t="shared" si="6"/>
        <v>1260</v>
      </c>
    </row>
    <row r="26" spans="2:12" x14ac:dyDescent="0.3">
      <c r="B26" s="8">
        <v>23</v>
      </c>
      <c r="C26" s="8">
        <f t="shared" si="7"/>
        <v>12500</v>
      </c>
      <c r="D26" s="9">
        <f t="shared" si="1"/>
        <v>12500</v>
      </c>
      <c r="E26" s="8">
        <f t="shared" si="2"/>
        <v>6250</v>
      </c>
      <c r="F26" s="13">
        <f t="shared" si="3"/>
        <v>9375</v>
      </c>
      <c r="G26" s="8">
        <f t="shared" si="4"/>
        <v>625</v>
      </c>
      <c r="H26" s="9">
        <f t="shared" si="6"/>
        <v>1250</v>
      </c>
      <c r="I26" s="17">
        <f t="shared" si="4"/>
        <v>437.5</v>
      </c>
      <c r="J26" s="13">
        <f t="shared" si="6"/>
        <v>1312.5</v>
      </c>
    </row>
    <row r="27" spans="2:12" x14ac:dyDescent="0.3">
      <c r="B27" s="8">
        <v>24</v>
      </c>
      <c r="C27" s="8">
        <f t="shared" si="7"/>
        <v>13000</v>
      </c>
      <c r="D27" s="9">
        <f t="shared" si="1"/>
        <v>13000</v>
      </c>
      <c r="E27" s="8">
        <f t="shared" si="2"/>
        <v>6500</v>
      </c>
      <c r="F27" s="13">
        <f t="shared" si="3"/>
        <v>9750</v>
      </c>
      <c r="G27" s="8">
        <f t="shared" si="4"/>
        <v>650</v>
      </c>
      <c r="H27" s="9">
        <f t="shared" si="6"/>
        <v>1300</v>
      </c>
      <c r="I27" s="17">
        <f t="shared" si="4"/>
        <v>455</v>
      </c>
      <c r="J27" s="13">
        <f t="shared" si="6"/>
        <v>1365</v>
      </c>
    </row>
    <row r="28" spans="2:12" x14ac:dyDescent="0.3">
      <c r="B28" s="8">
        <v>25</v>
      </c>
      <c r="C28" s="8">
        <f t="shared" si="7"/>
        <v>13500</v>
      </c>
      <c r="D28" s="9">
        <f t="shared" si="1"/>
        <v>13500</v>
      </c>
      <c r="E28" s="8">
        <f t="shared" si="2"/>
        <v>6750</v>
      </c>
      <c r="F28" s="13">
        <f t="shared" si="3"/>
        <v>10125</v>
      </c>
      <c r="G28" s="8">
        <f t="shared" si="4"/>
        <v>675</v>
      </c>
      <c r="H28" s="9">
        <f t="shared" si="6"/>
        <v>1350</v>
      </c>
      <c r="I28" s="17">
        <f t="shared" si="4"/>
        <v>472.5</v>
      </c>
      <c r="J28" s="13">
        <f t="shared" si="6"/>
        <v>1417.5</v>
      </c>
    </row>
    <row r="29" spans="2:12" x14ac:dyDescent="0.3">
      <c r="B29" s="8">
        <v>26</v>
      </c>
      <c r="C29" s="8">
        <f t="shared" si="7"/>
        <v>14000</v>
      </c>
      <c r="D29" s="9">
        <f t="shared" si="1"/>
        <v>14000</v>
      </c>
      <c r="E29" s="8">
        <f t="shared" si="2"/>
        <v>7000</v>
      </c>
      <c r="F29" s="13">
        <f t="shared" si="3"/>
        <v>10500</v>
      </c>
      <c r="G29" s="8">
        <f t="shared" si="4"/>
        <v>700</v>
      </c>
      <c r="H29" s="9">
        <f t="shared" si="6"/>
        <v>1400</v>
      </c>
      <c r="I29" s="17">
        <f t="shared" si="4"/>
        <v>490</v>
      </c>
      <c r="J29" s="13">
        <f t="shared" si="6"/>
        <v>1470</v>
      </c>
    </row>
    <row r="30" spans="2:12" x14ac:dyDescent="0.3">
      <c r="B30" s="8">
        <v>27</v>
      </c>
      <c r="C30" s="8">
        <f t="shared" si="7"/>
        <v>14500</v>
      </c>
      <c r="D30" s="9">
        <f t="shared" si="1"/>
        <v>14500</v>
      </c>
      <c r="E30" s="8">
        <f t="shared" si="2"/>
        <v>7250</v>
      </c>
      <c r="F30" s="13">
        <f t="shared" si="3"/>
        <v>10875</v>
      </c>
      <c r="G30" s="8">
        <f t="shared" si="4"/>
        <v>725</v>
      </c>
      <c r="H30" s="9">
        <f t="shared" si="6"/>
        <v>1450</v>
      </c>
      <c r="I30" s="17">
        <f t="shared" si="4"/>
        <v>507.5</v>
      </c>
      <c r="J30" s="13">
        <f t="shared" si="6"/>
        <v>1522.5</v>
      </c>
    </row>
    <row r="31" spans="2:12" x14ac:dyDescent="0.3">
      <c r="B31" s="8">
        <v>28</v>
      </c>
      <c r="C31" s="8">
        <f t="shared" si="7"/>
        <v>15000</v>
      </c>
      <c r="D31" s="9">
        <f t="shared" si="1"/>
        <v>15000</v>
      </c>
      <c r="E31" s="8">
        <f t="shared" si="2"/>
        <v>7500</v>
      </c>
      <c r="F31" s="13">
        <f t="shared" si="3"/>
        <v>11250</v>
      </c>
      <c r="G31" s="8">
        <f t="shared" si="4"/>
        <v>750</v>
      </c>
      <c r="H31" s="9">
        <f t="shared" si="6"/>
        <v>1500</v>
      </c>
      <c r="I31" s="17">
        <f t="shared" si="4"/>
        <v>525</v>
      </c>
      <c r="J31" s="13">
        <f t="shared" si="6"/>
        <v>1575</v>
      </c>
    </row>
    <row r="32" spans="2:12" s="10" customFormat="1" x14ac:dyDescent="0.3">
      <c r="B32" s="10">
        <v>29</v>
      </c>
      <c r="C32" s="10">
        <f t="shared" si="7"/>
        <v>15500</v>
      </c>
      <c r="D32" s="9">
        <f t="shared" si="1"/>
        <v>15500</v>
      </c>
      <c r="E32" s="8">
        <f t="shared" si="2"/>
        <v>7750</v>
      </c>
      <c r="F32" s="13">
        <f t="shared" si="3"/>
        <v>11625</v>
      </c>
      <c r="G32" s="10">
        <f t="shared" si="4"/>
        <v>775</v>
      </c>
      <c r="H32" s="10">
        <f t="shared" si="6"/>
        <v>1550</v>
      </c>
      <c r="I32" s="15">
        <f t="shared" si="4"/>
        <v>542.5</v>
      </c>
      <c r="J32" s="15">
        <f t="shared" si="6"/>
        <v>1627.5</v>
      </c>
      <c r="K32" s="10">
        <f t="shared" si="4"/>
        <v>155</v>
      </c>
      <c r="L32" s="15">
        <f t="shared" ref="L32" si="8">K32*K$1</f>
        <v>775</v>
      </c>
    </row>
    <row r="33" spans="2:12" x14ac:dyDescent="0.3">
      <c r="B33" s="8">
        <v>30</v>
      </c>
      <c r="C33" s="8">
        <f t="shared" si="7"/>
        <v>16000</v>
      </c>
      <c r="D33" s="9">
        <f t="shared" si="1"/>
        <v>16000</v>
      </c>
      <c r="E33" s="8">
        <f t="shared" si="2"/>
        <v>8000</v>
      </c>
      <c r="F33" s="13">
        <f t="shared" si="3"/>
        <v>12000</v>
      </c>
      <c r="G33" s="8">
        <f t="shared" si="4"/>
        <v>800</v>
      </c>
      <c r="H33" s="9">
        <f t="shared" si="6"/>
        <v>1600</v>
      </c>
      <c r="I33" s="17">
        <f t="shared" si="4"/>
        <v>560</v>
      </c>
      <c r="J33" s="13">
        <f t="shared" si="6"/>
        <v>1680</v>
      </c>
      <c r="K33" s="8">
        <f t="shared" si="4"/>
        <v>160</v>
      </c>
      <c r="L33" s="13">
        <f t="shared" ref="L33" si="9">K33*K$1</f>
        <v>800</v>
      </c>
    </row>
    <row r="34" spans="2:12" x14ac:dyDescent="0.3">
      <c r="B34" s="8">
        <v>31</v>
      </c>
      <c r="C34" s="8">
        <f t="shared" si="7"/>
        <v>16500</v>
      </c>
      <c r="D34" s="9">
        <f t="shared" si="1"/>
        <v>16500</v>
      </c>
      <c r="E34" s="8">
        <f t="shared" si="2"/>
        <v>8250</v>
      </c>
      <c r="F34" s="13">
        <f t="shared" si="3"/>
        <v>12375</v>
      </c>
      <c r="G34" s="8">
        <f t="shared" si="4"/>
        <v>825</v>
      </c>
      <c r="H34" s="9">
        <f t="shared" si="6"/>
        <v>1650</v>
      </c>
      <c r="I34" s="17">
        <f t="shared" si="4"/>
        <v>577.5</v>
      </c>
      <c r="J34" s="13">
        <f t="shared" si="6"/>
        <v>1732.5</v>
      </c>
      <c r="K34" s="8">
        <f t="shared" si="4"/>
        <v>165</v>
      </c>
      <c r="L34" s="13">
        <f t="shared" ref="L34" si="10">K34*K$1</f>
        <v>825</v>
      </c>
    </row>
    <row r="35" spans="2:12" x14ac:dyDescent="0.3">
      <c r="B35" s="8">
        <v>32</v>
      </c>
      <c r="C35" s="8">
        <f t="shared" si="7"/>
        <v>17000</v>
      </c>
      <c r="D35" s="9">
        <f t="shared" si="1"/>
        <v>17000</v>
      </c>
      <c r="E35" s="8">
        <f t="shared" si="2"/>
        <v>8500</v>
      </c>
      <c r="F35" s="13">
        <f t="shared" si="3"/>
        <v>12750</v>
      </c>
      <c r="G35" s="8">
        <f t="shared" si="4"/>
        <v>850</v>
      </c>
      <c r="H35" s="9">
        <f t="shared" si="6"/>
        <v>1700</v>
      </c>
      <c r="I35" s="17">
        <f t="shared" si="4"/>
        <v>595</v>
      </c>
      <c r="J35" s="13">
        <f t="shared" si="6"/>
        <v>1785</v>
      </c>
      <c r="K35" s="8">
        <f t="shared" si="4"/>
        <v>170</v>
      </c>
      <c r="L35" s="13">
        <f t="shared" ref="L35" si="11">K35*K$1</f>
        <v>850</v>
      </c>
    </row>
    <row r="36" spans="2:12" x14ac:dyDescent="0.3">
      <c r="B36" s="8">
        <v>33</v>
      </c>
      <c r="C36" s="8">
        <f t="shared" si="7"/>
        <v>17500</v>
      </c>
      <c r="D36" s="9">
        <f t="shared" si="1"/>
        <v>17500</v>
      </c>
      <c r="E36" s="8">
        <f t="shared" si="2"/>
        <v>8750</v>
      </c>
      <c r="F36" s="13">
        <f t="shared" si="3"/>
        <v>13125</v>
      </c>
      <c r="G36" s="8">
        <f t="shared" si="4"/>
        <v>875</v>
      </c>
      <c r="H36" s="9">
        <f t="shared" si="6"/>
        <v>1750</v>
      </c>
      <c r="I36" s="17">
        <f t="shared" si="4"/>
        <v>612.5</v>
      </c>
      <c r="J36" s="13">
        <f t="shared" si="6"/>
        <v>1837.5</v>
      </c>
      <c r="K36" s="8">
        <f t="shared" si="4"/>
        <v>175</v>
      </c>
      <c r="L36" s="13">
        <f t="shared" ref="L36" si="12">K36*K$1</f>
        <v>875</v>
      </c>
    </row>
    <row r="37" spans="2:12" x14ac:dyDescent="0.3">
      <c r="B37" s="8">
        <v>34</v>
      </c>
      <c r="C37" s="8">
        <f t="shared" si="7"/>
        <v>18000</v>
      </c>
      <c r="D37" s="9">
        <f t="shared" si="1"/>
        <v>18000</v>
      </c>
      <c r="E37" s="8">
        <f t="shared" si="2"/>
        <v>9000</v>
      </c>
      <c r="F37" s="13">
        <f t="shared" si="3"/>
        <v>13500</v>
      </c>
      <c r="G37" s="8">
        <f t="shared" si="4"/>
        <v>900</v>
      </c>
      <c r="H37" s="9">
        <f t="shared" si="6"/>
        <v>1800</v>
      </c>
      <c r="I37" s="17">
        <f t="shared" si="4"/>
        <v>630</v>
      </c>
      <c r="J37" s="13">
        <f t="shared" si="6"/>
        <v>1890</v>
      </c>
      <c r="K37" s="8">
        <f t="shared" si="4"/>
        <v>180</v>
      </c>
      <c r="L37" s="13">
        <f t="shared" ref="L37" si="13">K37*K$1</f>
        <v>900</v>
      </c>
    </row>
    <row r="38" spans="2:12" x14ac:dyDescent="0.3">
      <c r="B38" s="8">
        <v>35</v>
      </c>
      <c r="C38" s="8">
        <f t="shared" si="7"/>
        <v>18500</v>
      </c>
      <c r="D38" s="9">
        <f t="shared" si="1"/>
        <v>18500</v>
      </c>
      <c r="E38" s="8">
        <f t="shared" si="2"/>
        <v>9250</v>
      </c>
      <c r="F38" s="13">
        <f t="shared" si="3"/>
        <v>13875</v>
      </c>
      <c r="G38" s="8">
        <f t="shared" si="4"/>
        <v>925</v>
      </c>
      <c r="H38" s="9">
        <f t="shared" si="6"/>
        <v>1850</v>
      </c>
      <c r="I38" s="17">
        <f t="shared" si="4"/>
        <v>647.5</v>
      </c>
      <c r="J38" s="13">
        <f t="shared" si="6"/>
        <v>1942.5</v>
      </c>
      <c r="K38" s="8">
        <f t="shared" si="4"/>
        <v>185</v>
      </c>
      <c r="L38" s="13">
        <f t="shared" ref="L38" si="14">K38*K$1</f>
        <v>925</v>
      </c>
    </row>
    <row r="39" spans="2:12" x14ac:dyDescent="0.3">
      <c r="B39" s="8">
        <v>36</v>
      </c>
      <c r="C39" s="8">
        <f t="shared" si="7"/>
        <v>19000</v>
      </c>
      <c r="D39" s="9">
        <f t="shared" si="1"/>
        <v>19000</v>
      </c>
      <c r="E39" s="8">
        <f t="shared" si="2"/>
        <v>9500</v>
      </c>
      <c r="F39" s="13">
        <f t="shared" si="3"/>
        <v>14250</v>
      </c>
      <c r="G39" s="8">
        <f t="shared" si="4"/>
        <v>950</v>
      </c>
      <c r="H39" s="9">
        <f t="shared" si="6"/>
        <v>1900</v>
      </c>
      <c r="I39" s="17">
        <f t="shared" si="4"/>
        <v>665</v>
      </c>
      <c r="J39" s="13">
        <f t="shared" si="6"/>
        <v>1995</v>
      </c>
      <c r="K39" s="8">
        <f t="shared" si="4"/>
        <v>190</v>
      </c>
      <c r="L39" s="13">
        <f t="shared" ref="L39" si="15">K39*K$1</f>
        <v>950</v>
      </c>
    </row>
    <row r="40" spans="2:12" x14ac:dyDescent="0.3">
      <c r="B40" s="8">
        <v>37</v>
      </c>
      <c r="C40" s="8">
        <f t="shared" si="7"/>
        <v>19500</v>
      </c>
      <c r="D40" s="9">
        <f t="shared" si="1"/>
        <v>19500</v>
      </c>
      <c r="E40" s="8">
        <f t="shared" si="2"/>
        <v>9750</v>
      </c>
      <c r="F40" s="13">
        <f t="shared" si="3"/>
        <v>14625</v>
      </c>
      <c r="G40" s="8">
        <f t="shared" si="4"/>
        <v>975</v>
      </c>
      <c r="H40" s="9">
        <f t="shared" si="6"/>
        <v>1950</v>
      </c>
      <c r="I40" s="17">
        <f t="shared" si="4"/>
        <v>682.5</v>
      </c>
      <c r="J40" s="13">
        <f t="shared" si="6"/>
        <v>2047.5</v>
      </c>
      <c r="K40" s="8">
        <f t="shared" si="4"/>
        <v>195</v>
      </c>
      <c r="L40" s="13">
        <f t="shared" ref="L40" si="16">K40*K$1</f>
        <v>975</v>
      </c>
    </row>
    <row r="41" spans="2:12" x14ac:dyDescent="0.3">
      <c r="B41" s="8">
        <v>38</v>
      </c>
      <c r="C41" s="8">
        <f t="shared" si="7"/>
        <v>20000</v>
      </c>
      <c r="D41" s="9">
        <f t="shared" si="1"/>
        <v>20000</v>
      </c>
      <c r="E41" s="8">
        <f t="shared" si="2"/>
        <v>10000</v>
      </c>
      <c r="F41" s="13">
        <f t="shared" si="3"/>
        <v>15000</v>
      </c>
      <c r="G41" s="8">
        <f t="shared" si="4"/>
        <v>1000</v>
      </c>
      <c r="H41" s="9">
        <f t="shared" si="6"/>
        <v>2000</v>
      </c>
      <c r="I41" s="17">
        <f t="shared" si="4"/>
        <v>700</v>
      </c>
      <c r="J41" s="13">
        <f t="shared" si="6"/>
        <v>2100</v>
      </c>
      <c r="K41" s="8">
        <f t="shared" si="4"/>
        <v>200</v>
      </c>
      <c r="L41" s="13">
        <f t="shared" ref="L41" si="17">K41*K$1</f>
        <v>1000</v>
      </c>
    </row>
    <row r="42" spans="2:12" x14ac:dyDescent="0.3">
      <c r="B42" s="8">
        <v>39</v>
      </c>
      <c r="C42" s="8">
        <f t="shared" si="7"/>
        <v>20500</v>
      </c>
      <c r="D42" s="9">
        <f t="shared" si="1"/>
        <v>20500</v>
      </c>
      <c r="E42" s="8">
        <f t="shared" si="2"/>
        <v>10250</v>
      </c>
      <c r="F42" s="13">
        <f t="shared" si="3"/>
        <v>15375</v>
      </c>
      <c r="G42" s="8">
        <f t="shared" si="4"/>
        <v>1025</v>
      </c>
      <c r="H42" s="9">
        <f t="shared" si="6"/>
        <v>2050</v>
      </c>
      <c r="I42" s="17">
        <f t="shared" si="4"/>
        <v>717.5</v>
      </c>
      <c r="J42" s="13">
        <f t="shared" si="6"/>
        <v>2152.5</v>
      </c>
      <c r="K42" s="8">
        <f t="shared" si="4"/>
        <v>205</v>
      </c>
      <c r="L42" s="13">
        <f t="shared" ref="L42" si="18">K42*K$1</f>
        <v>1025</v>
      </c>
    </row>
    <row r="43" spans="2:12" x14ac:dyDescent="0.3">
      <c r="B43" s="8">
        <v>40</v>
      </c>
      <c r="C43" s="8">
        <f t="shared" si="7"/>
        <v>21000</v>
      </c>
      <c r="D43" s="9">
        <f t="shared" si="1"/>
        <v>21000</v>
      </c>
      <c r="E43" s="8">
        <f t="shared" si="2"/>
        <v>10500</v>
      </c>
      <c r="F43" s="13">
        <f t="shared" si="3"/>
        <v>15750</v>
      </c>
      <c r="G43" s="8">
        <f t="shared" si="4"/>
        <v>1050</v>
      </c>
      <c r="H43" s="9">
        <f t="shared" si="6"/>
        <v>2100</v>
      </c>
      <c r="I43" s="17">
        <f t="shared" si="4"/>
        <v>735</v>
      </c>
      <c r="J43" s="13">
        <f t="shared" si="6"/>
        <v>2205</v>
      </c>
      <c r="K43" s="8">
        <f t="shared" si="4"/>
        <v>210</v>
      </c>
      <c r="L43" s="13">
        <f t="shared" ref="L43" si="19">K43*K$1</f>
        <v>1050</v>
      </c>
    </row>
    <row r="44" spans="2:12" x14ac:dyDescent="0.3">
      <c r="B44" s="8">
        <v>41</v>
      </c>
      <c r="C44" s="8">
        <f t="shared" ref="C44:C53" si="20">$C$3+($B44 * ($C$3/2))</f>
        <v>21500</v>
      </c>
      <c r="D44" s="9">
        <f t="shared" si="1"/>
        <v>21500</v>
      </c>
      <c r="E44" s="8">
        <f t="shared" si="2"/>
        <v>10750</v>
      </c>
      <c r="F44" s="13">
        <f t="shared" si="3"/>
        <v>16125</v>
      </c>
      <c r="G44" s="8">
        <f t="shared" si="4"/>
        <v>1075</v>
      </c>
      <c r="H44" s="9">
        <f t="shared" si="6"/>
        <v>2150</v>
      </c>
      <c r="I44" s="17">
        <f t="shared" si="4"/>
        <v>752.5</v>
      </c>
      <c r="J44" s="13">
        <f t="shared" si="6"/>
        <v>2257.5</v>
      </c>
      <c r="K44" s="8">
        <f t="shared" si="4"/>
        <v>215</v>
      </c>
      <c r="L44" s="13">
        <f t="shared" ref="L44" si="21">K44*K$1</f>
        <v>1075</v>
      </c>
    </row>
    <row r="45" spans="2:12" x14ac:dyDescent="0.3">
      <c r="B45" s="8">
        <v>42</v>
      </c>
      <c r="C45" s="8">
        <f t="shared" si="20"/>
        <v>22000</v>
      </c>
      <c r="D45" s="9">
        <f t="shared" si="1"/>
        <v>22000</v>
      </c>
      <c r="E45" s="8">
        <f t="shared" si="2"/>
        <v>11000</v>
      </c>
      <c r="F45" s="13">
        <f t="shared" si="3"/>
        <v>16500</v>
      </c>
      <c r="G45" s="8">
        <f t="shared" si="4"/>
        <v>1100</v>
      </c>
      <c r="H45" s="9">
        <f t="shared" si="6"/>
        <v>2200</v>
      </c>
      <c r="I45" s="17">
        <f t="shared" si="4"/>
        <v>770</v>
      </c>
      <c r="J45" s="13">
        <f t="shared" si="6"/>
        <v>2310</v>
      </c>
      <c r="K45" s="8">
        <f t="shared" si="4"/>
        <v>220</v>
      </c>
      <c r="L45" s="13">
        <f t="shared" ref="L45" si="22">K45*K$1</f>
        <v>1100</v>
      </c>
    </row>
    <row r="46" spans="2:12" x14ac:dyDescent="0.3">
      <c r="B46" s="8">
        <v>43</v>
      </c>
      <c r="C46" s="8">
        <f t="shared" si="20"/>
        <v>22500</v>
      </c>
      <c r="D46" s="9">
        <f t="shared" si="1"/>
        <v>22500</v>
      </c>
      <c r="E46" s="8">
        <f t="shared" si="2"/>
        <v>11250</v>
      </c>
      <c r="F46" s="13">
        <f t="shared" si="3"/>
        <v>16875</v>
      </c>
      <c r="G46" s="8">
        <f t="shared" si="4"/>
        <v>1125</v>
      </c>
      <c r="H46" s="9">
        <f t="shared" si="6"/>
        <v>2250</v>
      </c>
      <c r="I46" s="17">
        <f t="shared" si="4"/>
        <v>787.5</v>
      </c>
      <c r="J46" s="13">
        <f t="shared" si="6"/>
        <v>2362.5</v>
      </c>
      <c r="K46" s="8">
        <f t="shared" si="4"/>
        <v>225</v>
      </c>
      <c r="L46" s="13">
        <f t="shared" ref="L46" si="23">K46*K$1</f>
        <v>1125</v>
      </c>
    </row>
    <row r="47" spans="2:12" x14ac:dyDescent="0.3">
      <c r="B47" s="8">
        <v>44</v>
      </c>
      <c r="C47" s="8">
        <f t="shared" si="20"/>
        <v>23000</v>
      </c>
      <c r="D47" s="9">
        <f t="shared" si="1"/>
        <v>23000</v>
      </c>
      <c r="E47" s="8">
        <f t="shared" si="2"/>
        <v>11500</v>
      </c>
      <c r="F47" s="13">
        <f t="shared" si="3"/>
        <v>17250</v>
      </c>
      <c r="G47" s="8">
        <f t="shared" si="4"/>
        <v>1150</v>
      </c>
      <c r="H47" s="9">
        <f t="shared" si="6"/>
        <v>2300</v>
      </c>
      <c r="I47" s="17">
        <f t="shared" si="4"/>
        <v>805</v>
      </c>
      <c r="J47" s="13">
        <f t="shared" si="6"/>
        <v>2415</v>
      </c>
      <c r="K47" s="8">
        <f t="shared" si="4"/>
        <v>230</v>
      </c>
      <c r="L47" s="13">
        <f t="shared" ref="L47" si="24">K47*K$1</f>
        <v>1150</v>
      </c>
    </row>
    <row r="48" spans="2:12" x14ac:dyDescent="0.3">
      <c r="B48" s="8">
        <v>45</v>
      </c>
      <c r="C48" s="8">
        <f t="shared" si="20"/>
        <v>23500</v>
      </c>
      <c r="D48" s="9">
        <f t="shared" si="1"/>
        <v>23500</v>
      </c>
      <c r="E48" s="8">
        <f t="shared" si="2"/>
        <v>11750</v>
      </c>
      <c r="F48" s="13">
        <f t="shared" si="3"/>
        <v>17625</v>
      </c>
      <c r="G48" s="8">
        <f t="shared" si="4"/>
        <v>1175</v>
      </c>
      <c r="H48" s="9">
        <f t="shared" si="6"/>
        <v>2350</v>
      </c>
      <c r="I48" s="17">
        <f t="shared" si="4"/>
        <v>822.5</v>
      </c>
      <c r="J48" s="13">
        <f t="shared" si="6"/>
        <v>2467.5</v>
      </c>
      <c r="K48" s="8">
        <f t="shared" si="4"/>
        <v>235</v>
      </c>
      <c r="L48" s="13">
        <f t="shared" ref="L48" si="25">K48*K$1</f>
        <v>1175</v>
      </c>
    </row>
    <row r="49" spans="2:12" x14ac:dyDescent="0.3">
      <c r="B49" s="8">
        <v>46</v>
      </c>
      <c r="C49" s="8">
        <f t="shared" si="20"/>
        <v>24000</v>
      </c>
      <c r="D49" s="9">
        <f t="shared" si="1"/>
        <v>24000</v>
      </c>
      <c r="E49" s="8">
        <f t="shared" si="2"/>
        <v>12000</v>
      </c>
      <c r="F49" s="13">
        <f t="shared" si="3"/>
        <v>18000</v>
      </c>
      <c r="G49" s="8">
        <f t="shared" si="4"/>
        <v>1200</v>
      </c>
      <c r="H49" s="9">
        <f t="shared" si="6"/>
        <v>2400</v>
      </c>
      <c r="I49" s="17">
        <f t="shared" si="4"/>
        <v>840</v>
      </c>
      <c r="J49" s="13">
        <f t="shared" si="6"/>
        <v>2520</v>
      </c>
      <c r="K49" s="8">
        <f t="shared" si="4"/>
        <v>240</v>
      </c>
      <c r="L49" s="13">
        <f t="shared" ref="L49" si="26">K49*K$1</f>
        <v>1200</v>
      </c>
    </row>
    <row r="50" spans="2:12" x14ac:dyDescent="0.3">
      <c r="B50" s="8">
        <v>47</v>
      </c>
      <c r="C50" s="8">
        <f t="shared" si="20"/>
        <v>24500</v>
      </c>
      <c r="D50" s="9">
        <f t="shared" si="1"/>
        <v>24500</v>
      </c>
      <c r="E50" s="8">
        <f t="shared" si="2"/>
        <v>12250</v>
      </c>
      <c r="F50" s="13">
        <f t="shared" si="3"/>
        <v>18375</v>
      </c>
      <c r="G50" s="8">
        <f t="shared" si="4"/>
        <v>1225</v>
      </c>
      <c r="H50" s="9">
        <f t="shared" si="6"/>
        <v>2450</v>
      </c>
      <c r="I50" s="17">
        <f t="shared" si="4"/>
        <v>857.5</v>
      </c>
      <c r="J50" s="13">
        <f t="shared" si="6"/>
        <v>2572.5</v>
      </c>
      <c r="K50" s="8">
        <f t="shared" si="4"/>
        <v>245</v>
      </c>
      <c r="L50" s="13">
        <f t="shared" ref="L50" si="27">K50*K$1</f>
        <v>1225</v>
      </c>
    </row>
    <row r="51" spans="2:12" x14ac:dyDescent="0.3">
      <c r="B51" s="8">
        <v>48</v>
      </c>
      <c r="C51" s="8">
        <f t="shared" si="20"/>
        <v>25000</v>
      </c>
      <c r="D51" s="9">
        <f t="shared" si="1"/>
        <v>25000</v>
      </c>
      <c r="E51" s="8">
        <f t="shared" si="2"/>
        <v>12500</v>
      </c>
      <c r="F51" s="13">
        <f t="shared" si="3"/>
        <v>18750</v>
      </c>
      <c r="G51" s="8">
        <f t="shared" si="4"/>
        <v>1250</v>
      </c>
      <c r="H51" s="9">
        <f t="shared" si="6"/>
        <v>2500</v>
      </c>
      <c r="I51" s="17">
        <f t="shared" si="4"/>
        <v>875</v>
      </c>
      <c r="J51" s="13">
        <f t="shared" si="6"/>
        <v>2625</v>
      </c>
      <c r="K51" s="8">
        <f t="shared" si="4"/>
        <v>250</v>
      </c>
      <c r="L51" s="13">
        <f t="shared" ref="L51" si="28">K51*K$1</f>
        <v>1250</v>
      </c>
    </row>
    <row r="52" spans="2:12" x14ac:dyDescent="0.3">
      <c r="B52" s="8">
        <v>49</v>
      </c>
      <c r="C52" s="8">
        <f t="shared" si="20"/>
        <v>25500</v>
      </c>
      <c r="D52" s="9">
        <f t="shared" si="1"/>
        <v>25500</v>
      </c>
      <c r="E52" s="8">
        <f t="shared" si="2"/>
        <v>12750</v>
      </c>
      <c r="F52" s="13">
        <f t="shared" si="3"/>
        <v>19125</v>
      </c>
      <c r="G52" s="8">
        <f t="shared" si="4"/>
        <v>1275</v>
      </c>
      <c r="H52" s="9">
        <f t="shared" si="6"/>
        <v>2550</v>
      </c>
      <c r="I52" s="17">
        <f t="shared" si="4"/>
        <v>892.5</v>
      </c>
      <c r="J52" s="13">
        <f t="shared" si="6"/>
        <v>2677.5</v>
      </c>
      <c r="K52" s="8">
        <f t="shared" si="4"/>
        <v>255</v>
      </c>
      <c r="L52" s="13">
        <f t="shared" ref="L52" si="29">K52*K$1</f>
        <v>1275</v>
      </c>
    </row>
    <row r="53" spans="2:12" x14ac:dyDescent="0.3">
      <c r="B53" s="8">
        <v>50</v>
      </c>
      <c r="C53" s="8">
        <f t="shared" si="20"/>
        <v>26000</v>
      </c>
      <c r="D53" s="9">
        <f t="shared" si="1"/>
        <v>26000</v>
      </c>
      <c r="E53" s="8">
        <f t="shared" si="2"/>
        <v>13000</v>
      </c>
      <c r="F53" s="13">
        <f t="shared" si="3"/>
        <v>19500</v>
      </c>
      <c r="G53" s="8">
        <f t="shared" si="4"/>
        <v>1300</v>
      </c>
      <c r="H53" s="9">
        <f t="shared" si="6"/>
        <v>2600</v>
      </c>
      <c r="I53" s="17">
        <f t="shared" si="4"/>
        <v>910</v>
      </c>
      <c r="J53" s="13">
        <f t="shared" si="6"/>
        <v>2730</v>
      </c>
      <c r="K53" s="8">
        <f t="shared" si="4"/>
        <v>260</v>
      </c>
      <c r="L53" s="13">
        <f t="shared" ref="L53" si="30">K53*K$1</f>
        <v>1300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3"/>
  <sheetViews>
    <sheetView workbookViewId="0">
      <selection activeCell="P36" sqref="P36"/>
    </sheetView>
  </sheetViews>
  <sheetFormatPr defaultRowHeight="12" x14ac:dyDescent="0.3"/>
  <cols>
    <col min="1" max="2" width="9" style="8"/>
    <col min="3" max="3" width="9" style="28"/>
    <col min="4" max="4" width="9" style="29"/>
    <col min="5" max="5" width="9" style="8"/>
    <col min="6" max="6" width="9" style="13"/>
    <col min="7" max="7" width="9" style="38"/>
    <col min="8" max="8" width="9" style="29"/>
    <col min="9" max="9" width="9" style="16"/>
    <col min="10" max="10" width="9" style="13"/>
    <col min="11" max="11" width="9" style="38"/>
    <col min="12" max="12" width="9" style="39"/>
    <col min="13" max="16384" width="9" style="8"/>
  </cols>
  <sheetData>
    <row r="1" spans="2:13" x14ac:dyDescent="0.3">
      <c r="B1" s="8" t="s">
        <v>18</v>
      </c>
      <c r="C1" s="28">
        <v>1</v>
      </c>
      <c r="E1" s="8">
        <v>1</v>
      </c>
      <c r="G1" s="38">
        <v>2</v>
      </c>
      <c r="I1" s="16">
        <v>3</v>
      </c>
      <c r="K1" s="38">
        <v>5</v>
      </c>
      <c r="M1" s="23" t="s">
        <v>32</v>
      </c>
    </row>
    <row r="2" spans="2:13" x14ac:dyDescent="0.3">
      <c r="C2" s="28" t="s">
        <v>13</v>
      </c>
      <c r="D2" s="29" t="s">
        <v>19</v>
      </c>
      <c r="E2" s="8" t="s">
        <v>14</v>
      </c>
      <c r="F2" s="13" t="s">
        <v>19</v>
      </c>
      <c r="G2" s="38" t="s">
        <v>15</v>
      </c>
      <c r="H2" s="29" t="s">
        <v>19</v>
      </c>
      <c r="I2" s="16" t="s">
        <v>16</v>
      </c>
      <c r="J2" s="13" t="s">
        <v>19</v>
      </c>
      <c r="K2" s="38" t="s">
        <v>17</v>
      </c>
      <c r="L2" s="39" t="s">
        <v>19</v>
      </c>
    </row>
    <row r="3" spans="2:13" s="12" customFormat="1" ht="12.75" thickBot="1" x14ac:dyDescent="0.35">
      <c r="B3" s="12" t="s">
        <v>33</v>
      </c>
      <c r="C3" s="30">
        <v>750</v>
      </c>
      <c r="D3" s="31"/>
      <c r="E3" s="12">
        <v>750</v>
      </c>
      <c r="F3" s="14"/>
      <c r="G3" s="30">
        <v>380</v>
      </c>
      <c r="H3" s="31"/>
      <c r="I3" s="14">
        <v>300</v>
      </c>
      <c r="J3" s="14"/>
      <c r="K3" s="30">
        <v>200</v>
      </c>
      <c r="L3" s="40"/>
    </row>
    <row r="4" spans="2:13" s="24" customFormat="1" x14ac:dyDescent="0.3">
      <c r="B4" s="24">
        <v>1</v>
      </c>
      <c r="C4" s="32">
        <f t="shared" ref="C4:C53" si="0">$C$3+($B4 * ($C$3/2))</f>
        <v>1125</v>
      </c>
      <c r="D4" s="33">
        <f>C4*$C$1</f>
        <v>1125</v>
      </c>
      <c r="E4" s="24">
        <f>$E$3+($B4 * ($E$3/2))</f>
        <v>1125</v>
      </c>
      <c r="F4" s="25">
        <f>E4*$E$1</f>
        <v>1125</v>
      </c>
      <c r="G4" s="34">
        <f t="shared" ref="G4:G13" si="1">G$3+($B4 * (G$3/2))</f>
        <v>570</v>
      </c>
      <c r="H4" s="35">
        <f t="shared" ref="H4:H13" si="2">G4*G$1</f>
        <v>1140</v>
      </c>
      <c r="I4" s="27">
        <f t="shared" ref="I4:I17" si="3">I$3+($B4 * (I$3/2))</f>
        <v>450</v>
      </c>
      <c r="J4" s="27">
        <f t="shared" ref="J4:J17" si="4">I4*I$1</f>
        <v>1350</v>
      </c>
      <c r="K4" s="34">
        <f t="shared" ref="K4:K31" si="5">K$3+($B4 * (K$3/2))</f>
        <v>300</v>
      </c>
      <c r="L4" s="41">
        <f t="shared" ref="L4:L31" si="6">K4*K$1</f>
        <v>1500</v>
      </c>
    </row>
    <row r="5" spans="2:13" s="26" customFormat="1" x14ac:dyDescent="0.3">
      <c r="B5" s="26">
        <v>2</v>
      </c>
      <c r="C5" s="34">
        <f t="shared" si="0"/>
        <v>1500</v>
      </c>
      <c r="D5" s="35">
        <f t="shared" ref="D5:D53" si="7">C5*$C$1</f>
        <v>1500</v>
      </c>
      <c r="E5" s="26">
        <f t="shared" ref="E5:E53" si="8">$E$3+($B5 * ($E$3/2))</f>
        <v>1500</v>
      </c>
      <c r="F5" s="27">
        <f t="shared" ref="F5:F53" si="9">E5*$E$1</f>
        <v>1500</v>
      </c>
      <c r="G5" s="34">
        <f t="shared" si="1"/>
        <v>760</v>
      </c>
      <c r="H5" s="35">
        <f t="shared" si="2"/>
        <v>1520</v>
      </c>
      <c r="I5" s="27">
        <f t="shared" si="3"/>
        <v>600</v>
      </c>
      <c r="J5" s="27">
        <f t="shared" si="4"/>
        <v>1800</v>
      </c>
      <c r="K5" s="34">
        <f t="shared" si="5"/>
        <v>400</v>
      </c>
      <c r="L5" s="41">
        <f t="shared" si="6"/>
        <v>2000</v>
      </c>
    </row>
    <row r="6" spans="2:13" x14ac:dyDescent="0.3">
      <c r="B6" s="8">
        <v>3</v>
      </c>
      <c r="C6" s="28">
        <f t="shared" si="0"/>
        <v>1875</v>
      </c>
      <c r="D6" s="29">
        <f t="shared" si="7"/>
        <v>1875</v>
      </c>
      <c r="E6" s="8">
        <f t="shared" si="8"/>
        <v>1875</v>
      </c>
      <c r="F6" s="13">
        <f t="shared" si="9"/>
        <v>1875</v>
      </c>
      <c r="G6" s="38">
        <f t="shared" si="1"/>
        <v>950</v>
      </c>
      <c r="H6" s="29">
        <f t="shared" si="2"/>
        <v>1900</v>
      </c>
      <c r="I6" s="16">
        <f t="shared" si="3"/>
        <v>750</v>
      </c>
      <c r="J6" s="13">
        <f t="shared" si="4"/>
        <v>2250</v>
      </c>
      <c r="K6" s="38">
        <f t="shared" si="5"/>
        <v>500</v>
      </c>
      <c r="L6" s="39">
        <f t="shared" si="6"/>
        <v>2500</v>
      </c>
    </row>
    <row r="7" spans="2:13" x14ac:dyDescent="0.3">
      <c r="B7" s="8">
        <v>4</v>
      </c>
      <c r="C7" s="28">
        <f t="shared" si="0"/>
        <v>2250</v>
      </c>
      <c r="D7" s="29">
        <f t="shared" si="7"/>
        <v>2250</v>
      </c>
      <c r="E7" s="8">
        <f t="shared" si="8"/>
        <v>2250</v>
      </c>
      <c r="F7" s="13">
        <f t="shared" si="9"/>
        <v>2250</v>
      </c>
      <c r="G7" s="38">
        <f t="shared" si="1"/>
        <v>1140</v>
      </c>
      <c r="H7" s="29">
        <f t="shared" si="2"/>
        <v>2280</v>
      </c>
      <c r="I7" s="16">
        <f t="shared" si="3"/>
        <v>900</v>
      </c>
      <c r="J7" s="13">
        <f t="shared" si="4"/>
        <v>2700</v>
      </c>
      <c r="K7" s="38">
        <f t="shared" si="5"/>
        <v>600</v>
      </c>
      <c r="L7" s="39">
        <f t="shared" si="6"/>
        <v>3000</v>
      </c>
    </row>
    <row r="8" spans="2:13" x14ac:dyDescent="0.3">
      <c r="B8" s="8">
        <v>5</v>
      </c>
      <c r="C8" s="28">
        <f t="shared" si="0"/>
        <v>2625</v>
      </c>
      <c r="D8" s="29">
        <f t="shared" si="7"/>
        <v>2625</v>
      </c>
      <c r="E8" s="8">
        <f t="shared" si="8"/>
        <v>2625</v>
      </c>
      <c r="F8" s="13">
        <f t="shared" si="9"/>
        <v>2625</v>
      </c>
      <c r="G8" s="38">
        <f t="shared" si="1"/>
        <v>1330</v>
      </c>
      <c r="H8" s="29">
        <f t="shared" si="2"/>
        <v>2660</v>
      </c>
      <c r="I8" s="16">
        <f t="shared" si="3"/>
        <v>1050</v>
      </c>
      <c r="J8" s="13">
        <f t="shared" si="4"/>
        <v>3150</v>
      </c>
      <c r="K8" s="38">
        <f t="shared" si="5"/>
        <v>700</v>
      </c>
      <c r="L8" s="39">
        <f t="shared" si="6"/>
        <v>3500</v>
      </c>
    </row>
    <row r="9" spans="2:13" x14ac:dyDescent="0.3">
      <c r="B9" s="8">
        <v>6</v>
      </c>
      <c r="C9" s="28">
        <f t="shared" si="0"/>
        <v>3000</v>
      </c>
      <c r="D9" s="29">
        <f t="shared" si="7"/>
        <v>3000</v>
      </c>
      <c r="E9" s="8">
        <f t="shared" si="8"/>
        <v>3000</v>
      </c>
      <c r="F9" s="13">
        <f t="shared" si="9"/>
        <v>3000</v>
      </c>
      <c r="G9" s="38">
        <f t="shared" si="1"/>
        <v>1520</v>
      </c>
      <c r="H9" s="29">
        <f t="shared" si="2"/>
        <v>3040</v>
      </c>
      <c r="I9" s="16">
        <f t="shared" si="3"/>
        <v>1200</v>
      </c>
      <c r="J9" s="13">
        <f t="shared" si="4"/>
        <v>3600</v>
      </c>
      <c r="K9" s="38">
        <f t="shared" si="5"/>
        <v>800</v>
      </c>
      <c r="L9" s="39">
        <f t="shared" si="6"/>
        <v>4000</v>
      </c>
    </row>
    <row r="10" spans="2:13" x14ac:dyDescent="0.3">
      <c r="B10" s="8">
        <v>7</v>
      </c>
      <c r="C10" s="28">
        <f t="shared" si="0"/>
        <v>3375</v>
      </c>
      <c r="D10" s="29">
        <f t="shared" si="7"/>
        <v>3375</v>
      </c>
      <c r="E10" s="8">
        <f t="shared" si="8"/>
        <v>3375</v>
      </c>
      <c r="F10" s="13">
        <f t="shared" si="9"/>
        <v>3375</v>
      </c>
      <c r="G10" s="38">
        <f t="shared" si="1"/>
        <v>1710</v>
      </c>
      <c r="H10" s="29">
        <f t="shared" si="2"/>
        <v>3420</v>
      </c>
      <c r="I10" s="16">
        <f t="shared" si="3"/>
        <v>1350</v>
      </c>
      <c r="J10" s="13">
        <f t="shared" si="4"/>
        <v>4050</v>
      </c>
      <c r="K10" s="38">
        <f t="shared" si="5"/>
        <v>900</v>
      </c>
      <c r="L10" s="39">
        <f t="shared" si="6"/>
        <v>4500</v>
      </c>
    </row>
    <row r="11" spans="2:13" x14ac:dyDescent="0.3">
      <c r="B11" s="8">
        <v>8</v>
      </c>
      <c r="C11" s="28">
        <f t="shared" si="0"/>
        <v>3750</v>
      </c>
      <c r="D11" s="29">
        <f t="shared" si="7"/>
        <v>3750</v>
      </c>
      <c r="E11" s="8">
        <f t="shared" si="8"/>
        <v>3750</v>
      </c>
      <c r="F11" s="13">
        <f t="shared" si="9"/>
        <v>3750</v>
      </c>
      <c r="G11" s="38">
        <f t="shared" si="1"/>
        <v>1900</v>
      </c>
      <c r="H11" s="29">
        <f t="shared" si="2"/>
        <v>3800</v>
      </c>
      <c r="I11" s="16">
        <f t="shared" si="3"/>
        <v>1500</v>
      </c>
      <c r="J11" s="13">
        <f t="shared" si="4"/>
        <v>4500</v>
      </c>
      <c r="K11" s="38">
        <f t="shared" si="5"/>
        <v>1000</v>
      </c>
      <c r="L11" s="39">
        <f t="shared" si="6"/>
        <v>5000</v>
      </c>
    </row>
    <row r="12" spans="2:13" x14ac:dyDescent="0.3">
      <c r="B12" s="8">
        <v>9</v>
      </c>
      <c r="C12" s="28">
        <f t="shared" si="0"/>
        <v>4125</v>
      </c>
      <c r="D12" s="29">
        <f t="shared" si="7"/>
        <v>4125</v>
      </c>
      <c r="E12" s="8">
        <f t="shared" si="8"/>
        <v>4125</v>
      </c>
      <c r="F12" s="13">
        <f t="shared" si="9"/>
        <v>4125</v>
      </c>
      <c r="G12" s="38">
        <f t="shared" si="1"/>
        <v>2090</v>
      </c>
      <c r="H12" s="29">
        <f t="shared" si="2"/>
        <v>4180</v>
      </c>
      <c r="I12" s="16">
        <f t="shared" si="3"/>
        <v>1650</v>
      </c>
      <c r="J12" s="13">
        <f t="shared" si="4"/>
        <v>4950</v>
      </c>
      <c r="K12" s="38">
        <f t="shared" si="5"/>
        <v>1100</v>
      </c>
      <c r="L12" s="39">
        <f t="shared" si="6"/>
        <v>5500</v>
      </c>
    </row>
    <row r="13" spans="2:13" x14ac:dyDescent="0.3">
      <c r="B13" s="8">
        <v>10</v>
      </c>
      <c r="C13" s="28">
        <f t="shared" si="0"/>
        <v>4500</v>
      </c>
      <c r="D13" s="29">
        <f t="shared" si="7"/>
        <v>4500</v>
      </c>
      <c r="E13" s="8">
        <f t="shared" si="8"/>
        <v>4500</v>
      </c>
      <c r="F13" s="13">
        <f t="shared" si="9"/>
        <v>4500</v>
      </c>
      <c r="G13" s="38">
        <f t="shared" si="1"/>
        <v>2280</v>
      </c>
      <c r="H13" s="29">
        <f t="shared" si="2"/>
        <v>4560</v>
      </c>
      <c r="I13" s="16">
        <f t="shared" si="3"/>
        <v>1800</v>
      </c>
      <c r="J13" s="13">
        <f t="shared" si="4"/>
        <v>5400</v>
      </c>
      <c r="K13" s="38">
        <f t="shared" si="5"/>
        <v>1200</v>
      </c>
      <c r="L13" s="39">
        <f t="shared" si="6"/>
        <v>6000</v>
      </c>
    </row>
    <row r="14" spans="2:13" s="10" customFormat="1" x14ac:dyDescent="0.3">
      <c r="B14" s="10">
        <v>11</v>
      </c>
      <c r="C14" s="36">
        <f t="shared" si="0"/>
        <v>4875</v>
      </c>
      <c r="D14" s="37">
        <f t="shared" si="7"/>
        <v>4875</v>
      </c>
      <c r="E14" s="10">
        <f t="shared" si="8"/>
        <v>4875</v>
      </c>
      <c r="F14" s="15">
        <f t="shared" si="9"/>
        <v>4875</v>
      </c>
      <c r="G14" s="38">
        <f t="shared" ref="G14:K53" si="10">G$3+($B14 * (G$3/2))</f>
        <v>2470</v>
      </c>
      <c r="H14" s="37">
        <f t="shared" ref="H14:J29" si="11">G14*G$1</f>
        <v>4940</v>
      </c>
      <c r="I14" s="16">
        <f t="shared" si="3"/>
        <v>1950</v>
      </c>
      <c r="J14" s="15">
        <f t="shared" si="4"/>
        <v>5850</v>
      </c>
      <c r="K14" s="38">
        <f t="shared" si="5"/>
        <v>1300</v>
      </c>
      <c r="L14" s="42">
        <f t="shared" si="6"/>
        <v>6500</v>
      </c>
    </row>
    <row r="15" spans="2:13" s="11" customFormat="1" x14ac:dyDescent="0.3">
      <c r="B15" s="11">
        <v>12</v>
      </c>
      <c r="C15" s="38">
        <f t="shared" si="0"/>
        <v>5250</v>
      </c>
      <c r="D15" s="29">
        <f t="shared" si="7"/>
        <v>5250</v>
      </c>
      <c r="E15" s="8">
        <f t="shared" si="8"/>
        <v>5250</v>
      </c>
      <c r="F15" s="13">
        <f t="shared" si="9"/>
        <v>5250</v>
      </c>
      <c r="G15" s="38">
        <f t="shared" si="10"/>
        <v>2660</v>
      </c>
      <c r="H15" s="29">
        <f t="shared" si="11"/>
        <v>5320</v>
      </c>
      <c r="I15" s="16">
        <f t="shared" si="3"/>
        <v>2100</v>
      </c>
      <c r="J15" s="13">
        <f t="shared" si="4"/>
        <v>6300</v>
      </c>
      <c r="K15" s="38">
        <f t="shared" si="5"/>
        <v>1400</v>
      </c>
      <c r="L15" s="39">
        <f t="shared" si="6"/>
        <v>7000</v>
      </c>
    </row>
    <row r="16" spans="2:13" x14ac:dyDescent="0.3">
      <c r="B16" s="8">
        <v>13</v>
      </c>
      <c r="C16" s="28">
        <f t="shared" si="0"/>
        <v>5625</v>
      </c>
      <c r="D16" s="29">
        <f t="shared" si="7"/>
        <v>5625</v>
      </c>
      <c r="E16" s="8">
        <f t="shared" si="8"/>
        <v>5625</v>
      </c>
      <c r="F16" s="13">
        <f t="shared" si="9"/>
        <v>5625</v>
      </c>
      <c r="G16" s="38">
        <f t="shared" si="10"/>
        <v>2850</v>
      </c>
      <c r="H16" s="29">
        <f t="shared" si="11"/>
        <v>5700</v>
      </c>
      <c r="I16" s="16">
        <f t="shared" si="3"/>
        <v>2250</v>
      </c>
      <c r="J16" s="13">
        <f t="shared" si="4"/>
        <v>6750</v>
      </c>
      <c r="K16" s="38">
        <f t="shared" si="5"/>
        <v>1500</v>
      </c>
      <c r="L16" s="39">
        <f t="shared" si="6"/>
        <v>7500</v>
      </c>
    </row>
    <row r="17" spans="2:12" s="11" customFormat="1" x14ac:dyDescent="0.3">
      <c r="B17" s="11">
        <v>14</v>
      </c>
      <c r="C17" s="38">
        <f t="shared" si="0"/>
        <v>6000</v>
      </c>
      <c r="D17" s="29">
        <f t="shared" si="7"/>
        <v>6000</v>
      </c>
      <c r="E17" s="8">
        <f t="shared" si="8"/>
        <v>6000</v>
      </c>
      <c r="F17" s="13">
        <f t="shared" si="9"/>
        <v>6000</v>
      </c>
      <c r="G17" s="38">
        <f t="shared" si="10"/>
        <v>3040</v>
      </c>
      <c r="H17" s="29">
        <f t="shared" si="11"/>
        <v>6080</v>
      </c>
      <c r="I17" s="16">
        <f t="shared" si="3"/>
        <v>2400</v>
      </c>
      <c r="J17" s="13">
        <f t="shared" si="4"/>
        <v>7200</v>
      </c>
      <c r="K17" s="38">
        <f t="shared" si="5"/>
        <v>1600</v>
      </c>
      <c r="L17" s="39">
        <f t="shared" si="6"/>
        <v>8000</v>
      </c>
    </row>
    <row r="18" spans="2:12" s="10" customFormat="1" x14ac:dyDescent="0.3">
      <c r="B18" s="10">
        <v>15</v>
      </c>
      <c r="C18" s="36">
        <f t="shared" si="0"/>
        <v>6375</v>
      </c>
      <c r="D18" s="37">
        <f t="shared" si="7"/>
        <v>6375</v>
      </c>
      <c r="E18" s="10">
        <f t="shared" si="8"/>
        <v>6375</v>
      </c>
      <c r="F18" s="15">
        <f t="shared" si="9"/>
        <v>6375</v>
      </c>
      <c r="G18" s="38">
        <f t="shared" si="10"/>
        <v>3230</v>
      </c>
      <c r="H18" s="37">
        <f t="shared" si="11"/>
        <v>6460</v>
      </c>
      <c r="I18" s="16">
        <f t="shared" si="10"/>
        <v>2550</v>
      </c>
      <c r="J18" s="15">
        <f t="shared" si="11"/>
        <v>7650</v>
      </c>
      <c r="K18" s="38">
        <f t="shared" si="5"/>
        <v>1700</v>
      </c>
      <c r="L18" s="42">
        <f t="shared" si="6"/>
        <v>8500</v>
      </c>
    </row>
    <row r="19" spans="2:12" x14ac:dyDescent="0.3">
      <c r="B19" s="8">
        <v>16</v>
      </c>
      <c r="C19" s="28">
        <f t="shared" si="0"/>
        <v>6750</v>
      </c>
      <c r="D19" s="29">
        <f t="shared" si="7"/>
        <v>6750</v>
      </c>
      <c r="E19" s="8">
        <f t="shared" si="8"/>
        <v>6750</v>
      </c>
      <c r="F19" s="13">
        <f t="shared" si="9"/>
        <v>6750</v>
      </c>
      <c r="G19" s="38">
        <f t="shared" si="10"/>
        <v>3420</v>
      </c>
      <c r="H19" s="29">
        <f t="shared" si="11"/>
        <v>6840</v>
      </c>
      <c r="I19" s="16">
        <f t="shared" si="10"/>
        <v>2700</v>
      </c>
      <c r="J19" s="13">
        <f t="shared" si="11"/>
        <v>8100</v>
      </c>
      <c r="K19" s="38">
        <f t="shared" si="5"/>
        <v>1800</v>
      </c>
      <c r="L19" s="39">
        <f t="shared" si="6"/>
        <v>9000</v>
      </c>
    </row>
    <row r="20" spans="2:12" x14ac:dyDescent="0.3">
      <c r="B20" s="8">
        <v>17</v>
      </c>
      <c r="C20" s="28">
        <f t="shared" si="0"/>
        <v>7125</v>
      </c>
      <c r="D20" s="29">
        <f t="shared" si="7"/>
        <v>7125</v>
      </c>
      <c r="E20" s="8">
        <f t="shared" si="8"/>
        <v>7125</v>
      </c>
      <c r="F20" s="13">
        <f t="shared" si="9"/>
        <v>7125</v>
      </c>
      <c r="G20" s="38">
        <f t="shared" si="10"/>
        <v>3610</v>
      </c>
      <c r="H20" s="29">
        <f t="shared" si="11"/>
        <v>7220</v>
      </c>
      <c r="I20" s="16">
        <f t="shared" si="10"/>
        <v>2850</v>
      </c>
      <c r="J20" s="13">
        <f t="shared" si="11"/>
        <v>8550</v>
      </c>
      <c r="K20" s="38">
        <f t="shared" si="5"/>
        <v>1900</v>
      </c>
      <c r="L20" s="39">
        <f t="shared" si="6"/>
        <v>9500</v>
      </c>
    </row>
    <row r="21" spans="2:12" s="10" customFormat="1" x14ac:dyDescent="0.3">
      <c r="B21" s="10">
        <v>18</v>
      </c>
      <c r="C21" s="36">
        <f t="shared" si="0"/>
        <v>7500</v>
      </c>
      <c r="D21" s="37">
        <f t="shared" si="7"/>
        <v>7500</v>
      </c>
      <c r="E21" s="10">
        <f t="shared" si="8"/>
        <v>7500</v>
      </c>
      <c r="F21" s="15">
        <f t="shared" si="9"/>
        <v>7500</v>
      </c>
      <c r="G21" s="38">
        <f t="shared" si="10"/>
        <v>3800</v>
      </c>
      <c r="H21" s="37">
        <f t="shared" si="11"/>
        <v>7600</v>
      </c>
      <c r="I21" s="16">
        <f t="shared" si="10"/>
        <v>3000</v>
      </c>
      <c r="J21" s="15">
        <f t="shared" si="11"/>
        <v>9000</v>
      </c>
      <c r="K21" s="38">
        <f t="shared" si="5"/>
        <v>2000</v>
      </c>
      <c r="L21" s="42">
        <f t="shared" si="6"/>
        <v>10000</v>
      </c>
    </row>
    <row r="22" spans="2:12" x14ac:dyDescent="0.3">
      <c r="B22" s="8">
        <v>19</v>
      </c>
      <c r="C22" s="28">
        <f t="shared" si="0"/>
        <v>7875</v>
      </c>
      <c r="D22" s="29">
        <f t="shared" si="7"/>
        <v>7875</v>
      </c>
      <c r="E22" s="8">
        <f t="shared" si="8"/>
        <v>7875</v>
      </c>
      <c r="F22" s="13">
        <f t="shared" si="9"/>
        <v>7875</v>
      </c>
      <c r="G22" s="38">
        <f t="shared" si="10"/>
        <v>3990</v>
      </c>
      <c r="H22" s="29">
        <f t="shared" si="11"/>
        <v>7980</v>
      </c>
      <c r="I22" s="16">
        <f t="shared" si="10"/>
        <v>3150</v>
      </c>
      <c r="J22" s="13">
        <f t="shared" si="11"/>
        <v>9450</v>
      </c>
      <c r="K22" s="38">
        <f t="shared" si="5"/>
        <v>2100</v>
      </c>
      <c r="L22" s="39">
        <f t="shared" si="6"/>
        <v>10500</v>
      </c>
    </row>
    <row r="23" spans="2:12" x14ac:dyDescent="0.3">
      <c r="B23" s="8">
        <v>20</v>
      </c>
      <c r="C23" s="28">
        <f t="shared" si="0"/>
        <v>8250</v>
      </c>
      <c r="D23" s="29">
        <f t="shared" si="7"/>
        <v>8250</v>
      </c>
      <c r="E23" s="8">
        <f t="shared" si="8"/>
        <v>8250</v>
      </c>
      <c r="F23" s="13">
        <f t="shared" si="9"/>
        <v>8250</v>
      </c>
      <c r="G23" s="38">
        <f t="shared" si="10"/>
        <v>4180</v>
      </c>
      <c r="H23" s="29">
        <f t="shared" si="11"/>
        <v>8360</v>
      </c>
      <c r="I23" s="16">
        <f t="shared" si="10"/>
        <v>3300</v>
      </c>
      <c r="J23" s="13">
        <f t="shared" si="11"/>
        <v>9900</v>
      </c>
      <c r="K23" s="38">
        <f t="shared" si="5"/>
        <v>2200</v>
      </c>
      <c r="L23" s="39">
        <f t="shared" si="6"/>
        <v>11000</v>
      </c>
    </row>
    <row r="24" spans="2:12" x14ac:dyDescent="0.3">
      <c r="B24" s="8">
        <v>21</v>
      </c>
      <c r="C24" s="28">
        <f t="shared" si="0"/>
        <v>8625</v>
      </c>
      <c r="D24" s="29">
        <f t="shared" si="7"/>
        <v>8625</v>
      </c>
      <c r="E24" s="8">
        <f t="shared" si="8"/>
        <v>8625</v>
      </c>
      <c r="F24" s="13">
        <f t="shared" si="9"/>
        <v>8625</v>
      </c>
      <c r="G24" s="38">
        <f t="shared" si="10"/>
        <v>4370</v>
      </c>
      <c r="H24" s="29">
        <f t="shared" si="11"/>
        <v>8740</v>
      </c>
      <c r="I24" s="16">
        <f t="shared" si="10"/>
        <v>3450</v>
      </c>
      <c r="J24" s="13">
        <f t="shared" si="11"/>
        <v>10350</v>
      </c>
      <c r="K24" s="38">
        <f t="shared" si="5"/>
        <v>2300</v>
      </c>
      <c r="L24" s="39">
        <f t="shared" si="6"/>
        <v>11500</v>
      </c>
    </row>
    <row r="25" spans="2:12" x14ac:dyDescent="0.3">
      <c r="B25" s="8">
        <v>22</v>
      </c>
      <c r="C25" s="28">
        <f t="shared" si="0"/>
        <v>9000</v>
      </c>
      <c r="D25" s="29">
        <f t="shared" si="7"/>
        <v>9000</v>
      </c>
      <c r="E25" s="8">
        <f t="shared" si="8"/>
        <v>9000</v>
      </c>
      <c r="F25" s="13">
        <f t="shared" si="9"/>
        <v>9000</v>
      </c>
      <c r="G25" s="38">
        <f t="shared" si="10"/>
        <v>4560</v>
      </c>
      <c r="H25" s="29">
        <f t="shared" si="11"/>
        <v>9120</v>
      </c>
      <c r="I25" s="16">
        <f t="shared" si="10"/>
        <v>3600</v>
      </c>
      <c r="J25" s="13">
        <f t="shared" si="11"/>
        <v>10800</v>
      </c>
      <c r="K25" s="38">
        <f t="shared" si="5"/>
        <v>2400</v>
      </c>
      <c r="L25" s="39">
        <f t="shared" si="6"/>
        <v>12000</v>
      </c>
    </row>
    <row r="26" spans="2:12" x14ac:dyDescent="0.3">
      <c r="B26" s="8">
        <v>23</v>
      </c>
      <c r="C26" s="28">
        <f t="shared" si="0"/>
        <v>9375</v>
      </c>
      <c r="D26" s="29">
        <f t="shared" si="7"/>
        <v>9375</v>
      </c>
      <c r="E26" s="8">
        <f t="shared" si="8"/>
        <v>9375</v>
      </c>
      <c r="F26" s="13">
        <f t="shared" si="9"/>
        <v>9375</v>
      </c>
      <c r="G26" s="38">
        <f t="shared" si="10"/>
        <v>4750</v>
      </c>
      <c r="H26" s="29">
        <f t="shared" si="11"/>
        <v>9500</v>
      </c>
      <c r="I26" s="16">
        <f t="shared" si="10"/>
        <v>3750</v>
      </c>
      <c r="J26" s="13">
        <f t="shared" si="11"/>
        <v>11250</v>
      </c>
      <c r="K26" s="38">
        <f t="shared" si="5"/>
        <v>2500</v>
      </c>
      <c r="L26" s="39">
        <f t="shared" si="6"/>
        <v>12500</v>
      </c>
    </row>
    <row r="27" spans="2:12" x14ac:dyDescent="0.3">
      <c r="B27" s="8">
        <v>24</v>
      </c>
      <c r="C27" s="28">
        <f t="shared" si="0"/>
        <v>9750</v>
      </c>
      <c r="D27" s="29">
        <f t="shared" si="7"/>
        <v>9750</v>
      </c>
      <c r="E27" s="8">
        <f t="shared" si="8"/>
        <v>9750</v>
      </c>
      <c r="F27" s="13">
        <f t="shared" si="9"/>
        <v>9750</v>
      </c>
      <c r="G27" s="38">
        <f t="shared" si="10"/>
        <v>4940</v>
      </c>
      <c r="H27" s="29">
        <f t="shared" si="11"/>
        <v>9880</v>
      </c>
      <c r="I27" s="16">
        <f t="shared" si="10"/>
        <v>3900</v>
      </c>
      <c r="J27" s="13">
        <f t="shared" si="11"/>
        <v>11700</v>
      </c>
      <c r="K27" s="38">
        <f t="shared" si="5"/>
        <v>2600</v>
      </c>
      <c r="L27" s="39">
        <f t="shared" si="6"/>
        <v>13000</v>
      </c>
    </row>
    <row r="28" spans="2:12" x14ac:dyDescent="0.3">
      <c r="B28" s="8">
        <v>25</v>
      </c>
      <c r="C28" s="28">
        <f t="shared" si="0"/>
        <v>10125</v>
      </c>
      <c r="D28" s="29">
        <f t="shared" si="7"/>
        <v>10125</v>
      </c>
      <c r="E28" s="8">
        <f t="shared" si="8"/>
        <v>10125</v>
      </c>
      <c r="F28" s="13">
        <f t="shared" si="9"/>
        <v>10125</v>
      </c>
      <c r="G28" s="38">
        <f t="shared" si="10"/>
        <v>5130</v>
      </c>
      <c r="H28" s="29">
        <f t="shared" si="11"/>
        <v>10260</v>
      </c>
      <c r="I28" s="16">
        <f t="shared" si="10"/>
        <v>4050</v>
      </c>
      <c r="J28" s="13">
        <f t="shared" si="11"/>
        <v>12150</v>
      </c>
      <c r="K28" s="38">
        <f t="shared" si="5"/>
        <v>2700</v>
      </c>
      <c r="L28" s="39">
        <f t="shared" si="6"/>
        <v>13500</v>
      </c>
    </row>
    <row r="29" spans="2:12" x14ac:dyDescent="0.3">
      <c r="B29" s="8">
        <v>26</v>
      </c>
      <c r="C29" s="28">
        <f t="shared" si="0"/>
        <v>10500</v>
      </c>
      <c r="D29" s="29">
        <f t="shared" si="7"/>
        <v>10500</v>
      </c>
      <c r="E29" s="8">
        <f t="shared" si="8"/>
        <v>10500</v>
      </c>
      <c r="F29" s="13">
        <f t="shared" si="9"/>
        <v>10500</v>
      </c>
      <c r="G29" s="38">
        <f t="shared" si="10"/>
        <v>5320</v>
      </c>
      <c r="H29" s="29">
        <f t="shared" si="11"/>
        <v>10640</v>
      </c>
      <c r="I29" s="16">
        <f t="shared" si="10"/>
        <v>4200</v>
      </c>
      <c r="J29" s="13">
        <f t="shared" si="11"/>
        <v>12600</v>
      </c>
      <c r="K29" s="38">
        <f t="shared" si="5"/>
        <v>2800</v>
      </c>
      <c r="L29" s="39">
        <f t="shared" si="6"/>
        <v>14000</v>
      </c>
    </row>
    <row r="30" spans="2:12" x14ac:dyDescent="0.3">
      <c r="B30" s="8">
        <v>27</v>
      </c>
      <c r="C30" s="28">
        <f t="shared" si="0"/>
        <v>10875</v>
      </c>
      <c r="D30" s="29">
        <f t="shared" si="7"/>
        <v>10875</v>
      </c>
      <c r="E30" s="8">
        <f t="shared" si="8"/>
        <v>10875</v>
      </c>
      <c r="F30" s="13">
        <f t="shared" si="9"/>
        <v>10875</v>
      </c>
      <c r="G30" s="38">
        <f t="shared" si="10"/>
        <v>5510</v>
      </c>
      <c r="H30" s="29">
        <f t="shared" ref="H30:J53" si="12">G30*G$1</f>
        <v>11020</v>
      </c>
      <c r="I30" s="16">
        <f t="shared" si="10"/>
        <v>4350</v>
      </c>
      <c r="J30" s="13">
        <f t="shared" si="12"/>
        <v>13050</v>
      </c>
      <c r="K30" s="38">
        <f t="shared" si="5"/>
        <v>2900</v>
      </c>
      <c r="L30" s="39">
        <f t="shared" si="6"/>
        <v>14500</v>
      </c>
    </row>
    <row r="31" spans="2:12" x14ac:dyDescent="0.3">
      <c r="B31" s="8">
        <v>28</v>
      </c>
      <c r="C31" s="28">
        <f t="shared" si="0"/>
        <v>11250</v>
      </c>
      <c r="D31" s="29">
        <f t="shared" si="7"/>
        <v>11250</v>
      </c>
      <c r="E31" s="8">
        <f t="shared" si="8"/>
        <v>11250</v>
      </c>
      <c r="F31" s="13">
        <f t="shared" si="9"/>
        <v>11250</v>
      </c>
      <c r="G31" s="38">
        <f t="shared" si="10"/>
        <v>5700</v>
      </c>
      <c r="H31" s="29">
        <f t="shared" si="12"/>
        <v>11400</v>
      </c>
      <c r="I31" s="16">
        <f t="shared" si="10"/>
        <v>4500</v>
      </c>
      <c r="J31" s="13">
        <f t="shared" si="12"/>
        <v>13500</v>
      </c>
      <c r="K31" s="38">
        <f t="shared" si="5"/>
        <v>3000</v>
      </c>
      <c r="L31" s="39">
        <f t="shared" si="6"/>
        <v>15000</v>
      </c>
    </row>
    <row r="32" spans="2:12" s="10" customFormat="1" x14ac:dyDescent="0.3">
      <c r="B32" s="10">
        <v>29</v>
      </c>
      <c r="C32" s="36">
        <f t="shared" si="0"/>
        <v>11625</v>
      </c>
      <c r="D32" s="29">
        <f t="shared" si="7"/>
        <v>11625</v>
      </c>
      <c r="E32" s="8">
        <f t="shared" si="8"/>
        <v>11625</v>
      </c>
      <c r="F32" s="13">
        <f t="shared" si="9"/>
        <v>11625</v>
      </c>
      <c r="G32" s="38">
        <f t="shared" si="10"/>
        <v>5890</v>
      </c>
      <c r="H32" s="29">
        <f t="shared" si="12"/>
        <v>11780</v>
      </c>
      <c r="I32" s="16">
        <f t="shared" si="10"/>
        <v>4650</v>
      </c>
      <c r="J32" s="13">
        <f t="shared" si="12"/>
        <v>13950</v>
      </c>
      <c r="K32" s="38">
        <f t="shared" si="10"/>
        <v>3100</v>
      </c>
      <c r="L32" s="39">
        <f t="shared" ref="L32:L53" si="13">K32*K$1</f>
        <v>15500</v>
      </c>
    </row>
    <row r="33" spans="2:12" x14ac:dyDescent="0.3">
      <c r="B33" s="8">
        <v>30</v>
      </c>
      <c r="C33" s="28">
        <f t="shared" si="0"/>
        <v>12000</v>
      </c>
      <c r="D33" s="29">
        <f t="shared" si="7"/>
        <v>12000</v>
      </c>
      <c r="E33" s="8">
        <f t="shared" si="8"/>
        <v>12000</v>
      </c>
      <c r="F33" s="13">
        <f t="shared" si="9"/>
        <v>12000</v>
      </c>
      <c r="G33" s="38">
        <f t="shared" si="10"/>
        <v>6080</v>
      </c>
      <c r="H33" s="29">
        <f t="shared" si="12"/>
        <v>12160</v>
      </c>
      <c r="I33" s="16">
        <f t="shared" si="10"/>
        <v>4800</v>
      </c>
      <c r="J33" s="13">
        <f t="shared" si="12"/>
        <v>14400</v>
      </c>
      <c r="K33" s="38">
        <f t="shared" si="10"/>
        <v>3200</v>
      </c>
      <c r="L33" s="39">
        <f t="shared" si="13"/>
        <v>16000</v>
      </c>
    </row>
    <row r="34" spans="2:12" x14ac:dyDescent="0.3">
      <c r="B34" s="8">
        <v>31</v>
      </c>
      <c r="C34" s="28">
        <f t="shared" si="0"/>
        <v>12375</v>
      </c>
      <c r="D34" s="29">
        <f t="shared" si="7"/>
        <v>12375</v>
      </c>
      <c r="E34" s="8">
        <f t="shared" si="8"/>
        <v>12375</v>
      </c>
      <c r="F34" s="13">
        <f t="shared" si="9"/>
        <v>12375</v>
      </c>
      <c r="G34" s="38">
        <f t="shared" si="10"/>
        <v>6270</v>
      </c>
      <c r="H34" s="29">
        <f t="shared" si="12"/>
        <v>12540</v>
      </c>
      <c r="I34" s="16">
        <f t="shared" si="10"/>
        <v>4950</v>
      </c>
      <c r="J34" s="13">
        <f t="shared" si="12"/>
        <v>14850</v>
      </c>
      <c r="K34" s="38">
        <f t="shared" si="10"/>
        <v>3300</v>
      </c>
      <c r="L34" s="39">
        <f t="shared" si="13"/>
        <v>16500</v>
      </c>
    </row>
    <row r="35" spans="2:12" x14ac:dyDescent="0.3">
      <c r="B35" s="8">
        <v>32</v>
      </c>
      <c r="C35" s="28">
        <f t="shared" si="0"/>
        <v>12750</v>
      </c>
      <c r="D35" s="29">
        <f t="shared" si="7"/>
        <v>12750</v>
      </c>
      <c r="E35" s="8">
        <f t="shared" si="8"/>
        <v>12750</v>
      </c>
      <c r="F35" s="13">
        <f t="shared" si="9"/>
        <v>12750</v>
      </c>
      <c r="G35" s="38">
        <f t="shared" si="10"/>
        <v>6460</v>
      </c>
      <c r="H35" s="29">
        <f t="shared" si="12"/>
        <v>12920</v>
      </c>
      <c r="I35" s="16">
        <f t="shared" si="10"/>
        <v>5100</v>
      </c>
      <c r="J35" s="13">
        <f t="shared" si="12"/>
        <v>15300</v>
      </c>
      <c r="K35" s="38">
        <f t="shared" si="10"/>
        <v>3400</v>
      </c>
      <c r="L35" s="39">
        <f t="shared" si="13"/>
        <v>17000</v>
      </c>
    </row>
    <row r="36" spans="2:12" x14ac:dyDescent="0.3">
      <c r="B36" s="8">
        <v>33</v>
      </c>
      <c r="C36" s="28">
        <f t="shared" si="0"/>
        <v>13125</v>
      </c>
      <c r="D36" s="29">
        <f t="shared" si="7"/>
        <v>13125</v>
      </c>
      <c r="E36" s="8">
        <f t="shared" si="8"/>
        <v>13125</v>
      </c>
      <c r="F36" s="13">
        <f t="shared" si="9"/>
        <v>13125</v>
      </c>
      <c r="G36" s="38">
        <f t="shared" si="10"/>
        <v>6650</v>
      </c>
      <c r="H36" s="29">
        <f t="shared" si="12"/>
        <v>13300</v>
      </c>
      <c r="I36" s="16">
        <f t="shared" si="10"/>
        <v>5250</v>
      </c>
      <c r="J36" s="13">
        <f t="shared" si="12"/>
        <v>15750</v>
      </c>
      <c r="K36" s="38">
        <f t="shared" si="10"/>
        <v>3500</v>
      </c>
      <c r="L36" s="39">
        <f t="shared" si="13"/>
        <v>17500</v>
      </c>
    </row>
    <row r="37" spans="2:12" x14ac:dyDescent="0.3">
      <c r="B37" s="8">
        <v>34</v>
      </c>
      <c r="C37" s="28">
        <f t="shared" si="0"/>
        <v>13500</v>
      </c>
      <c r="D37" s="29">
        <f t="shared" si="7"/>
        <v>13500</v>
      </c>
      <c r="E37" s="8">
        <f t="shared" si="8"/>
        <v>13500</v>
      </c>
      <c r="F37" s="13">
        <f t="shared" si="9"/>
        <v>13500</v>
      </c>
      <c r="G37" s="38">
        <f t="shared" si="10"/>
        <v>6840</v>
      </c>
      <c r="H37" s="29">
        <f t="shared" si="12"/>
        <v>13680</v>
      </c>
      <c r="I37" s="16">
        <f t="shared" si="10"/>
        <v>5400</v>
      </c>
      <c r="J37" s="13">
        <f t="shared" si="12"/>
        <v>16200</v>
      </c>
      <c r="K37" s="38">
        <f t="shared" si="10"/>
        <v>3600</v>
      </c>
      <c r="L37" s="39">
        <f t="shared" si="13"/>
        <v>18000</v>
      </c>
    </row>
    <row r="38" spans="2:12" x14ac:dyDescent="0.3">
      <c r="B38" s="8">
        <v>35</v>
      </c>
      <c r="C38" s="28">
        <f t="shared" si="0"/>
        <v>13875</v>
      </c>
      <c r="D38" s="29">
        <f t="shared" si="7"/>
        <v>13875</v>
      </c>
      <c r="E38" s="8">
        <f t="shared" si="8"/>
        <v>13875</v>
      </c>
      <c r="F38" s="13">
        <f t="shared" si="9"/>
        <v>13875</v>
      </c>
      <c r="G38" s="38">
        <f t="shared" si="10"/>
        <v>7030</v>
      </c>
      <c r="H38" s="29">
        <f t="shared" si="12"/>
        <v>14060</v>
      </c>
      <c r="I38" s="16">
        <f t="shared" si="10"/>
        <v>5550</v>
      </c>
      <c r="J38" s="13">
        <f t="shared" si="12"/>
        <v>16650</v>
      </c>
      <c r="K38" s="38">
        <f t="shared" si="10"/>
        <v>3700</v>
      </c>
      <c r="L38" s="39">
        <f t="shared" si="13"/>
        <v>18500</v>
      </c>
    </row>
    <row r="39" spans="2:12" x14ac:dyDescent="0.3">
      <c r="B39" s="8">
        <v>36</v>
      </c>
      <c r="C39" s="28">
        <f t="shared" si="0"/>
        <v>14250</v>
      </c>
      <c r="D39" s="29">
        <f t="shared" si="7"/>
        <v>14250</v>
      </c>
      <c r="E39" s="8">
        <f t="shared" si="8"/>
        <v>14250</v>
      </c>
      <c r="F39" s="13">
        <f t="shared" si="9"/>
        <v>14250</v>
      </c>
      <c r="G39" s="38">
        <f t="shared" si="10"/>
        <v>7220</v>
      </c>
      <c r="H39" s="29">
        <f t="shared" si="12"/>
        <v>14440</v>
      </c>
      <c r="I39" s="16">
        <f t="shared" si="10"/>
        <v>5700</v>
      </c>
      <c r="J39" s="13">
        <f t="shared" si="12"/>
        <v>17100</v>
      </c>
      <c r="K39" s="38">
        <f t="shared" si="10"/>
        <v>3800</v>
      </c>
      <c r="L39" s="39">
        <f t="shared" si="13"/>
        <v>19000</v>
      </c>
    </row>
    <row r="40" spans="2:12" x14ac:dyDescent="0.3">
      <c r="B40" s="8">
        <v>37</v>
      </c>
      <c r="C40" s="28">
        <f t="shared" si="0"/>
        <v>14625</v>
      </c>
      <c r="D40" s="29">
        <f t="shared" si="7"/>
        <v>14625</v>
      </c>
      <c r="E40" s="8">
        <f t="shared" si="8"/>
        <v>14625</v>
      </c>
      <c r="F40" s="13">
        <f t="shared" si="9"/>
        <v>14625</v>
      </c>
      <c r="G40" s="38">
        <f t="shared" si="10"/>
        <v>7410</v>
      </c>
      <c r="H40" s="29">
        <f t="shared" si="12"/>
        <v>14820</v>
      </c>
      <c r="I40" s="16">
        <f t="shared" si="10"/>
        <v>5850</v>
      </c>
      <c r="J40" s="13">
        <f t="shared" si="12"/>
        <v>17550</v>
      </c>
      <c r="K40" s="38">
        <f t="shared" si="10"/>
        <v>3900</v>
      </c>
      <c r="L40" s="39">
        <f t="shared" si="13"/>
        <v>19500</v>
      </c>
    </row>
    <row r="41" spans="2:12" x14ac:dyDescent="0.3">
      <c r="B41" s="8">
        <v>38</v>
      </c>
      <c r="C41" s="28">
        <f t="shared" si="0"/>
        <v>15000</v>
      </c>
      <c r="D41" s="29">
        <f t="shared" si="7"/>
        <v>15000</v>
      </c>
      <c r="E41" s="8">
        <f t="shared" si="8"/>
        <v>15000</v>
      </c>
      <c r="F41" s="13">
        <f t="shared" si="9"/>
        <v>15000</v>
      </c>
      <c r="G41" s="38">
        <f t="shared" si="10"/>
        <v>7600</v>
      </c>
      <c r="H41" s="29">
        <f t="shared" si="12"/>
        <v>15200</v>
      </c>
      <c r="I41" s="16">
        <f t="shared" si="10"/>
        <v>6000</v>
      </c>
      <c r="J41" s="13">
        <f t="shared" si="12"/>
        <v>18000</v>
      </c>
      <c r="K41" s="38">
        <f t="shared" si="10"/>
        <v>4000</v>
      </c>
      <c r="L41" s="39">
        <f t="shared" si="13"/>
        <v>20000</v>
      </c>
    </row>
    <row r="42" spans="2:12" x14ac:dyDescent="0.3">
      <c r="B42" s="8">
        <v>39</v>
      </c>
      <c r="C42" s="28">
        <f t="shared" si="0"/>
        <v>15375</v>
      </c>
      <c r="D42" s="29">
        <f t="shared" si="7"/>
        <v>15375</v>
      </c>
      <c r="E42" s="8">
        <f t="shared" si="8"/>
        <v>15375</v>
      </c>
      <c r="F42" s="13">
        <f t="shared" si="9"/>
        <v>15375</v>
      </c>
      <c r="G42" s="38">
        <f t="shared" si="10"/>
        <v>7790</v>
      </c>
      <c r="H42" s="29">
        <f t="shared" si="12"/>
        <v>15580</v>
      </c>
      <c r="I42" s="16">
        <f t="shared" si="10"/>
        <v>6150</v>
      </c>
      <c r="J42" s="13">
        <f t="shared" si="12"/>
        <v>18450</v>
      </c>
      <c r="K42" s="38">
        <f t="shared" si="10"/>
        <v>4100</v>
      </c>
      <c r="L42" s="39">
        <f t="shared" si="13"/>
        <v>20500</v>
      </c>
    </row>
    <row r="43" spans="2:12" x14ac:dyDescent="0.3">
      <c r="B43" s="8">
        <v>40</v>
      </c>
      <c r="C43" s="28">
        <f t="shared" si="0"/>
        <v>15750</v>
      </c>
      <c r="D43" s="29">
        <f t="shared" si="7"/>
        <v>15750</v>
      </c>
      <c r="E43" s="8">
        <f t="shared" si="8"/>
        <v>15750</v>
      </c>
      <c r="F43" s="13">
        <f t="shared" si="9"/>
        <v>15750</v>
      </c>
      <c r="G43" s="38">
        <f t="shared" si="10"/>
        <v>7980</v>
      </c>
      <c r="H43" s="29">
        <f t="shared" si="12"/>
        <v>15960</v>
      </c>
      <c r="I43" s="16">
        <f t="shared" si="10"/>
        <v>6300</v>
      </c>
      <c r="J43" s="13">
        <f t="shared" si="12"/>
        <v>18900</v>
      </c>
      <c r="K43" s="38">
        <f t="shared" si="10"/>
        <v>4200</v>
      </c>
      <c r="L43" s="39">
        <f t="shared" si="13"/>
        <v>21000</v>
      </c>
    </row>
    <row r="44" spans="2:12" x14ac:dyDescent="0.3">
      <c r="B44" s="8">
        <v>41</v>
      </c>
      <c r="C44" s="28">
        <f t="shared" si="0"/>
        <v>16125</v>
      </c>
      <c r="D44" s="29">
        <f t="shared" si="7"/>
        <v>16125</v>
      </c>
      <c r="E44" s="8">
        <f t="shared" si="8"/>
        <v>16125</v>
      </c>
      <c r="F44" s="13">
        <f t="shared" si="9"/>
        <v>16125</v>
      </c>
      <c r="G44" s="38">
        <f t="shared" si="10"/>
        <v>8170</v>
      </c>
      <c r="H44" s="29">
        <f t="shared" si="12"/>
        <v>16340</v>
      </c>
      <c r="I44" s="16">
        <f t="shared" si="10"/>
        <v>6450</v>
      </c>
      <c r="J44" s="13">
        <f t="shared" si="12"/>
        <v>19350</v>
      </c>
      <c r="K44" s="38">
        <f t="shared" si="10"/>
        <v>4300</v>
      </c>
      <c r="L44" s="39">
        <f t="shared" si="13"/>
        <v>21500</v>
      </c>
    </row>
    <row r="45" spans="2:12" x14ac:dyDescent="0.3">
      <c r="B45" s="8">
        <v>42</v>
      </c>
      <c r="C45" s="28">
        <f t="shared" si="0"/>
        <v>16500</v>
      </c>
      <c r="D45" s="29">
        <f t="shared" si="7"/>
        <v>16500</v>
      </c>
      <c r="E45" s="8">
        <f t="shared" si="8"/>
        <v>16500</v>
      </c>
      <c r="F45" s="13">
        <f t="shared" si="9"/>
        <v>16500</v>
      </c>
      <c r="G45" s="38">
        <f t="shared" si="10"/>
        <v>8360</v>
      </c>
      <c r="H45" s="29">
        <f t="shared" si="12"/>
        <v>16720</v>
      </c>
      <c r="I45" s="16">
        <f t="shared" si="10"/>
        <v>6600</v>
      </c>
      <c r="J45" s="13">
        <f t="shared" si="12"/>
        <v>19800</v>
      </c>
      <c r="K45" s="38">
        <f t="shared" si="10"/>
        <v>4400</v>
      </c>
      <c r="L45" s="39">
        <f t="shared" si="13"/>
        <v>22000</v>
      </c>
    </row>
    <row r="46" spans="2:12" x14ac:dyDescent="0.3">
      <c r="B46" s="8">
        <v>43</v>
      </c>
      <c r="C46" s="28">
        <f t="shared" si="0"/>
        <v>16875</v>
      </c>
      <c r="D46" s="29">
        <f t="shared" si="7"/>
        <v>16875</v>
      </c>
      <c r="E46" s="8">
        <f t="shared" si="8"/>
        <v>16875</v>
      </c>
      <c r="F46" s="13">
        <f t="shared" si="9"/>
        <v>16875</v>
      </c>
      <c r="G46" s="38">
        <f t="shared" si="10"/>
        <v>8550</v>
      </c>
      <c r="H46" s="29">
        <f t="shared" si="12"/>
        <v>17100</v>
      </c>
      <c r="I46" s="16">
        <f t="shared" si="10"/>
        <v>6750</v>
      </c>
      <c r="J46" s="13">
        <f t="shared" si="12"/>
        <v>20250</v>
      </c>
      <c r="K46" s="38">
        <f t="shared" si="10"/>
        <v>4500</v>
      </c>
      <c r="L46" s="39">
        <f t="shared" si="13"/>
        <v>22500</v>
      </c>
    </row>
    <row r="47" spans="2:12" x14ac:dyDescent="0.3">
      <c r="B47" s="8">
        <v>44</v>
      </c>
      <c r="C47" s="28">
        <f t="shared" si="0"/>
        <v>17250</v>
      </c>
      <c r="D47" s="29">
        <f t="shared" si="7"/>
        <v>17250</v>
      </c>
      <c r="E47" s="8">
        <f t="shared" si="8"/>
        <v>17250</v>
      </c>
      <c r="F47" s="13">
        <f t="shared" si="9"/>
        <v>17250</v>
      </c>
      <c r="G47" s="38">
        <f t="shared" si="10"/>
        <v>8740</v>
      </c>
      <c r="H47" s="29">
        <f t="shared" si="12"/>
        <v>17480</v>
      </c>
      <c r="I47" s="16">
        <f t="shared" si="10"/>
        <v>6900</v>
      </c>
      <c r="J47" s="13">
        <f t="shared" si="12"/>
        <v>20700</v>
      </c>
      <c r="K47" s="38">
        <f t="shared" si="10"/>
        <v>4600</v>
      </c>
      <c r="L47" s="39">
        <f t="shared" si="13"/>
        <v>23000</v>
      </c>
    </row>
    <row r="48" spans="2:12" x14ac:dyDescent="0.3">
      <c r="B48" s="8">
        <v>45</v>
      </c>
      <c r="C48" s="28">
        <f t="shared" si="0"/>
        <v>17625</v>
      </c>
      <c r="D48" s="29">
        <f t="shared" si="7"/>
        <v>17625</v>
      </c>
      <c r="E48" s="8">
        <f t="shared" si="8"/>
        <v>17625</v>
      </c>
      <c r="F48" s="13">
        <f t="shared" si="9"/>
        <v>17625</v>
      </c>
      <c r="G48" s="38">
        <f t="shared" si="10"/>
        <v>8930</v>
      </c>
      <c r="H48" s="29">
        <f t="shared" si="12"/>
        <v>17860</v>
      </c>
      <c r="I48" s="16">
        <f t="shared" si="10"/>
        <v>7050</v>
      </c>
      <c r="J48" s="13">
        <f t="shared" si="12"/>
        <v>21150</v>
      </c>
      <c r="K48" s="38">
        <f t="shared" si="10"/>
        <v>4700</v>
      </c>
      <c r="L48" s="39">
        <f t="shared" si="13"/>
        <v>23500</v>
      </c>
    </row>
    <row r="49" spans="2:12" x14ac:dyDescent="0.3">
      <c r="B49" s="8">
        <v>46</v>
      </c>
      <c r="C49" s="28">
        <f t="shared" si="0"/>
        <v>18000</v>
      </c>
      <c r="D49" s="29">
        <f t="shared" si="7"/>
        <v>18000</v>
      </c>
      <c r="E49" s="8">
        <f t="shared" si="8"/>
        <v>18000</v>
      </c>
      <c r="F49" s="13">
        <f t="shared" si="9"/>
        <v>18000</v>
      </c>
      <c r="G49" s="38">
        <f t="shared" si="10"/>
        <v>9120</v>
      </c>
      <c r="H49" s="29">
        <f t="shared" si="12"/>
        <v>18240</v>
      </c>
      <c r="I49" s="16">
        <f t="shared" si="10"/>
        <v>7200</v>
      </c>
      <c r="J49" s="13">
        <f t="shared" si="12"/>
        <v>21600</v>
      </c>
      <c r="K49" s="38">
        <f t="shared" si="10"/>
        <v>4800</v>
      </c>
      <c r="L49" s="39">
        <f t="shared" si="13"/>
        <v>24000</v>
      </c>
    </row>
    <row r="50" spans="2:12" x14ac:dyDescent="0.3">
      <c r="B50" s="8">
        <v>47</v>
      </c>
      <c r="C50" s="28">
        <f t="shared" si="0"/>
        <v>18375</v>
      </c>
      <c r="D50" s="29">
        <f t="shared" si="7"/>
        <v>18375</v>
      </c>
      <c r="E50" s="8">
        <f t="shared" si="8"/>
        <v>18375</v>
      </c>
      <c r="F50" s="13">
        <f t="shared" si="9"/>
        <v>18375</v>
      </c>
      <c r="G50" s="38">
        <f t="shared" si="10"/>
        <v>9310</v>
      </c>
      <c r="H50" s="29">
        <f t="shared" si="12"/>
        <v>18620</v>
      </c>
      <c r="I50" s="16">
        <f t="shared" si="10"/>
        <v>7350</v>
      </c>
      <c r="J50" s="13">
        <f t="shared" si="12"/>
        <v>22050</v>
      </c>
      <c r="K50" s="38">
        <f t="shared" si="10"/>
        <v>4900</v>
      </c>
      <c r="L50" s="39">
        <f t="shared" si="13"/>
        <v>24500</v>
      </c>
    </row>
    <row r="51" spans="2:12" x14ac:dyDescent="0.3">
      <c r="B51" s="8">
        <v>48</v>
      </c>
      <c r="C51" s="28">
        <f t="shared" si="0"/>
        <v>18750</v>
      </c>
      <c r="D51" s="29">
        <f t="shared" si="7"/>
        <v>18750</v>
      </c>
      <c r="E51" s="8">
        <f t="shared" si="8"/>
        <v>18750</v>
      </c>
      <c r="F51" s="13">
        <f t="shared" si="9"/>
        <v>18750</v>
      </c>
      <c r="G51" s="38">
        <f t="shared" si="10"/>
        <v>9500</v>
      </c>
      <c r="H51" s="29">
        <f t="shared" si="12"/>
        <v>19000</v>
      </c>
      <c r="I51" s="16">
        <f t="shared" si="10"/>
        <v>7500</v>
      </c>
      <c r="J51" s="13">
        <f t="shared" si="12"/>
        <v>22500</v>
      </c>
      <c r="K51" s="38">
        <f t="shared" si="10"/>
        <v>5000</v>
      </c>
      <c r="L51" s="39">
        <f t="shared" si="13"/>
        <v>25000</v>
      </c>
    </row>
    <row r="52" spans="2:12" x14ac:dyDescent="0.3">
      <c r="B52" s="8">
        <v>49</v>
      </c>
      <c r="C52" s="28">
        <f t="shared" si="0"/>
        <v>19125</v>
      </c>
      <c r="D52" s="29">
        <f t="shared" si="7"/>
        <v>19125</v>
      </c>
      <c r="E52" s="8">
        <f t="shared" si="8"/>
        <v>19125</v>
      </c>
      <c r="F52" s="13">
        <f t="shared" si="9"/>
        <v>19125</v>
      </c>
      <c r="G52" s="38">
        <f t="shared" si="10"/>
        <v>9690</v>
      </c>
      <c r="H52" s="29">
        <f t="shared" si="12"/>
        <v>19380</v>
      </c>
      <c r="I52" s="16">
        <f t="shared" si="10"/>
        <v>7650</v>
      </c>
      <c r="J52" s="13">
        <f t="shared" si="12"/>
        <v>22950</v>
      </c>
      <c r="K52" s="38">
        <f t="shared" si="10"/>
        <v>5100</v>
      </c>
      <c r="L52" s="39">
        <f t="shared" si="13"/>
        <v>25500</v>
      </c>
    </row>
    <row r="53" spans="2:12" x14ac:dyDescent="0.3">
      <c r="B53" s="8">
        <v>50</v>
      </c>
      <c r="C53" s="28">
        <f t="shared" si="0"/>
        <v>19500</v>
      </c>
      <c r="D53" s="29">
        <f t="shared" si="7"/>
        <v>19500</v>
      </c>
      <c r="E53" s="8">
        <f t="shared" si="8"/>
        <v>19500</v>
      </c>
      <c r="F53" s="13">
        <f t="shared" si="9"/>
        <v>19500</v>
      </c>
      <c r="G53" s="38">
        <f t="shared" si="10"/>
        <v>9880</v>
      </c>
      <c r="H53" s="29">
        <f t="shared" si="12"/>
        <v>19760</v>
      </c>
      <c r="I53" s="16">
        <f t="shared" si="10"/>
        <v>7800</v>
      </c>
      <c r="J53" s="13">
        <f t="shared" si="12"/>
        <v>23400</v>
      </c>
      <c r="K53" s="38">
        <f t="shared" si="10"/>
        <v>5200</v>
      </c>
      <c r="L53" s="39">
        <f t="shared" si="13"/>
        <v>26000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xuzhu mode</vt:lpstr>
      <vt:lpstr>base</vt:lpstr>
      <vt:lpstr>loot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2015-02-02T05:49:02Z</dcterms:created>
  <dcterms:modified xsi:type="dcterms:W3CDTF">2015-08-29T06:37:38Z</dcterms:modified>
</cp:coreProperties>
</file>