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Assignment Questions" sheetId="9" r:id="rId1"/>
    <sheet name="ER Diagram" sheetId="8" r:id="rId2"/>
    <sheet name="Customers" sheetId="1" r:id="rId3"/>
    <sheet name="Categories" sheetId="2" r:id="rId4"/>
    <sheet name="Employees" sheetId="3" r:id="rId5"/>
    <sheet name="OrderDetails" sheetId="4" r:id="rId6"/>
    <sheet name="Orders" sheetId="5" r:id="rId7"/>
    <sheet name="Products" sheetId="6" r:id="rId8"/>
    <sheet name="Shipper" sheetId="7" r:id="rId9"/>
    <sheet name="Sheet1" sheetId="10" r:id="rId10"/>
    <sheet name="Sheet2" sheetId="11" r:id="rId11"/>
  </sheets>
  <calcPr calcId="144525"/>
</workbook>
</file>

<file path=xl/sharedStrings.xml><?xml version="1.0" encoding="utf-8"?>
<sst xmlns="http://schemas.openxmlformats.org/spreadsheetml/2006/main" count="807" uniqueCount="666">
  <si>
    <t>Online SQL Editor</t>
  </si>
  <si>
    <t>https://www.w3schools.com/sql/trysql.asp?filename=trysql_select_where</t>
  </si>
  <si>
    <t>#</t>
  </si>
  <si>
    <t>Question</t>
  </si>
  <si>
    <t>How many distinct customers are there?</t>
  </si>
  <si>
    <t>How many products each customer has purchased?</t>
  </si>
  <si>
    <t>how many customers have purchased atleast 3 products?</t>
  </si>
  <si>
    <t>what is the total value each customer has purchased?</t>
  </si>
  <si>
    <t>How many customers have purchased more than total price of 30?</t>
  </si>
  <si>
    <t>How many customers are there by each country?</t>
  </si>
  <si>
    <t>how many products each employee has sold? Which employee has sold maximum?</t>
  </si>
  <si>
    <t>which shipping unit is used most frequently?</t>
  </si>
  <si>
    <t>which product and respective unit details the most frequent supplier is providing?</t>
  </si>
  <si>
    <t>Cusomers</t>
  </si>
  <si>
    <t>Categories</t>
  </si>
  <si>
    <t>Employees</t>
  </si>
  <si>
    <t>CustomerID</t>
  </si>
  <si>
    <t>CategoryID</t>
  </si>
  <si>
    <t>EmployeeID</t>
  </si>
  <si>
    <t>CustomerName</t>
  </si>
  <si>
    <t>CategoryName</t>
  </si>
  <si>
    <t>LastName</t>
  </si>
  <si>
    <t>ContactName</t>
  </si>
  <si>
    <t>Description</t>
  </si>
  <si>
    <t>FirstName</t>
  </si>
  <si>
    <t>Address</t>
  </si>
  <si>
    <t>BirthDate</t>
  </si>
  <si>
    <t>City</t>
  </si>
  <si>
    <t>Photo</t>
  </si>
  <si>
    <t>PostalCode</t>
  </si>
  <si>
    <t>Notes</t>
  </si>
  <si>
    <t>Country</t>
  </si>
  <si>
    <t>Suppliers</t>
  </si>
  <si>
    <t>ShipperID</t>
  </si>
  <si>
    <t>ShipperName</t>
  </si>
  <si>
    <t>Phone</t>
  </si>
  <si>
    <t>Orders</t>
  </si>
  <si>
    <t>Products</t>
  </si>
  <si>
    <t>OrderID</t>
  </si>
  <si>
    <t>ProductID</t>
  </si>
  <si>
    <t>ProductName</t>
  </si>
  <si>
    <t>SupplierID</t>
  </si>
  <si>
    <t>OrderDate</t>
  </si>
  <si>
    <t>Unit</t>
  </si>
  <si>
    <t>Order Details</t>
  </si>
  <si>
    <t>Price</t>
  </si>
  <si>
    <t>OrderDetailID</t>
  </si>
  <si>
    <t>Quantity</t>
  </si>
  <si>
    <t>TABLES TO BE JOINED</t>
  </si>
  <si>
    <t>KEY</t>
  </si>
  <si>
    <t>STEP 1</t>
  </si>
  <si>
    <t>Customer + Orders</t>
  </si>
  <si>
    <t>CUSTOMERID</t>
  </si>
  <si>
    <t>STEP 2</t>
  </si>
  <si>
    <t>STEP 1 + ORDER DETAILS</t>
  </si>
  <si>
    <t>ORDER ID</t>
  </si>
  <si>
    <t>STEP 3</t>
  </si>
  <si>
    <t>STEP 2 + PRODUCTS</t>
  </si>
  <si>
    <t>PRODUCT ID</t>
  </si>
  <si>
    <t>STEP 4</t>
  </si>
  <si>
    <t>STEP 3 + CATEGORIES</t>
  </si>
  <si>
    <t>CATEGORYID</t>
  </si>
  <si>
    <t>Alfreds Futterkiste</t>
  </si>
  <si>
    <t>Maria Anders</t>
  </si>
  <si>
    <t>Obere Str. 57</t>
  </si>
  <si>
    <t>Berlin</t>
  </si>
  <si>
    <t>Germany</t>
  </si>
  <si>
    <t>Ana Trujillo Emparedados y helados</t>
  </si>
  <si>
    <t>Ana Trujillo</t>
  </si>
  <si>
    <t>Avda. de la Constitución 2222</t>
  </si>
  <si>
    <t>México D.F.</t>
  </si>
  <si>
    <t>Mexico</t>
  </si>
  <si>
    <t>Antonio Moreno Taquería</t>
  </si>
  <si>
    <t>Antonio Moreno</t>
  </si>
  <si>
    <t>Mataderos 2312</t>
  </si>
  <si>
    <t>Around the Horn</t>
  </si>
  <si>
    <t>Thomas Hardy</t>
  </si>
  <si>
    <t>120 Hanover Sq.</t>
  </si>
  <si>
    <t>London</t>
  </si>
  <si>
    <t>WA1 1DP</t>
  </si>
  <si>
    <t>UK</t>
  </si>
  <si>
    <t>Berglunds snabbköp</t>
  </si>
  <si>
    <t>Christina Berglund</t>
  </si>
  <si>
    <t>Berguvsvägen 8</t>
  </si>
  <si>
    <t>Luleå</t>
  </si>
  <si>
    <t>S-958 22</t>
  </si>
  <si>
    <t>Sweden</t>
  </si>
  <si>
    <t>Blauer See Delikatessen</t>
  </si>
  <si>
    <t>Hanna Moos</t>
  </si>
  <si>
    <t>Forsterstr. 57</t>
  </si>
  <si>
    <t>Mannheim</t>
  </si>
  <si>
    <t>Blondel père et fils</t>
  </si>
  <si>
    <t>Frédérique Citeaux</t>
  </si>
  <si>
    <t>24, place Kléber</t>
  </si>
  <si>
    <t>Strasbourg</t>
  </si>
  <si>
    <t>France</t>
  </si>
  <si>
    <t>Bólido Comidas preparadas</t>
  </si>
  <si>
    <t>Martín Sommer</t>
  </si>
  <si>
    <t>C/ Araquil, 67</t>
  </si>
  <si>
    <t>Madrid</t>
  </si>
  <si>
    <t>Spain</t>
  </si>
  <si>
    <t>Bon app'</t>
  </si>
  <si>
    <t>Laurence Lebihans</t>
  </si>
  <si>
    <t>12, rue des Bouchers</t>
  </si>
  <si>
    <t>Marseille</t>
  </si>
  <si>
    <t>Bottom-Dollar Marketse</t>
  </si>
  <si>
    <t>Elizabeth Lincoln</t>
  </si>
  <si>
    <t>23 Tsawassen Blvd.</t>
  </si>
  <si>
    <t>Tsawassen</t>
  </si>
  <si>
    <t>T2F 8M4</t>
  </si>
  <si>
    <t>Canada</t>
  </si>
  <si>
    <t>B's Beverages</t>
  </si>
  <si>
    <t>Victoria Ashworth</t>
  </si>
  <si>
    <t>Fauntleroy Circus</t>
  </si>
  <si>
    <t>EC2 5NT</t>
  </si>
  <si>
    <t>Cactus Comidas para llevar</t>
  </si>
  <si>
    <t>Patricio Simpson</t>
  </si>
  <si>
    <t>Cerrito 333</t>
  </si>
  <si>
    <t>Buenos Aires</t>
  </si>
  <si>
    <t>Argentina</t>
  </si>
  <si>
    <t>Centro comercial Moctezuma</t>
  </si>
  <si>
    <t>Francisco Chang</t>
  </si>
  <si>
    <t>Sierras de Granada 9993</t>
  </si>
  <si>
    <t>Chop-suey Chinese</t>
  </si>
  <si>
    <t>Yang Wang</t>
  </si>
  <si>
    <t>Hauptstr. 29</t>
  </si>
  <si>
    <t>Bern</t>
  </si>
  <si>
    <t>Switzerland</t>
  </si>
  <si>
    <t>Comércio Mineiro</t>
  </si>
  <si>
    <t>Pedro Afonso</t>
  </si>
  <si>
    <t>Av. dos Lusíadas, 23</t>
  </si>
  <si>
    <t>São Paulo</t>
  </si>
  <si>
    <t>05432-043</t>
  </si>
  <si>
    <t>Brazil</t>
  </si>
  <si>
    <t>Consolidated Holdings</t>
  </si>
  <si>
    <t>Elizabeth Brown</t>
  </si>
  <si>
    <t>Berkeley Gardens 12 Brewery</t>
  </si>
  <si>
    <t>WX1 6LT</t>
  </si>
  <si>
    <t>Drachenblut Delikatessend</t>
  </si>
  <si>
    <t>Sven Ottlieb</t>
  </si>
  <si>
    <t>Walserweg 21</t>
  </si>
  <si>
    <t>Aachen</t>
  </si>
  <si>
    <t>Du monde entier</t>
  </si>
  <si>
    <t>Janine Labrune</t>
  </si>
  <si>
    <t>67, rue des Cinquante Otages</t>
  </si>
  <si>
    <t>Nantes</t>
  </si>
  <si>
    <t>Eastern Connection</t>
  </si>
  <si>
    <t>Ann Devon</t>
  </si>
  <si>
    <t>35 King George</t>
  </si>
  <si>
    <t>WX3 6FW</t>
  </si>
  <si>
    <t>Ernst Handel</t>
  </si>
  <si>
    <t>Roland Mendel</t>
  </si>
  <si>
    <t>Kirchgasse 6</t>
  </si>
  <si>
    <t>Graz</t>
  </si>
  <si>
    <t>Austria</t>
  </si>
  <si>
    <t>Familia Arquibaldo</t>
  </si>
  <si>
    <t>Aria Cruz</t>
  </si>
  <si>
    <t>Rua Orós, 92</t>
  </si>
  <si>
    <t>05442-030</t>
  </si>
  <si>
    <t>FISSA Fabrica Inter. Salchichas S.A.</t>
  </si>
  <si>
    <t>Diego Roel</t>
  </si>
  <si>
    <t>C/ Moralzarzal, 86</t>
  </si>
  <si>
    <t>Folies gourmandes</t>
  </si>
  <si>
    <t>Martine Rancé</t>
  </si>
  <si>
    <t>184, chaussée de Tournai</t>
  </si>
  <si>
    <t>Lille</t>
  </si>
  <si>
    <t>Folk och fä HB</t>
  </si>
  <si>
    <t>Maria Larsson</t>
  </si>
  <si>
    <t>Åkergatan 24</t>
  </si>
  <si>
    <t>Bräcke</t>
  </si>
  <si>
    <t>S-844 67</t>
  </si>
  <si>
    <t>Frankenversand</t>
  </si>
  <si>
    <t>Peter Franken</t>
  </si>
  <si>
    <t>Berliner Platz 43</t>
  </si>
  <si>
    <t>München</t>
  </si>
  <si>
    <t>France restauration</t>
  </si>
  <si>
    <t>Carine Schmitt</t>
  </si>
  <si>
    <t>54, rue Royale</t>
  </si>
  <si>
    <t>Franchi S.p.A.</t>
  </si>
  <si>
    <t>Paolo Accorti</t>
  </si>
  <si>
    <t>Via Monte Bianco 34</t>
  </si>
  <si>
    <t>Torino</t>
  </si>
  <si>
    <t>Italy</t>
  </si>
  <si>
    <t>Furia Bacalhau e Frutos do Mar</t>
  </si>
  <si>
    <t>Lino Rodriguez</t>
  </si>
  <si>
    <t>Jardim das rosas n. 32</t>
  </si>
  <si>
    <t>Lisboa</t>
  </si>
  <si>
    <t>Portugal</t>
  </si>
  <si>
    <t>Galería del gastrónomo</t>
  </si>
  <si>
    <t>Eduardo Saavedra</t>
  </si>
  <si>
    <t>Rambla de Cataluña, 23</t>
  </si>
  <si>
    <t>Barcelona</t>
  </si>
  <si>
    <t>Godos Cocina Típica</t>
  </si>
  <si>
    <t>José Pedro Freyre</t>
  </si>
  <si>
    <t>C/ Romero, 33</t>
  </si>
  <si>
    <t>Sevilla</t>
  </si>
  <si>
    <t>Gourmet Lanchonetes</t>
  </si>
  <si>
    <t>André Fonseca</t>
  </si>
  <si>
    <t>Av. Brasil, 442</t>
  </si>
  <si>
    <t>Campinas</t>
  </si>
  <si>
    <t>04876-786</t>
  </si>
  <si>
    <t>Great Lakes Food Market</t>
  </si>
  <si>
    <t>Howard Snyder</t>
  </si>
  <si>
    <t>2732 Baker Blvd.</t>
  </si>
  <si>
    <t>Eugene</t>
  </si>
  <si>
    <t>USA</t>
  </si>
  <si>
    <t>GROSELLA-Restaurante</t>
  </si>
  <si>
    <t>Manuel Pereira</t>
  </si>
  <si>
    <t>5ª Ave. Los Palos Grandes</t>
  </si>
  <si>
    <t>Caracas</t>
  </si>
  <si>
    <t>Venezuela</t>
  </si>
  <si>
    <t>Hanari Carnes</t>
  </si>
  <si>
    <t>Mario Pontes</t>
  </si>
  <si>
    <t>Rua do Paço, 67</t>
  </si>
  <si>
    <t>Rio de Janeiro</t>
  </si>
  <si>
    <t>05454-876</t>
  </si>
  <si>
    <t>HILARIÓN-Abastos</t>
  </si>
  <si>
    <t>Carlos Hernández</t>
  </si>
  <si>
    <t>Carrera 22 con Ave. Carlos Soublette #8-35</t>
  </si>
  <si>
    <t>San Cristóbal</t>
  </si>
  <si>
    <t>Hungry Coyote Import Store</t>
  </si>
  <si>
    <t>Yoshi Latimer</t>
  </si>
  <si>
    <t>City Center Plaza 516 Main St.</t>
  </si>
  <si>
    <t>Elgin</t>
  </si>
  <si>
    <t>Hungry Owl All-Night Grocers</t>
  </si>
  <si>
    <t>Patricia McKenna</t>
  </si>
  <si>
    <t>8 Johnstown Road</t>
  </si>
  <si>
    <t>Cork</t>
  </si>
  <si>
    <t>Ireland</t>
  </si>
  <si>
    <t>Island Trading</t>
  </si>
  <si>
    <t>Helen Bennett</t>
  </si>
  <si>
    <t>Garden House Crowther Way</t>
  </si>
  <si>
    <t>Cowes</t>
  </si>
  <si>
    <t>PO31 7PJ</t>
  </si>
  <si>
    <t>Königlich Essen</t>
  </si>
  <si>
    <t>Philip Cramer</t>
  </si>
  <si>
    <t>Maubelstr. 90</t>
  </si>
  <si>
    <t>Brandenburg</t>
  </si>
  <si>
    <t>La corne d'abondance</t>
  </si>
  <si>
    <t>Daniel Tonini</t>
  </si>
  <si>
    <t>67, avenue de l'Europe</t>
  </si>
  <si>
    <t>Versailles</t>
  </si>
  <si>
    <t>La maison d'Asie</t>
  </si>
  <si>
    <t>Annette Roulet</t>
  </si>
  <si>
    <t>1 rue Alsace-Lorraine</t>
  </si>
  <si>
    <t>Toulouse</t>
  </si>
  <si>
    <t>Laughing Bacchus Wine Cellars</t>
  </si>
  <si>
    <t>Yoshi Tannamuri</t>
  </si>
  <si>
    <t>1900 Oak St.</t>
  </si>
  <si>
    <t>Vancouver</t>
  </si>
  <si>
    <t>V3F 2K1</t>
  </si>
  <si>
    <t>Lazy K Kountry Store</t>
  </si>
  <si>
    <t>John Steel</t>
  </si>
  <si>
    <t>12 Orchestra Terrace</t>
  </si>
  <si>
    <t>Walla Walla</t>
  </si>
  <si>
    <t>Lehmanns Marktstand</t>
  </si>
  <si>
    <t>Renate Messner</t>
  </si>
  <si>
    <t>Magazinweg 7</t>
  </si>
  <si>
    <t>Frankfurt a.M.</t>
  </si>
  <si>
    <t>Let's Stop N Shop</t>
  </si>
  <si>
    <t>Jaime Yorres</t>
  </si>
  <si>
    <t>87 Polk St. Suite 5</t>
  </si>
  <si>
    <t>San Francisco</t>
  </si>
  <si>
    <t>LILA-Supermercado</t>
  </si>
  <si>
    <t>Carlos González</t>
  </si>
  <si>
    <t>Carrera 52 con Ave. Bolívar #65-98 Llano Largo</t>
  </si>
  <si>
    <t>Barquisimeto</t>
  </si>
  <si>
    <t>LINO-Delicateses</t>
  </si>
  <si>
    <t>Felipe Izquierdo</t>
  </si>
  <si>
    <t>Ave. 5 de Mayo Porlamar</t>
  </si>
  <si>
    <t>I. de Margarita</t>
  </si>
  <si>
    <t>Lonesome Pine Restaurant</t>
  </si>
  <si>
    <t>Fran Wilson</t>
  </si>
  <si>
    <t>89 Chiaroscuro Rd.</t>
  </si>
  <si>
    <t>Portland</t>
  </si>
  <si>
    <t>Magazzini Alimentari Riuniti</t>
  </si>
  <si>
    <t>Giovanni Rovelli</t>
  </si>
  <si>
    <t>Via Ludovico il Moro 22</t>
  </si>
  <si>
    <t>Bergamo</t>
  </si>
  <si>
    <t>Maison Dewey</t>
  </si>
  <si>
    <t>Catherine Dewey</t>
  </si>
  <si>
    <t>Rue Joseph-Bens 532</t>
  </si>
  <si>
    <t>Bruxelles</t>
  </si>
  <si>
    <t>B-1180</t>
  </si>
  <si>
    <t>Belgium</t>
  </si>
  <si>
    <t>Mère Paillarde</t>
  </si>
  <si>
    <t>Jean Fresnière</t>
  </si>
  <si>
    <t>43 rue St. Laurent</t>
  </si>
  <si>
    <t>Montréal</t>
  </si>
  <si>
    <t>H1J 1C3</t>
  </si>
  <si>
    <t>Morgenstern Gesundkost</t>
  </si>
  <si>
    <t>Alexander Feuer</t>
  </si>
  <si>
    <t>Heerstr. 22</t>
  </si>
  <si>
    <t>Leipzig</t>
  </si>
  <si>
    <t>North/South</t>
  </si>
  <si>
    <t>Simon Crowther</t>
  </si>
  <si>
    <t>South House 300 Queensbridge</t>
  </si>
  <si>
    <t>SW7 1RZ</t>
  </si>
  <si>
    <t>Océano Atlántico Ltda.</t>
  </si>
  <si>
    <t>Yvonne Moncada</t>
  </si>
  <si>
    <t>Ing. Gustavo Moncada 8585 Piso 20-A</t>
  </si>
  <si>
    <t>Old World Delicatessen</t>
  </si>
  <si>
    <t>Rene Phillips</t>
  </si>
  <si>
    <t>2743 Bering St.</t>
  </si>
  <si>
    <t>Anchorage</t>
  </si>
  <si>
    <t>Ottilies Käseladen</t>
  </si>
  <si>
    <t>Henriette Pfalzheim</t>
  </si>
  <si>
    <t>Mehrheimerstr. 369</t>
  </si>
  <si>
    <t>Köln</t>
  </si>
  <si>
    <t>Paris spécialités</t>
  </si>
  <si>
    <t>Marie Bertrand</t>
  </si>
  <si>
    <t>265, boulevard Charonne</t>
  </si>
  <si>
    <t>Paris</t>
  </si>
  <si>
    <t>Pericles Comidas clásicas</t>
  </si>
  <si>
    <t>Guillermo Fernández</t>
  </si>
  <si>
    <t>Calle Dr. Jorge Cash 321</t>
  </si>
  <si>
    <t>Piccolo und mehr</t>
  </si>
  <si>
    <t>Georg Pipps</t>
  </si>
  <si>
    <t>Geislweg 14</t>
  </si>
  <si>
    <t>Salzburg</t>
  </si>
  <si>
    <t>Princesa Isabel Vinhoss</t>
  </si>
  <si>
    <t>Isabel de Castro</t>
  </si>
  <si>
    <t>Estrada da saúde n. 58</t>
  </si>
  <si>
    <t>Que Delícia</t>
  </si>
  <si>
    <t>Bernardo Batista</t>
  </si>
  <si>
    <t>Rua da Panificadora, 12</t>
  </si>
  <si>
    <t>02389-673</t>
  </si>
  <si>
    <t>Queen Cozinha</t>
  </si>
  <si>
    <t>Lúcia Carvalho</t>
  </si>
  <si>
    <t>Alameda dos Canàrios, 891</t>
  </si>
  <si>
    <t>05487-020</t>
  </si>
  <si>
    <t>QUICK-Stop</t>
  </si>
  <si>
    <t>Horst Kloss</t>
  </si>
  <si>
    <t>Taucherstraße 10</t>
  </si>
  <si>
    <t>Cunewalde</t>
  </si>
  <si>
    <t>Rancho grande</t>
  </si>
  <si>
    <t>Sergio Gutiérrez</t>
  </si>
  <si>
    <t>Av. del Libertador 900</t>
  </si>
  <si>
    <t>Rattlesnake Canyon Grocery</t>
  </si>
  <si>
    <t>Paula Wilson</t>
  </si>
  <si>
    <t>2817 Milton Dr.</t>
  </si>
  <si>
    <t>Albuquerque</t>
  </si>
  <si>
    <t>Reggiani Caseifici</t>
  </si>
  <si>
    <t>Maurizio Moroni</t>
  </si>
  <si>
    <t>Strada Provinciale 124</t>
  </si>
  <si>
    <t>Reggio Emilia</t>
  </si>
  <si>
    <t>Ricardo Adocicados</t>
  </si>
  <si>
    <t>Janete Limeira</t>
  </si>
  <si>
    <t>Av. Copacabana, 267</t>
  </si>
  <si>
    <t>02389-890</t>
  </si>
  <si>
    <t>Richter Supermarkt</t>
  </si>
  <si>
    <t>Michael Holz</t>
  </si>
  <si>
    <t>Grenzacherweg 237</t>
  </si>
  <si>
    <t>Genève</t>
  </si>
  <si>
    <t>Romero y tomillo</t>
  </si>
  <si>
    <t>Alejandra Camino</t>
  </si>
  <si>
    <t>Gran Vía, 1</t>
  </si>
  <si>
    <t>Santé Gourmet</t>
  </si>
  <si>
    <t>Jonas Bergulfsen</t>
  </si>
  <si>
    <t>Erling Skakkes gate 78</t>
  </si>
  <si>
    <t>Stavern</t>
  </si>
  <si>
    <t>Norway</t>
  </si>
  <si>
    <t>Save-a-lot Markets</t>
  </si>
  <si>
    <t>Jose Pavarotti</t>
  </si>
  <si>
    <t>187 Suffolk Ln.</t>
  </si>
  <si>
    <t>Boise</t>
  </si>
  <si>
    <t>Seven Seas Imports</t>
  </si>
  <si>
    <t>Hari Kumar</t>
  </si>
  <si>
    <t>90 Wadhurst Rd.</t>
  </si>
  <si>
    <t>OX15 4NB</t>
  </si>
  <si>
    <t>Simons bistro</t>
  </si>
  <si>
    <t>Jytte Petersen</t>
  </si>
  <si>
    <t>Vinbæltet 34</t>
  </si>
  <si>
    <t>København</t>
  </si>
  <si>
    <t>Denmark</t>
  </si>
  <si>
    <t>Spécialités du monde</t>
  </si>
  <si>
    <t>Dominique Perrier</t>
  </si>
  <si>
    <t>25, rue Lauriston</t>
  </si>
  <si>
    <t>Split Rail Beer &amp; Ale</t>
  </si>
  <si>
    <t>Art Braunschweiger</t>
  </si>
  <si>
    <t>P.O. Box 555</t>
  </si>
  <si>
    <t>Lander</t>
  </si>
  <si>
    <t>Suprêmes délices</t>
  </si>
  <si>
    <t>Pascale Cartrain</t>
  </si>
  <si>
    <t>Boulevard Tirou, 255</t>
  </si>
  <si>
    <t>Charleroi</t>
  </si>
  <si>
    <t>B-6000</t>
  </si>
  <si>
    <t>The Big Cheese</t>
  </si>
  <si>
    <t>Liz Nixon</t>
  </si>
  <si>
    <t>89 Jefferson Way Suite 2</t>
  </si>
  <si>
    <t>The Cracker Box</t>
  </si>
  <si>
    <t>Liu Wong</t>
  </si>
  <si>
    <t>55 Grizzly Peak Rd.</t>
  </si>
  <si>
    <t>Butte</t>
  </si>
  <si>
    <t>Toms Spezialitäten</t>
  </si>
  <si>
    <t>Karin Josephs</t>
  </si>
  <si>
    <t>Luisenstr. 48</t>
  </si>
  <si>
    <t>Münster</t>
  </si>
  <si>
    <t>Tortuga Restaurante</t>
  </si>
  <si>
    <t>Miguel Angel Paolino</t>
  </si>
  <si>
    <t>Avda. Azteca 123</t>
  </si>
  <si>
    <t>Tradição Hipermercados</t>
  </si>
  <si>
    <t>Anabela Domingues</t>
  </si>
  <si>
    <t>Av. Inês de Castro, 414</t>
  </si>
  <si>
    <t>05634-030</t>
  </si>
  <si>
    <t>Trail's Head Gourmet Provisioners</t>
  </si>
  <si>
    <t>Helvetius Nagy</t>
  </si>
  <si>
    <t>722 DaVinci Blvd.</t>
  </si>
  <si>
    <t>Kirkland</t>
  </si>
  <si>
    <t>Vaffeljernet</t>
  </si>
  <si>
    <t>Palle Ibsen</t>
  </si>
  <si>
    <t>Smagsløget 45</t>
  </si>
  <si>
    <t>Århus</t>
  </si>
  <si>
    <t>Victuailles en stock</t>
  </si>
  <si>
    <t>Mary Saveley</t>
  </si>
  <si>
    <t>2, rue du Commerce</t>
  </si>
  <si>
    <t>Lyon</t>
  </si>
  <si>
    <t>Vins et alcools Chevalier</t>
  </si>
  <si>
    <t>Paul Henriot</t>
  </si>
  <si>
    <t>59 rue de l'Abbaye</t>
  </si>
  <si>
    <t>Reims</t>
  </si>
  <si>
    <t>Die Wandernde Kuh</t>
  </si>
  <si>
    <t>Rita Müller</t>
  </si>
  <si>
    <t>Adenauerallee 900</t>
  </si>
  <si>
    <t>Stuttgart</t>
  </si>
  <si>
    <t>Wartian Herkku</t>
  </si>
  <si>
    <t>Pirkko Koskitalo</t>
  </si>
  <si>
    <t>Torikatu 38</t>
  </si>
  <si>
    <t>Oulu</t>
  </si>
  <si>
    <t>Finland</t>
  </si>
  <si>
    <t>Wellington Importadora</t>
  </si>
  <si>
    <t>Paula Parente</t>
  </si>
  <si>
    <t>Rua do Mercado, 12</t>
  </si>
  <si>
    <t>Resende</t>
  </si>
  <si>
    <t>08737-363</t>
  </si>
  <si>
    <t>White Clover Markets</t>
  </si>
  <si>
    <t>Karl Jablonski</t>
  </si>
  <si>
    <t>305 - 14th Ave. S. Suite 3B</t>
  </si>
  <si>
    <t>Seattle</t>
  </si>
  <si>
    <t>Wilman Kala</t>
  </si>
  <si>
    <t>Matti Karttunen</t>
  </si>
  <si>
    <t>Keskuskatu 45</t>
  </si>
  <si>
    <t>Helsinki</t>
  </si>
  <si>
    <t>Wolski</t>
  </si>
  <si>
    <t>Zbyszek</t>
  </si>
  <si>
    <t>ul. Filtrowa 68</t>
  </si>
  <si>
    <t>Walla</t>
  </si>
  <si>
    <t>01-012</t>
  </si>
  <si>
    <t>Poland</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</si>
  <si>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</si>
  <si>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</si>
  <si>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</si>
  <si>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</si>
  <si>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</si>
  <si>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</si>
  <si>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</si>
  <si>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</si>
  <si>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</si>
  <si>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</si>
  <si>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</si>
  <si>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</si>
  <si>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</si>
  <si>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</si>
  <si>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</si>
  <si>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</si>
  <si>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Davolio</t>
  </si>
  <si>
    <t>Nancy</t>
  </si>
  <si>
    <t>EmpID1.pic</t>
  </si>
  <si>
    <t>Education includes a BA in psychology from Colorado State University. She also completed (The Art of the Cold Call). Nancy is a member of 'Toastmasters International'.</t>
  </si>
  <si>
    <t>Fuller</t>
  </si>
  <si>
    <t>Andrew</t>
  </si>
  <si>
    <t>EmpID2.pic</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</si>
  <si>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</si>
  <si>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</si>
  <si>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</si>
  <si>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EmpID3.pic</t>
  </si>
  <si>
    <t>Janet has a BS degree in chemistry from Boston College). She has also completed a certificate program in food retailing management. Janet was hired as a sales associate and was promoted to sales representative.</t>
  </si>
  <si>
    <t>Peacock</t>
  </si>
  <si>
    <t>Margaret</t>
  </si>
  <si>
    <t>EmpID4.pic</t>
  </si>
  <si>
    <t>Margaret holds a BA in English literature from Concordia College and an MA from the American Institute of Culinary Arts. She was temporarily assigned to the London office before returning to her permanent post in Seattle.</t>
  </si>
  <si>
    <t>Buchanan</t>
  </si>
  <si>
    <t>Steven</t>
  </si>
  <si>
    <t>EmpID5.pic</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</si>
  <si>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</si>
  <si>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</si>
  <si>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</si>
  <si>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EmpID6.pic</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</si>
  <si>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</si>
  <si>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</si>
  <si>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</si>
  <si>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EmpID7.pic</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</si>
  <si>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</si>
  <si>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</si>
  <si>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</si>
  <si>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EmpID8.pic</t>
  </si>
  <si>
    <t>Laura received a BA in psychology from the University of Washington. She has also completed a course in business French. She reads and writes French.</t>
  </si>
  <si>
    <t>Dodsworth</t>
  </si>
  <si>
    <t>Anne</t>
  </si>
  <si>
    <t>EmpID9.pic</t>
  </si>
  <si>
    <t>Anne has a BA degree in English from St. Lawrence College. She is fluent in French and German.</t>
  </si>
  <si>
    <t>West</t>
  </si>
  <si>
    <t>Adam</t>
  </si>
  <si>
    <t>EmpID10.pic</t>
  </si>
  <si>
    <t>An old chum.</t>
  </si>
  <si>
    <t>Cust Id from Orders</t>
  </si>
  <si>
    <t>Countyr</t>
  </si>
  <si>
    <t>Employee Id</t>
  </si>
  <si>
    <t>Product Name</t>
  </si>
  <si>
    <t>Category Id</t>
  </si>
  <si>
    <t>Category</t>
  </si>
  <si>
    <t>Shipper Id</t>
  </si>
  <si>
    <t>Shipper Name</t>
  </si>
  <si>
    <t>Employee Details</t>
  </si>
  <si>
    <t>order Id</t>
  </si>
  <si>
    <t>Chais</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</si>
  <si>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</si>
  <si>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</si>
  <si>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</si>
  <si>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</si>
  <si>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</si>
  <si>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</si>
  <si>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</si>
  <si>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</si>
  <si>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</si>
  <si>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</si>
  <si>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</si>
  <si>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</si>
  <si>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</si>
  <si>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</si>
  <si>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</si>
  <si>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</si>
  <si>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</si>
  <si>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</si>
  <si>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</si>
  <si>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</si>
  <si>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</si>
  <si>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</si>
  <si>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</si>
  <si>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</si>
  <si>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</si>
  <si>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</si>
  <si>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</si>
  <si>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</si>
  <si>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</si>
  <si>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</si>
  <si>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</si>
  <si>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</si>
  <si>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</si>
  <si>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</si>
  <si>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</si>
  <si>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</si>
  <si>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</si>
  <si>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</si>
  <si>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</si>
  <si>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</si>
  <si>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</si>
  <si>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</si>
  <si>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</si>
  <si>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</si>
  <si>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</si>
  <si>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</si>
  <si>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</si>
  <si>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</si>
  <si>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</si>
  <si>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</si>
  <si>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</si>
  <si>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</si>
  <si>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</si>
  <si>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</si>
  <si>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</si>
  <si>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</si>
  <si>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</si>
  <si>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</si>
  <si>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</si>
  <si>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</si>
  <si>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</si>
  <si>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</si>
  <si>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</si>
  <si>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</si>
  <si>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</si>
  <si>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</si>
  <si>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</si>
  <si>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</si>
  <si>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</si>
  <si>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</si>
  <si>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</si>
  <si>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</si>
  <si>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</si>
  <si>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</si>
  <si>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</si>
  <si>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</si>
  <si>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</si>
  <si>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</si>
  <si>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</si>
  <si>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</si>
  <si>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</si>
  <si>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</si>
  <si>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</si>
  <si>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</si>
  <si>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</si>
  <si>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</si>
  <si>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</si>
  <si>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</si>
  <si>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</si>
  <si>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</si>
  <si>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</si>
  <si>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</si>
  <si>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</si>
  <si>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</si>
  <si>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</si>
  <si>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</si>
  <si>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</si>
  <si>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</si>
  <si>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</si>
  <si>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</si>
  <si>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</si>
  <si>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</si>
  <si>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</si>
  <si>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</si>
  <si>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</si>
  <si>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</si>
  <si>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</si>
  <si>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</si>
  <si>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</si>
  <si>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</si>
  <si>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</si>
  <si>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</si>
  <si>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</si>
  <si>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</si>
  <si>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</si>
  <si>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</si>
  <si>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</si>
  <si>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</si>
  <si>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</si>
  <si>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</si>
  <si>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</si>
  <si>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</si>
  <si>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</si>
  <si>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</si>
  <si>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</si>
  <si>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</si>
  <si>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</si>
  <si>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</si>
  <si>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</si>
  <si>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</si>
  <si>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</si>
  <si>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</si>
  <si>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</si>
  <si>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</si>
  <si>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</si>
  <si>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</si>
  <si>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</si>
  <si>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</si>
  <si>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</si>
  <si>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</si>
  <si>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</si>
  <si>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</si>
  <si>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</si>
  <si>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</si>
  <si>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Speedy Express</t>
  </si>
  <si>
    <t>(503) 555-9831</t>
  </si>
  <si>
    <t>United Package</t>
  </si>
  <si>
    <t>(503) 555-3199</t>
  </si>
  <si>
    <t>Federal Shipping</t>
  </si>
  <si>
    <t>(503) 555-9931</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</si>
</sst>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30">
    <font>
      <sz val="12"/>
      <color theme="1"/>
      <name val="Calibri"/>
      <charset val="134"/>
      <scheme val="minor"/>
    </font>
    <font>
      <b/>
      <sz val="14"/>
      <color rgb="FF000000"/>
      <name val="Verdana"/>
      <charset val="134"/>
    </font>
    <font>
      <sz val="14"/>
      <color rgb="FF000000"/>
      <name val="Verdana"/>
      <charset val="134"/>
    </font>
    <font>
      <b/>
      <sz val="11"/>
      <color rgb="FF000000"/>
      <name val="Verdana"/>
      <charset val="134"/>
    </font>
    <font>
      <sz val="11"/>
      <color rgb="FF000000"/>
      <name val="Verdana"/>
      <charset val="134"/>
    </font>
    <font>
      <b/>
      <sz val="11"/>
      <color theme="1"/>
      <name val="Calibri"/>
      <charset val="134"/>
      <scheme val="minor"/>
    </font>
    <font>
      <sz val="11"/>
      <color theme="1"/>
      <name val="Calibri"/>
      <charset val="134"/>
      <scheme val="minor"/>
    </font>
    <font>
      <sz val="11"/>
      <color rgb="FF002060"/>
      <name val="Calibri"/>
      <charset val="134"/>
      <scheme val="minor"/>
    </font>
    <font>
      <sz val="11"/>
      <color theme="0"/>
      <name val="Calibri"/>
      <charset val="134"/>
      <scheme val="minor"/>
    </font>
    <font>
      <u/>
      <sz val="12"/>
      <color rgb="FF800080"/>
      <name val="Calibri"/>
      <charset val="134"/>
      <scheme val="minor"/>
    </font>
    <font>
      <b/>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E7E9EB"/>
        <bgColor indexed="64"/>
      </patternFill>
    </fill>
    <fill>
      <patternFill patternType="solid">
        <fgColor theme="9" tint="0.599993896298105"/>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rgb="FFCCCCCC"/>
      </left>
      <right/>
      <top style="medium">
        <color rgb="FFCCCCCC"/>
      </top>
      <bottom style="medium">
        <color rgb="FFDDDDDD"/>
      </bottom>
      <diagonal/>
    </border>
    <border>
      <left/>
      <right/>
      <top style="medium">
        <color rgb="FFCCCCCC"/>
      </top>
      <bottom style="medium">
        <color rgb="FFDDDDDD"/>
      </bottom>
      <diagonal/>
    </border>
    <border>
      <left/>
      <right style="medium">
        <color rgb="FFCCCCCC"/>
      </right>
      <top style="medium">
        <color rgb="FFCCCCCC"/>
      </top>
      <bottom style="medium">
        <color rgb="FFDDDDDD"/>
      </bottom>
      <diagonal/>
    </border>
    <border>
      <left style="thin">
        <color auto="1"/>
      </left>
      <right style="thin">
        <color auto="1"/>
      </right>
      <top/>
      <bottom/>
      <diagonal/>
    </border>
    <border>
      <left style="medium">
        <color rgb="FFCCCCCC"/>
      </left>
      <right/>
      <top/>
      <bottom style="medium">
        <color rgb="FFDDDDDD"/>
      </bottom>
      <diagonal/>
    </border>
    <border>
      <left/>
      <right/>
      <top/>
      <bottom style="medium">
        <color rgb="FFDDDDDD"/>
      </bottom>
      <diagonal/>
    </border>
    <border>
      <left/>
      <right style="medium">
        <color rgb="FFCCCCCC"/>
      </right>
      <top/>
      <bottom style="medium">
        <color rgb="FFDDDDDD"/>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9" fontId="6" fillId="0" borderId="0" applyFont="0" applyFill="0" applyBorder="0" applyAlignment="0" applyProtection="0">
      <alignment vertical="center"/>
    </xf>
    <xf numFmtId="178" fontId="6" fillId="0" borderId="0" applyFont="0" applyFill="0" applyBorder="0" applyAlignment="0" applyProtection="0">
      <alignment vertical="center"/>
    </xf>
    <xf numFmtId="179" fontId="6"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6" fillId="7" borderId="15"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6" applyNumberFormat="0" applyFill="0" applyAlignment="0" applyProtection="0">
      <alignment vertical="center"/>
    </xf>
    <xf numFmtId="0" fontId="17" fillId="0" borderId="16" applyNumberFormat="0" applyFill="0" applyAlignment="0" applyProtection="0">
      <alignment vertical="center"/>
    </xf>
    <xf numFmtId="0" fontId="18" fillId="0" borderId="17" applyNumberFormat="0" applyFill="0" applyAlignment="0" applyProtection="0">
      <alignment vertical="center"/>
    </xf>
    <xf numFmtId="0" fontId="18" fillId="0" borderId="0" applyNumberFormat="0" applyFill="0" applyBorder="0" applyAlignment="0" applyProtection="0">
      <alignment vertical="center"/>
    </xf>
    <xf numFmtId="0" fontId="19" fillId="8" borderId="18" applyNumberFormat="0" applyAlignment="0" applyProtection="0">
      <alignment vertical="center"/>
    </xf>
    <xf numFmtId="0" fontId="20" fillId="9" borderId="19" applyNumberFormat="0" applyAlignment="0" applyProtection="0">
      <alignment vertical="center"/>
    </xf>
    <xf numFmtId="0" fontId="21" fillId="9" borderId="18" applyNumberFormat="0" applyAlignment="0" applyProtection="0">
      <alignment vertical="center"/>
    </xf>
    <xf numFmtId="0" fontId="22" fillId="10" borderId="20" applyNumberFormat="0" applyAlignment="0" applyProtection="0">
      <alignment vertical="center"/>
    </xf>
    <xf numFmtId="0" fontId="23" fillId="0" borderId="21" applyNumberFormat="0" applyFill="0" applyAlignment="0" applyProtection="0">
      <alignment vertical="center"/>
    </xf>
    <xf numFmtId="0" fontId="24" fillId="0" borderId="22"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5" borderId="0" applyNumberFormat="0" applyBorder="0" applyAlignment="0" applyProtection="0">
      <alignment vertical="center"/>
    </xf>
    <xf numFmtId="0" fontId="28" fillId="36" borderId="0" applyNumberFormat="0" applyBorder="0" applyAlignment="0" applyProtection="0">
      <alignment vertical="center"/>
    </xf>
  </cellStyleXfs>
  <cellXfs count="38">
    <xf numFmtId="0" fontId="0" fillId="0" borderId="0" xfId="0"/>
    <xf numFmtId="0" fontId="1" fillId="0" borderId="1" xfId="0" applyFont="1" applyBorder="1"/>
    <xf numFmtId="0" fontId="2" fillId="0" borderId="1" xfId="0" applyFont="1" applyBorder="1"/>
    <xf numFmtId="0" fontId="2" fillId="0" borderId="0" xfId="0" applyFont="1"/>
    <xf numFmtId="0" fontId="1" fillId="0" borderId="1" xfId="0" applyFont="1" applyBorder="1" applyAlignment="1">
      <alignment wrapText="1"/>
    </xf>
    <xf numFmtId="180" fontId="2" fillId="0" borderId="1" xfId="0" applyNumberFormat="1" applyFont="1" applyBorder="1"/>
    <xf numFmtId="0" fontId="3" fillId="2" borderId="2" xfId="0" applyFont="1" applyFill="1" applyBorder="1" applyAlignment="1">
      <alignment horizontal="left" vertical="top" wrapText="1" inden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1" fillId="3" borderId="5" xfId="0" applyFont="1" applyFill="1" applyBorder="1"/>
    <xf numFmtId="0" fontId="4" fillId="4" borderId="6" xfId="0" applyFont="1" applyFill="1" applyBorder="1" applyAlignment="1">
      <alignment horizontal="left" vertical="top" wrapText="1" inden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2" borderId="6" xfId="0" applyFont="1" applyFill="1" applyBorder="1" applyAlignment="1">
      <alignment horizontal="left" vertical="top" wrapText="1" inden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4" borderId="9" xfId="0" applyFont="1" applyFill="1" applyBorder="1" applyAlignment="1">
      <alignment horizontal="left" vertical="top" wrapText="1" indent="1"/>
    </xf>
    <xf numFmtId="0" fontId="4" fillId="4" borderId="10" xfId="0" applyFont="1" applyFill="1" applyBorder="1" applyAlignment="1">
      <alignment horizontal="left" vertical="top" wrapText="1"/>
    </xf>
    <xf numFmtId="0" fontId="4" fillId="4" borderId="11" xfId="0" applyFont="1" applyFill="1" applyBorder="1" applyAlignment="1">
      <alignment horizontal="left" vertical="top" wrapText="1"/>
    </xf>
    <xf numFmtId="0" fontId="4" fillId="2" borderId="12" xfId="0" applyFont="1" applyFill="1" applyBorder="1" applyAlignment="1">
      <alignment horizontal="left" vertical="top" wrapText="1" indent="1"/>
    </xf>
    <xf numFmtId="0" fontId="4" fillId="2" borderId="13" xfId="0" applyFont="1" applyFill="1" applyBorder="1" applyAlignment="1">
      <alignment horizontal="left" vertical="top" wrapText="1"/>
    </xf>
    <xf numFmtId="0" fontId="4" fillId="2" borderId="14" xfId="0" applyFont="1" applyFill="1" applyBorder="1" applyAlignment="1">
      <alignment horizontal="left" vertical="top" wrapText="1"/>
    </xf>
    <xf numFmtId="0" fontId="5" fillId="0" borderId="0" xfId="0" applyFont="1"/>
    <xf numFmtId="0" fontId="6" fillId="0" borderId="0" xfId="0" applyFont="1"/>
    <xf numFmtId="0" fontId="5" fillId="3" borderId="1" xfId="0" applyFont="1" applyFill="1" applyBorder="1"/>
    <xf numFmtId="0" fontId="3" fillId="5" borderId="1" xfId="0" applyFont="1" applyFill="1" applyBorder="1"/>
    <xf numFmtId="0" fontId="4" fillId="0" borderId="1" xfId="0" applyFont="1" applyBorder="1"/>
    <xf numFmtId="0" fontId="0" fillId="0" borderId="1" xfId="0" applyBorder="1"/>
    <xf numFmtId="0" fontId="4" fillId="0" borderId="0" xfId="0" applyFont="1"/>
    <xf numFmtId="0" fontId="3" fillId="0" borderId="0" xfId="0" applyFont="1"/>
    <xf numFmtId="0" fontId="3" fillId="0" borderId="1" xfId="0" applyFont="1" applyBorder="1"/>
    <xf numFmtId="0" fontId="7" fillId="0" borderId="0" xfId="0" applyFont="1"/>
    <xf numFmtId="0" fontId="8" fillId="0" borderId="0" xfId="0" applyFont="1"/>
    <xf numFmtId="0" fontId="9" fillId="0" borderId="0" xfId="6" applyFont="1"/>
    <xf numFmtId="0" fontId="10" fillId="6" borderId="1" xfId="0" applyFont="1" applyFill="1" applyBorder="1" applyAlignment="1">
      <alignment horizontal="center"/>
    </xf>
    <xf numFmtId="0" fontId="10" fillId="6" borderId="1" xfId="0" applyFont="1" applyFill="1" applyBorder="1"/>
    <xf numFmtId="0" fontId="0" fillId="0" borderId="1" xfId="0" applyBorder="1" applyAlignment="1">
      <alignment horizontal="center"/>
    </xf>
    <xf numFmtId="0" fontId="0" fillId="0" borderId="0" xfId="0"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1195917</xdr:colOff>
      <xdr:row>2</xdr:row>
      <xdr:rowOff>95250</xdr:rowOff>
    </xdr:from>
    <xdr:to>
      <xdr:col>5</xdr:col>
      <xdr:colOff>10583</xdr:colOff>
      <xdr:row>18</xdr:row>
      <xdr:rowOff>105833</xdr:rowOff>
    </xdr:to>
    <xdr:cxnSp>
      <xdr:nvCxnSpPr>
        <xdr:cNvPr id="3" name="Straight Arrow Connector 2"/>
        <xdr:cNvCxnSpPr/>
      </xdr:nvCxnSpPr>
      <xdr:spPr>
        <a:xfrm>
          <a:off x="2853055" y="461010"/>
          <a:ext cx="1681480" cy="295148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1111250</xdr:colOff>
      <xdr:row>17</xdr:row>
      <xdr:rowOff>105833</xdr:rowOff>
    </xdr:from>
    <xdr:to>
      <xdr:col>5</xdr:col>
      <xdr:colOff>127000</xdr:colOff>
      <xdr:row>24</xdr:row>
      <xdr:rowOff>137583</xdr:rowOff>
    </xdr:to>
    <xdr:cxnSp>
      <xdr:nvCxnSpPr>
        <xdr:cNvPr id="5" name="Straight Arrow Connector 4"/>
        <xdr:cNvCxnSpPr/>
      </xdr:nvCxnSpPr>
      <xdr:spPr>
        <a:xfrm flipV="1">
          <a:off x="2768600" y="3229610"/>
          <a:ext cx="1882775" cy="131191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1132417</xdr:colOff>
      <xdr:row>17</xdr:row>
      <xdr:rowOff>148167</xdr:rowOff>
    </xdr:from>
    <xdr:to>
      <xdr:col>8</xdr:col>
      <xdr:colOff>84666</xdr:colOff>
      <xdr:row>25</xdr:row>
      <xdr:rowOff>116417</xdr:rowOff>
    </xdr:to>
    <xdr:cxnSp>
      <xdr:nvCxnSpPr>
        <xdr:cNvPr id="8" name="Straight Arrow Connector 7"/>
        <xdr:cNvCxnSpPr/>
      </xdr:nvCxnSpPr>
      <xdr:spPr>
        <a:xfrm flipV="1">
          <a:off x="2789555" y="3272155"/>
          <a:ext cx="4648200" cy="143129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931333</xdr:colOff>
      <xdr:row>10</xdr:row>
      <xdr:rowOff>95250</xdr:rowOff>
    </xdr:from>
    <xdr:to>
      <xdr:col>10</xdr:col>
      <xdr:colOff>84667</xdr:colOff>
      <xdr:row>21</xdr:row>
      <xdr:rowOff>179917</xdr:rowOff>
    </xdr:to>
    <xdr:cxnSp>
      <xdr:nvCxnSpPr>
        <xdr:cNvPr id="10" name="Straight Arrow Connector 9"/>
        <xdr:cNvCxnSpPr/>
      </xdr:nvCxnSpPr>
      <xdr:spPr>
        <a:xfrm flipV="1">
          <a:off x="5455285" y="1924050"/>
          <a:ext cx="3868420" cy="21113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1026583</xdr:colOff>
      <xdr:row>2</xdr:row>
      <xdr:rowOff>127000</xdr:rowOff>
    </xdr:from>
    <xdr:to>
      <xdr:col>8</xdr:col>
      <xdr:colOff>21166</xdr:colOff>
      <xdr:row>19</xdr:row>
      <xdr:rowOff>116417</xdr:rowOff>
    </xdr:to>
    <xdr:cxnSp>
      <xdr:nvCxnSpPr>
        <xdr:cNvPr id="12" name="Straight Arrow Connector 11"/>
        <xdr:cNvCxnSpPr/>
      </xdr:nvCxnSpPr>
      <xdr:spPr>
        <a:xfrm flipV="1">
          <a:off x="5550535" y="492760"/>
          <a:ext cx="1823720" cy="311340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1016000</xdr:colOff>
      <xdr:row>2</xdr:row>
      <xdr:rowOff>84667</xdr:rowOff>
    </xdr:from>
    <xdr:to>
      <xdr:col>8</xdr:col>
      <xdr:colOff>52916</xdr:colOff>
      <xdr:row>20</xdr:row>
      <xdr:rowOff>95250</xdr:rowOff>
    </xdr:to>
    <xdr:cxnSp>
      <xdr:nvCxnSpPr>
        <xdr:cNvPr id="14" name="Straight Arrow Connector 13"/>
        <xdr:cNvCxnSpPr/>
      </xdr:nvCxnSpPr>
      <xdr:spPr>
        <a:xfrm>
          <a:off x="5540375" y="450215"/>
          <a:ext cx="1865630" cy="33178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w3schools.com/sql/trysql.asp?filename=trysql_select_wher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showGridLines="0" tabSelected="1" zoomScale="170" zoomScaleNormal="170" workbookViewId="0">
      <selection activeCell="B13" sqref="B13"/>
    </sheetView>
  </sheetViews>
  <sheetFormatPr defaultColWidth="11" defaultRowHeight="15.6" outlineLevelCol="1"/>
  <cols>
    <col min="1" max="1" width="15.5" customWidth="1"/>
    <col min="2" max="2" width="71.125" customWidth="1"/>
  </cols>
  <sheetData>
    <row r="1" spans="1:2">
      <c r="A1" t="s">
        <v>0</v>
      </c>
      <c r="B1" s="33" t="s">
        <v>1</v>
      </c>
    </row>
    <row r="4" spans="1:2">
      <c r="A4" s="34" t="s">
        <v>2</v>
      </c>
      <c r="B4" s="35" t="s">
        <v>3</v>
      </c>
    </row>
    <row r="5" spans="1:2">
      <c r="A5" s="36">
        <v>1</v>
      </c>
      <c r="B5" s="27" t="s">
        <v>4</v>
      </c>
    </row>
    <row r="6" spans="1:2">
      <c r="A6" s="36">
        <v>2</v>
      </c>
      <c r="B6" s="27" t="s">
        <v>5</v>
      </c>
    </row>
    <row r="7" spans="1:2">
      <c r="A7" s="36">
        <v>3</v>
      </c>
      <c r="B7" s="27" t="s">
        <v>6</v>
      </c>
    </row>
    <row r="8" spans="1:2">
      <c r="A8" s="36">
        <v>4</v>
      </c>
      <c r="B8" s="27" t="s">
        <v>7</v>
      </c>
    </row>
    <row r="9" spans="1:2">
      <c r="A9" s="36">
        <v>5</v>
      </c>
      <c r="B9" s="27" t="s">
        <v>8</v>
      </c>
    </row>
    <row r="10" spans="1:2">
      <c r="A10" s="36">
        <v>6</v>
      </c>
      <c r="B10" s="27" t="s">
        <v>9</v>
      </c>
    </row>
    <row r="11" spans="1:2">
      <c r="A11" s="36">
        <v>7</v>
      </c>
      <c r="B11" s="27" t="s">
        <v>10</v>
      </c>
    </row>
    <row r="12" spans="1:2">
      <c r="A12" s="36">
        <v>8</v>
      </c>
      <c r="B12" s="27" t="s">
        <v>11</v>
      </c>
    </row>
    <row r="13" spans="1:2">
      <c r="A13" s="36">
        <v>9</v>
      </c>
      <c r="B13" s="27" t="s">
        <v>12</v>
      </c>
    </row>
    <row r="14" spans="1:2">
      <c r="A14" s="36"/>
      <c r="B14" s="27"/>
    </row>
    <row r="15" spans="1:2">
      <c r="A15" s="36"/>
      <c r="B15" s="27"/>
    </row>
    <row r="16" spans="1:2">
      <c r="A16" s="36"/>
      <c r="B16" s="27"/>
    </row>
    <row r="17" spans="1:1">
      <c r="A17" s="37"/>
    </row>
  </sheetData>
  <hyperlinks>
    <hyperlink ref="B1" r:id="rId1" display="https://www.w3schools.com/sql/trysql.asp?filename=trysql_select_where" tooltip="https://www.w3schools.com/sql/trysql.asp?filename=trysql_select_where"/>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5.6"/>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5.6"/>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K34"/>
  <sheetViews>
    <sheetView showGridLines="0" zoomScale="135" zoomScaleNormal="135" topLeftCell="A14" workbookViewId="0">
      <selection activeCell="I14" sqref="I14"/>
    </sheetView>
  </sheetViews>
  <sheetFormatPr defaultColWidth="10.875" defaultRowHeight="14.4"/>
  <cols>
    <col min="1" max="2" width="10.875" style="23"/>
    <col min="3" max="3" width="15.875" style="23" customWidth="1"/>
    <col min="4" max="5" width="10.875" style="23"/>
    <col min="6" max="6" width="15.375" style="23" customWidth="1"/>
    <col min="7" max="8" width="10.875" style="23"/>
    <col min="9" max="9" width="13.875" style="23" customWidth="1"/>
    <col min="10" max="11" width="10.875" style="23"/>
    <col min="12" max="12" width="14" style="23" customWidth="1"/>
    <col min="13" max="16384" width="10.875" style="23"/>
  </cols>
  <sheetData>
    <row r="2" spans="3:9">
      <c r="C2" s="24" t="s">
        <v>13</v>
      </c>
      <c r="F2" s="24" t="s">
        <v>14</v>
      </c>
      <c r="I2" s="24" t="s">
        <v>15</v>
      </c>
    </row>
    <row r="3" spans="3:9">
      <c r="C3" s="25" t="s">
        <v>16</v>
      </c>
      <c r="F3" s="26" t="s">
        <v>17</v>
      </c>
      <c r="I3" s="26" t="s">
        <v>18</v>
      </c>
    </row>
    <row r="4" spans="3:9">
      <c r="C4" s="26" t="s">
        <v>19</v>
      </c>
      <c r="F4" s="26" t="s">
        <v>20</v>
      </c>
      <c r="I4" s="26" t="s">
        <v>21</v>
      </c>
    </row>
    <row r="5" spans="3:9">
      <c r="C5" s="26" t="s">
        <v>22</v>
      </c>
      <c r="F5" s="26" t="s">
        <v>23</v>
      </c>
      <c r="I5" s="26" t="s">
        <v>24</v>
      </c>
    </row>
    <row r="6" spans="3:9">
      <c r="C6" s="26" t="s">
        <v>25</v>
      </c>
      <c r="I6" s="26" t="s">
        <v>26</v>
      </c>
    </row>
    <row r="7" spans="3:9">
      <c r="C7" s="26" t="s">
        <v>27</v>
      </c>
      <c r="I7" s="26" t="s">
        <v>28</v>
      </c>
    </row>
    <row r="8" spans="3:9">
      <c r="C8" s="26" t="s">
        <v>29</v>
      </c>
      <c r="I8" s="26" t="s">
        <v>30</v>
      </c>
    </row>
    <row r="9" spans="3:3">
      <c r="C9" s="26" t="s">
        <v>31</v>
      </c>
    </row>
    <row r="10" spans="11:11">
      <c r="K10" s="24" t="s">
        <v>32</v>
      </c>
    </row>
    <row r="11" spans="11:11">
      <c r="K11" s="26" t="s">
        <v>33</v>
      </c>
    </row>
    <row r="12" spans="11:11">
      <c r="K12" s="26" t="s">
        <v>34</v>
      </c>
    </row>
    <row r="13" ht="15.6" spans="4:11">
      <c r="D13" s="27" t="s">
        <v>5</v>
      </c>
      <c r="H13" s="28"/>
      <c r="K13" s="26" t="s">
        <v>35</v>
      </c>
    </row>
    <row r="14" spans="8:8">
      <c r="H14" s="28"/>
    </row>
    <row r="15" spans="8:8">
      <c r="H15" s="28"/>
    </row>
    <row r="16" spans="8:8">
      <c r="H16" s="28"/>
    </row>
    <row r="17" s="22" customFormat="1" spans="6:9">
      <c r="F17" s="24" t="s">
        <v>36</v>
      </c>
      <c r="H17" s="29"/>
      <c r="I17" s="24" t="s">
        <v>37</v>
      </c>
    </row>
    <row r="18" spans="6:9">
      <c r="F18" s="30" t="s">
        <v>38</v>
      </c>
      <c r="H18" s="28"/>
      <c r="I18" s="26" t="s">
        <v>39</v>
      </c>
    </row>
    <row r="19" spans="6:9">
      <c r="F19" s="26" t="s">
        <v>16</v>
      </c>
      <c r="H19" s="28"/>
      <c r="I19" s="26" t="s">
        <v>40</v>
      </c>
    </row>
    <row r="20" spans="6:9">
      <c r="F20" s="30" t="s">
        <v>18</v>
      </c>
      <c r="I20" s="26" t="s">
        <v>41</v>
      </c>
    </row>
    <row r="21" spans="6:9">
      <c r="F21" s="26" t="s">
        <v>42</v>
      </c>
      <c r="I21" s="26" t="s">
        <v>17</v>
      </c>
    </row>
    <row r="22" spans="6:9">
      <c r="F22" s="30" t="s">
        <v>33</v>
      </c>
      <c r="I22" s="26" t="s">
        <v>43</v>
      </c>
    </row>
    <row r="23" spans="3:9">
      <c r="C23" s="24" t="s">
        <v>44</v>
      </c>
      <c r="I23" s="26" t="s">
        <v>45</v>
      </c>
    </row>
    <row r="24" spans="3:3">
      <c r="C24" s="26" t="s">
        <v>46</v>
      </c>
    </row>
    <row r="25" spans="3:3">
      <c r="C25" s="30" t="s">
        <v>38</v>
      </c>
    </row>
    <row r="26" spans="3:9">
      <c r="C26" s="26" t="s">
        <v>39</v>
      </c>
      <c r="I26" s="32"/>
    </row>
    <row r="27" spans="3:9">
      <c r="C27" s="26" t="s">
        <v>47</v>
      </c>
      <c r="E27" s="31"/>
      <c r="F27" s="31"/>
      <c r="G27" s="31"/>
      <c r="H27" s="31"/>
      <c r="I27" s="32"/>
    </row>
    <row r="28" spans="5:9">
      <c r="E28" s="31"/>
      <c r="F28" s="31" t="s">
        <v>48</v>
      </c>
      <c r="G28" s="31"/>
      <c r="H28" s="31" t="s">
        <v>49</v>
      </c>
      <c r="I28" s="32"/>
    </row>
    <row r="29" spans="5:9">
      <c r="E29" s="31" t="s">
        <v>50</v>
      </c>
      <c r="F29" s="31" t="s">
        <v>51</v>
      </c>
      <c r="G29" s="31"/>
      <c r="H29" s="31" t="s">
        <v>52</v>
      </c>
      <c r="I29" s="32"/>
    </row>
    <row r="30" spans="5:9">
      <c r="E30" s="31" t="s">
        <v>53</v>
      </c>
      <c r="F30" s="31" t="s">
        <v>54</v>
      </c>
      <c r="G30" s="31"/>
      <c r="H30" s="31" t="s">
        <v>55</v>
      </c>
      <c r="I30" s="32"/>
    </row>
    <row r="31" spans="5:8">
      <c r="E31" s="31" t="s">
        <v>56</v>
      </c>
      <c r="F31" s="31" t="s">
        <v>57</v>
      </c>
      <c r="G31" s="31"/>
      <c r="H31" s="31" t="s">
        <v>58</v>
      </c>
    </row>
    <row r="32" spans="5:8">
      <c r="E32" s="31" t="s">
        <v>59</v>
      </c>
      <c r="F32" s="31" t="s">
        <v>60</v>
      </c>
      <c r="G32" s="31"/>
      <c r="H32" s="31" t="s">
        <v>61</v>
      </c>
    </row>
    <row r="33" spans="5:8">
      <c r="E33" s="31"/>
      <c r="F33" s="31"/>
      <c r="G33" s="31"/>
      <c r="H33" s="31"/>
    </row>
    <row r="34" spans="5:8">
      <c r="E34" s="31"/>
      <c r="F34" s="31"/>
      <c r="G34" s="31"/>
      <c r="H34" s="31"/>
    </row>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2"/>
  <sheetViews>
    <sheetView showGridLines="0" zoomScale="55" zoomScaleNormal="55" workbookViewId="0">
      <pane xSplit="2" ySplit="1" topLeftCell="C52" activePane="bottomRight" state="frozen"/>
      <selection/>
      <selection pane="topRight"/>
      <selection pane="bottomLeft"/>
      <selection pane="bottomRight" activeCell="L77" sqref="L77"/>
    </sheetView>
  </sheetViews>
  <sheetFormatPr defaultColWidth="11" defaultRowHeight="15.6" outlineLevelCol="6"/>
  <cols>
    <col min="1" max="1" width="17.5" customWidth="1"/>
    <col min="2" max="2" width="45.375" customWidth="1"/>
    <col min="3" max="3" width="26" customWidth="1"/>
    <col min="4" max="4" width="59.625" customWidth="1"/>
    <col min="5" max="5" width="19.125" customWidth="1"/>
    <col min="6" max="6" width="16" customWidth="1"/>
    <col min="7" max="7" width="15.125" customWidth="1"/>
  </cols>
  <sheetData>
    <row r="1" ht="17.4" spans="1:7">
      <c r="A1" s="1" t="s">
        <v>16</v>
      </c>
      <c r="B1" s="1" t="s">
        <v>19</v>
      </c>
      <c r="C1" s="1" t="s">
        <v>22</v>
      </c>
      <c r="D1" s="1" t="s">
        <v>25</v>
      </c>
      <c r="E1" s="1" t="s">
        <v>27</v>
      </c>
      <c r="F1" s="1" t="s">
        <v>29</v>
      </c>
      <c r="G1" s="1" t="s">
        <v>31</v>
      </c>
    </row>
    <row r="2" ht="17.4" spans="1:7">
      <c r="A2" s="2">
        <v>1</v>
      </c>
      <c r="B2" s="2" t="s">
        <v>62</v>
      </c>
      <c r="C2" s="2" t="s">
        <v>63</v>
      </c>
      <c r="D2" s="2" t="s">
        <v>64</v>
      </c>
      <c r="E2" s="2" t="s">
        <v>65</v>
      </c>
      <c r="F2" s="2">
        <v>12209</v>
      </c>
      <c r="G2" s="2" t="s">
        <v>66</v>
      </c>
    </row>
    <row r="3" ht="17.4" spans="1:7">
      <c r="A3" s="2">
        <v>2</v>
      </c>
      <c r="B3" s="2" t="s">
        <v>67</v>
      </c>
      <c r="C3" s="2" t="s">
        <v>68</v>
      </c>
      <c r="D3" s="2" t="s">
        <v>69</v>
      </c>
      <c r="E3" s="2" t="s">
        <v>70</v>
      </c>
      <c r="F3" s="2">
        <v>5021</v>
      </c>
      <c r="G3" s="2" t="s">
        <v>71</v>
      </c>
    </row>
    <row r="4" ht="17.4" spans="1:7">
      <c r="A4" s="2">
        <v>3</v>
      </c>
      <c r="B4" s="2" t="s">
        <v>72</v>
      </c>
      <c r="C4" s="2" t="s">
        <v>73</v>
      </c>
      <c r="D4" s="2" t="s">
        <v>74</v>
      </c>
      <c r="E4" s="2" t="s">
        <v>70</v>
      </c>
      <c r="F4" s="2">
        <v>5023</v>
      </c>
      <c r="G4" s="2" t="s">
        <v>71</v>
      </c>
    </row>
    <row r="5" ht="17.4" spans="1:7">
      <c r="A5" s="2">
        <v>4</v>
      </c>
      <c r="B5" s="2" t="s">
        <v>75</v>
      </c>
      <c r="C5" s="2" t="s">
        <v>76</v>
      </c>
      <c r="D5" s="2" t="s">
        <v>77</v>
      </c>
      <c r="E5" s="2" t="s">
        <v>78</v>
      </c>
      <c r="F5" s="2" t="s">
        <v>79</v>
      </c>
      <c r="G5" s="2" t="s">
        <v>80</v>
      </c>
    </row>
    <row r="6" ht="17.4" spans="1:7">
      <c r="A6" s="2">
        <v>5</v>
      </c>
      <c r="B6" s="2" t="s">
        <v>81</v>
      </c>
      <c r="C6" s="2" t="s">
        <v>82</v>
      </c>
      <c r="D6" s="2" t="s">
        <v>83</v>
      </c>
      <c r="E6" s="2" t="s">
        <v>84</v>
      </c>
      <c r="F6" s="2" t="s">
        <v>85</v>
      </c>
      <c r="G6" s="2" t="s">
        <v>86</v>
      </c>
    </row>
    <row r="7" ht="17.4" spans="1:7">
      <c r="A7" s="2">
        <v>6</v>
      </c>
      <c r="B7" s="2" t="s">
        <v>87</v>
      </c>
      <c r="C7" s="2" t="s">
        <v>88</v>
      </c>
      <c r="D7" s="2" t="s">
        <v>89</v>
      </c>
      <c r="E7" s="2" t="s">
        <v>90</v>
      </c>
      <c r="F7" s="2">
        <v>68306</v>
      </c>
      <c r="G7" s="2" t="s">
        <v>66</v>
      </c>
    </row>
    <row r="8" ht="17.4" spans="1:7">
      <c r="A8" s="2">
        <v>7</v>
      </c>
      <c r="B8" s="2" t="s">
        <v>91</v>
      </c>
      <c r="C8" s="2" t="s">
        <v>92</v>
      </c>
      <c r="D8" s="2" t="s">
        <v>93</v>
      </c>
      <c r="E8" s="2" t="s">
        <v>94</v>
      </c>
      <c r="F8" s="2">
        <v>67000</v>
      </c>
      <c r="G8" s="2" t="s">
        <v>95</v>
      </c>
    </row>
    <row r="9" ht="17.4" spans="1:7">
      <c r="A9" s="2">
        <v>8</v>
      </c>
      <c r="B9" s="2" t="s">
        <v>96</v>
      </c>
      <c r="C9" s="2" t="s">
        <v>97</v>
      </c>
      <c r="D9" s="2" t="s">
        <v>98</v>
      </c>
      <c r="E9" s="2" t="s">
        <v>99</v>
      </c>
      <c r="F9" s="2">
        <v>28023</v>
      </c>
      <c r="G9" s="2" t="s">
        <v>100</v>
      </c>
    </row>
    <row r="10" ht="17.4" spans="1:7">
      <c r="A10" s="2">
        <v>9</v>
      </c>
      <c r="B10" s="2" t="s">
        <v>101</v>
      </c>
      <c r="C10" s="2" t="s">
        <v>102</v>
      </c>
      <c r="D10" s="2" t="s">
        <v>103</v>
      </c>
      <c r="E10" s="2" t="s">
        <v>104</v>
      </c>
      <c r="F10" s="2">
        <v>13008</v>
      </c>
      <c r="G10" s="2" t="s">
        <v>95</v>
      </c>
    </row>
    <row r="11" ht="17.4" spans="1:7">
      <c r="A11" s="2">
        <v>10</v>
      </c>
      <c r="B11" s="2" t="s">
        <v>105</v>
      </c>
      <c r="C11" s="2" t="s">
        <v>106</v>
      </c>
      <c r="D11" s="2" t="s">
        <v>107</v>
      </c>
      <c r="E11" s="2" t="s">
        <v>108</v>
      </c>
      <c r="F11" s="2" t="s">
        <v>109</v>
      </c>
      <c r="G11" s="2" t="s">
        <v>110</v>
      </c>
    </row>
    <row r="12" ht="17.4" spans="1:7">
      <c r="A12" s="2">
        <v>11</v>
      </c>
      <c r="B12" s="2" t="s">
        <v>111</v>
      </c>
      <c r="C12" s="2" t="s">
        <v>112</v>
      </c>
      <c r="D12" s="2" t="s">
        <v>113</v>
      </c>
      <c r="E12" s="2" t="s">
        <v>78</v>
      </c>
      <c r="F12" s="2" t="s">
        <v>114</v>
      </c>
      <c r="G12" s="2" t="s">
        <v>80</v>
      </c>
    </row>
    <row r="13" ht="17.4" spans="1:7">
      <c r="A13" s="2">
        <v>12</v>
      </c>
      <c r="B13" s="2" t="s">
        <v>115</v>
      </c>
      <c r="C13" s="2" t="s">
        <v>116</v>
      </c>
      <c r="D13" s="2" t="s">
        <v>117</v>
      </c>
      <c r="E13" s="2" t="s">
        <v>118</v>
      </c>
      <c r="F13" s="2">
        <v>1010</v>
      </c>
      <c r="G13" s="2" t="s">
        <v>119</v>
      </c>
    </row>
    <row r="14" ht="17.4" spans="1:7">
      <c r="A14" s="2">
        <v>13</v>
      </c>
      <c r="B14" s="2" t="s">
        <v>120</v>
      </c>
      <c r="C14" s="2" t="s">
        <v>121</v>
      </c>
      <c r="D14" s="2" t="s">
        <v>122</v>
      </c>
      <c r="E14" s="2" t="s">
        <v>70</v>
      </c>
      <c r="F14" s="2">
        <v>5022</v>
      </c>
      <c r="G14" s="2" t="s">
        <v>71</v>
      </c>
    </row>
    <row r="15" ht="17.4" spans="1:7">
      <c r="A15" s="2">
        <v>14</v>
      </c>
      <c r="B15" s="2" t="s">
        <v>123</v>
      </c>
      <c r="C15" s="2" t="s">
        <v>124</v>
      </c>
      <c r="D15" s="2" t="s">
        <v>125</v>
      </c>
      <c r="E15" s="2" t="s">
        <v>126</v>
      </c>
      <c r="F15" s="2">
        <v>3012</v>
      </c>
      <c r="G15" s="2" t="s">
        <v>127</v>
      </c>
    </row>
    <row r="16" ht="17.4" spans="1:7">
      <c r="A16" s="2">
        <v>15</v>
      </c>
      <c r="B16" s="2" t="s">
        <v>128</v>
      </c>
      <c r="C16" s="2" t="s">
        <v>129</v>
      </c>
      <c r="D16" s="2" t="s">
        <v>130</v>
      </c>
      <c r="E16" s="2" t="s">
        <v>131</v>
      </c>
      <c r="F16" s="2" t="s">
        <v>132</v>
      </c>
      <c r="G16" s="2" t="s">
        <v>133</v>
      </c>
    </row>
    <row r="17" ht="17.4" spans="1:7">
      <c r="A17" s="2">
        <v>16</v>
      </c>
      <c r="B17" s="2" t="s">
        <v>134</v>
      </c>
      <c r="C17" s="2" t="s">
        <v>135</v>
      </c>
      <c r="D17" s="2" t="s">
        <v>136</v>
      </c>
      <c r="E17" s="2" t="s">
        <v>78</v>
      </c>
      <c r="F17" s="2" t="s">
        <v>137</v>
      </c>
      <c r="G17" s="2" t="s">
        <v>80</v>
      </c>
    </row>
    <row r="18" ht="17.4" spans="1:7">
      <c r="A18" s="2">
        <v>17</v>
      </c>
      <c r="B18" s="2" t="s">
        <v>138</v>
      </c>
      <c r="C18" s="2" t="s">
        <v>139</v>
      </c>
      <c r="D18" s="2" t="s">
        <v>140</v>
      </c>
      <c r="E18" s="2" t="s">
        <v>141</v>
      </c>
      <c r="F18" s="2">
        <v>52066</v>
      </c>
      <c r="G18" s="2" t="s">
        <v>66</v>
      </c>
    </row>
    <row r="19" ht="17.4" spans="1:7">
      <c r="A19" s="2">
        <v>18</v>
      </c>
      <c r="B19" s="2" t="s">
        <v>142</v>
      </c>
      <c r="C19" s="2" t="s">
        <v>143</v>
      </c>
      <c r="D19" s="2" t="s">
        <v>144</v>
      </c>
      <c r="E19" s="2" t="s">
        <v>145</v>
      </c>
      <c r="F19" s="2">
        <v>44000</v>
      </c>
      <c r="G19" s="2" t="s">
        <v>95</v>
      </c>
    </row>
    <row r="20" ht="17.4" spans="1:7">
      <c r="A20" s="2">
        <v>19</v>
      </c>
      <c r="B20" s="2" t="s">
        <v>146</v>
      </c>
      <c r="C20" s="2" t="s">
        <v>147</v>
      </c>
      <c r="D20" s="2" t="s">
        <v>148</v>
      </c>
      <c r="E20" s="2" t="s">
        <v>78</v>
      </c>
      <c r="F20" s="2" t="s">
        <v>149</v>
      </c>
      <c r="G20" s="2" t="s">
        <v>80</v>
      </c>
    </row>
    <row r="21" ht="17.4" spans="1:7">
      <c r="A21" s="2">
        <v>20</v>
      </c>
      <c r="B21" s="2" t="s">
        <v>150</v>
      </c>
      <c r="C21" s="2" t="s">
        <v>151</v>
      </c>
      <c r="D21" s="2" t="s">
        <v>152</v>
      </c>
      <c r="E21" s="2" t="s">
        <v>153</v>
      </c>
      <c r="F21" s="2">
        <v>8010</v>
      </c>
      <c r="G21" s="2" t="s">
        <v>154</v>
      </c>
    </row>
    <row r="22" ht="17.4" spans="1:7">
      <c r="A22" s="2">
        <v>21</v>
      </c>
      <c r="B22" s="2" t="s">
        <v>155</v>
      </c>
      <c r="C22" s="2" t="s">
        <v>156</v>
      </c>
      <c r="D22" s="2" t="s">
        <v>157</v>
      </c>
      <c r="E22" s="2" t="s">
        <v>131</v>
      </c>
      <c r="F22" s="2" t="s">
        <v>158</v>
      </c>
      <c r="G22" s="2" t="s">
        <v>133</v>
      </c>
    </row>
    <row r="23" ht="17.4" spans="1:7">
      <c r="A23" s="2">
        <v>22</v>
      </c>
      <c r="B23" s="2" t="s">
        <v>159</v>
      </c>
      <c r="C23" s="2" t="s">
        <v>160</v>
      </c>
      <c r="D23" s="2" t="s">
        <v>161</v>
      </c>
      <c r="E23" s="2" t="s">
        <v>99</v>
      </c>
      <c r="F23" s="2">
        <v>28034</v>
      </c>
      <c r="G23" s="2" t="s">
        <v>100</v>
      </c>
    </row>
    <row r="24" ht="17.4" spans="1:7">
      <c r="A24" s="2">
        <v>23</v>
      </c>
      <c r="B24" s="2" t="s">
        <v>162</v>
      </c>
      <c r="C24" s="2" t="s">
        <v>163</v>
      </c>
      <c r="D24" s="2" t="s">
        <v>164</v>
      </c>
      <c r="E24" s="2" t="s">
        <v>165</v>
      </c>
      <c r="F24" s="2">
        <v>59000</v>
      </c>
      <c r="G24" s="2" t="s">
        <v>95</v>
      </c>
    </row>
    <row r="25" ht="17.4" spans="1:7">
      <c r="A25" s="2">
        <v>24</v>
      </c>
      <c r="B25" s="2" t="s">
        <v>166</v>
      </c>
      <c r="C25" s="2" t="s">
        <v>167</v>
      </c>
      <c r="D25" s="2" t="s">
        <v>168</v>
      </c>
      <c r="E25" s="2" t="s">
        <v>169</v>
      </c>
      <c r="F25" s="2" t="s">
        <v>170</v>
      </c>
      <c r="G25" s="2" t="s">
        <v>86</v>
      </c>
    </row>
    <row r="26" ht="17.4" spans="1:7">
      <c r="A26" s="2">
        <v>25</v>
      </c>
      <c r="B26" s="2" t="s">
        <v>171</v>
      </c>
      <c r="C26" s="2" t="s">
        <v>172</v>
      </c>
      <c r="D26" s="2" t="s">
        <v>173</v>
      </c>
      <c r="E26" s="2" t="s">
        <v>174</v>
      </c>
      <c r="F26" s="2">
        <v>80805</v>
      </c>
      <c r="G26" s="2" t="s">
        <v>66</v>
      </c>
    </row>
    <row r="27" ht="17.4" spans="1:7">
      <c r="A27" s="2">
        <v>26</v>
      </c>
      <c r="B27" s="2" t="s">
        <v>175</v>
      </c>
      <c r="C27" s="2" t="s">
        <v>176</v>
      </c>
      <c r="D27" s="2" t="s">
        <v>177</v>
      </c>
      <c r="E27" s="2" t="s">
        <v>145</v>
      </c>
      <c r="F27" s="2">
        <v>44000</v>
      </c>
      <c r="G27" s="2" t="s">
        <v>95</v>
      </c>
    </row>
    <row r="28" ht="17.4" spans="1:7">
      <c r="A28" s="2">
        <v>27</v>
      </c>
      <c r="B28" s="2" t="s">
        <v>178</v>
      </c>
      <c r="C28" s="2" t="s">
        <v>179</v>
      </c>
      <c r="D28" s="2" t="s">
        <v>180</v>
      </c>
      <c r="E28" s="2" t="s">
        <v>181</v>
      </c>
      <c r="F28" s="2">
        <v>10100</v>
      </c>
      <c r="G28" s="2" t="s">
        <v>182</v>
      </c>
    </row>
    <row r="29" ht="17.4" spans="1:7">
      <c r="A29" s="2">
        <v>28</v>
      </c>
      <c r="B29" s="2" t="s">
        <v>183</v>
      </c>
      <c r="C29" s="2" t="s">
        <v>184</v>
      </c>
      <c r="D29" s="2" t="s">
        <v>185</v>
      </c>
      <c r="E29" s="2" t="s">
        <v>186</v>
      </c>
      <c r="F29" s="2">
        <v>1675</v>
      </c>
      <c r="G29" s="2" t="s">
        <v>187</v>
      </c>
    </row>
    <row r="30" ht="17.4" spans="1:7">
      <c r="A30" s="2">
        <v>29</v>
      </c>
      <c r="B30" s="2" t="s">
        <v>188</v>
      </c>
      <c r="C30" s="2" t="s">
        <v>189</v>
      </c>
      <c r="D30" s="2" t="s">
        <v>190</v>
      </c>
      <c r="E30" s="2" t="s">
        <v>191</v>
      </c>
      <c r="F30" s="2">
        <v>8022</v>
      </c>
      <c r="G30" s="2" t="s">
        <v>100</v>
      </c>
    </row>
    <row r="31" ht="17.4" spans="1:7">
      <c r="A31" s="2">
        <v>30</v>
      </c>
      <c r="B31" s="2" t="s">
        <v>192</v>
      </c>
      <c r="C31" s="2" t="s">
        <v>193</v>
      </c>
      <c r="D31" s="2" t="s">
        <v>194</v>
      </c>
      <c r="E31" s="2" t="s">
        <v>195</v>
      </c>
      <c r="F31" s="2">
        <v>41101</v>
      </c>
      <c r="G31" s="2" t="s">
        <v>100</v>
      </c>
    </row>
    <row r="32" ht="17.4" spans="1:7">
      <c r="A32" s="2">
        <v>31</v>
      </c>
      <c r="B32" s="2" t="s">
        <v>196</v>
      </c>
      <c r="C32" s="2" t="s">
        <v>197</v>
      </c>
      <c r="D32" s="2" t="s">
        <v>198</v>
      </c>
      <c r="E32" s="2" t="s">
        <v>199</v>
      </c>
      <c r="F32" s="2" t="s">
        <v>200</v>
      </c>
      <c r="G32" s="2" t="s">
        <v>133</v>
      </c>
    </row>
    <row r="33" ht="17.4" spans="1:7">
      <c r="A33" s="2">
        <v>32</v>
      </c>
      <c r="B33" s="2" t="s">
        <v>201</v>
      </c>
      <c r="C33" s="2" t="s">
        <v>202</v>
      </c>
      <c r="D33" s="2" t="s">
        <v>203</v>
      </c>
      <c r="E33" s="2" t="s">
        <v>204</v>
      </c>
      <c r="F33" s="2">
        <v>97403</v>
      </c>
      <c r="G33" s="2" t="s">
        <v>205</v>
      </c>
    </row>
    <row r="34" ht="17.4" spans="1:7">
      <c r="A34" s="2">
        <v>33</v>
      </c>
      <c r="B34" s="2" t="s">
        <v>206</v>
      </c>
      <c r="C34" s="2" t="s">
        <v>207</v>
      </c>
      <c r="D34" s="2" t="s">
        <v>208</v>
      </c>
      <c r="E34" s="2" t="s">
        <v>209</v>
      </c>
      <c r="F34" s="2">
        <v>1081</v>
      </c>
      <c r="G34" s="2" t="s">
        <v>210</v>
      </c>
    </row>
    <row r="35" ht="17.4" spans="1:7">
      <c r="A35" s="2">
        <v>34</v>
      </c>
      <c r="B35" s="2" t="s">
        <v>211</v>
      </c>
      <c r="C35" s="2" t="s">
        <v>212</v>
      </c>
      <c r="D35" s="2" t="s">
        <v>213</v>
      </c>
      <c r="E35" s="2" t="s">
        <v>214</v>
      </c>
      <c r="F35" s="2" t="s">
        <v>215</v>
      </c>
      <c r="G35" s="2" t="s">
        <v>133</v>
      </c>
    </row>
    <row r="36" ht="17.4" spans="1:7">
      <c r="A36" s="2">
        <v>35</v>
      </c>
      <c r="B36" s="2" t="s">
        <v>216</v>
      </c>
      <c r="C36" s="2" t="s">
        <v>217</v>
      </c>
      <c r="D36" s="2" t="s">
        <v>218</v>
      </c>
      <c r="E36" s="2" t="s">
        <v>219</v>
      </c>
      <c r="F36" s="2">
        <v>5022</v>
      </c>
      <c r="G36" s="2" t="s">
        <v>210</v>
      </c>
    </row>
    <row r="37" ht="17.4" spans="1:7">
      <c r="A37" s="2">
        <v>36</v>
      </c>
      <c r="B37" s="2" t="s">
        <v>220</v>
      </c>
      <c r="C37" s="2" t="s">
        <v>221</v>
      </c>
      <c r="D37" s="2" t="s">
        <v>222</v>
      </c>
      <c r="E37" s="2" t="s">
        <v>223</v>
      </c>
      <c r="F37" s="2">
        <v>97827</v>
      </c>
      <c r="G37" s="2" t="s">
        <v>205</v>
      </c>
    </row>
    <row r="38" ht="17.4" spans="1:7">
      <c r="A38" s="2">
        <v>37</v>
      </c>
      <c r="B38" s="2" t="s">
        <v>224</v>
      </c>
      <c r="C38" s="2" t="s">
        <v>225</v>
      </c>
      <c r="D38" s="2" t="s">
        <v>226</v>
      </c>
      <c r="E38" s="2" t="s">
        <v>227</v>
      </c>
      <c r="F38" s="2"/>
      <c r="G38" s="2" t="s">
        <v>228</v>
      </c>
    </row>
    <row r="39" ht="17.4" spans="1:7">
      <c r="A39" s="2">
        <v>38</v>
      </c>
      <c r="B39" s="2" t="s">
        <v>229</v>
      </c>
      <c r="C39" s="2" t="s">
        <v>230</v>
      </c>
      <c r="D39" s="2" t="s">
        <v>231</v>
      </c>
      <c r="E39" s="2" t="s">
        <v>232</v>
      </c>
      <c r="F39" s="2" t="s">
        <v>233</v>
      </c>
      <c r="G39" s="2" t="s">
        <v>80</v>
      </c>
    </row>
    <row r="40" ht="17.4" spans="1:7">
      <c r="A40" s="2">
        <v>39</v>
      </c>
      <c r="B40" s="2" t="s">
        <v>234</v>
      </c>
      <c r="C40" s="2" t="s">
        <v>235</v>
      </c>
      <c r="D40" s="2" t="s">
        <v>236</v>
      </c>
      <c r="E40" s="2" t="s">
        <v>237</v>
      </c>
      <c r="F40" s="2">
        <v>14776</v>
      </c>
      <c r="G40" s="2" t="s">
        <v>66</v>
      </c>
    </row>
    <row r="41" ht="17.4" spans="1:7">
      <c r="A41" s="2">
        <v>40</v>
      </c>
      <c r="B41" s="2" t="s">
        <v>238</v>
      </c>
      <c r="C41" s="2" t="s">
        <v>239</v>
      </c>
      <c r="D41" s="2" t="s">
        <v>240</v>
      </c>
      <c r="E41" s="2" t="s">
        <v>241</v>
      </c>
      <c r="F41" s="2">
        <v>78000</v>
      </c>
      <c r="G41" s="2" t="s">
        <v>95</v>
      </c>
    </row>
    <row r="42" ht="17.4" spans="1:7">
      <c r="A42" s="2">
        <v>41</v>
      </c>
      <c r="B42" s="2" t="s">
        <v>242</v>
      </c>
      <c r="C42" s="2" t="s">
        <v>243</v>
      </c>
      <c r="D42" s="2" t="s">
        <v>244</v>
      </c>
      <c r="E42" s="2" t="s">
        <v>245</v>
      </c>
      <c r="F42" s="2">
        <v>31000</v>
      </c>
      <c r="G42" s="2" t="s">
        <v>95</v>
      </c>
    </row>
    <row r="43" ht="17.4" spans="1:7">
      <c r="A43" s="2">
        <v>42</v>
      </c>
      <c r="B43" s="2" t="s">
        <v>246</v>
      </c>
      <c r="C43" s="2" t="s">
        <v>247</v>
      </c>
      <c r="D43" s="2" t="s">
        <v>248</v>
      </c>
      <c r="E43" s="2" t="s">
        <v>249</v>
      </c>
      <c r="F43" s="2" t="s">
        <v>250</v>
      </c>
      <c r="G43" s="2" t="s">
        <v>110</v>
      </c>
    </row>
    <row r="44" ht="17.4" spans="1:7">
      <c r="A44" s="2">
        <v>43</v>
      </c>
      <c r="B44" s="2" t="s">
        <v>251</v>
      </c>
      <c r="C44" s="2" t="s">
        <v>252</v>
      </c>
      <c r="D44" s="2" t="s">
        <v>253</v>
      </c>
      <c r="E44" s="2" t="s">
        <v>254</v>
      </c>
      <c r="F44" s="2">
        <v>99362</v>
      </c>
      <c r="G44" s="2" t="s">
        <v>205</v>
      </c>
    </row>
    <row r="45" ht="17.4" spans="1:7">
      <c r="A45" s="2">
        <v>44</v>
      </c>
      <c r="B45" s="2" t="s">
        <v>255</v>
      </c>
      <c r="C45" s="2" t="s">
        <v>256</v>
      </c>
      <c r="D45" s="2" t="s">
        <v>257</v>
      </c>
      <c r="E45" s="2" t="s">
        <v>258</v>
      </c>
      <c r="F45" s="2">
        <v>60528</v>
      </c>
      <c r="G45" s="2" t="s">
        <v>66</v>
      </c>
    </row>
    <row r="46" ht="17.4" spans="1:7">
      <c r="A46" s="2">
        <v>45</v>
      </c>
      <c r="B46" s="2" t="s">
        <v>259</v>
      </c>
      <c r="C46" s="2" t="s">
        <v>260</v>
      </c>
      <c r="D46" s="2" t="s">
        <v>261</v>
      </c>
      <c r="E46" s="2" t="s">
        <v>262</v>
      </c>
      <c r="F46" s="2">
        <v>94117</v>
      </c>
      <c r="G46" s="2" t="s">
        <v>205</v>
      </c>
    </row>
    <row r="47" ht="17.4" spans="1:7">
      <c r="A47" s="2">
        <v>46</v>
      </c>
      <c r="B47" s="2" t="s">
        <v>263</v>
      </c>
      <c r="C47" s="2" t="s">
        <v>264</v>
      </c>
      <c r="D47" s="2" t="s">
        <v>265</v>
      </c>
      <c r="E47" s="2" t="s">
        <v>266</v>
      </c>
      <c r="F47" s="2">
        <v>3508</v>
      </c>
      <c r="G47" s="2" t="s">
        <v>210</v>
      </c>
    </row>
    <row r="48" ht="17.4" spans="1:7">
      <c r="A48" s="2">
        <v>47</v>
      </c>
      <c r="B48" s="2" t="s">
        <v>267</v>
      </c>
      <c r="C48" s="2" t="s">
        <v>268</v>
      </c>
      <c r="D48" s="2" t="s">
        <v>269</v>
      </c>
      <c r="E48" s="2" t="s">
        <v>270</v>
      </c>
      <c r="F48" s="2">
        <v>4980</v>
      </c>
      <c r="G48" s="2" t="s">
        <v>210</v>
      </c>
    </row>
    <row r="49" ht="17.4" spans="1:7">
      <c r="A49" s="2">
        <v>48</v>
      </c>
      <c r="B49" s="2" t="s">
        <v>271</v>
      </c>
      <c r="C49" s="2" t="s">
        <v>272</v>
      </c>
      <c r="D49" s="2" t="s">
        <v>273</v>
      </c>
      <c r="E49" s="2" t="s">
        <v>274</v>
      </c>
      <c r="F49" s="2">
        <v>97219</v>
      </c>
      <c r="G49" s="2" t="s">
        <v>205</v>
      </c>
    </row>
    <row r="50" ht="17.4" spans="1:7">
      <c r="A50" s="2">
        <v>49</v>
      </c>
      <c r="B50" s="2" t="s">
        <v>275</v>
      </c>
      <c r="C50" s="2" t="s">
        <v>276</v>
      </c>
      <c r="D50" s="2" t="s">
        <v>277</v>
      </c>
      <c r="E50" s="2" t="s">
        <v>278</v>
      </c>
      <c r="F50" s="2">
        <v>24100</v>
      </c>
      <c r="G50" s="2" t="s">
        <v>182</v>
      </c>
    </row>
    <row r="51" ht="17.4" spans="1:7">
      <c r="A51" s="2">
        <v>50</v>
      </c>
      <c r="B51" s="2" t="s">
        <v>279</v>
      </c>
      <c r="C51" s="2" t="s">
        <v>280</v>
      </c>
      <c r="D51" s="2" t="s">
        <v>281</v>
      </c>
      <c r="E51" s="2" t="s">
        <v>282</v>
      </c>
      <c r="F51" s="2" t="s">
        <v>283</v>
      </c>
      <c r="G51" s="2" t="s">
        <v>284</v>
      </c>
    </row>
    <row r="52" ht="17.4" spans="1:7">
      <c r="A52" s="2">
        <v>51</v>
      </c>
      <c r="B52" s="2" t="s">
        <v>285</v>
      </c>
      <c r="C52" s="2" t="s">
        <v>286</v>
      </c>
      <c r="D52" s="2" t="s">
        <v>287</v>
      </c>
      <c r="E52" s="2" t="s">
        <v>288</v>
      </c>
      <c r="F52" s="2" t="s">
        <v>289</v>
      </c>
      <c r="G52" s="2" t="s">
        <v>110</v>
      </c>
    </row>
    <row r="53" ht="17.4" spans="1:7">
      <c r="A53" s="2">
        <v>52</v>
      </c>
      <c r="B53" s="2" t="s">
        <v>290</v>
      </c>
      <c r="C53" s="2" t="s">
        <v>291</v>
      </c>
      <c r="D53" s="2" t="s">
        <v>292</v>
      </c>
      <c r="E53" s="2" t="s">
        <v>293</v>
      </c>
      <c r="F53" s="2">
        <v>4179</v>
      </c>
      <c r="G53" s="2" t="s">
        <v>66</v>
      </c>
    </row>
    <row r="54" ht="17.4" spans="1:7">
      <c r="A54" s="2">
        <v>53</v>
      </c>
      <c r="B54" s="2" t="s">
        <v>294</v>
      </c>
      <c r="C54" s="2" t="s">
        <v>295</v>
      </c>
      <c r="D54" s="2" t="s">
        <v>296</v>
      </c>
      <c r="E54" s="2" t="s">
        <v>78</v>
      </c>
      <c r="F54" s="2" t="s">
        <v>297</v>
      </c>
      <c r="G54" s="2" t="s">
        <v>80</v>
      </c>
    </row>
    <row r="55" ht="17.4" spans="1:7">
      <c r="A55" s="2">
        <v>54</v>
      </c>
      <c r="B55" s="2" t="s">
        <v>298</v>
      </c>
      <c r="C55" s="2" t="s">
        <v>299</v>
      </c>
      <c r="D55" s="2" t="s">
        <v>300</v>
      </c>
      <c r="E55" s="2" t="s">
        <v>118</v>
      </c>
      <c r="F55" s="2">
        <v>1010</v>
      </c>
      <c r="G55" s="2" t="s">
        <v>119</v>
      </c>
    </row>
    <row r="56" ht="17.4" spans="1:7">
      <c r="A56" s="2">
        <v>55</v>
      </c>
      <c r="B56" s="2" t="s">
        <v>301</v>
      </c>
      <c r="C56" s="2" t="s">
        <v>302</v>
      </c>
      <c r="D56" s="2" t="s">
        <v>303</v>
      </c>
      <c r="E56" s="2" t="s">
        <v>304</v>
      </c>
      <c r="F56" s="2">
        <v>99508</v>
      </c>
      <c r="G56" s="2" t="s">
        <v>205</v>
      </c>
    </row>
    <row r="57" ht="17.4" spans="1:7">
      <c r="A57" s="2">
        <v>56</v>
      </c>
      <c r="B57" s="2" t="s">
        <v>305</v>
      </c>
      <c r="C57" s="2" t="s">
        <v>306</v>
      </c>
      <c r="D57" s="2" t="s">
        <v>307</v>
      </c>
      <c r="E57" s="2" t="s">
        <v>308</v>
      </c>
      <c r="F57" s="2">
        <v>50739</v>
      </c>
      <c r="G57" s="2" t="s">
        <v>66</v>
      </c>
    </row>
    <row r="58" ht="17.4" spans="1:7">
      <c r="A58" s="2">
        <v>57</v>
      </c>
      <c r="B58" s="2" t="s">
        <v>309</v>
      </c>
      <c r="C58" s="2" t="s">
        <v>310</v>
      </c>
      <c r="D58" s="2" t="s">
        <v>311</v>
      </c>
      <c r="E58" s="2" t="s">
        <v>312</v>
      </c>
      <c r="F58" s="2">
        <v>75012</v>
      </c>
      <c r="G58" s="2" t="s">
        <v>95</v>
      </c>
    </row>
    <row r="59" ht="17.4" spans="1:7">
      <c r="A59" s="2">
        <v>58</v>
      </c>
      <c r="B59" s="2" t="s">
        <v>313</v>
      </c>
      <c r="C59" s="2" t="s">
        <v>314</v>
      </c>
      <c r="D59" s="2" t="s">
        <v>315</v>
      </c>
      <c r="E59" s="2" t="s">
        <v>70</v>
      </c>
      <c r="F59" s="2">
        <v>5033</v>
      </c>
      <c r="G59" s="2" t="s">
        <v>71</v>
      </c>
    </row>
    <row r="60" ht="17.4" spans="1:7">
      <c r="A60" s="2">
        <v>59</v>
      </c>
      <c r="B60" s="2" t="s">
        <v>316</v>
      </c>
      <c r="C60" s="2" t="s">
        <v>317</v>
      </c>
      <c r="D60" s="2" t="s">
        <v>318</v>
      </c>
      <c r="E60" s="2" t="s">
        <v>319</v>
      </c>
      <c r="F60" s="2">
        <v>5020</v>
      </c>
      <c r="G60" s="2" t="s">
        <v>154</v>
      </c>
    </row>
    <row r="61" ht="17.4" spans="1:7">
      <c r="A61" s="2">
        <v>60</v>
      </c>
      <c r="B61" s="2" t="s">
        <v>320</v>
      </c>
      <c r="C61" s="2" t="s">
        <v>321</v>
      </c>
      <c r="D61" s="2" t="s">
        <v>322</v>
      </c>
      <c r="E61" s="2" t="s">
        <v>186</v>
      </c>
      <c r="F61" s="2">
        <v>1756</v>
      </c>
      <c r="G61" s="2" t="s">
        <v>187</v>
      </c>
    </row>
    <row r="62" ht="17.4" spans="1:7">
      <c r="A62" s="2">
        <v>61</v>
      </c>
      <c r="B62" s="2" t="s">
        <v>323</v>
      </c>
      <c r="C62" s="2" t="s">
        <v>324</v>
      </c>
      <c r="D62" s="2" t="s">
        <v>325</v>
      </c>
      <c r="E62" s="2" t="s">
        <v>214</v>
      </c>
      <c r="F62" s="2" t="s">
        <v>326</v>
      </c>
      <c r="G62" s="2" t="s">
        <v>133</v>
      </c>
    </row>
    <row r="63" ht="17.4" spans="1:7">
      <c r="A63" s="2">
        <v>62</v>
      </c>
      <c r="B63" s="2" t="s">
        <v>327</v>
      </c>
      <c r="C63" s="2" t="s">
        <v>328</v>
      </c>
      <c r="D63" s="2" t="s">
        <v>329</v>
      </c>
      <c r="E63" s="2" t="s">
        <v>131</v>
      </c>
      <c r="F63" s="2" t="s">
        <v>330</v>
      </c>
      <c r="G63" s="2" t="s">
        <v>133</v>
      </c>
    </row>
    <row r="64" ht="17.4" spans="1:7">
      <c r="A64" s="2">
        <v>63</v>
      </c>
      <c r="B64" s="2" t="s">
        <v>331</v>
      </c>
      <c r="C64" s="2" t="s">
        <v>332</v>
      </c>
      <c r="D64" s="2" t="s">
        <v>333</v>
      </c>
      <c r="E64" s="2" t="s">
        <v>334</v>
      </c>
      <c r="F64" s="2">
        <v>1307</v>
      </c>
      <c r="G64" s="2" t="s">
        <v>66</v>
      </c>
    </row>
    <row r="65" ht="17.4" spans="1:7">
      <c r="A65" s="2">
        <v>64</v>
      </c>
      <c r="B65" s="2" t="s">
        <v>335</v>
      </c>
      <c r="C65" s="2" t="s">
        <v>336</v>
      </c>
      <c r="D65" s="2" t="s">
        <v>337</v>
      </c>
      <c r="E65" s="2" t="s">
        <v>118</v>
      </c>
      <c r="F65" s="2">
        <v>1010</v>
      </c>
      <c r="G65" s="2" t="s">
        <v>119</v>
      </c>
    </row>
    <row r="66" ht="17.4" spans="1:7">
      <c r="A66" s="2">
        <v>65</v>
      </c>
      <c r="B66" s="2" t="s">
        <v>338</v>
      </c>
      <c r="C66" s="2" t="s">
        <v>339</v>
      </c>
      <c r="D66" s="2" t="s">
        <v>340</v>
      </c>
      <c r="E66" s="2" t="s">
        <v>341</v>
      </c>
      <c r="F66" s="2">
        <v>87110</v>
      </c>
      <c r="G66" s="2" t="s">
        <v>205</v>
      </c>
    </row>
    <row r="67" ht="17.4" spans="1:7">
      <c r="A67" s="2">
        <v>66</v>
      </c>
      <c r="B67" s="2" t="s">
        <v>342</v>
      </c>
      <c r="C67" s="2" t="s">
        <v>343</v>
      </c>
      <c r="D67" s="2" t="s">
        <v>344</v>
      </c>
      <c r="E67" s="2" t="s">
        <v>345</v>
      </c>
      <c r="F67" s="2">
        <v>42100</v>
      </c>
      <c r="G67" s="2" t="s">
        <v>182</v>
      </c>
    </row>
    <row r="68" ht="17.4" spans="1:7">
      <c r="A68" s="2">
        <v>67</v>
      </c>
      <c r="B68" s="2" t="s">
        <v>346</v>
      </c>
      <c r="C68" s="2" t="s">
        <v>347</v>
      </c>
      <c r="D68" s="2" t="s">
        <v>348</v>
      </c>
      <c r="E68" s="2" t="s">
        <v>214</v>
      </c>
      <c r="F68" s="2" t="s">
        <v>349</v>
      </c>
      <c r="G68" s="2" t="s">
        <v>133</v>
      </c>
    </row>
    <row r="69" ht="17.4" spans="1:7">
      <c r="A69" s="2">
        <v>68</v>
      </c>
      <c r="B69" s="2" t="s">
        <v>350</v>
      </c>
      <c r="C69" s="2" t="s">
        <v>351</v>
      </c>
      <c r="D69" s="2" t="s">
        <v>352</v>
      </c>
      <c r="E69" s="2" t="s">
        <v>353</v>
      </c>
      <c r="F69" s="2">
        <v>1203</v>
      </c>
      <c r="G69" s="2" t="s">
        <v>127</v>
      </c>
    </row>
    <row r="70" ht="17.4" spans="1:7">
      <c r="A70" s="2">
        <v>69</v>
      </c>
      <c r="B70" s="2" t="s">
        <v>354</v>
      </c>
      <c r="C70" s="2" t="s">
        <v>355</v>
      </c>
      <c r="D70" s="2" t="s">
        <v>356</v>
      </c>
      <c r="E70" s="2" t="s">
        <v>99</v>
      </c>
      <c r="F70" s="2">
        <v>28001</v>
      </c>
      <c r="G70" s="2" t="s">
        <v>100</v>
      </c>
    </row>
    <row r="71" ht="17.4" spans="1:7">
      <c r="A71" s="2">
        <v>70</v>
      </c>
      <c r="B71" s="2" t="s">
        <v>357</v>
      </c>
      <c r="C71" s="2" t="s">
        <v>358</v>
      </c>
      <c r="D71" s="2" t="s">
        <v>359</v>
      </c>
      <c r="E71" s="2" t="s">
        <v>360</v>
      </c>
      <c r="F71" s="2">
        <v>4110</v>
      </c>
      <c r="G71" s="2" t="s">
        <v>361</v>
      </c>
    </row>
    <row r="72" ht="17.4" spans="1:7">
      <c r="A72" s="2">
        <v>71</v>
      </c>
      <c r="B72" s="2" t="s">
        <v>362</v>
      </c>
      <c r="C72" s="2" t="s">
        <v>363</v>
      </c>
      <c r="D72" s="2" t="s">
        <v>364</v>
      </c>
      <c r="E72" s="2" t="s">
        <v>365</v>
      </c>
      <c r="F72" s="2">
        <v>83720</v>
      </c>
      <c r="G72" s="2" t="s">
        <v>205</v>
      </c>
    </row>
    <row r="73" ht="17.4" spans="1:7">
      <c r="A73" s="2">
        <v>72</v>
      </c>
      <c r="B73" s="2" t="s">
        <v>366</v>
      </c>
      <c r="C73" s="2" t="s">
        <v>367</v>
      </c>
      <c r="D73" s="2" t="s">
        <v>368</v>
      </c>
      <c r="E73" s="2" t="s">
        <v>78</v>
      </c>
      <c r="F73" s="2" t="s">
        <v>369</v>
      </c>
      <c r="G73" s="2" t="s">
        <v>80</v>
      </c>
    </row>
    <row r="74" ht="17.4" spans="1:7">
      <c r="A74" s="2">
        <v>73</v>
      </c>
      <c r="B74" s="2" t="s">
        <v>370</v>
      </c>
      <c r="C74" s="2" t="s">
        <v>371</v>
      </c>
      <c r="D74" s="2" t="s">
        <v>372</v>
      </c>
      <c r="E74" s="2" t="s">
        <v>373</v>
      </c>
      <c r="F74" s="2">
        <v>1734</v>
      </c>
      <c r="G74" s="2" t="s">
        <v>374</v>
      </c>
    </row>
    <row r="75" ht="17.4" spans="1:7">
      <c r="A75" s="2">
        <v>74</v>
      </c>
      <c r="B75" s="2" t="s">
        <v>375</v>
      </c>
      <c r="C75" s="2" t="s">
        <v>376</v>
      </c>
      <c r="D75" s="2" t="s">
        <v>377</v>
      </c>
      <c r="E75" s="2" t="s">
        <v>312</v>
      </c>
      <c r="F75" s="2">
        <v>75016</v>
      </c>
      <c r="G75" s="2" t="s">
        <v>95</v>
      </c>
    </row>
    <row r="76" ht="17.4" spans="1:7">
      <c r="A76" s="2">
        <v>75</v>
      </c>
      <c r="B76" s="2" t="s">
        <v>378</v>
      </c>
      <c r="C76" s="2" t="s">
        <v>379</v>
      </c>
      <c r="D76" s="2" t="s">
        <v>380</v>
      </c>
      <c r="E76" s="2" t="s">
        <v>381</v>
      </c>
      <c r="F76" s="2">
        <v>82520</v>
      </c>
      <c r="G76" s="2" t="s">
        <v>205</v>
      </c>
    </row>
    <row r="77" ht="17.4" spans="1:7">
      <c r="A77" s="2">
        <v>76</v>
      </c>
      <c r="B77" s="2" t="s">
        <v>382</v>
      </c>
      <c r="C77" s="2" t="s">
        <v>383</v>
      </c>
      <c r="D77" s="2" t="s">
        <v>384</v>
      </c>
      <c r="E77" s="2" t="s">
        <v>385</v>
      </c>
      <c r="F77" s="2" t="s">
        <v>386</v>
      </c>
      <c r="G77" s="2" t="s">
        <v>284</v>
      </c>
    </row>
    <row r="78" ht="17.4" spans="1:7">
      <c r="A78" s="2">
        <v>77</v>
      </c>
      <c r="B78" s="2" t="s">
        <v>387</v>
      </c>
      <c r="C78" s="2" t="s">
        <v>388</v>
      </c>
      <c r="D78" s="2" t="s">
        <v>389</v>
      </c>
      <c r="E78" s="2" t="s">
        <v>274</v>
      </c>
      <c r="F78" s="2">
        <v>97201</v>
      </c>
      <c r="G78" s="2" t="s">
        <v>205</v>
      </c>
    </row>
    <row r="79" ht="17.4" spans="1:7">
      <c r="A79" s="2">
        <v>78</v>
      </c>
      <c r="B79" s="2" t="s">
        <v>390</v>
      </c>
      <c r="C79" s="2" t="s">
        <v>391</v>
      </c>
      <c r="D79" s="2" t="s">
        <v>392</v>
      </c>
      <c r="E79" s="2" t="s">
        <v>393</v>
      </c>
      <c r="F79" s="2">
        <v>59801</v>
      </c>
      <c r="G79" s="2" t="s">
        <v>205</v>
      </c>
    </row>
    <row r="80" ht="17.4" spans="1:7">
      <c r="A80" s="2">
        <v>79</v>
      </c>
      <c r="B80" s="2" t="s">
        <v>394</v>
      </c>
      <c r="C80" s="2" t="s">
        <v>395</v>
      </c>
      <c r="D80" s="2" t="s">
        <v>396</v>
      </c>
      <c r="E80" s="2" t="s">
        <v>397</v>
      </c>
      <c r="F80" s="2">
        <v>44087</v>
      </c>
      <c r="G80" s="2" t="s">
        <v>66</v>
      </c>
    </row>
    <row r="81" ht="17.4" spans="1:7">
      <c r="A81" s="2">
        <v>80</v>
      </c>
      <c r="B81" s="2" t="s">
        <v>398</v>
      </c>
      <c r="C81" s="2" t="s">
        <v>399</v>
      </c>
      <c r="D81" s="2" t="s">
        <v>400</v>
      </c>
      <c r="E81" s="2" t="s">
        <v>70</v>
      </c>
      <c r="F81" s="2">
        <v>5033</v>
      </c>
      <c r="G81" s="2" t="s">
        <v>71</v>
      </c>
    </row>
    <row r="82" ht="17.4" spans="1:7">
      <c r="A82" s="2">
        <v>81</v>
      </c>
      <c r="B82" s="2" t="s">
        <v>401</v>
      </c>
      <c r="C82" s="2" t="s">
        <v>402</v>
      </c>
      <c r="D82" s="2" t="s">
        <v>403</v>
      </c>
      <c r="E82" s="2" t="s">
        <v>131</v>
      </c>
      <c r="F82" s="2" t="s">
        <v>404</v>
      </c>
      <c r="G82" s="2" t="s">
        <v>133</v>
      </c>
    </row>
    <row r="83" ht="17.4" spans="1:7">
      <c r="A83" s="2">
        <v>82</v>
      </c>
      <c r="B83" s="2" t="s">
        <v>405</v>
      </c>
      <c r="C83" s="2" t="s">
        <v>406</v>
      </c>
      <c r="D83" s="2" t="s">
        <v>407</v>
      </c>
      <c r="E83" s="2" t="s">
        <v>408</v>
      </c>
      <c r="F83" s="2">
        <v>98034</v>
      </c>
      <c r="G83" s="2" t="s">
        <v>205</v>
      </c>
    </row>
    <row r="84" ht="17.4" spans="1:7">
      <c r="A84" s="2">
        <v>83</v>
      </c>
      <c r="B84" s="2" t="s">
        <v>409</v>
      </c>
      <c r="C84" s="2" t="s">
        <v>410</v>
      </c>
      <c r="D84" s="2" t="s">
        <v>411</v>
      </c>
      <c r="E84" s="2" t="s">
        <v>412</v>
      </c>
      <c r="F84" s="2">
        <v>8200</v>
      </c>
      <c r="G84" s="2" t="s">
        <v>374</v>
      </c>
    </row>
    <row r="85" ht="17.4" spans="1:7">
      <c r="A85" s="2">
        <v>84</v>
      </c>
      <c r="B85" s="2" t="s">
        <v>413</v>
      </c>
      <c r="C85" s="2" t="s">
        <v>414</v>
      </c>
      <c r="D85" s="2" t="s">
        <v>415</v>
      </c>
      <c r="E85" s="2" t="s">
        <v>416</v>
      </c>
      <c r="F85" s="2">
        <v>69004</v>
      </c>
      <c r="G85" s="2" t="s">
        <v>95</v>
      </c>
    </row>
    <row r="86" ht="17.4" spans="1:7">
      <c r="A86" s="2">
        <v>85</v>
      </c>
      <c r="B86" s="2" t="s">
        <v>417</v>
      </c>
      <c r="C86" s="2" t="s">
        <v>418</v>
      </c>
      <c r="D86" s="2" t="s">
        <v>419</v>
      </c>
      <c r="E86" s="2" t="s">
        <v>420</v>
      </c>
      <c r="F86" s="2">
        <v>51100</v>
      </c>
      <c r="G86" s="2" t="s">
        <v>95</v>
      </c>
    </row>
    <row r="87" ht="17.4" spans="1:7">
      <c r="A87" s="2">
        <v>86</v>
      </c>
      <c r="B87" s="2" t="s">
        <v>421</v>
      </c>
      <c r="C87" s="2" t="s">
        <v>422</v>
      </c>
      <c r="D87" s="2" t="s">
        <v>423</v>
      </c>
      <c r="E87" s="2" t="s">
        <v>424</v>
      </c>
      <c r="F87" s="2">
        <v>70563</v>
      </c>
      <c r="G87" s="2" t="s">
        <v>66</v>
      </c>
    </row>
    <row r="88" ht="17.4" spans="1:7">
      <c r="A88" s="2">
        <v>87</v>
      </c>
      <c r="B88" s="2" t="s">
        <v>425</v>
      </c>
      <c r="C88" s="2" t="s">
        <v>426</v>
      </c>
      <c r="D88" s="2" t="s">
        <v>427</v>
      </c>
      <c r="E88" s="2" t="s">
        <v>428</v>
      </c>
      <c r="F88" s="2">
        <v>90110</v>
      </c>
      <c r="G88" s="2" t="s">
        <v>429</v>
      </c>
    </row>
    <row r="89" ht="17.4" spans="1:7">
      <c r="A89" s="2">
        <v>88</v>
      </c>
      <c r="B89" s="2" t="s">
        <v>430</v>
      </c>
      <c r="C89" s="2" t="s">
        <v>431</v>
      </c>
      <c r="D89" s="2" t="s">
        <v>432</v>
      </c>
      <c r="E89" s="2" t="s">
        <v>433</v>
      </c>
      <c r="F89" s="2" t="s">
        <v>434</v>
      </c>
      <c r="G89" s="2" t="s">
        <v>133</v>
      </c>
    </row>
    <row r="90" ht="17.4" spans="1:7">
      <c r="A90" s="2">
        <v>89</v>
      </c>
      <c r="B90" s="2" t="s">
        <v>435</v>
      </c>
      <c r="C90" s="2" t="s">
        <v>436</v>
      </c>
      <c r="D90" s="2" t="s">
        <v>437</v>
      </c>
      <c r="E90" s="2" t="s">
        <v>438</v>
      </c>
      <c r="F90" s="2">
        <v>98128</v>
      </c>
      <c r="G90" s="2" t="s">
        <v>205</v>
      </c>
    </row>
    <row r="91" ht="17.4" spans="1:7">
      <c r="A91" s="2">
        <v>90</v>
      </c>
      <c r="B91" s="2" t="s">
        <v>439</v>
      </c>
      <c r="C91" s="2" t="s">
        <v>440</v>
      </c>
      <c r="D91" s="2" t="s">
        <v>441</v>
      </c>
      <c r="E91" s="2" t="s">
        <v>442</v>
      </c>
      <c r="F91" s="2">
        <v>21240</v>
      </c>
      <c r="G91" s="2" t="s">
        <v>429</v>
      </c>
    </row>
    <row r="92" ht="17.4" spans="1:7">
      <c r="A92" s="2">
        <v>91</v>
      </c>
      <c r="B92" s="2" t="s">
        <v>443</v>
      </c>
      <c r="C92" s="2" t="s">
        <v>444</v>
      </c>
      <c r="D92" s="2" t="s">
        <v>445</v>
      </c>
      <c r="E92" s="2" t="s">
        <v>446</v>
      </c>
      <c r="F92" s="2" t="s">
        <v>447</v>
      </c>
      <c r="G92" s="2" t="s">
        <v>448</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showGridLines="0" workbookViewId="0">
      <pane xSplit="1" ySplit="1" topLeftCell="B2" activePane="bottomRight" state="frozen"/>
      <selection/>
      <selection pane="topRight"/>
      <selection pane="bottomLeft"/>
      <selection pane="bottomRight" activeCell="C20" sqref="C20"/>
    </sheetView>
  </sheetViews>
  <sheetFormatPr defaultColWidth="11" defaultRowHeight="15.6" outlineLevelCol="2"/>
  <cols>
    <col min="1" max="1" width="16.625" customWidth="1"/>
    <col min="2" max="2" width="20.875" customWidth="1"/>
    <col min="3" max="3" width="73.125" customWidth="1"/>
  </cols>
  <sheetData>
    <row r="1" ht="17.4" spans="1:3">
      <c r="A1" s="1" t="s">
        <v>17</v>
      </c>
      <c r="B1" s="1" t="s">
        <v>20</v>
      </c>
      <c r="C1" s="1" t="s">
        <v>23</v>
      </c>
    </row>
    <row r="2" ht="17.4" spans="1:3">
      <c r="A2" s="2">
        <v>1</v>
      </c>
      <c r="B2" s="2" t="s">
        <v>449</v>
      </c>
      <c r="C2" s="2" t="s">
        <v>450</v>
      </c>
    </row>
    <row r="3" ht="17.4" spans="1:3">
      <c r="A3" s="2">
        <v>2</v>
      </c>
      <c r="B3" s="2" t="s">
        <v>451</v>
      </c>
      <c r="C3" s="2" t="s">
        <v>452</v>
      </c>
    </row>
    <row r="4" ht="17.4" spans="1:3">
      <c r="A4" s="2">
        <v>3</v>
      </c>
      <c r="B4" s="2" t="s">
        <v>453</v>
      </c>
      <c r="C4" s="2" t="s">
        <v>454</v>
      </c>
    </row>
    <row r="5" ht="17.4" spans="1:3">
      <c r="A5" s="2">
        <v>4</v>
      </c>
      <c r="B5" s="2" t="s">
        <v>455</v>
      </c>
      <c r="C5" s="2" t="s">
        <v>456</v>
      </c>
    </row>
    <row r="6" ht="17.4" spans="1:3">
      <c r="A6" s="2">
        <v>5</v>
      </c>
      <c r="B6" s="2" t="s">
        <v>457</v>
      </c>
      <c r="C6" s="2" t="s">
        <v>458</v>
      </c>
    </row>
    <row r="7" ht="17.4" spans="1:3">
      <c r="A7" s="2">
        <v>6</v>
      </c>
      <c r="B7" s="2" t="s">
        <v>459</v>
      </c>
      <c r="C7" s="2" t="s">
        <v>460</v>
      </c>
    </row>
    <row r="8" ht="17.4" spans="1:3">
      <c r="A8" s="2">
        <v>7</v>
      </c>
      <c r="B8" s="2" t="s">
        <v>461</v>
      </c>
      <c r="C8" s="2" t="s">
        <v>462</v>
      </c>
    </row>
    <row r="9" ht="17.4" spans="1:3">
      <c r="A9" s="2">
        <v>8</v>
      </c>
      <c r="B9" s="2" t="s">
        <v>463</v>
      </c>
      <c r="C9" s="2" t="s">
        <v>464</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showGridLines="0" workbookViewId="0">
      <pane xSplit="3" ySplit="1" topLeftCell="D2" activePane="bottomRight" state="frozen"/>
      <selection/>
      <selection pane="topRight"/>
      <selection pane="bottomLeft"/>
      <selection pane="bottomRight" activeCell="B1" sqref="B1"/>
    </sheetView>
  </sheetViews>
  <sheetFormatPr defaultColWidth="11" defaultRowHeight="15.6" outlineLevelCol="5"/>
  <cols>
    <col min="1" max="1" width="17.875" customWidth="1"/>
    <col min="2" max="2" width="14.375" customWidth="1"/>
    <col min="3" max="3" width="14.875" customWidth="1"/>
    <col min="4" max="4" width="14" customWidth="1"/>
    <col min="5" max="5" width="17" customWidth="1"/>
    <col min="6" max="6" width="255.875" customWidth="1"/>
  </cols>
  <sheetData>
    <row r="1" ht="17.4" spans="1:6">
      <c r="A1" s="1" t="s">
        <v>18</v>
      </c>
      <c r="B1" s="1" t="s">
        <v>21</v>
      </c>
      <c r="C1" s="1" t="s">
        <v>24</v>
      </c>
      <c r="D1" s="1" t="s">
        <v>26</v>
      </c>
      <c r="E1" s="1" t="s">
        <v>28</v>
      </c>
      <c r="F1" s="1" t="s">
        <v>30</v>
      </c>
    </row>
    <row r="2" ht="17.4" spans="1:6">
      <c r="A2" s="2">
        <v>1</v>
      </c>
      <c r="B2" s="2" t="s">
        <v>465</v>
      </c>
      <c r="C2" s="2" t="s">
        <v>466</v>
      </c>
      <c r="D2" s="5">
        <v>36137</v>
      </c>
      <c r="E2" s="2" t="s">
        <v>467</v>
      </c>
      <c r="F2" s="2" t="s">
        <v>468</v>
      </c>
    </row>
    <row r="3" ht="17.4" spans="1:6">
      <c r="A3" s="2">
        <v>2</v>
      </c>
      <c r="B3" s="2" t="s">
        <v>469</v>
      </c>
      <c r="C3" s="2" t="s">
        <v>470</v>
      </c>
      <c r="D3" s="5">
        <v>22696</v>
      </c>
      <c r="E3" s="2" t="s">
        <v>471</v>
      </c>
      <c r="F3" s="2" t="s">
        <v>472</v>
      </c>
    </row>
    <row r="4" ht="17.4" spans="1:6">
      <c r="A4" s="2">
        <v>3</v>
      </c>
      <c r="B4" s="2" t="s">
        <v>473</v>
      </c>
      <c r="C4" s="2" t="s">
        <v>474</v>
      </c>
      <c r="D4" s="5">
        <v>30558</v>
      </c>
      <c r="E4" s="2" t="s">
        <v>475</v>
      </c>
      <c r="F4" s="2" t="s">
        <v>476</v>
      </c>
    </row>
    <row r="5" ht="17.4" spans="1:6">
      <c r="A5" s="2">
        <v>4</v>
      </c>
      <c r="B5" s="2" t="s">
        <v>477</v>
      </c>
      <c r="C5" s="2" t="s">
        <v>478</v>
      </c>
      <c r="D5" s="5">
        <v>36057</v>
      </c>
      <c r="E5" s="2" t="s">
        <v>479</v>
      </c>
      <c r="F5" s="2" t="s">
        <v>480</v>
      </c>
    </row>
    <row r="6" ht="17.4" spans="1:6">
      <c r="A6" s="2">
        <v>5</v>
      </c>
      <c r="B6" s="2" t="s">
        <v>481</v>
      </c>
      <c r="C6" s="2" t="s">
        <v>482</v>
      </c>
      <c r="D6" s="5">
        <v>31110</v>
      </c>
      <c r="E6" s="2" t="s">
        <v>483</v>
      </c>
      <c r="F6" s="2" t="s">
        <v>484</v>
      </c>
    </row>
    <row r="7" ht="17.4" spans="1:6">
      <c r="A7" s="2">
        <v>6</v>
      </c>
      <c r="B7" s="2" t="s">
        <v>485</v>
      </c>
      <c r="C7" s="2" t="s">
        <v>486</v>
      </c>
      <c r="D7" s="5">
        <v>34152</v>
      </c>
      <c r="E7" s="2" t="s">
        <v>487</v>
      </c>
      <c r="F7" s="2" t="s">
        <v>488</v>
      </c>
    </row>
    <row r="8" ht="17.4" spans="1:6">
      <c r="A8" s="2">
        <v>7</v>
      </c>
      <c r="B8" s="2" t="s">
        <v>489</v>
      </c>
      <c r="C8" s="2" t="s">
        <v>490</v>
      </c>
      <c r="D8" s="5">
        <v>33022</v>
      </c>
      <c r="E8" s="2" t="s">
        <v>491</v>
      </c>
      <c r="F8" s="2" t="s">
        <v>492</v>
      </c>
    </row>
    <row r="9" ht="17.4" spans="1:6">
      <c r="A9" s="2">
        <v>8</v>
      </c>
      <c r="B9" s="2" t="s">
        <v>493</v>
      </c>
      <c r="C9" s="2" t="s">
        <v>494</v>
      </c>
      <c r="D9" s="5">
        <v>32151</v>
      </c>
      <c r="E9" s="2" t="s">
        <v>495</v>
      </c>
      <c r="F9" s="2" t="s">
        <v>496</v>
      </c>
    </row>
    <row r="10" ht="17.4" spans="1:6">
      <c r="A10" s="2">
        <v>9</v>
      </c>
      <c r="B10" s="2" t="s">
        <v>497</v>
      </c>
      <c r="C10" s="2" t="s">
        <v>498</v>
      </c>
      <c r="D10" s="5">
        <v>36343</v>
      </c>
      <c r="E10" s="2" t="s">
        <v>499</v>
      </c>
      <c r="F10" s="2" t="s">
        <v>500</v>
      </c>
    </row>
    <row r="11" ht="17.4" spans="1:6">
      <c r="A11" s="2">
        <v>10</v>
      </c>
      <c r="B11" s="2" t="s">
        <v>501</v>
      </c>
      <c r="C11" s="2" t="s">
        <v>502</v>
      </c>
      <c r="D11" s="5">
        <v>22178</v>
      </c>
      <c r="E11" s="2" t="s">
        <v>503</v>
      </c>
      <c r="F11" s="2" t="s">
        <v>504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O519"/>
  <sheetViews>
    <sheetView showGridLines="0" workbookViewId="0">
      <pane xSplit="2" ySplit="1" topLeftCell="C2" activePane="bottomRight" state="frozen"/>
      <selection/>
      <selection pane="topRight"/>
      <selection pane="bottomLeft"/>
      <selection pane="bottomRight" activeCell="E11" sqref="E11"/>
    </sheetView>
  </sheetViews>
  <sheetFormatPr defaultColWidth="11" defaultRowHeight="15.6"/>
  <cols>
    <col min="1" max="1" width="20.125" customWidth="1"/>
    <col min="2" max="2" width="12.375" customWidth="1"/>
    <col min="3" max="3" width="15" customWidth="1"/>
    <col min="4" max="4" width="12.625" customWidth="1"/>
    <col min="5" max="5" width="28.375" customWidth="1"/>
    <col min="7" max="7" width="13.375" customWidth="1"/>
    <col min="8" max="8" width="18.375" customWidth="1"/>
    <col min="9" max="10" width="30" customWidth="1"/>
    <col min="11" max="14" width="18.375" customWidth="1"/>
    <col min="15" max="15" width="255.875" customWidth="1"/>
  </cols>
  <sheetData>
    <row r="1" ht="18.15" spans="1:15">
      <c r="A1" s="6" t="s">
        <v>46</v>
      </c>
      <c r="B1" s="7" t="s">
        <v>38</v>
      </c>
      <c r="C1" s="7" t="s">
        <v>39</v>
      </c>
      <c r="D1" s="8" t="s">
        <v>47</v>
      </c>
      <c r="E1" s="9" t="s">
        <v>505</v>
      </c>
      <c r="F1" s="9" t="s">
        <v>27</v>
      </c>
      <c r="G1" s="9" t="s">
        <v>506</v>
      </c>
      <c r="H1" s="9" t="s">
        <v>507</v>
      </c>
      <c r="I1" s="9" t="s">
        <v>508</v>
      </c>
      <c r="J1" s="9" t="s">
        <v>45</v>
      </c>
      <c r="K1" s="9" t="s">
        <v>509</v>
      </c>
      <c r="L1" s="9" t="s">
        <v>510</v>
      </c>
      <c r="M1" s="9" t="s">
        <v>511</v>
      </c>
      <c r="N1" s="9" t="s">
        <v>512</v>
      </c>
      <c r="O1" s="9" t="s">
        <v>513</v>
      </c>
    </row>
    <row r="2" ht="16.35" spans="1:15">
      <c r="A2" s="10">
        <v>1</v>
      </c>
      <c r="B2" s="11">
        <v>10248</v>
      </c>
      <c r="C2" s="11">
        <v>11</v>
      </c>
      <c r="D2" s="12">
        <v>12</v>
      </c>
      <c r="E2" t="e">
        <f>VLOOKUP(B2,Orders!$A:$B,2,FALSE)</f>
        <v>#N/A</v>
      </c>
      <c r="F2" t="e">
        <f>VLOOKUP(E2,Customers!$A:$G,5,FALSE)</f>
        <v>#N/A</v>
      </c>
      <c r="G2" t="e">
        <f>VLOOKUP(E2,Customers!$A:$G,7,FALSE)</f>
        <v>#N/A</v>
      </c>
      <c r="H2" t="e">
        <f>VLOOKUP(B2,Orders!$A:$C,3,FALSE)</f>
        <v>#N/A</v>
      </c>
      <c r="I2" t="str">
        <f>VLOOKUP(C2,Products!$A:$F,2,FALSE)</f>
        <v>Queso Cabrales</v>
      </c>
      <c r="J2">
        <f>VLOOKUP(C2,Products!$A:$F,6,FALSE)</f>
        <v>21</v>
      </c>
      <c r="K2">
        <f>VLOOKUP(C2,Products!$A:$F,4,FALSE)</f>
        <v>4</v>
      </c>
      <c r="L2" t="str">
        <f>VLOOKUP(K2,Categories!$A$1:$C$9,2,FALSE)</f>
        <v>Dairy Products</v>
      </c>
      <c r="M2" t="e">
        <f>VLOOKUP(B2,Orders!$A:$E,5,FALSE)</f>
        <v>#N/A</v>
      </c>
      <c r="N2" t="e">
        <f>VLOOKUP(M2,Shipper!$A$1:$C$4,2,FALSE)</f>
        <v>#N/A</v>
      </c>
      <c r="O2" t="e">
        <f>VLOOKUP(H2,Employees!$A$1:$F$11,6,FALSE)</f>
        <v>#N/A</v>
      </c>
    </row>
    <row r="3" ht="16.35" spans="1:15">
      <c r="A3" s="13">
        <v>2</v>
      </c>
      <c r="B3" s="14">
        <v>10248</v>
      </c>
      <c r="C3" s="14">
        <v>42</v>
      </c>
      <c r="D3" s="15">
        <v>10</v>
      </c>
      <c r="E3" t="e">
        <f>VLOOKUP(B3,Orders!$A:$B,2,FALSE)</f>
        <v>#N/A</v>
      </c>
      <c r="F3" t="e">
        <f>VLOOKUP(E3,Customers!$A:$G,5,FALSE)</f>
        <v>#N/A</v>
      </c>
      <c r="G3" t="e">
        <f>VLOOKUP(E3,Customers!$A:$G,7,FALSE)</f>
        <v>#N/A</v>
      </c>
      <c r="H3" t="e">
        <f>VLOOKUP(B3,Orders!$A:$C,3,FALSE)</f>
        <v>#N/A</v>
      </c>
      <c r="I3" t="str">
        <f>VLOOKUP(C3,Products!$A:$F,2,FALSE)</f>
        <v>Singaporean Hokkien Fried Mee</v>
      </c>
      <c r="J3">
        <f>VLOOKUP(C3,Products!$A:$F,6,FALSE)</f>
        <v>14</v>
      </c>
      <c r="K3">
        <f>VLOOKUP(C3,Products!$A:$F,4,FALSE)</f>
        <v>5</v>
      </c>
      <c r="L3" t="str">
        <f>VLOOKUP(K3,Categories!$A$1:$C$9,2,FALSE)</f>
        <v>Grains/Cereals</v>
      </c>
      <c r="M3" t="e">
        <f>VLOOKUP(B3,Orders!$A:$E,5,FALSE)</f>
        <v>#N/A</v>
      </c>
      <c r="N3" t="e">
        <f>VLOOKUP(M3,Shipper!$A$1:$C$4,2,FALSE)</f>
        <v>#N/A</v>
      </c>
      <c r="O3" t="e">
        <f>VLOOKUP(H3,Employees!$A$1:$F$11,6,FALSE)</f>
        <v>#N/A</v>
      </c>
    </row>
    <row r="4" ht="16.35" spans="1:15">
      <c r="A4" s="10">
        <v>3</v>
      </c>
      <c r="B4" s="11">
        <v>10248</v>
      </c>
      <c r="C4" s="11">
        <v>72</v>
      </c>
      <c r="D4" s="12">
        <v>5</v>
      </c>
      <c r="E4" t="e">
        <f>VLOOKUP(B4,Orders!$A:$B,2,FALSE)</f>
        <v>#N/A</v>
      </c>
      <c r="F4" t="e">
        <f>VLOOKUP(E4,Customers!$A:$G,5,FALSE)</f>
        <v>#N/A</v>
      </c>
      <c r="G4" t="e">
        <f>VLOOKUP(E4,Customers!$A:$G,7,FALSE)</f>
        <v>#N/A</v>
      </c>
      <c r="H4" t="e">
        <f>VLOOKUP(B4,Orders!$A:$C,3,FALSE)</f>
        <v>#N/A</v>
      </c>
      <c r="I4" t="str">
        <f>VLOOKUP(C4,Products!$A:$F,2,FALSE)</f>
        <v>Mozzarella di Giovanni</v>
      </c>
      <c r="J4">
        <f>VLOOKUP(C4,Products!$A:$F,6,FALSE)</f>
        <v>34.8</v>
      </c>
      <c r="K4">
        <f>VLOOKUP(C4,Products!$A:$F,4,FALSE)</f>
        <v>4</v>
      </c>
      <c r="L4" t="str">
        <f>VLOOKUP(K4,Categories!$A$1:$C$9,2,FALSE)</f>
        <v>Dairy Products</v>
      </c>
      <c r="M4" t="e">
        <f>VLOOKUP(B4,Orders!$A:$E,5,FALSE)</f>
        <v>#N/A</v>
      </c>
      <c r="N4" t="e">
        <f>VLOOKUP(M4,Shipper!$A$1:$C$4,2,FALSE)</f>
        <v>#N/A</v>
      </c>
      <c r="O4" t="e">
        <f>VLOOKUP(H4,Employees!$A$1:$F$11,6,FALSE)</f>
        <v>#N/A</v>
      </c>
    </row>
    <row r="5" ht="16.35" spans="1:15">
      <c r="A5" s="13">
        <v>4</v>
      </c>
      <c r="B5" s="14">
        <v>10249</v>
      </c>
      <c r="C5" s="14">
        <v>14</v>
      </c>
      <c r="D5" s="15">
        <v>9</v>
      </c>
      <c r="E5">
        <f>VLOOKUP(B5,Orders!$A:$B,2,FALSE)</f>
        <v>81</v>
      </c>
      <c r="F5" t="str">
        <f>VLOOKUP(E5,Customers!$A:$G,5,FALSE)</f>
        <v>São Paulo</v>
      </c>
      <c r="G5" t="str">
        <f>VLOOKUP(E5,Customers!$A:$G,7,FALSE)</f>
        <v>Brazil</v>
      </c>
      <c r="H5">
        <f>VLOOKUP(B5,Orders!$A:$C,3,FALSE)</f>
        <v>6</v>
      </c>
      <c r="I5" t="str">
        <f>VLOOKUP(C5,Products!$A:$F,2,FALSE)</f>
        <v>Tofu</v>
      </c>
      <c r="J5">
        <f>VLOOKUP(C5,Products!$A:$F,6,FALSE)</f>
        <v>23.25</v>
      </c>
      <c r="K5">
        <f>VLOOKUP(C5,Products!$A:$F,4,FALSE)</f>
        <v>7</v>
      </c>
      <c r="L5" t="str">
        <f>VLOOKUP(K5,Categories!$A$1:$C$9,2,FALSE)</f>
        <v>Produce</v>
      </c>
      <c r="M5">
        <f>VLOOKUP(B5,Orders!$A:$E,5,FALSE)</f>
        <v>1</v>
      </c>
      <c r="N5" t="str">
        <f>VLOOKUP(M5,Shipper!$A$1:$C$4,2,FALSE)</f>
        <v>Speedy Express</v>
      </c>
      <c r="O5" t="str">
        <f>VLOOKUP(H5,Employees!$A$1:$F$11,6,FALSE)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 ht="16.35" spans="1:15">
      <c r="A6" s="10">
        <v>5</v>
      </c>
      <c r="B6" s="11">
        <v>10249</v>
      </c>
      <c r="C6" s="11">
        <v>51</v>
      </c>
      <c r="D6" s="12">
        <v>40</v>
      </c>
      <c r="E6">
        <f>VLOOKUP(B6,Orders!$A:$B,2,FALSE)</f>
        <v>81</v>
      </c>
      <c r="F6" t="str">
        <f>VLOOKUP(E6,Customers!$A:$G,5,FALSE)</f>
        <v>São Paulo</v>
      </c>
      <c r="G6" t="str">
        <f>VLOOKUP(E6,Customers!$A:$G,7,FALSE)</f>
        <v>Brazil</v>
      </c>
      <c r="H6">
        <f>VLOOKUP(B6,Orders!$A:$C,3,FALSE)</f>
        <v>6</v>
      </c>
      <c r="I6" t="str">
        <f>VLOOKUP(C6,Products!$A:$F,2,FALSE)</f>
        <v>Manjimup Dried Apples</v>
      </c>
      <c r="J6">
        <f>VLOOKUP(C6,Products!$A:$F,6,FALSE)</f>
        <v>53</v>
      </c>
      <c r="K6">
        <f>VLOOKUP(C6,Products!$A:$F,4,FALSE)</f>
        <v>7</v>
      </c>
      <c r="L6" t="str">
        <f>VLOOKUP(K6,Categories!$A$1:$C$9,2,FALSE)</f>
        <v>Produce</v>
      </c>
      <c r="M6">
        <f>VLOOKUP(B6,Orders!$A:$E,5,FALSE)</f>
        <v>1</v>
      </c>
      <c r="N6" t="str">
        <f>VLOOKUP(M6,Shipper!$A$1:$C$4,2,FALSE)</f>
        <v>Speedy Express</v>
      </c>
      <c r="O6" t="str">
        <f>VLOOKUP(H6,Employees!$A$1:$F$11,6,FALSE)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7" ht="16.35" spans="1:15">
      <c r="A7" s="13">
        <v>6</v>
      </c>
      <c r="B7" s="14">
        <v>10250</v>
      </c>
      <c r="C7" s="14">
        <v>41</v>
      </c>
      <c r="D7" s="15">
        <v>10</v>
      </c>
      <c r="E7">
        <f>VLOOKUP(B7,Orders!$A:$B,2,FALSE)</f>
        <v>34</v>
      </c>
      <c r="F7" t="str">
        <f>VLOOKUP(E7,Customers!$A:$G,5,FALSE)</f>
        <v>Rio de Janeiro</v>
      </c>
      <c r="G7" t="str">
        <f>VLOOKUP(E7,Customers!$A:$G,7,FALSE)</f>
        <v>Brazil</v>
      </c>
      <c r="H7">
        <f>VLOOKUP(B7,Orders!$A:$C,3,FALSE)</f>
        <v>4</v>
      </c>
      <c r="I7" t="str">
        <f>VLOOKUP(C7,Products!$A:$F,2,FALSE)</f>
        <v>Jack's New England Clam Chowder</v>
      </c>
      <c r="J7">
        <f>VLOOKUP(C7,Products!$A:$F,6,FALSE)</f>
        <v>9.65</v>
      </c>
      <c r="K7">
        <f>VLOOKUP(C7,Products!$A:$F,4,FALSE)</f>
        <v>8</v>
      </c>
      <c r="L7" t="str">
        <f>VLOOKUP(K7,Categories!$A$1:$C$9,2,FALSE)</f>
        <v>Seafood</v>
      </c>
      <c r="M7">
        <f>VLOOKUP(B7,Orders!$A:$E,5,FALSE)</f>
        <v>2</v>
      </c>
      <c r="N7" t="str">
        <f>VLOOKUP(M7,Shipper!$A$1:$C$4,2,FALSE)</f>
        <v>United Package</v>
      </c>
      <c r="O7" t="str">
        <f>VLOOKUP(H7,Employees!$A$1:$F$11,6,FALSE)</f>
        <v>Margaret holds a BA in English literature from Concordia College and an MA from the American Institute of Culinary Arts. She was temporarily assigned to the London office before returning to her permanent post in Seattle.</v>
      </c>
    </row>
    <row r="8" ht="16.35" spans="1:15">
      <c r="A8" s="10">
        <v>7</v>
      </c>
      <c r="B8" s="11">
        <v>10250</v>
      </c>
      <c r="C8" s="11">
        <v>51</v>
      </c>
      <c r="D8" s="12">
        <v>35</v>
      </c>
      <c r="E8">
        <f>VLOOKUP(B8,Orders!$A:$B,2,FALSE)</f>
        <v>34</v>
      </c>
      <c r="F8" t="str">
        <f>VLOOKUP(E8,Customers!$A:$G,5,FALSE)</f>
        <v>Rio de Janeiro</v>
      </c>
      <c r="G8" t="str">
        <f>VLOOKUP(E8,Customers!$A:$G,7,FALSE)</f>
        <v>Brazil</v>
      </c>
      <c r="H8">
        <f>VLOOKUP(B8,Orders!$A:$C,3,FALSE)</f>
        <v>4</v>
      </c>
      <c r="I8" t="str">
        <f>VLOOKUP(C8,Products!$A:$F,2,FALSE)</f>
        <v>Manjimup Dried Apples</v>
      </c>
      <c r="J8">
        <f>VLOOKUP(C8,Products!$A:$F,6,FALSE)</f>
        <v>53</v>
      </c>
      <c r="K8">
        <f>VLOOKUP(C8,Products!$A:$F,4,FALSE)</f>
        <v>7</v>
      </c>
      <c r="L8" t="str">
        <f>VLOOKUP(K8,Categories!$A$1:$C$9,2,FALSE)</f>
        <v>Produce</v>
      </c>
      <c r="M8">
        <f>VLOOKUP(B8,Orders!$A:$E,5,FALSE)</f>
        <v>2</v>
      </c>
      <c r="N8" t="str">
        <f>VLOOKUP(M8,Shipper!$A$1:$C$4,2,FALSE)</f>
        <v>United Package</v>
      </c>
      <c r="O8" t="str">
        <f>VLOOKUP(H8,Employees!$A$1:$F$11,6,FALSE)</f>
        <v>Margaret holds a BA in English literature from Concordia College and an MA from the American Institute of Culinary Arts. She was temporarily assigned to the London office before returning to her permanent post in Seattle.</v>
      </c>
    </row>
    <row r="9" ht="16.35" spans="1:15">
      <c r="A9" s="13">
        <v>8</v>
      </c>
      <c r="B9" s="14">
        <v>10250</v>
      </c>
      <c r="C9" s="14">
        <v>65</v>
      </c>
      <c r="D9" s="15">
        <v>15</v>
      </c>
      <c r="E9">
        <f>VLOOKUP(B9,Orders!$A:$B,2,FALSE)</f>
        <v>34</v>
      </c>
      <c r="F9" t="str">
        <f>VLOOKUP(E9,Customers!$A:$G,5,FALSE)</f>
        <v>Rio de Janeiro</v>
      </c>
      <c r="G9" t="str">
        <f>VLOOKUP(E9,Customers!$A:$G,7,FALSE)</f>
        <v>Brazil</v>
      </c>
      <c r="H9">
        <f>VLOOKUP(B9,Orders!$A:$C,3,FALSE)</f>
        <v>4</v>
      </c>
      <c r="I9" t="str">
        <f>VLOOKUP(C9,Products!$A:$F,2,FALSE)</f>
        <v>Louisiana Fiery Hot Pepper Sauce</v>
      </c>
      <c r="J9">
        <f>VLOOKUP(C9,Products!$A:$F,6,FALSE)</f>
        <v>21.05</v>
      </c>
      <c r="K9">
        <f>VLOOKUP(C9,Products!$A:$F,4,FALSE)</f>
        <v>2</v>
      </c>
      <c r="L9" t="str">
        <f>VLOOKUP(K9,Categories!$A$1:$C$9,2,FALSE)</f>
        <v>Condiments</v>
      </c>
      <c r="M9">
        <f>VLOOKUP(B9,Orders!$A:$E,5,FALSE)</f>
        <v>2</v>
      </c>
      <c r="N9" t="str">
        <f>VLOOKUP(M9,Shipper!$A$1:$C$4,2,FALSE)</f>
        <v>United Package</v>
      </c>
      <c r="O9" t="str">
        <f>VLOOKUP(H9,Employees!$A$1:$F$11,6,FALSE)</f>
        <v>Margaret holds a BA in English literature from Concordia College and an MA from the American Institute of Culinary Arts. She was temporarily assigned to the London office before returning to her permanent post in Seattle.</v>
      </c>
    </row>
    <row r="10" ht="16.35" spans="1:15">
      <c r="A10" s="10">
        <v>9</v>
      </c>
      <c r="B10" s="11">
        <v>10251</v>
      </c>
      <c r="C10" s="11">
        <v>22</v>
      </c>
      <c r="D10" s="12">
        <v>6</v>
      </c>
      <c r="E10">
        <f>VLOOKUP(B10,Orders!$A:$B,2,FALSE)</f>
        <v>84</v>
      </c>
      <c r="F10" t="str">
        <f>VLOOKUP(E10,Customers!$A:$G,5,FALSE)</f>
        <v>Lyon</v>
      </c>
      <c r="G10" t="str">
        <f>VLOOKUP(E10,Customers!$A:$G,7,FALSE)</f>
        <v>France</v>
      </c>
      <c r="H10">
        <f>VLOOKUP(B10,Orders!$A:$C,3,FALSE)</f>
        <v>3</v>
      </c>
      <c r="I10" t="str">
        <f>VLOOKUP(C10,Products!$A:$F,2,FALSE)</f>
        <v>Gustaf's Knäckebröd</v>
      </c>
      <c r="J10">
        <f>VLOOKUP(C10,Products!$A:$F,6,FALSE)</f>
        <v>21</v>
      </c>
      <c r="K10">
        <f>VLOOKUP(C10,Products!$A:$F,4,FALSE)</f>
        <v>5</v>
      </c>
      <c r="L10" t="str">
        <f>VLOOKUP(K10,Categories!$A$1:$C$9,2,FALSE)</f>
        <v>Grains/Cereals</v>
      </c>
      <c r="M10">
        <f>VLOOKUP(B10,Orders!$A:$E,5,FALSE)</f>
        <v>1</v>
      </c>
      <c r="N10" t="str">
        <f>VLOOKUP(M10,Shipper!$A$1:$C$4,2,FALSE)</f>
        <v>Speedy Express</v>
      </c>
      <c r="O10" t="str">
        <f>VLOOKUP(H10,Employees!$A$1:$F$11,6,FALSE)</f>
        <v>Janet has a BS degree in chemistry from Boston College). She has also completed a certificate program in food retailing management. Janet was hired as a sales associate and was promoted to sales representative.</v>
      </c>
    </row>
    <row r="11" ht="16.35" spans="1:15">
      <c r="A11" s="13">
        <v>10</v>
      </c>
      <c r="B11" s="14">
        <v>10251</v>
      </c>
      <c r="C11" s="14">
        <v>57</v>
      </c>
      <c r="D11" s="15">
        <v>15</v>
      </c>
      <c r="E11">
        <f>VLOOKUP(B11,Orders!$A:$B,2,FALSE)</f>
        <v>84</v>
      </c>
      <c r="F11" t="str">
        <f>VLOOKUP(E11,Customers!$A:$G,5,FALSE)</f>
        <v>Lyon</v>
      </c>
      <c r="G11" t="str">
        <f>VLOOKUP(E11,Customers!$A:$G,7,FALSE)</f>
        <v>France</v>
      </c>
      <c r="H11">
        <f>VLOOKUP(B11,Orders!$A:$C,3,FALSE)</f>
        <v>3</v>
      </c>
      <c r="I11" t="str">
        <f>VLOOKUP(C11,Products!$A:$F,2,FALSE)</f>
        <v>Ravioli Angelo</v>
      </c>
      <c r="J11">
        <f>VLOOKUP(C11,Products!$A:$F,6,FALSE)</f>
        <v>19.5</v>
      </c>
      <c r="K11">
        <f>VLOOKUP(C11,Products!$A:$F,4,FALSE)</f>
        <v>5</v>
      </c>
      <c r="L11" t="str">
        <f>VLOOKUP(K11,Categories!$A$1:$C$9,2,FALSE)</f>
        <v>Grains/Cereals</v>
      </c>
      <c r="M11">
        <f>VLOOKUP(B11,Orders!$A:$E,5,FALSE)</f>
        <v>1</v>
      </c>
      <c r="N11" t="str">
        <f>VLOOKUP(M11,Shipper!$A$1:$C$4,2,FALSE)</f>
        <v>Speedy Express</v>
      </c>
      <c r="O11" t="str">
        <f>VLOOKUP(H11,Employees!$A$1:$F$11,6,FALSE)</f>
        <v>Janet has a BS degree in chemistry from Boston College). She has also completed a certificate program in food retailing management. Janet was hired as a sales associate and was promoted to sales representative.</v>
      </c>
    </row>
    <row r="12" ht="16.35" spans="1:15">
      <c r="A12" s="10">
        <v>11</v>
      </c>
      <c r="B12" s="11">
        <v>10251</v>
      </c>
      <c r="C12" s="11">
        <v>65</v>
      </c>
      <c r="D12" s="12">
        <v>20</v>
      </c>
      <c r="E12">
        <f>VLOOKUP(B12,Orders!$A:$B,2,FALSE)</f>
        <v>84</v>
      </c>
      <c r="F12" t="str">
        <f>VLOOKUP(E12,Customers!$A:$G,5,FALSE)</f>
        <v>Lyon</v>
      </c>
      <c r="G12" t="str">
        <f>VLOOKUP(E12,Customers!$A:$G,7,FALSE)</f>
        <v>France</v>
      </c>
      <c r="H12">
        <f>VLOOKUP(B12,Orders!$A:$C,3,FALSE)</f>
        <v>3</v>
      </c>
      <c r="I12" t="str">
        <f>VLOOKUP(C12,Products!$A:$F,2,FALSE)</f>
        <v>Louisiana Fiery Hot Pepper Sauce</v>
      </c>
      <c r="J12">
        <f>VLOOKUP(C12,Products!$A:$F,6,FALSE)</f>
        <v>21.05</v>
      </c>
      <c r="K12">
        <f>VLOOKUP(C12,Products!$A:$F,4,FALSE)</f>
        <v>2</v>
      </c>
      <c r="L12" t="str">
        <f>VLOOKUP(K12,Categories!$A$1:$C$9,2,FALSE)</f>
        <v>Condiments</v>
      </c>
      <c r="M12">
        <f>VLOOKUP(B12,Orders!$A:$E,5,FALSE)</f>
        <v>1</v>
      </c>
      <c r="N12" t="str">
        <f>VLOOKUP(M12,Shipper!$A$1:$C$4,2,FALSE)</f>
        <v>Speedy Express</v>
      </c>
      <c r="O12" t="str">
        <f>VLOOKUP(H12,Employees!$A$1:$F$11,6,FALSE)</f>
        <v>Janet has a BS degree in chemistry from Boston College). She has also completed a certificate program in food retailing management. Janet was hired as a sales associate and was promoted to sales representative.</v>
      </c>
    </row>
    <row r="13" ht="16.35" spans="1:15">
      <c r="A13" s="13">
        <v>12</v>
      </c>
      <c r="B13" s="14">
        <v>10252</v>
      </c>
      <c r="C13" s="14">
        <v>20</v>
      </c>
      <c r="D13" s="15">
        <v>40</v>
      </c>
      <c r="E13">
        <f>VLOOKUP(B13,Orders!$A:$B,2,FALSE)</f>
        <v>76</v>
      </c>
      <c r="F13" t="str">
        <f>VLOOKUP(E13,Customers!$A:$G,5,FALSE)</f>
        <v>Charleroi</v>
      </c>
      <c r="G13" t="str">
        <f>VLOOKUP(E13,Customers!$A:$G,7,FALSE)</f>
        <v>Belgium</v>
      </c>
      <c r="H13">
        <f>VLOOKUP(B13,Orders!$A:$C,3,FALSE)</f>
        <v>4</v>
      </c>
      <c r="I13" t="str">
        <f>VLOOKUP(C13,Products!$A:$F,2,FALSE)</f>
        <v>Sir Rodney's Marmalade</v>
      </c>
      <c r="J13">
        <f>VLOOKUP(C13,Products!$A:$F,6,FALSE)</f>
        <v>81</v>
      </c>
      <c r="K13">
        <f>VLOOKUP(C13,Products!$A:$F,4,FALSE)</f>
        <v>3</v>
      </c>
      <c r="L13" t="str">
        <f>VLOOKUP(K13,Categories!$A$1:$C$9,2,FALSE)</f>
        <v>Confections</v>
      </c>
      <c r="M13">
        <f>VLOOKUP(B13,Orders!$A:$E,5,FALSE)</f>
        <v>2</v>
      </c>
      <c r="N13" t="str">
        <f>VLOOKUP(M13,Shipper!$A$1:$C$4,2,FALSE)</f>
        <v>United Package</v>
      </c>
      <c r="O13" t="str">
        <f>VLOOKUP(H13,Employees!$A$1:$F$11,6,FALSE)</f>
        <v>Margaret holds a BA in English literature from Concordia College and an MA from the American Institute of Culinary Arts. She was temporarily assigned to the London office before returning to her permanent post in Seattle.</v>
      </c>
    </row>
    <row r="14" ht="16.35" spans="1:15">
      <c r="A14" s="10">
        <v>13</v>
      </c>
      <c r="B14" s="11">
        <v>10252</v>
      </c>
      <c r="C14" s="11">
        <v>33</v>
      </c>
      <c r="D14" s="12">
        <v>25</v>
      </c>
      <c r="E14">
        <f>VLOOKUP(B14,Orders!$A:$B,2,FALSE)</f>
        <v>76</v>
      </c>
      <c r="F14" t="str">
        <f>VLOOKUP(E14,Customers!$A:$G,5,FALSE)</f>
        <v>Charleroi</v>
      </c>
      <c r="G14" t="str">
        <f>VLOOKUP(E14,Customers!$A:$G,7,FALSE)</f>
        <v>Belgium</v>
      </c>
      <c r="H14">
        <f>VLOOKUP(B14,Orders!$A:$C,3,FALSE)</f>
        <v>4</v>
      </c>
      <c r="I14" t="str">
        <f>VLOOKUP(C14,Products!$A:$F,2,FALSE)</f>
        <v>Geitost</v>
      </c>
      <c r="J14">
        <f>VLOOKUP(C14,Products!$A:$F,6,FALSE)</f>
        <v>2.5</v>
      </c>
      <c r="K14">
        <f>VLOOKUP(C14,Products!$A:$F,4,FALSE)</f>
        <v>4</v>
      </c>
      <c r="L14" t="str">
        <f>VLOOKUP(K14,Categories!$A$1:$C$9,2,FALSE)</f>
        <v>Dairy Products</v>
      </c>
      <c r="M14">
        <f>VLOOKUP(B14,Orders!$A:$E,5,FALSE)</f>
        <v>2</v>
      </c>
      <c r="N14" t="str">
        <f>VLOOKUP(M14,Shipper!$A$1:$C$4,2,FALSE)</f>
        <v>United Package</v>
      </c>
      <c r="O14" t="str">
        <f>VLOOKUP(H14,Employees!$A$1:$F$11,6,FALSE)</f>
        <v>Margaret holds a BA in English literature from Concordia College and an MA from the American Institute of Culinary Arts. She was temporarily assigned to the London office before returning to her permanent post in Seattle.</v>
      </c>
    </row>
    <row r="15" ht="16.35" spans="1:15">
      <c r="A15" s="13">
        <v>14</v>
      </c>
      <c r="B15" s="14">
        <v>10252</v>
      </c>
      <c r="C15" s="14">
        <v>60</v>
      </c>
      <c r="D15" s="15">
        <v>40</v>
      </c>
      <c r="E15">
        <f>VLOOKUP(B15,Orders!$A:$B,2,FALSE)</f>
        <v>76</v>
      </c>
      <c r="F15" t="str">
        <f>VLOOKUP(E15,Customers!$A:$G,5,FALSE)</f>
        <v>Charleroi</v>
      </c>
      <c r="G15" t="str">
        <f>VLOOKUP(E15,Customers!$A:$G,7,FALSE)</f>
        <v>Belgium</v>
      </c>
      <c r="H15">
        <f>VLOOKUP(B15,Orders!$A:$C,3,FALSE)</f>
        <v>4</v>
      </c>
      <c r="I15" t="str">
        <f>VLOOKUP(C15,Products!$A:$F,2,FALSE)</f>
        <v>Camembert Pierrot</v>
      </c>
      <c r="J15">
        <f>VLOOKUP(C15,Products!$A:$F,6,FALSE)</f>
        <v>34</v>
      </c>
      <c r="K15">
        <f>VLOOKUP(C15,Products!$A:$F,4,FALSE)</f>
        <v>4</v>
      </c>
      <c r="L15" t="str">
        <f>VLOOKUP(K15,Categories!$A$1:$C$9,2,FALSE)</f>
        <v>Dairy Products</v>
      </c>
      <c r="M15">
        <f>VLOOKUP(B15,Orders!$A:$E,5,FALSE)</f>
        <v>2</v>
      </c>
      <c r="N15" t="str">
        <f>VLOOKUP(M15,Shipper!$A$1:$C$4,2,FALSE)</f>
        <v>United Package</v>
      </c>
      <c r="O15" t="str">
        <f>VLOOKUP(H15,Employees!$A$1:$F$11,6,FALSE)</f>
        <v>Margaret holds a BA in English literature from Concordia College and an MA from the American Institute of Culinary Arts. She was temporarily assigned to the London office before returning to her permanent post in Seattle.</v>
      </c>
    </row>
    <row r="16" ht="16.35" spans="1:15">
      <c r="A16" s="10">
        <v>15</v>
      </c>
      <c r="B16" s="11">
        <v>10253</v>
      </c>
      <c r="C16" s="11">
        <v>31</v>
      </c>
      <c r="D16" s="12">
        <v>20</v>
      </c>
      <c r="E16">
        <f>VLOOKUP(B16,Orders!$A:$B,2,FALSE)</f>
        <v>34</v>
      </c>
      <c r="F16" t="str">
        <f>VLOOKUP(E16,Customers!$A:$G,5,FALSE)</f>
        <v>Rio de Janeiro</v>
      </c>
      <c r="G16" t="str">
        <f>VLOOKUP(E16,Customers!$A:$G,7,FALSE)</f>
        <v>Brazil</v>
      </c>
      <c r="H16">
        <f>VLOOKUP(B16,Orders!$A:$C,3,FALSE)</f>
        <v>3</v>
      </c>
      <c r="I16" t="str">
        <f>VLOOKUP(C16,Products!$A:$F,2,FALSE)</f>
        <v>Gorgonzola Telino</v>
      </c>
      <c r="J16">
        <f>VLOOKUP(C16,Products!$A:$F,6,FALSE)</f>
        <v>12.5</v>
      </c>
      <c r="K16">
        <f>VLOOKUP(C16,Products!$A:$F,4,FALSE)</f>
        <v>4</v>
      </c>
      <c r="L16" t="str">
        <f>VLOOKUP(K16,Categories!$A$1:$C$9,2,FALSE)</f>
        <v>Dairy Products</v>
      </c>
      <c r="M16">
        <f>VLOOKUP(B16,Orders!$A:$E,5,FALSE)</f>
        <v>2</v>
      </c>
      <c r="N16" t="str">
        <f>VLOOKUP(M16,Shipper!$A$1:$C$4,2,FALSE)</f>
        <v>United Package</v>
      </c>
      <c r="O16" t="str">
        <f>VLOOKUP(H16,Employees!$A$1:$F$11,6,FALSE)</f>
        <v>Janet has a BS degree in chemistry from Boston College). She has also completed a certificate program in food retailing management. Janet was hired as a sales associate and was promoted to sales representative.</v>
      </c>
    </row>
    <row r="17" ht="16.35" spans="1:15">
      <c r="A17" s="13">
        <v>16</v>
      </c>
      <c r="B17" s="14">
        <v>10253</v>
      </c>
      <c r="C17" s="14">
        <v>39</v>
      </c>
      <c r="D17" s="15">
        <v>42</v>
      </c>
      <c r="E17">
        <f>VLOOKUP(B17,Orders!$A:$B,2,FALSE)</f>
        <v>34</v>
      </c>
      <c r="F17" t="str">
        <f>VLOOKUP(E17,Customers!$A:$G,5,FALSE)</f>
        <v>Rio de Janeiro</v>
      </c>
      <c r="G17" t="str">
        <f>VLOOKUP(E17,Customers!$A:$G,7,FALSE)</f>
        <v>Brazil</v>
      </c>
      <c r="H17">
        <f>VLOOKUP(B17,Orders!$A:$C,3,FALSE)</f>
        <v>3</v>
      </c>
      <c r="I17" t="str">
        <f>VLOOKUP(C17,Products!$A:$F,2,FALSE)</f>
        <v>Chartreuse verte</v>
      </c>
      <c r="J17">
        <f>VLOOKUP(C17,Products!$A:$F,6,FALSE)</f>
        <v>18</v>
      </c>
      <c r="K17">
        <f>VLOOKUP(C17,Products!$A:$F,4,FALSE)</f>
        <v>1</v>
      </c>
      <c r="L17" t="str">
        <f>VLOOKUP(K17,Categories!$A$1:$C$9,2,FALSE)</f>
        <v>Beverages</v>
      </c>
      <c r="M17">
        <f>VLOOKUP(B17,Orders!$A:$E,5,FALSE)</f>
        <v>2</v>
      </c>
      <c r="N17" t="str">
        <f>VLOOKUP(M17,Shipper!$A$1:$C$4,2,FALSE)</f>
        <v>United Package</v>
      </c>
      <c r="O17" t="str">
        <f>VLOOKUP(H17,Employees!$A$1:$F$11,6,FALSE)</f>
        <v>Janet has a BS degree in chemistry from Boston College). She has also completed a certificate program in food retailing management. Janet was hired as a sales associate and was promoted to sales representative.</v>
      </c>
    </row>
    <row r="18" ht="16.35" spans="1:15">
      <c r="A18" s="10">
        <v>17</v>
      </c>
      <c r="B18" s="11">
        <v>10253</v>
      </c>
      <c r="C18" s="11">
        <v>49</v>
      </c>
      <c r="D18" s="12">
        <v>40</v>
      </c>
      <c r="E18">
        <f>VLOOKUP(B18,Orders!$A:$B,2,FALSE)</f>
        <v>34</v>
      </c>
      <c r="F18" t="str">
        <f>VLOOKUP(E18,Customers!$A:$G,5,FALSE)</f>
        <v>Rio de Janeiro</v>
      </c>
      <c r="G18" t="str">
        <f>VLOOKUP(E18,Customers!$A:$G,7,FALSE)</f>
        <v>Brazil</v>
      </c>
      <c r="H18">
        <f>VLOOKUP(B18,Orders!$A:$C,3,FALSE)</f>
        <v>3</v>
      </c>
      <c r="I18" t="str">
        <f>VLOOKUP(C18,Products!$A:$F,2,FALSE)</f>
        <v>Maxilaku</v>
      </c>
      <c r="J18">
        <f>VLOOKUP(C18,Products!$A:$F,6,FALSE)</f>
        <v>20</v>
      </c>
      <c r="K18">
        <f>VLOOKUP(C18,Products!$A:$F,4,FALSE)</f>
        <v>3</v>
      </c>
      <c r="L18" t="str">
        <f>VLOOKUP(K18,Categories!$A$1:$C$9,2,FALSE)</f>
        <v>Confections</v>
      </c>
      <c r="M18">
        <f>VLOOKUP(B18,Orders!$A:$E,5,FALSE)</f>
        <v>2</v>
      </c>
      <c r="N18" t="str">
        <f>VLOOKUP(M18,Shipper!$A$1:$C$4,2,FALSE)</f>
        <v>United Package</v>
      </c>
      <c r="O18" t="str">
        <f>VLOOKUP(H18,Employees!$A$1:$F$11,6,FALSE)</f>
        <v>Janet has a BS degree in chemistry from Boston College). She has also completed a certificate program in food retailing management. Janet was hired as a sales associate and was promoted to sales representative.</v>
      </c>
    </row>
    <row r="19" ht="16.35" spans="1:15">
      <c r="A19" s="13">
        <v>18</v>
      </c>
      <c r="B19" s="14">
        <v>10254</v>
      </c>
      <c r="C19" s="14">
        <v>24</v>
      </c>
      <c r="D19" s="15">
        <v>15</v>
      </c>
      <c r="E19">
        <f>VLOOKUP(B19,Orders!$A:$B,2,FALSE)</f>
        <v>14</v>
      </c>
      <c r="F19" t="str">
        <f>VLOOKUP(E19,Customers!$A:$G,5,FALSE)</f>
        <v>Bern</v>
      </c>
      <c r="G19" t="str">
        <f>VLOOKUP(E19,Customers!$A:$G,7,FALSE)</f>
        <v>Switzerland</v>
      </c>
      <c r="H19">
        <f>VLOOKUP(B19,Orders!$A:$C,3,FALSE)</f>
        <v>5</v>
      </c>
      <c r="I19" t="str">
        <f>VLOOKUP(C19,Products!$A:$F,2,FALSE)</f>
        <v>Guaraná Fantástica</v>
      </c>
      <c r="J19">
        <f>VLOOKUP(C19,Products!$A:$F,6,FALSE)</f>
        <v>4.5</v>
      </c>
      <c r="K19">
        <f>VLOOKUP(C19,Products!$A:$F,4,FALSE)</f>
        <v>1</v>
      </c>
      <c r="L19" t="str">
        <f>VLOOKUP(K19,Categories!$A$1:$C$9,2,FALSE)</f>
        <v>Beverages</v>
      </c>
      <c r="M19">
        <f>VLOOKUP(B19,Orders!$A:$E,5,FALSE)</f>
        <v>2</v>
      </c>
      <c r="N19" t="str">
        <f>VLOOKUP(M19,Shipper!$A$1:$C$4,2,FALSE)</f>
        <v>United Package</v>
      </c>
      <c r="O19" t="str">
        <f>VLOOKUP(H19,Employees!$A$1:$F$11,6,FALSE)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20" ht="16.35" spans="1:15">
      <c r="A20" s="10">
        <v>19</v>
      </c>
      <c r="B20" s="11">
        <v>10254</v>
      </c>
      <c r="C20" s="11">
        <v>55</v>
      </c>
      <c r="D20" s="12">
        <v>21</v>
      </c>
      <c r="E20">
        <f>VLOOKUP(B20,Orders!$A:$B,2,FALSE)</f>
        <v>14</v>
      </c>
      <c r="F20" t="str">
        <f>VLOOKUP(E20,Customers!$A:$G,5,FALSE)</f>
        <v>Bern</v>
      </c>
      <c r="G20" t="str">
        <f>VLOOKUP(E20,Customers!$A:$G,7,FALSE)</f>
        <v>Switzerland</v>
      </c>
      <c r="H20">
        <f>VLOOKUP(B20,Orders!$A:$C,3,FALSE)</f>
        <v>5</v>
      </c>
      <c r="I20" t="str">
        <f>VLOOKUP(C20,Products!$A:$F,2,FALSE)</f>
        <v>Pâté chinois</v>
      </c>
      <c r="J20">
        <f>VLOOKUP(C20,Products!$A:$F,6,FALSE)</f>
        <v>24</v>
      </c>
      <c r="K20">
        <f>VLOOKUP(C20,Products!$A:$F,4,FALSE)</f>
        <v>6</v>
      </c>
      <c r="L20" t="str">
        <f>VLOOKUP(K20,Categories!$A$1:$C$9,2,FALSE)</f>
        <v>Meat/Poultry</v>
      </c>
      <c r="M20">
        <f>VLOOKUP(B20,Orders!$A:$E,5,FALSE)</f>
        <v>2</v>
      </c>
      <c r="N20" t="str">
        <f>VLOOKUP(M20,Shipper!$A$1:$C$4,2,FALSE)</f>
        <v>United Package</v>
      </c>
      <c r="O20" t="str">
        <f>VLOOKUP(H20,Employees!$A$1:$F$11,6,FALSE)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21" ht="16.35" spans="1:15">
      <c r="A21" s="13">
        <v>20</v>
      </c>
      <c r="B21" s="14">
        <v>10254</v>
      </c>
      <c r="C21" s="14">
        <v>74</v>
      </c>
      <c r="D21" s="15">
        <v>21</v>
      </c>
      <c r="E21">
        <f>VLOOKUP(B21,Orders!$A:$B,2,FALSE)</f>
        <v>14</v>
      </c>
      <c r="F21" t="str">
        <f>VLOOKUP(E21,Customers!$A:$G,5,FALSE)</f>
        <v>Bern</v>
      </c>
      <c r="G21" t="str">
        <f>VLOOKUP(E21,Customers!$A:$G,7,FALSE)</f>
        <v>Switzerland</v>
      </c>
      <c r="H21">
        <f>VLOOKUP(B21,Orders!$A:$C,3,FALSE)</f>
        <v>5</v>
      </c>
      <c r="I21" t="str">
        <f>VLOOKUP(C21,Products!$A:$F,2,FALSE)</f>
        <v>Longlife Tofu</v>
      </c>
      <c r="J21">
        <f>VLOOKUP(C21,Products!$A:$F,6,FALSE)</f>
        <v>10</v>
      </c>
      <c r="K21">
        <f>VLOOKUP(C21,Products!$A:$F,4,FALSE)</f>
        <v>7</v>
      </c>
      <c r="L21" t="str">
        <f>VLOOKUP(K21,Categories!$A$1:$C$9,2,FALSE)</f>
        <v>Produce</v>
      </c>
      <c r="M21">
        <f>VLOOKUP(B21,Orders!$A:$E,5,FALSE)</f>
        <v>2</v>
      </c>
      <c r="N21" t="str">
        <f>VLOOKUP(M21,Shipper!$A$1:$C$4,2,FALSE)</f>
        <v>United Package</v>
      </c>
      <c r="O21" t="str">
        <f>VLOOKUP(H21,Employees!$A$1:$F$11,6,FALSE)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22" ht="16.35" spans="1:15">
      <c r="A22" s="10">
        <v>21</v>
      </c>
      <c r="B22" s="11">
        <v>10255</v>
      </c>
      <c r="C22" s="11">
        <v>2</v>
      </c>
      <c r="D22" s="12">
        <v>20</v>
      </c>
      <c r="E22">
        <f>VLOOKUP(B22,Orders!$A:$B,2,FALSE)</f>
        <v>68</v>
      </c>
      <c r="F22" t="str">
        <f>VLOOKUP(E22,Customers!$A:$G,5,FALSE)</f>
        <v>Genève</v>
      </c>
      <c r="G22" t="str">
        <f>VLOOKUP(E22,Customers!$A:$G,7,FALSE)</f>
        <v>Switzerland</v>
      </c>
      <c r="H22">
        <f>VLOOKUP(B22,Orders!$A:$C,3,FALSE)</f>
        <v>9</v>
      </c>
      <c r="I22" t="str">
        <f>VLOOKUP(C22,Products!$A:$F,2,FALSE)</f>
        <v>Chang</v>
      </c>
      <c r="J22">
        <f>VLOOKUP(C22,Products!$A:$F,6,FALSE)</f>
        <v>19</v>
      </c>
      <c r="K22">
        <f>VLOOKUP(C22,Products!$A:$F,4,FALSE)</f>
        <v>1</v>
      </c>
      <c r="L22" t="str">
        <f>VLOOKUP(K22,Categories!$A$1:$C$9,2,FALSE)</f>
        <v>Beverages</v>
      </c>
      <c r="M22">
        <f>VLOOKUP(B22,Orders!$A:$E,5,FALSE)</f>
        <v>3</v>
      </c>
      <c r="N22" t="str">
        <f>VLOOKUP(M22,Shipper!$A$1:$C$4,2,FALSE)</f>
        <v>Federal Shipping</v>
      </c>
      <c r="O22" t="str">
        <f>VLOOKUP(H22,Employees!$A$1:$F$11,6,FALSE)</f>
        <v>Anne has a BA degree in English from St. Lawrence College. She is fluent in French and German.</v>
      </c>
    </row>
    <row r="23" ht="16.35" spans="1:15">
      <c r="A23" s="13">
        <v>22</v>
      </c>
      <c r="B23" s="14">
        <v>10255</v>
      </c>
      <c r="C23" s="14">
        <v>16</v>
      </c>
      <c r="D23" s="15">
        <v>35</v>
      </c>
      <c r="E23">
        <f>VLOOKUP(B23,Orders!$A:$B,2,FALSE)</f>
        <v>68</v>
      </c>
      <c r="F23" t="str">
        <f>VLOOKUP(E23,Customers!$A:$G,5,FALSE)</f>
        <v>Genève</v>
      </c>
      <c r="G23" t="str">
        <f>VLOOKUP(E23,Customers!$A:$G,7,FALSE)</f>
        <v>Switzerland</v>
      </c>
      <c r="H23">
        <f>VLOOKUP(B23,Orders!$A:$C,3,FALSE)</f>
        <v>9</v>
      </c>
      <c r="I23" t="str">
        <f>VLOOKUP(C23,Products!$A:$F,2,FALSE)</f>
        <v>Pavlova</v>
      </c>
      <c r="J23">
        <f>VLOOKUP(C23,Products!$A:$F,6,FALSE)</f>
        <v>17.45</v>
      </c>
      <c r="K23">
        <f>VLOOKUP(C23,Products!$A:$F,4,FALSE)</f>
        <v>3</v>
      </c>
      <c r="L23" t="str">
        <f>VLOOKUP(K23,Categories!$A$1:$C$9,2,FALSE)</f>
        <v>Confections</v>
      </c>
      <c r="M23">
        <f>VLOOKUP(B23,Orders!$A:$E,5,FALSE)</f>
        <v>3</v>
      </c>
      <c r="N23" t="str">
        <f>VLOOKUP(M23,Shipper!$A$1:$C$4,2,FALSE)</f>
        <v>Federal Shipping</v>
      </c>
      <c r="O23" t="str">
        <f>VLOOKUP(H23,Employees!$A$1:$F$11,6,FALSE)</f>
        <v>Anne has a BA degree in English from St. Lawrence College. She is fluent in French and German.</v>
      </c>
    </row>
    <row r="24" ht="16.35" spans="1:15">
      <c r="A24" s="10">
        <v>23</v>
      </c>
      <c r="B24" s="11">
        <v>10255</v>
      </c>
      <c r="C24" s="11">
        <v>36</v>
      </c>
      <c r="D24" s="12">
        <v>25</v>
      </c>
      <c r="E24">
        <f>VLOOKUP(B24,Orders!$A:$B,2,FALSE)</f>
        <v>68</v>
      </c>
      <c r="F24" t="str">
        <f>VLOOKUP(E24,Customers!$A:$G,5,FALSE)</f>
        <v>Genève</v>
      </c>
      <c r="G24" t="str">
        <f>VLOOKUP(E24,Customers!$A:$G,7,FALSE)</f>
        <v>Switzerland</v>
      </c>
      <c r="H24">
        <f>VLOOKUP(B24,Orders!$A:$C,3,FALSE)</f>
        <v>9</v>
      </c>
      <c r="I24" t="str">
        <f>VLOOKUP(C24,Products!$A:$F,2,FALSE)</f>
        <v>Inlagd Sill</v>
      </c>
      <c r="J24">
        <f>VLOOKUP(C24,Products!$A:$F,6,FALSE)</f>
        <v>19</v>
      </c>
      <c r="K24">
        <f>VLOOKUP(C24,Products!$A:$F,4,FALSE)</f>
        <v>8</v>
      </c>
      <c r="L24" t="str">
        <f>VLOOKUP(K24,Categories!$A$1:$C$9,2,FALSE)</f>
        <v>Seafood</v>
      </c>
      <c r="M24">
        <f>VLOOKUP(B24,Orders!$A:$E,5,FALSE)</f>
        <v>3</v>
      </c>
      <c r="N24" t="str">
        <f>VLOOKUP(M24,Shipper!$A$1:$C$4,2,FALSE)</f>
        <v>Federal Shipping</v>
      </c>
      <c r="O24" t="str">
        <f>VLOOKUP(H24,Employees!$A$1:$F$11,6,FALSE)</f>
        <v>Anne has a BA degree in English from St. Lawrence College. She is fluent in French and German.</v>
      </c>
    </row>
    <row r="25" ht="16.35" spans="1:15">
      <c r="A25" s="13">
        <v>24</v>
      </c>
      <c r="B25" s="14">
        <v>10255</v>
      </c>
      <c r="C25" s="14">
        <v>59</v>
      </c>
      <c r="D25" s="15">
        <v>30</v>
      </c>
      <c r="E25">
        <f>VLOOKUP(B25,Orders!$A:$B,2,FALSE)</f>
        <v>68</v>
      </c>
      <c r="F25" t="str">
        <f>VLOOKUP(E25,Customers!$A:$G,5,FALSE)</f>
        <v>Genève</v>
      </c>
      <c r="G25" t="str">
        <f>VLOOKUP(E25,Customers!$A:$G,7,FALSE)</f>
        <v>Switzerland</v>
      </c>
      <c r="H25">
        <f>VLOOKUP(B25,Orders!$A:$C,3,FALSE)</f>
        <v>9</v>
      </c>
      <c r="I25" t="str">
        <f>VLOOKUP(C25,Products!$A:$F,2,FALSE)</f>
        <v>Raclette Courdavault</v>
      </c>
      <c r="J25">
        <f>VLOOKUP(C25,Products!$A:$F,6,FALSE)</f>
        <v>55</v>
      </c>
      <c r="K25">
        <f>VLOOKUP(C25,Products!$A:$F,4,FALSE)</f>
        <v>4</v>
      </c>
      <c r="L25" t="str">
        <f>VLOOKUP(K25,Categories!$A$1:$C$9,2,FALSE)</f>
        <v>Dairy Products</v>
      </c>
      <c r="M25">
        <f>VLOOKUP(B25,Orders!$A:$E,5,FALSE)</f>
        <v>3</v>
      </c>
      <c r="N25" t="str">
        <f>VLOOKUP(M25,Shipper!$A$1:$C$4,2,FALSE)</f>
        <v>Federal Shipping</v>
      </c>
      <c r="O25" t="str">
        <f>VLOOKUP(H25,Employees!$A$1:$F$11,6,FALSE)</f>
        <v>Anne has a BA degree in English from St. Lawrence College. She is fluent in French and German.</v>
      </c>
    </row>
    <row r="26" ht="16.35" spans="1:15">
      <c r="A26" s="10">
        <v>25</v>
      </c>
      <c r="B26" s="11">
        <v>10256</v>
      </c>
      <c r="C26" s="11">
        <v>53</v>
      </c>
      <c r="D26" s="12">
        <v>15</v>
      </c>
      <c r="E26">
        <f>VLOOKUP(B26,Orders!$A:$B,2,FALSE)</f>
        <v>88</v>
      </c>
      <c r="F26" t="str">
        <f>VLOOKUP(E26,Customers!$A:$G,5,FALSE)</f>
        <v>Resende</v>
      </c>
      <c r="G26" t="str">
        <f>VLOOKUP(E26,Customers!$A:$G,7,FALSE)</f>
        <v>Brazil</v>
      </c>
      <c r="H26">
        <f>VLOOKUP(B26,Orders!$A:$C,3,FALSE)</f>
        <v>3</v>
      </c>
      <c r="I26" t="str">
        <f>VLOOKUP(C26,Products!$A:$F,2,FALSE)</f>
        <v>Perth Pasties</v>
      </c>
      <c r="J26">
        <f>VLOOKUP(C26,Products!$A:$F,6,FALSE)</f>
        <v>32.8</v>
      </c>
      <c r="K26">
        <f>VLOOKUP(C26,Products!$A:$F,4,FALSE)</f>
        <v>6</v>
      </c>
      <c r="L26" t="str">
        <f>VLOOKUP(K26,Categories!$A$1:$C$9,2,FALSE)</f>
        <v>Meat/Poultry</v>
      </c>
      <c r="M26">
        <f>VLOOKUP(B26,Orders!$A:$E,5,FALSE)</f>
        <v>2</v>
      </c>
      <c r="N26" t="str">
        <f>VLOOKUP(M26,Shipper!$A$1:$C$4,2,FALSE)</f>
        <v>United Package</v>
      </c>
      <c r="O26" t="str">
        <f>VLOOKUP(H26,Employees!$A$1:$F$11,6,FALSE)</f>
        <v>Janet has a BS degree in chemistry from Boston College). She has also completed a certificate program in food retailing management. Janet was hired as a sales associate and was promoted to sales representative.</v>
      </c>
    </row>
    <row r="27" ht="16.35" spans="1:15">
      <c r="A27" s="13">
        <v>26</v>
      </c>
      <c r="B27" s="14">
        <v>10256</v>
      </c>
      <c r="C27" s="14">
        <v>77</v>
      </c>
      <c r="D27" s="15">
        <v>12</v>
      </c>
      <c r="E27">
        <f>VLOOKUP(B27,Orders!$A:$B,2,FALSE)</f>
        <v>88</v>
      </c>
      <c r="F27" t="str">
        <f>VLOOKUP(E27,Customers!$A:$G,5,FALSE)</f>
        <v>Resende</v>
      </c>
      <c r="G27" t="str">
        <f>VLOOKUP(E27,Customers!$A:$G,7,FALSE)</f>
        <v>Brazil</v>
      </c>
      <c r="H27">
        <f>VLOOKUP(B27,Orders!$A:$C,3,FALSE)</f>
        <v>3</v>
      </c>
      <c r="I27" t="e">
        <f>VLOOKUP(C27,Products!$A:$F,2,FALSE)</f>
        <v>#N/A</v>
      </c>
      <c r="J27" t="e">
        <f>VLOOKUP(C27,Products!$A:$F,6,FALSE)</f>
        <v>#N/A</v>
      </c>
      <c r="K27" t="e">
        <f>VLOOKUP(C27,Products!$A:$F,4,FALSE)</f>
        <v>#N/A</v>
      </c>
      <c r="L27" t="e">
        <f>VLOOKUP(K27,Categories!$A$1:$C$9,2,FALSE)</f>
        <v>#N/A</v>
      </c>
      <c r="M27">
        <f>VLOOKUP(B27,Orders!$A:$E,5,FALSE)</f>
        <v>2</v>
      </c>
      <c r="N27" t="str">
        <f>VLOOKUP(M27,Shipper!$A$1:$C$4,2,FALSE)</f>
        <v>United Package</v>
      </c>
      <c r="O27" t="str">
        <f>VLOOKUP(H27,Employees!$A$1:$F$11,6,FALSE)</f>
        <v>Janet has a BS degree in chemistry from Boston College). She has also completed a certificate program in food retailing management. Janet was hired as a sales associate and was promoted to sales representative.</v>
      </c>
    </row>
    <row r="28" ht="16.35" spans="1:15">
      <c r="A28" s="10">
        <v>27</v>
      </c>
      <c r="B28" s="11">
        <v>10257</v>
      </c>
      <c r="C28" s="11">
        <v>27</v>
      </c>
      <c r="D28" s="12">
        <v>25</v>
      </c>
      <c r="E28">
        <f>VLOOKUP(B28,Orders!$A:$B,2,FALSE)</f>
        <v>35</v>
      </c>
      <c r="F28" t="str">
        <f>VLOOKUP(E28,Customers!$A:$G,5,FALSE)</f>
        <v>San Cristóbal</v>
      </c>
      <c r="G28" t="str">
        <f>VLOOKUP(E28,Customers!$A:$G,7,FALSE)</f>
        <v>Venezuela</v>
      </c>
      <c r="H28">
        <f>VLOOKUP(B28,Orders!$A:$C,3,FALSE)</f>
        <v>4</v>
      </c>
      <c r="I28" t="str">
        <f>VLOOKUP(C28,Products!$A:$F,2,FALSE)</f>
        <v>Schoggi Schokolade</v>
      </c>
      <c r="J28">
        <f>VLOOKUP(C28,Products!$A:$F,6,FALSE)</f>
        <v>43.9</v>
      </c>
      <c r="K28">
        <f>VLOOKUP(C28,Products!$A:$F,4,FALSE)</f>
        <v>3</v>
      </c>
      <c r="L28" t="str">
        <f>VLOOKUP(K28,Categories!$A$1:$C$9,2,FALSE)</f>
        <v>Confections</v>
      </c>
      <c r="M28">
        <f>VLOOKUP(B28,Orders!$A:$E,5,FALSE)</f>
        <v>3</v>
      </c>
      <c r="N28" t="str">
        <f>VLOOKUP(M28,Shipper!$A$1:$C$4,2,FALSE)</f>
        <v>Federal Shipping</v>
      </c>
      <c r="O28" t="str">
        <f>VLOOKUP(H28,Employees!$A$1:$F$11,6,FALSE)</f>
        <v>Margaret holds a BA in English literature from Concordia College and an MA from the American Institute of Culinary Arts. She was temporarily assigned to the London office before returning to her permanent post in Seattle.</v>
      </c>
    </row>
    <row r="29" ht="16.35" spans="1:15">
      <c r="A29" s="13">
        <v>28</v>
      </c>
      <c r="B29" s="14">
        <v>10257</v>
      </c>
      <c r="C29" s="14">
        <v>39</v>
      </c>
      <c r="D29" s="15">
        <v>6</v>
      </c>
      <c r="E29">
        <f>VLOOKUP(B29,Orders!$A:$B,2,FALSE)</f>
        <v>35</v>
      </c>
      <c r="F29" t="str">
        <f>VLOOKUP(E29,Customers!$A:$G,5,FALSE)</f>
        <v>San Cristóbal</v>
      </c>
      <c r="G29" t="str">
        <f>VLOOKUP(E29,Customers!$A:$G,7,FALSE)</f>
        <v>Venezuela</v>
      </c>
      <c r="H29">
        <f>VLOOKUP(B29,Orders!$A:$C,3,FALSE)</f>
        <v>4</v>
      </c>
      <c r="I29" t="str">
        <f>VLOOKUP(C29,Products!$A:$F,2,FALSE)</f>
        <v>Chartreuse verte</v>
      </c>
      <c r="J29">
        <f>VLOOKUP(C29,Products!$A:$F,6,FALSE)</f>
        <v>18</v>
      </c>
      <c r="K29">
        <f>VLOOKUP(C29,Products!$A:$F,4,FALSE)</f>
        <v>1</v>
      </c>
      <c r="L29" t="str">
        <f>VLOOKUP(K29,Categories!$A$1:$C$9,2,FALSE)</f>
        <v>Beverages</v>
      </c>
      <c r="M29">
        <f>VLOOKUP(B29,Orders!$A:$E,5,FALSE)</f>
        <v>3</v>
      </c>
      <c r="N29" t="str">
        <f>VLOOKUP(M29,Shipper!$A$1:$C$4,2,FALSE)</f>
        <v>Federal Shipping</v>
      </c>
      <c r="O29" t="str">
        <f>VLOOKUP(H29,Employees!$A$1:$F$11,6,FALSE)</f>
        <v>Margaret holds a BA in English literature from Concordia College and an MA from the American Institute of Culinary Arts. She was temporarily assigned to the London office before returning to her permanent post in Seattle.</v>
      </c>
    </row>
    <row r="30" ht="16.35" spans="1:15">
      <c r="A30" s="10">
        <v>29</v>
      </c>
      <c r="B30" s="11">
        <v>10257</v>
      </c>
      <c r="C30" s="11">
        <v>77</v>
      </c>
      <c r="D30" s="12">
        <v>15</v>
      </c>
      <c r="E30">
        <f>VLOOKUP(B30,Orders!$A:$B,2,FALSE)</f>
        <v>35</v>
      </c>
      <c r="F30" t="str">
        <f>VLOOKUP(E30,Customers!$A:$G,5,FALSE)</f>
        <v>San Cristóbal</v>
      </c>
      <c r="G30" t="str">
        <f>VLOOKUP(E30,Customers!$A:$G,7,FALSE)</f>
        <v>Venezuela</v>
      </c>
      <c r="H30">
        <f>VLOOKUP(B30,Orders!$A:$C,3,FALSE)</f>
        <v>4</v>
      </c>
      <c r="I30" t="e">
        <f>VLOOKUP(C30,Products!$A:$F,2,FALSE)</f>
        <v>#N/A</v>
      </c>
      <c r="J30" t="e">
        <f>VLOOKUP(C30,Products!$A:$F,6,FALSE)</f>
        <v>#N/A</v>
      </c>
      <c r="K30" t="e">
        <f>VLOOKUP(C30,Products!$A:$F,4,FALSE)</f>
        <v>#N/A</v>
      </c>
      <c r="L30" t="e">
        <f>VLOOKUP(K30,Categories!$A$1:$C$9,2,FALSE)</f>
        <v>#N/A</v>
      </c>
      <c r="M30">
        <f>VLOOKUP(B30,Orders!$A:$E,5,FALSE)</f>
        <v>3</v>
      </c>
      <c r="N30" t="str">
        <f>VLOOKUP(M30,Shipper!$A$1:$C$4,2,FALSE)</f>
        <v>Federal Shipping</v>
      </c>
      <c r="O30" t="str">
        <f>VLOOKUP(H30,Employees!$A$1:$F$11,6,FALSE)</f>
        <v>Margaret holds a BA in English literature from Concordia College and an MA from the American Institute of Culinary Arts. She was temporarily assigned to the London office before returning to her permanent post in Seattle.</v>
      </c>
    </row>
    <row r="31" ht="16.35" spans="1:15">
      <c r="A31" s="13">
        <v>30</v>
      </c>
      <c r="B31" s="14">
        <v>10258</v>
      </c>
      <c r="C31" s="14">
        <v>2</v>
      </c>
      <c r="D31" s="15">
        <v>50</v>
      </c>
      <c r="E31">
        <f>VLOOKUP(B31,Orders!$A:$B,2,FALSE)</f>
        <v>20</v>
      </c>
      <c r="F31" t="str">
        <f>VLOOKUP(E31,Customers!$A:$G,5,FALSE)</f>
        <v>Graz</v>
      </c>
      <c r="G31" t="str">
        <f>VLOOKUP(E31,Customers!$A:$G,7,FALSE)</f>
        <v>Austria</v>
      </c>
      <c r="H31">
        <f>VLOOKUP(B31,Orders!$A:$C,3,FALSE)</f>
        <v>1</v>
      </c>
      <c r="I31" t="str">
        <f>VLOOKUP(C31,Products!$A:$F,2,FALSE)</f>
        <v>Chang</v>
      </c>
      <c r="J31">
        <f>VLOOKUP(C31,Products!$A:$F,6,FALSE)</f>
        <v>19</v>
      </c>
      <c r="K31">
        <f>VLOOKUP(C31,Products!$A:$F,4,FALSE)</f>
        <v>1</v>
      </c>
      <c r="L31" t="str">
        <f>VLOOKUP(K31,Categories!$A$1:$C$9,2,FALSE)</f>
        <v>Beverages</v>
      </c>
      <c r="M31">
        <f>VLOOKUP(B31,Orders!$A:$E,5,FALSE)</f>
        <v>1</v>
      </c>
      <c r="N31" t="str">
        <f>VLOOKUP(M31,Shipper!$A$1:$C$4,2,FALSE)</f>
        <v>Speedy Express</v>
      </c>
      <c r="O31" t="str">
        <f>VLOOKUP(H31,Employees!$A$1:$F$11,6,FALSE)</f>
        <v>Education includes a BA in psychology from Colorado State University. She also completed (The Art of the Cold Call). Nancy is a member of 'Toastmasters International'.</v>
      </c>
    </row>
    <row r="32" ht="16.35" spans="1:15">
      <c r="A32" s="10">
        <v>31</v>
      </c>
      <c r="B32" s="11">
        <v>10258</v>
      </c>
      <c r="C32" s="11">
        <v>5</v>
      </c>
      <c r="D32" s="12">
        <v>65</v>
      </c>
      <c r="E32">
        <f>VLOOKUP(B32,Orders!$A:$B,2,FALSE)</f>
        <v>20</v>
      </c>
      <c r="F32" t="str">
        <f>VLOOKUP(E32,Customers!$A:$G,5,FALSE)</f>
        <v>Graz</v>
      </c>
      <c r="G32" t="str">
        <f>VLOOKUP(E32,Customers!$A:$G,7,FALSE)</f>
        <v>Austria</v>
      </c>
      <c r="H32">
        <f>VLOOKUP(B32,Orders!$A:$C,3,FALSE)</f>
        <v>1</v>
      </c>
      <c r="I32" t="str">
        <f>VLOOKUP(C32,Products!$A:$F,2,FALSE)</f>
        <v>Chef Anton's Gumbo Mix</v>
      </c>
      <c r="J32">
        <f>VLOOKUP(C32,Products!$A:$F,6,FALSE)</f>
        <v>21.35</v>
      </c>
      <c r="K32">
        <f>VLOOKUP(C32,Products!$A:$F,4,FALSE)</f>
        <v>2</v>
      </c>
      <c r="L32" t="str">
        <f>VLOOKUP(K32,Categories!$A$1:$C$9,2,FALSE)</f>
        <v>Condiments</v>
      </c>
      <c r="M32">
        <f>VLOOKUP(B32,Orders!$A:$E,5,FALSE)</f>
        <v>1</v>
      </c>
      <c r="N32" t="str">
        <f>VLOOKUP(M32,Shipper!$A$1:$C$4,2,FALSE)</f>
        <v>Speedy Express</v>
      </c>
      <c r="O32" t="str">
        <f>VLOOKUP(H32,Employees!$A$1:$F$11,6,FALSE)</f>
        <v>Education includes a BA in psychology from Colorado State University. She also completed (The Art of the Cold Call). Nancy is a member of 'Toastmasters International'.</v>
      </c>
    </row>
    <row r="33" ht="16.35" spans="1:15">
      <c r="A33" s="13">
        <v>32</v>
      </c>
      <c r="B33" s="14">
        <v>10258</v>
      </c>
      <c r="C33" s="14">
        <v>32</v>
      </c>
      <c r="D33" s="15">
        <v>6</v>
      </c>
      <c r="E33">
        <f>VLOOKUP(B33,Orders!$A:$B,2,FALSE)</f>
        <v>20</v>
      </c>
      <c r="F33" t="str">
        <f>VLOOKUP(E33,Customers!$A:$G,5,FALSE)</f>
        <v>Graz</v>
      </c>
      <c r="G33" t="str">
        <f>VLOOKUP(E33,Customers!$A:$G,7,FALSE)</f>
        <v>Austria</v>
      </c>
      <c r="H33">
        <f>VLOOKUP(B33,Orders!$A:$C,3,FALSE)</f>
        <v>1</v>
      </c>
      <c r="I33" t="str">
        <f>VLOOKUP(C33,Products!$A:$F,2,FALSE)</f>
        <v>Mascarpone Fabioli</v>
      </c>
      <c r="J33">
        <f>VLOOKUP(C33,Products!$A:$F,6,FALSE)</f>
        <v>32</v>
      </c>
      <c r="K33">
        <f>VLOOKUP(C33,Products!$A:$F,4,FALSE)</f>
        <v>4</v>
      </c>
      <c r="L33" t="str">
        <f>VLOOKUP(K33,Categories!$A$1:$C$9,2,FALSE)</f>
        <v>Dairy Products</v>
      </c>
      <c r="M33">
        <f>VLOOKUP(B33,Orders!$A:$E,5,FALSE)</f>
        <v>1</v>
      </c>
      <c r="N33" t="str">
        <f>VLOOKUP(M33,Shipper!$A$1:$C$4,2,FALSE)</f>
        <v>Speedy Express</v>
      </c>
      <c r="O33" t="str">
        <f>VLOOKUP(H33,Employees!$A$1:$F$11,6,FALSE)</f>
        <v>Education includes a BA in psychology from Colorado State University. She also completed (The Art of the Cold Call). Nancy is a member of 'Toastmasters International'.</v>
      </c>
    </row>
    <row r="34" ht="16.35" spans="1:15">
      <c r="A34" s="10">
        <v>33</v>
      </c>
      <c r="B34" s="11">
        <v>10259</v>
      </c>
      <c r="C34" s="11">
        <v>21</v>
      </c>
      <c r="D34" s="12">
        <v>10</v>
      </c>
      <c r="E34">
        <f>VLOOKUP(B34,Orders!$A:$B,2,FALSE)</f>
        <v>13</v>
      </c>
      <c r="F34" t="str">
        <f>VLOOKUP(E34,Customers!$A:$G,5,FALSE)</f>
        <v>México D.F.</v>
      </c>
      <c r="G34" t="str">
        <f>VLOOKUP(E34,Customers!$A:$G,7,FALSE)</f>
        <v>Mexico</v>
      </c>
      <c r="H34">
        <f>VLOOKUP(B34,Orders!$A:$C,3,FALSE)</f>
        <v>4</v>
      </c>
      <c r="I34" t="str">
        <f>VLOOKUP(C34,Products!$A:$F,2,FALSE)</f>
        <v>Sir Rodney's Scones</v>
      </c>
      <c r="J34">
        <f>VLOOKUP(C34,Products!$A:$F,6,FALSE)</f>
        <v>10</v>
      </c>
      <c r="K34">
        <f>VLOOKUP(C34,Products!$A:$F,4,FALSE)</f>
        <v>3</v>
      </c>
      <c r="L34" t="str">
        <f>VLOOKUP(K34,Categories!$A$1:$C$9,2,FALSE)</f>
        <v>Confections</v>
      </c>
      <c r="M34">
        <f>VLOOKUP(B34,Orders!$A:$E,5,FALSE)</f>
        <v>3</v>
      </c>
      <c r="N34" t="str">
        <f>VLOOKUP(M34,Shipper!$A$1:$C$4,2,FALSE)</f>
        <v>Federal Shipping</v>
      </c>
      <c r="O34" t="str">
        <f>VLOOKUP(H34,Employees!$A$1:$F$11,6,FALSE)</f>
        <v>Margaret holds a BA in English literature from Concordia College and an MA from the American Institute of Culinary Arts. She was temporarily assigned to the London office before returning to her permanent post in Seattle.</v>
      </c>
    </row>
    <row r="35" ht="16.35" spans="1:15">
      <c r="A35" s="13">
        <v>34</v>
      </c>
      <c r="B35" s="14">
        <v>10259</v>
      </c>
      <c r="C35" s="14">
        <v>37</v>
      </c>
      <c r="D35" s="15">
        <v>1</v>
      </c>
      <c r="E35">
        <f>VLOOKUP(B35,Orders!$A:$B,2,FALSE)</f>
        <v>13</v>
      </c>
      <c r="F35" t="str">
        <f>VLOOKUP(E35,Customers!$A:$G,5,FALSE)</f>
        <v>México D.F.</v>
      </c>
      <c r="G35" t="str">
        <f>VLOOKUP(E35,Customers!$A:$G,7,FALSE)</f>
        <v>Mexico</v>
      </c>
      <c r="H35">
        <f>VLOOKUP(B35,Orders!$A:$C,3,FALSE)</f>
        <v>4</v>
      </c>
      <c r="I35" t="str">
        <f>VLOOKUP(C35,Products!$A:$F,2,FALSE)</f>
        <v>Gravad lax</v>
      </c>
      <c r="J35">
        <f>VLOOKUP(C35,Products!$A:$F,6,FALSE)</f>
        <v>26</v>
      </c>
      <c r="K35">
        <f>VLOOKUP(C35,Products!$A:$F,4,FALSE)</f>
        <v>8</v>
      </c>
      <c r="L35" t="str">
        <f>VLOOKUP(K35,Categories!$A$1:$C$9,2,FALSE)</f>
        <v>Seafood</v>
      </c>
      <c r="M35">
        <f>VLOOKUP(B35,Orders!$A:$E,5,FALSE)</f>
        <v>3</v>
      </c>
      <c r="N35" t="str">
        <f>VLOOKUP(M35,Shipper!$A$1:$C$4,2,FALSE)</f>
        <v>Federal Shipping</v>
      </c>
      <c r="O35" t="str">
        <f>VLOOKUP(H35,Employees!$A$1:$F$11,6,FALSE)</f>
        <v>Margaret holds a BA in English literature from Concordia College and an MA from the American Institute of Culinary Arts. She was temporarily assigned to the London office before returning to her permanent post in Seattle.</v>
      </c>
    </row>
    <row r="36" ht="16.35" spans="1:15">
      <c r="A36" s="10">
        <v>35</v>
      </c>
      <c r="B36" s="11">
        <v>10260</v>
      </c>
      <c r="C36" s="11">
        <v>41</v>
      </c>
      <c r="D36" s="12">
        <v>16</v>
      </c>
      <c r="E36">
        <f>VLOOKUP(B36,Orders!$A:$B,2,FALSE)</f>
        <v>55</v>
      </c>
      <c r="F36" t="str">
        <f>VLOOKUP(E36,Customers!$A:$G,5,FALSE)</f>
        <v>Anchorage</v>
      </c>
      <c r="G36" t="str">
        <f>VLOOKUP(E36,Customers!$A:$G,7,FALSE)</f>
        <v>USA</v>
      </c>
      <c r="H36">
        <f>VLOOKUP(B36,Orders!$A:$C,3,FALSE)</f>
        <v>4</v>
      </c>
      <c r="I36" t="str">
        <f>VLOOKUP(C36,Products!$A:$F,2,FALSE)</f>
        <v>Jack's New England Clam Chowder</v>
      </c>
      <c r="J36">
        <f>VLOOKUP(C36,Products!$A:$F,6,FALSE)</f>
        <v>9.65</v>
      </c>
      <c r="K36">
        <f>VLOOKUP(C36,Products!$A:$F,4,FALSE)</f>
        <v>8</v>
      </c>
      <c r="L36" t="str">
        <f>VLOOKUP(K36,Categories!$A$1:$C$9,2,FALSE)</f>
        <v>Seafood</v>
      </c>
      <c r="M36">
        <f>VLOOKUP(B36,Orders!$A:$E,5,FALSE)</f>
        <v>1</v>
      </c>
      <c r="N36" t="str">
        <f>VLOOKUP(M36,Shipper!$A$1:$C$4,2,FALSE)</f>
        <v>Speedy Express</v>
      </c>
      <c r="O36" t="str">
        <f>VLOOKUP(H36,Employees!$A$1:$F$11,6,FALSE)</f>
        <v>Margaret holds a BA in English literature from Concordia College and an MA from the American Institute of Culinary Arts. She was temporarily assigned to the London office before returning to her permanent post in Seattle.</v>
      </c>
    </row>
    <row r="37" ht="16.35" spans="1:15">
      <c r="A37" s="13">
        <v>36</v>
      </c>
      <c r="B37" s="14">
        <v>10260</v>
      </c>
      <c r="C37" s="14">
        <v>57</v>
      </c>
      <c r="D37" s="15">
        <v>50</v>
      </c>
      <c r="E37">
        <f>VLOOKUP(B37,Orders!$A:$B,2,FALSE)</f>
        <v>55</v>
      </c>
      <c r="F37" t="str">
        <f>VLOOKUP(E37,Customers!$A:$G,5,FALSE)</f>
        <v>Anchorage</v>
      </c>
      <c r="G37" t="str">
        <f>VLOOKUP(E37,Customers!$A:$G,7,FALSE)</f>
        <v>USA</v>
      </c>
      <c r="H37">
        <f>VLOOKUP(B37,Orders!$A:$C,3,FALSE)</f>
        <v>4</v>
      </c>
      <c r="I37" t="str">
        <f>VLOOKUP(C37,Products!$A:$F,2,FALSE)</f>
        <v>Ravioli Angelo</v>
      </c>
      <c r="J37">
        <f>VLOOKUP(C37,Products!$A:$F,6,FALSE)</f>
        <v>19.5</v>
      </c>
      <c r="K37">
        <f>VLOOKUP(C37,Products!$A:$F,4,FALSE)</f>
        <v>5</v>
      </c>
      <c r="L37" t="str">
        <f>VLOOKUP(K37,Categories!$A$1:$C$9,2,FALSE)</f>
        <v>Grains/Cereals</v>
      </c>
      <c r="M37">
        <f>VLOOKUP(B37,Orders!$A:$E,5,FALSE)</f>
        <v>1</v>
      </c>
      <c r="N37" t="str">
        <f>VLOOKUP(M37,Shipper!$A$1:$C$4,2,FALSE)</f>
        <v>Speedy Express</v>
      </c>
      <c r="O37" t="str">
        <f>VLOOKUP(H37,Employees!$A$1:$F$11,6,FALSE)</f>
        <v>Margaret holds a BA in English literature from Concordia College and an MA from the American Institute of Culinary Arts. She was temporarily assigned to the London office before returning to her permanent post in Seattle.</v>
      </c>
    </row>
    <row r="38" ht="16.35" spans="1:15">
      <c r="A38" s="10">
        <v>37</v>
      </c>
      <c r="B38" s="11">
        <v>10260</v>
      </c>
      <c r="C38" s="11">
        <v>62</v>
      </c>
      <c r="D38" s="12">
        <v>15</v>
      </c>
      <c r="E38">
        <f>VLOOKUP(B38,Orders!$A:$B,2,FALSE)</f>
        <v>55</v>
      </c>
      <c r="F38" t="str">
        <f>VLOOKUP(E38,Customers!$A:$G,5,FALSE)</f>
        <v>Anchorage</v>
      </c>
      <c r="G38" t="str">
        <f>VLOOKUP(E38,Customers!$A:$G,7,FALSE)</f>
        <v>USA</v>
      </c>
      <c r="H38">
        <f>VLOOKUP(B38,Orders!$A:$C,3,FALSE)</f>
        <v>4</v>
      </c>
      <c r="I38" t="str">
        <f>VLOOKUP(C38,Products!$A:$F,2,FALSE)</f>
        <v>Tarte au sucre</v>
      </c>
      <c r="J38">
        <f>VLOOKUP(C38,Products!$A:$F,6,FALSE)</f>
        <v>49.3</v>
      </c>
      <c r="K38">
        <f>VLOOKUP(C38,Products!$A:$F,4,FALSE)</f>
        <v>3</v>
      </c>
      <c r="L38" t="str">
        <f>VLOOKUP(K38,Categories!$A$1:$C$9,2,FALSE)</f>
        <v>Confections</v>
      </c>
      <c r="M38">
        <f>VLOOKUP(B38,Orders!$A:$E,5,FALSE)</f>
        <v>1</v>
      </c>
      <c r="N38" t="str">
        <f>VLOOKUP(M38,Shipper!$A$1:$C$4,2,FALSE)</f>
        <v>Speedy Express</v>
      </c>
      <c r="O38" t="str">
        <f>VLOOKUP(H38,Employees!$A$1:$F$11,6,FALSE)</f>
        <v>Margaret holds a BA in English literature from Concordia College and an MA from the American Institute of Culinary Arts. She was temporarily assigned to the London office before returning to her permanent post in Seattle.</v>
      </c>
    </row>
    <row r="39" ht="16.35" spans="1:15">
      <c r="A39" s="13">
        <v>38</v>
      </c>
      <c r="B39" s="14">
        <v>10260</v>
      </c>
      <c r="C39" s="14">
        <v>70</v>
      </c>
      <c r="D39" s="15">
        <v>21</v>
      </c>
      <c r="E39">
        <f>VLOOKUP(B39,Orders!$A:$B,2,FALSE)</f>
        <v>55</v>
      </c>
      <c r="F39" t="str">
        <f>VLOOKUP(E39,Customers!$A:$G,5,FALSE)</f>
        <v>Anchorage</v>
      </c>
      <c r="G39" t="str">
        <f>VLOOKUP(E39,Customers!$A:$G,7,FALSE)</f>
        <v>USA</v>
      </c>
      <c r="H39">
        <f>VLOOKUP(B39,Orders!$A:$C,3,FALSE)</f>
        <v>4</v>
      </c>
      <c r="I39" t="str">
        <f>VLOOKUP(C39,Products!$A:$F,2,FALSE)</f>
        <v>Outback Lager</v>
      </c>
      <c r="J39">
        <f>VLOOKUP(C39,Products!$A:$F,6,FALSE)</f>
        <v>15</v>
      </c>
      <c r="K39">
        <f>VLOOKUP(C39,Products!$A:$F,4,FALSE)</f>
        <v>1</v>
      </c>
      <c r="L39" t="str">
        <f>VLOOKUP(K39,Categories!$A$1:$C$9,2,FALSE)</f>
        <v>Beverages</v>
      </c>
      <c r="M39">
        <f>VLOOKUP(B39,Orders!$A:$E,5,FALSE)</f>
        <v>1</v>
      </c>
      <c r="N39" t="str">
        <f>VLOOKUP(M39,Shipper!$A$1:$C$4,2,FALSE)</f>
        <v>Speedy Express</v>
      </c>
      <c r="O39" t="str">
        <f>VLOOKUP(H39,Employees!$A$1:$F$11,6,FALSE)</f>
        <v>Margaret holds a BA in English literature from Concordia College and an MA from the American Institute of Culinary Arts. She was temporarily assigned to the London office before returning to her permanent post in Seattle.</v>
      </c>
    </row>
    <row r="40" ht="16.35" spans="1:15">
      <c r="A40" s="10">
        <v>39</v>
      </c>
      <c r="B40" s="11">
        <v>10261</v>
      </c>
      <c r="C40" s="11">
        <v>21</v>
      </c>
      <c r="D40" s="12">
        <v>20</v>
      </c>
      <c r="E40">
        <f>VLOOKUP(B40,Orders!$A:$B,2,FALSE)</f>
        <v>61</v>
      </c>
      <c r="F40" t="str">
        <f>VLOOKUP(E40,Customers!$A:$G,5,FALSE)</f>
        <v>Rio de Janeiro</v>
      </c>
      <c r="G40" t="str">
        <f>VLOOKUP(E40,Customers!$A:$G,7,FALSE)</f>
        <v>Brazil</v>
      </c>
      <c r="H40">
        <f>VLOOKUP(B40,Orders!$A:$C,3,FALSE)</f>
        <v>4</v>
      </c>
      <c r="I40" t="str">
        <f>VLOOKUP(C40,Products!$A:$F,2,FALSE)</f>
        <v>Sir Rodney's Scones</v>
      </c>
      <c r="J40">
        <f>VLOOKUP(C40,Products!$A:$F,6,FALSE)</f>
        <v>10</v>
      </c>
      <c r="K40">
        <f>VLOOKUP(C40,Products!$A:$F,4,FALSE)</f>
        <v>3</v>
      </c>
      <c r="L40" t="str">
        <f>VLOOKUP(K40,Categories!$A$1:$C$9,2,FALSE)</f>
        <v>Confections</v>
      </c>
      <c r="M40">
        <f>VLOOKUP(B40,Orders!$A:$E,5,FALSE)</f>
        <v>2</v>
      </c>
      <c r="N40" t="str">
        <f>VLOOKUP(M40,Shipper!$A$1:$C$4,2,FALSE)</f>
        <v>United Package</v>
      </c>
      <c r="O40" t="str">
        <f>VLOOKUP(H40,Employees!$A$1:$F$11,6,FALSE)</f>
        <v>Margaret holds a BA in English literature from Concordia College and an MA from the American Institute of Culinary Arts. She was temporarily assigned to the London office before returning to her permanent post in Seattle.</v>
      </c>
    </row>
    <row r="41" ht="16.35" spans="1:15">
      <c r="A41" s="13">
        <v>40</v>
      </c>
      <c r="B41" s="14">
        <v>10261</v>
      </c>
      <c r="C41" s="14">
        <v>35</v>
      </c>
      <c r="D41" s="15">
        <v>20</v>
      </c>
      <c r="E41">
        <f>VLOOKUP(B41,Orders!$A:$B,2,FALSE)</f>
        <v>61</v>
      </c>
      <c r="F41" t="str">
        <f>VLOOKUP(E41,Customers!$A:$G,5,FALSE)</f>
        <v>Rio de Janeiro</v>
      </c>
      <c r="G41" t="str">
        <f>VLOOKUP(E41,Customers!$A:$G,7,FALSE)</f>
        <v>Brazil</v>
      </c>
      <c r="H41">
        <f>VLOOKUP(B41,Orders!$A:$C,3,FALSE)</f>
        <v>4</v>
      </c>
      <c r="I41" t="str">
        <f>VLOOKUP(C41,Products!$A:$F,2,FALSE)</f>
        <v>Steeleye Stout</v>
      </c>
      <c r="J41">
        <f>VLOOKUP(C41,Products!$A:$F,6,FALSE)</f>
        <v>18</v>
      </c>
      <c r="K41">
        <f>VLOOKUP(C41,Products!$A:$F,4,FALSE)</f>
        <v>1</v>
      </c>
      <c r="L41" t="str">
        <f>VLOOKUP(K41,Categories!$A$1:$C$9,2,FALSE)</f>
        <v>Beverages</v>
      </c>
      <c r="M41">
        <f>VLOOKUP(B41,Orders!$A:$E,5,FALSE)</f>
        <v>2</v>
      </c>
      <c r="N41" t="str">
        <f>VLOOKUP(M41,Shipper!$A$1:$C$4,2,FALSE)</f>
        <v>United Package</v>
      </c>
      <c r="O41" t="str">
        <f>VLOOKUP(H41,Employees!$A$1:$F$11,6,FALSE)</f>
        <v>Margaret holds a BA in English literature from Concordia College and an MA from the American Institute of Culinary Arts. She was temporarily assigned to the London office before returning to her permanent post in Seattle.</v>
      </c>
    </row>
    <row r="42" ht="16.35" spans="1:15">
      <c r="A42" s="10">
        <v>41</v>
      </c>
      <c r="B42" s="11">
        <v>10262</v>
      </c>
      <c r="C42" s="11">
        <v>5</v>
      </c>
      <c r="D42" s="12">
        <v>12</v>
      </c>
      <c r="E42">
        <f>VLOOKUP(B42,Orders!$A:$B,2,FALSE)</f>
        <v>65</v>
      </c>
      <c r="F42" t="str">
        <f>VLOOKUP(E42,Customers!$A:$G,5,FALSE)</f>
        <v>Albuquerque</v>
      </c>
      <c r="G42" t="str">
        <f>VLOOKUP(E42,Customers!$A:$G,7,FALSE)</f>
        <v>USA</v>
      </c>
      <c r="H42">
        <f>VLOOKUP(B42,Orders!$A:$C,3,FALSE)</f>
        <v>8</v>
      </c>
      <c r="I42" t="str">
        <f>VLOOKUP(C42,Products!$A:$F,2,FALSE)</f>
        <v>Chef Anton's Gumbo Mix</v>
      </c>
      <c r="J42">
        <f>VLOOKUP(C42,Products!$A:$F,6,FALSE)</f>
        <v>21.35</v>
      </c>
      <c r="K42">
        <f>VLOOKUP(C42,Products!$A:$F,4,FALSE)</f>
        <v>2</v>
      </c>
      <c r="L42" t="str">
        <f>VLOOKUP(K42,Categories!$A$1:$C$9,2,FALSE)</f>
        <v>Condiments</v>
      </c>
      <c r="M42">
        <f>VLOOKUP(B42,Orders!$A:$E,5,FALSE)</f>
        <v>3</v>
      </c>
      <c r="N42" t="str">
        <f>VLOOKUP(M42,Shipper!$A$1:$C$4,2,FALSE)</f>
        <v>Federal Shipping</v>
      </c>
      <c r="O42" t="str">
        <f>VLOOKUP(H42,Employees!$A$1:$F$11,6,FALSE)</f>
        <v>Laura received a BA in psychology from the University of Washington. She has also completed a course in business French. She reads and writes French.</v>
      </c>
    </row>
    <row r="43" ht="16.35" spans="1:15">
      <c r="A43" s="13">
        <v>42</v>
      </c>
      <c r="B43" s="14">
        <v>10262</v>
      </c>
      <c r="C43" s="14">
        <v>7</v>
      </c>
      <c r="D43" s="15">
        <v>15</v>
      </c>
      <c r="E43">
        <f>VLOOKUP(B43,Orders!$A:$B,2,FALSE)</f>
        <v>65</v>
      </c>
      <c r="F43" t="str">
        <f>VLOOKUP(E43,Customers!$A:$G,5,FALSE)</f>
        <v>Albuquerque</v>
      </c>
      <c r="G43" t="str">
        <f>VLOOKUP(E43,Customers!$A:$G,7,FALSE)</f>
        <v>USA</v>
      </c>
      <c r="H43">
        <f>VLOOKUP(B43,Orders!$A:$C,3,FALSE)</f>
        <v>8</v>
      </c>
      <c r="I43" t="str">
        <f>VLOOKUP(C43,Products!$A:$F,2,FALSE)</f>
        <v>Uncle Bob's Organic Dried Pears</v>
      </c>
      <c r="J43">
        <f>VLOOKUP(C43,Products!$A:$F,6,FALSE)</f>
        <v>30</v>
      </c>
      <c r="K43">
        <f>VLOOKUP(C43,Products!$A:$F,4,FALSE)</f>
        <v>7</v>
      </c>
      <c r="L43" t="str">
        <f>VLOOKUP(K43,Categories!$A$1:$C$9,2,FALSE)</f>
        <v>Produce</v>
      </c>
      <c r="M43">
        <f>VLOOKUP(B43,Orders!$A:$E,5,FALSE)</f>
        <v>3</v>
      </c>
      <c r="N43" t="str">
        <f>VLOOKUP(M43,Shipper!$A$1:$C$4,2,FALSE)</f>
        <v>Federal Shipping</v>
      </c>
      <c r="O43" t="str">
        <f>VLOOKUP(H43,Employees!$A$1:$F$11,6,FALSE)</f>
        <v>Laura received a BA in psychology from the University of Washington. She has also completed a course in business French. She reads and writes French.</v>
      </c>
    </row>
    <row r="44" ht="16.35" spans="1:15">
      <c r="A44" s="10">
        <v>43</v>
      </c>
      <c r="B44" s="11">
        <v>10262</v>
      </c>
      <c r="C44" s="11">
        <v>56</v>
      </c>
      <c r="D44" s="12">
        <v>2</v>
      </c>
      <c r="E44">
        <f>VLOOKUP(B44,Orders!$A:$B,2,FALSE)</f>
        <v>65</v>
      </c>
      <c r="F44" t="str">
        <f>VLOOKUP(E44,Customers!$A:$G,5,FALSE)</f>
        <v>Albuquerque</v>
      </c>
      <c r="G44" t="str">
        <f>VLOOKUP(E44,Customers!$A:$G,7,FALSE)</f>
        <v>USA</v>
      </c>
      <c r="H44">
        <f>VLOOKUP(B44,Orders!$A:$C,3,FALSE)</f>
        <v>8</v>
      </c>
      <c r="I44" t="str">
        <f>VLOOKUP(C44,Products!$A:$F,2,FALSE)</f>
        <v>Gnocchi di nonna Alice</v>
      </c>
      <c r="J44">
        <f>VLOOKUP(C44,Products!$A:$F,6,FALSE)</f>
        <v>38</v>
      </c>
      <c r="K44">
        <f>VLOOKUP(C44,Products!$A:$F,4,FALSE)</f>
        <v>5</v>
      </c>
      <c r="L44" t="str">
        <f>VLOOKUP(K44,Categories!$A$1:$C$9,2,FALSE)</f>
        <v>Grains/Cereals</v>
      </c>
      <c r="M44">
        <f>VLOOKUP(B44,Orders!$A:$E,5,FALSE)</f>
        <v>3</v>
      </c>
      <c r="N44" t="str">
        <f>VLOOKUP(M44,Shipper!$A$1:$C$4,2,FALSE)</f>
        <v>Federal Shipping</v>
      </c>
      <c r="O44" t="str">
        <f>VLOOKUP(H44,Employees!$A$1:$F$11,6,FALSE)</f>
        <v>Laura received a BA in psychology from the University of Washington. She has also completed a course in business French. She reads and writes French.</v>
      </c>
    </row>
    <row r="45" ht="16.35" spans="1:15">
      <c r="A45" s="13">
        <v>44</v>
      </c>
      <c r="B45" s="14">
        <v>10263</v>
      </c>
      <c r="C45" s="14">
        <v>16</v>
      </c>
      <c r="D45" s="15">
        <v>60</v>
      </c>
      <c r="E45">
        <f>VLOOKUP(B45,Orders!$A:$B,2,FALSE)</f>
        <v>20</v>
      </c>
      <c r="F45" t="str">
        <f>VLOOKUP(E45,Customers!$A:$G,5,FALSE)</f>
        <v>Graz</v>
      </c>
      <c r="G45" t="str">
        <f>VLOOKUP(E45,Customers!$A:$G,7,FALSE)</f>
        <v>Austria</v>
      </c>
      <c r="H45">
        <f>VLOOKUP(B45,Orders!$A:$C,3,FALSE)</f>
        <v>9</v>
      </c>
      <c r="I45" t="str">
        <f>VLOOKUP(C45,Products!$A:$F,2,FALSE)</f>
        <v>Pavlova</v>
      </c>
      <c r="J45">
        <f>VLOOKUP(C45,Products!$A:$F,6,FALSE)</f>
        <v>17.45</v>
      </c>
      <c r="K45">
        <f>VLOOKUP(C45,Products!$A:$F,4,FALSE)</f>
        <v>3</v>
      </c>
      <c r="L45" t="str">
        <f>VLOOKUP(K45,Categories!$A$1:$C$9,2,FALSE)</f>
        <v>Confections</v>
      </c>
      <c r="M45">
        <f>VLOOKUP(B45,Orders!$A:$E,5,FALSE)</f>
        <v>3</v>
      </c>
      <c r="N45" t="str">
        <f>VLOOKUP(M45,Shipper!$A$1:$C$4,2,FALSE)</f>
        <v>Federal Shipping</v>
      </c>
      <c r="O45" t="str">
        <f>VLOOKUP(H45,Employees!$A$1:$F$11,6,FALSE)</f>
        <v>Anne has a BA degree in English from St. Lawrence College. She is fluent in French and German.</v>
      </c>
    </row>
    <row r="46" ht="16.35" spans="1:15">
      <c r="A46" s="10">
        <v>45</v>
      </c>
      <c r="B46" s="11">
        <v>10263</v>
      </c>
      <c r="C46" s="11">
        <v>24</v>
      </c>
      <c r="D46" s="12">
        <v>28</v>
      </c>
      <c r="E46">
        <f>VLOOKUP(B46,Orders!$A:$B,2,FALSE)</f>
        <v>20</v>
      </c>
      <c r="F46" t="str">
        <f>VLOOKUP(E46,Customers!$A:$G,5,FALSE)</f>
        <v>Graz</v>
      </c>
      <c r="G46" t="str">
        <f>VLOOKUP(E46,Customers!$A:$G,7,FALSE)</f>
        <v>Austria</v>
      </c>
      <c r="H46">
        <f>VLOOKUP(B46,Orders!$A:$C,3,FALSE)</f>
        <v>9</v>
      </c>
      <c r="I46" t="str">
        <f>VLOOKUP(C46,Products!$A:$F,2,FALSE)</f>
        <v>Guaraná Fantástica</v>
      </c>
      <c r="J46">
        <f>VLOOKUP(C46,Products!$A:$F,6,FALSE)</f>
        <v>4.5</v>
      </c>
      <c r="K46">
        <f>VLOOKUP(C46,Products!$A:$F,4,FALSE)</f>
        <v>1</v>
      </c>
      <c r="L46" t="str">
        <f>VLOOKUP(K46,Categories!$A$1:$C$9,2,FALSE)</f>
        <v>Beverages</v>
      </c>
      <c r="M46">
        <f>VLOOKUP(B46,Orders!$A:$E,5,FALSE)</f>
        <v>3</v>
      </c>
      <c r="N46" t="str">
        <f>VLOOKUP(M46,Shipper!$A$1:$C$4,2,FALSE)</f>
        <v>Federal Shipping</v>
      </c>
      <c r="O46" t="str">
        <f>VLOOKUP(H46,Employees!$A$1:$F$11,6,FALSE)</f>
        <v>Anne has a BA degree in English from St. Lawrence College. She is fluent in French and German.</v>
      </c>
    </row>
    <row r="47" ht="16.35" spans="1:15">
      <c r="A47" s="13">
        <v>46</v>
      </c>
      <c r="B47" s="14">
        <v>10263</v>
      </c>
      <c r="C47" s="14">
        <v>30</v>
      </c>
      <c r="D47" s="15">
        <v>60</v>
      </c>
      <c r="E47">
        <f>VLOOKUP(B47,Orders!$A:$B,2,FALSE)</f>
        <v>20</v>
      </c>
      <c r="F47" t="str">
        <f>VLOOKUP(E47,Customers!$A:$G,5,FALSE)</f>
        <v>Graz</v>
      </c>
      <c r="G47" t="str">
        <f>VLOOKUP(E47,Customers!$A:$G,7,FALSE)</f>
        <v>Austria</v>
      </c>
      <c r="H47">
        <f>VLOOKUP(B47,Orders!$A:$C,3,FALSE)</f>
        <v>9</v>
      </c>
      <c r="I47" t="str">
        <f>VLOOKUP(C47,Products!$A:$F,2,FALSE)</f>
        <v>Nord-Ost Matjeshering</v>
      </c>
      <c r="J47">
        <f>VLOOKUP(C47,Products!$A:$F,6,FALSE)</f>
        <v>25.89</v>
      </c>
      <c r="K47">
        <f>VLOOKUP(C47,Products!$A:$F,4,FALSE)</f>
        <v>8</v>
      </c>
      <c r="L47" t="str">
        <f>VLOOKUP(K47,Categories!$A$1:$C$9,2,FALSE)</f>
        <v>Seafood</v>
      </c>
      <c r="M47">
        <f>VLOOKUP(B47,Orders!$A:$E,5,FALSE)</f>
        <v>3</v>
      </c>
      <c r="N47" t="str">
        <f>VLOOKUP(M47,Shipper!$A$1:$C$4,2,FALSE)</f>
        <v>Federal Shipping</v>
      </c>
      <c r="O47" t="str">
        <f>VLOOKUP(H47,Employees!$A$1:$F$11,6,FALSE)</f>
        <v>Anne has a BA degree in English from St. Lawrence College. She is fluent in French and German.</v>
      </c>
    </row>
    <row r="48" ht="16.35" spans="1:15">
      <c r="A48" s="10">
        <v>47</v>
      </c>
      <c r="B48" s="11">
        <v>10263</v>
      </c>
      <c r="C48" s="11">
        <v>74</v>
      </c>
      <c r="D48" s="12">
        <v>36</v>
      </c>
      <c r="E48">
        <f>VLOOKUP(B48,Orders!$A:$B,2,FALSE)</f>
        <v>20</v>
      </c>
      <c r="F48" t="str">
        <f>VLOOKUP(E48,Customers!$A:$G,5,FALSE)</f>
        <v>Graz</v>
      </c>
      <c r="G48" t="str">
        <f>VLOOKUP(E48,Customers!$A:$G,7,FALSE)</f>
        <v>Austria</v>
      </c>
      <c r="H48">
        <f>VLOOKUP(B48,Orders!$A:$C,3,FALSE)</f>
        <v>9</v>
      </c>
      <c r="I48" t="str">
        <f>VLOOKUP(C48,Products!$A:$F,2,FALSE)</f>
        <v>Longlife Tofu</v>
      </c>
      <c r="J48">
        <f>VLOOKUP(C48,Products!$A:$F,6,FALSE)</f>
        <v>10</v>
      </c>
      <c r="K48">
        <f>VLOOKUP(C48,Products!$A:$F,4,FALSE)</f>
        <v>7</v>
      </c>
      <c r="L48" t="str">
        <f>VLOOKUP(K48,Categories!$A$1:$C$9,2,FALSE)</f>
        <v>Produce</v>
      </c>
      <c r="M48">
        <f>VLOOKUP(B48,Orders!$A:$E,5,FALSE)</f>
        <v>3</v>
      </c>
      <c r="N48" t="str">
        <f>VLOOKUP(M48,Shipper!$A$1:$C$4,2,FALSE)</f>
        <v>Federal Shipping</v>
      </c>
      <c r="O48" t="str">
        <f>VLOOKUP(H48,Employees!$A$1:$F$11,6,FALSE)</f>
        <v>Anne has a BA degree in English from St. Lawrence College. She is fluent in French and German.</v>
      </c>
    </row>
    <row r="49" ht="16.35" spans="1:15">
      <c r="A49" s="13">
        <v>48</v>
      </c>
      <c r="B49" s="14">
        <v>10264</v>
      </c>
      <c r="C49" s="14">
        <v>2</v>
      </c>
      <c r="D49" s="15">
        <v>35</v>
      </c>
      <c r="E49">
        <f>VLOOKUP(B49,Orders!$A:$B,2,FALSE)</f>
        <v>24</v>
      </c>
      <c r="F49" t="str">
        <f>VLOOKUP(E49,Customers!$A:$G,5,FALSE)</f>
        <v>Bräcke</v>
      </c>
      <c r="G49" t="str">
        <f>VLOOKUP(E49,Customers!$A:$G,7,FALSE)</f>
        <v>Sweden</v>
      </c>
      <c r="H49">
        <f>VLOOKUP(B49,Orders!$A:$C,3,FALSE)</f>
        <v>6</v>
      </c>
      <c r="I49" t="str">
        <f>VLOOKUP(C49,Products!$A:$F,2,FALSE)</f>
        <v>Chang</v>
      </c>
      <c r="J49">
        <f>VLOOKUP(C49,Products!$A:$F,6,FALSE)</f>
        <v>19</v>
      </c>
      <c r="K49">
        <f>VLOOKUP(C49,Products!$A:$F,4,FALSE)</f>
        <v>1</v>
      </c>
      <c r="L49" t="str">
        <f>VLOOKUP(K49,Categories!$A$1:$C$9,2,FALSE)</f>
        <v>Beverages</v>
      </c>
      <c r="M49">
        <f>VLOOKUP(B49,Orders!$A:$E,5,FALSE)</f>
        <v>3</v>
      </c>
      <c r="N49" t="str">
        <f>VLOOKUP(M49,Shipper!$A$1:$C$4,2,FALSE)</f>
        <v>Federal Shipping</v>
      </c>
      <c r="O49" t="str">
        <f>VLOOKUP(H49,Employees!$A$1:$F$11,6,FALSE)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50" ht="16.35" spans="1:15">
      <c r="A50" s="10">
        <v>49</v>
      </c>
      <c r="B50" s="11">
        <v>10264</v>
      </c>
      <c r="C50" s="11">
        <v>41</v>
      </c>
      <c r="D50" s="12">
        <v>25</v>
      </c>
      <c r="E50">
        <f>VLOOKUP(B50,Orders!$A:$B,2,FALSE)</f>
        <v>24</v>
      </c>
      <c r="F50" t="str">
        <f>VLOOKUP(E50,Customers!$A:$G,5,FALSE)</f>
        <v>Bräcke</v>
      </c>
      <c r="G50" t="str">
        <f>VLOOKUP(E50,Customers!$A:$G,7,FALSE)</f>
        <v>Sweden</v>
      </c>
      <c r="H50">
        <f>VLOOKUP(B50,Orders!$A:$C,3,FALSE)</f>
        <v>6</v>
      </c>
      <c r="I50" t="str">
        <f>VLOOKUP(C50,Products!$A:$F,2,FALSE)</f>
        <v>Jack's New England Clam Chowder</v>
      </c>
      <c r="J50">
        <f>VLOOKUP(C50,Products!$A:$F,6,FALSE)</f>
        <v>9.65</v>
      </c>
      <c r="K50">
        <f>VLOOKUP(C50,Products!$A:$F,4,FALSE)</f>
        <v>8</v>
      </c>
      <c r="L50" t="str">
        <f>VLOOKUP(K50,Categories!$A$1:$C$9,2,FALSE)</f>
        <v>Seafood</v>
      </c>
      <c r="M50">
        <f>VLOOKUP(B50,Orders!$A:$E,5,FALSE)</f>
        <v>3</v>
      </c>
      <c r="N50" t="str">
        <f>VLOOKUP(M50,Shipper!$A$1:$C$4,2,FALSE)</f>
        <v>Federal Shipping</v>
      </c>
      <c r="O50" t="str">
        <f>VLOOKUP(H50,Employees!$A$1:$F$11,6,FALSE)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51" ht="16.35" spans="1:15">
      <c r="A51" s="13">
        <v>50</v>
      </c>
      <c r="B51" s="14">
        <v>10265</v>
      </c>
      <c r="C51" s="14">
        <v>17</v>
      </c>
      <c r="D51" s="15">
        <v>30</v>
      </c>
      <c r="E51">
        <f>VLOOKUP(B51,Orders!$A:$B,2,FALSE)</f>
        <v>7</v>
      </c>
      <c r="F51" t="str">
        <f>VLOOKUP(E51,Customers!$A:$G,5,FALSE)</f>
        <v>Strasbourg</v>
      </c>
      <c r="G51" t="str">
        <f>VLOOKUP(E51,Customers!$A:$G,7,FALSE)</f>
        <v>France</v>
      </c>
      <c r="H51">
        <f>VLOOKUP(B51,Orders!$A:$C,3,FALSE)</f>
        <v>2</v>
      </c>
      <c r="I51" t="str">
        <f>VLOOKUP(C51,Products!$A:$F,2,FALSE)</f>
        <v>Alice Mutton</v>
      </c>
      <c r="J51">
        <f>VLOOKUP(C51,Products!$A:$F,6,FALSE)</f>
        <v>39</v>
      </c>
      <c r="K51">
        <f>VLOOKUP(C51,Products!$A:$F,4,FALSE)</f>
        <v>6</v>
      </c>
      <c r="L51" t="str">
        <f>VLOOKUP(K51,Categories!$A$1:$C$9,2,FALSE)</f>
        <v>Meat/Poultry</v>
      </c>
      <c r="M51">
        <f>VLOOKUP(B51,Orders!$A:$E,5,FALSE)</f>
        <v>1</v>
      </c>
      <c r="N51" t="str">
        <f>VLOOKUP(M51,Shipper!$A$1:$C$4,2,FALSE)</f>
        <v>Speedy Express</v>
      </c>
      <c r="O51" t="str">
        <f>VLOOKUP(H51,Employees!$A$1:$F$11,6,FALSE)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52" ht="16.35" spans="1:15">
      <c r="A52" s="10">
        <v>51</v>
      </c>
      <c r="B52" s="11">
        <v>10265</v>
      </c>
      <c r="C52" s="11">
        <v>70</v>
      </c>
      <c r="D52" s="12">
        <v>20</v>
      </c>
      <c r="E52">
        <f>VLOOKUP(B52,Orders!$A:$B,2,FALSE)</f>
        <v>7</v>
      </c>
      <c r="F52" t="str">
        <f>VLOOKUP(E52,Customers!$A:$G,5,FALSE)</f>
        <v>Strasbourg</v>
      </c>
      <c r="G52" t="str">
        <f>VLOOKUP(E52,Customers!$A:$G,7,FALSE)</f>
        <v>France</v>
      </c>
      <c r="H52">
        <f>VLOOKUP(B52,Orders!$A:$C,3,FALSE)</f>
        <v>2</v>
      </c>
      <c r="I52" t="str">
        <f>VLOOKUP(C52,Products!$A:$F,2,FALSE)</f>
        <v>Outback Lager</v>
      </c>
      <c r="J52">
        <f>VLOOKUP(C52,Products!$A:$F,6,FALSE)</f>
        <v>15</v>
      </c>
      <c r="K52">
        <f>VLOOKUP(C52,Products!$A:$F,4,FALSE)</f>
        <v>1</v>
      </c>
      <c r="L52" t="str">
        <f>VLOOKUP(K52,Categories!$A$1:$C$9,2,FALSE)</f>
        <v>Beverages</v>
      </c>
      <c r="M52">
        <f>VLOOKUP(B52,Orders!$A:$E,5,FALSE)</f>
        <v>1</v>
      </c>
      <c r="N52" t="str">
        <f>VLOOKUP(M52,Shipper!$A$1:$C$4,2,FALSE)</f>
        <v>Speedy Express</v>
      </c>
      <c r="O52" t="str">
        <f>VLOOKUP(H52,Employees!$A$1:$F$11,6,FALSE)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53" ht="16.35" spans="1:15">
      <c r="A53" s="13">
        <v>52</v>
      </c>
      <c r="B53" s="14">
        <v>10266</v>
      </c>
      <c r="C53" s="14">
        <v>12</v>
      </c>
      <c r="D53" s="15">
        <v>12</v>
      </c>
      <c r="E53">
        <f>VLOOKUP(B53,Orders!$A:$B,2,FALSE)</f>
        <v>87</v>
      </c>
      <c r="F53" t="str">
        <f>VLOOKUP(E53,Customers!$A:$G,5,FALSE)</f>
        <v>Oulu</v>
      </c>
      <c r="G53" t="str">
        <f>VLOOKUP(E53,Customers!$A:$G,7,FALSE)</f>
        <v>Finland</v>
      </c>
      <c r="H53">
        <f>VLOOKUP(B53,Orders!$A:$C,3,FALSE)</f>
        <v>3</v>
      </c>
      <c r="I53" t="str">
        <f>VLOOKUP(C53,Products!$A:$F,2,FALSE)</f>
        <v>Queso Manchego La Pastora</v>
      </c>
      <c r="J53">
        <f>VLOOKUP(C53,Products!$A:$F,6,FALSE)</f>
        <v>38</v>
      </c>
      <c r="K53">
        <f>VLOOKUP(C53,Products!$A:$F,4,FALSE)</f>
        <v>4</v>
      </c>
      <c r="L53" t="str">
        <f>VLOOKUP(K53,Categories!$A$1:$C$9,2,FALSE)</f>
        <v>Dairy Products</v>
      </c>
      <c r="M53">
        <f>VLOOKUP(B53,Orders!$A:$E,5,FALSE)</f>
        <v>3</v>
      </c>
      <c r="N53" t="str">
        <f>VLOOKUP(M53,Shipper!$A$1:$C$4,2,FALSE)</f>
        <v>Federal Shipping</v>
      </c>
      <c r="O53" t="str">
        <f>VLOOKUP(H53,Employees!$A$1:$F$11,6,FALSE)</f>
        <v>Janet has a BS degree in chemistry from Boston College). She has also completed a certificate program in food retailing management. Janet was hired as a sales associate and was promoted to sales representative.</v>
      </c>
    </row>
    <row r="54" ht="16.35" spans="1:15">
      <c r="A54" s="10">
        <v>53</v>
      </c>
      <c r="B54" s="11">
        <v>10267</v>
      </c>
      <c r="C54" s="11">
        <v>40</v>
      </c>
      <c r="D54" s="12">
        <v>50</v>
      </c>
      <c r="E54">
        <f>VLOOKUP(B54,Orders!$A:$B,2,FALSE)</f>
        <v>25</v>
      </c>
      <c r="F54" t="str">
        <f>VLOOKUP(E54,Customers!$A:$G,5,FALSE)</f>
        <v>München</v>
      </c>
      <c r="G54" t="str">
        <f>VLOOKUP(E54,Customers!$A:$G,7,FALSE)</f>
        <v>Germany</v>
      </c>
      <c r="H54">
        <f>VLOOKUP(B54,Orders!$A:$C,3,FALSE)</f>
        <v>4</v>
      </c>
      <c r="I54" t="str">
        <f>VLOOKUP(C54,Products!$A:$F,2,FALSE)</f>
        <v>Boston Crab Meat</v>
      </c>
      <c r="J54">
        <f>VLOOKUP(C54,Products!$A:$F,6,FALSE)</f>
        <v>18.4</v>
      </c>
      <c r="K54">
        <f>VLOOKUP(C54,Products!$A:$F,4,FALSE)</f>
        <v>8</v>
      </c>
      <c r="L54" t="str">
        <f>VLOOKUP(K54,Categories!$A$1:$C$9,2,FALSE)</f>
        <v>Seafood</v>
      </c>
      <c r="M54">
        <f>VLOOKUP(B54,Orders!$A:$E,5,FALSE)</f>
        <v>1</v>
      </c>
      <c r="N54" t="str">
        <f>VLOOKUP(M54,Shipper!$A$1:$C$4,2,FALSE)</f>
        <v>Speedy Express</v>
      </c>
      <c r="O54" t="str">
        <f>VLOOKUP(H54,Employees!$A$1:$F$11,6,FALSE)</f>
        <v>Margaret holds a BA in English literature from Concordia College and an MA from the American Institute of Culinary Arts. She was temporarily assigned to the London office before returning to her permanent post in Seattle.</v>
      </c>
    </row>
    <row r="55" ht="16.35" spans="1:15">
      <c r="A55" s="13">
        <v>54</v>
      </c>
      <c r="B55" s="14">
        <v>10267</v>
      </c>
      <c r="C55" s="14">
        <v>59</v>
      </c>
      <c r="D55" s="15">
        <v>70</v>
      </c>
      <c r="E55">
        <f>VLOOKUP(B55,Orders!$A:$B,2,FALSE)</f>
        <v>25</v>
      </c>
      <c r="F55" t="str">
        <f>VLOOKUP(E55,Customers!$A:$G,5,FALSE)</f>
        <v>München</v>
      </c>
      <c r="G55" t="str">
        <f>VLOOKUP(E55,Customers!$A:$G,7,FALSE)</f>
        <v>Germany</v>
      </c>
      <c r="H55">
        <f>VLOOKUP(B55,Orders!$A:$C,3,FALSE)</f>
        <v>4</v>
      </c>
      <c r="I55" t="str">
        <f>VLOOKUP(C55,Products!$A:$F,2,FALSE)</f>
        <v>Raclette Courdavault</v>
      </c>
      <c r="J55">
        <f>VLOOKUP(C55,Products!$A:$F,6,FALSE)</f>
        <v>55</v>
      </c>
      <c r="K55">
        <f>VLOOKUP(C55,Products!$A:$F,4,FALSE)</f>
        <v>4</v>
      </c>
      <c r="L55" t="str">
        <f>VLOOKUP(K55,Categories!$A$1:$C$9,2,FALSE)</f>
        <v>Dairy Products</v>
      </c>
      <c r="M55">
        <f>VLOOKUP(B55,Orders!$A:$E,5,FALSE)</f>
        <v>1</v>
      </c>
      <c r="N55" t="str">
        <f>VLOOKUP(M55,Shipper!$A$1:$C$4,2,FALSE)</f>
        <v>Speedy Express</v>
      </c>
      <c r="O55" t="str">
        <f>VLOOKUP(H55,Employees!$A$1:$F$11,6,FALSE)</f>
        <v>Margaret holds a BA in English literature from Concordia College and an MA from the American Institute of Culinary Arts. She was temporarily assigned to the London office before returning to her permanent post in Seattle.</v>
      </c>
    </row>
    <row r="56" ht="16.35" spans="1:15">
      <c r="A56" s="10">
        <v>55</v>
      </c>
      <c r="B56" s="11">
        <v>10267</v>
      </c>
      <c r="C56" s="11">
        <v>76</v>
      </c>
      <c r="D56" s="12">
        <v>15</v>
      </c>
      <c r="E56">
        <f>VLOOKUP(B56,Orders!$A:$B,2,FALSE)</f>
        <v>25</v>
      </c>
      <c r="F56" t="str">
        <f>VLOOKUP(E56,Customers!$A:$G,5,FALSE)</f>
        <v>München</v>
      </c>
      <c r="G56" t="str">
        <f>VLOOKUP(E56,Customers!$A:$G,7,FALSE)</f>
        <v>Germany</v>
      </c>
      <c r="H56">
        <f>VLOOKUP(B56,Orders!$A:$C,3,FALSE)</f>
        <v>4</v>
      </c>
      <c r="I56" t="str">
        <f>VLOOKUP(C56,Products!$A:$F,2,FALSE)</f>
        <v>Lakkalikööri</v>
      </c>
      <c r="J56">
        <f>VLOOKUP(C56,Products!$A:$F,6,FALSE)</f>
        <v>18</v>
      </c>
      <c r="K56">
        <f>VLOOKUP(C56,Products!$A:$F,4,FALSE)</f>
        <v>1</v>
      </c>
      <c r="L56" t="str">
        <f>VLOOKUP(K56,Categories!$A$1:$C$9,2,FALSE)</f>
        <v>Beverages</v>
      </c>
      <c r="M56">
        <f>VLOOKUP(B56,Orders!$A:$E,5,FALSE)</f>
        <v>1</v>
      </c>
      <c r="N56" t="str">
        <f>VLOOKUP(M56,Shipper!$A$1:$C$4,2,FALSE)</f>
        <v>Speedy Express</v>
      </c>
      <c r="O56" t="str">
        <f>VLOOKUP(H56,Employees!$A$1:$F$11,6,FALSE)</f>
        <v>Margaret holds a BA in English literature from Concordia College and an MA from the American Institute of Culinary Arts. She was temporarily assigned to the London office before returning to her permanent post in Seattle.</v>
      </c>
    </row>
    <row r="57" ht="16.35" spans="1:15">
      <c r="A57" s="13">
        <v>56</v>
      </c>
      <c r="B57" s="14">
        <v>10268</v>
      </c>
      <c r="C57" s="14">
        <v>29</v>
      </c>
      <c r="D57" s="15">
        <v>10</v>
      </c>
      <c r="E57">
        <f>VLOOKUP(B57,Orders!$A:$B,2,FALSE)</f>
        <v>33</v>
      </c>
      <c r="F57" t="str">
        <f>VLOOKUP(E57,Customers!$A:$G,5,FALSE)</f>
        <v>Caracas</v>
      </c>
      <c r="G57" t="str">
        <f>VLOOKUP(E57,Customers!$A:$G,7,FALSE)</f>
        <v>Venezuela</v>
      </c>
      <c r="H57">
        <f>VLOOKUP(B57,Orders!$A:$C,3,FALSE)</f>
        <v>8</v>
      </c>
      <c r="I57" t="str">
        <f>VLOOKUP(C57,Products!$A:$F,2,FALSE)</f>
        <v>Thüringer Rostbratwurst</v>
      </c>
      <c r="J57">
        <f>VLOOKUP(C57,Products!$A:$F,6,FALSE)</f>
        <v>123.79</v>
      </c>
      <c r="K57">
        <f>VLOOKUP(C57,Products!$A:$F,4,FALSE)</f>
        <v>6</v>
      </c>
      <c r="L57" t="str">
        <f>VLOOKUP(K57,Categories!$A$1:$C$9,2,FALSE)</f>
        <v>Meat/Poultry</v>
      </c>
      <c r="M57">
        <f>VLOOKUP(B57,Orders!$A:$E,5,FALSE)</f>
        <v>3</v>
      </c>
      <c r="N57" t="str">
        <f>VLOOKUP(M57,Shipper!$A$1:$C$4,2,FALSE)</f>
        <v>Federal Shipping</v>
      </c>
      <c r="O57" t="str">
        <f>VLOOKUP(H57,Employees!$A$1:$F$11,6,FALSE)</f>
        <v>Laura received a BA in psychology from the University of Washington. She has also completed a course in business French. She reads and writes French.</v>
      </c>
    </row>
    <row r="58" ht="16.35" spans="1:15">
      <c r="A58" s="10">
        <v>57</v>
      </c>
      <c r="B58" s="11">
        <v>10268</v>
      </c>
      <c r="C58" s="11">
        <v>72</v>
      </c>
      <c r="D58" s="12">
        <v>4</v>
      </c>
      <c r="E58">
        <f>VLOOKUP(B58,Orders!$A:$B,2,FALSE)</f>
        <v>33</v>
      </c>
      <c r="F58" t="str">
        <f>VLOOKUP(E58,Customers!$A:$G,5,FALSE)</f>
        <v>Caracas</v>
      </c>
      <c r="G58" t="str">
        <f>VLOOKUP(E58,Customers!$A:$G,7,FALSE)</f>
        <v>Venezuela</v>
      </c>
      <c r="H58">
        <f>VLOOKUP(B58,Orders!$A:$C,3,FALSE)</f>
        <v>8</v>
      </c>
      <c r="I58" t="str">
        <f>VLOOKUP(C58,Products!$A:$F,2,FALSE)</f>
        <v>Mozzarella di Giovanni</v>
      </c>
      <c r="J58">
        <f>VLOOKUP(C58,Products!$A:$F,6,FALSE)</f>
        <v>34.8</v>
      </c>
      <c r="K58">
        <f>VLOOKUP(C58,Products!$A:$F,4,FALSE)</f>
        <v>4</v>
      </c>
      <c r="L58" t="str">
        <f>VLOOKUP(K58,Categories!$A$1:$C$9,2,FALSE)</f>
        <v>Dairy Products</v>
      </c>
      <c r="M58">
        <f>VLOOKUP(B58,Orders!$A:$E,5,FALSE)</f>
        <v>3</v>
      </c>
      <c r="N58" t="str">
        <f>VLOOKUP(M58,Shipper!$A$1:$C$4,2,FALSE)</f>
        <v>Federal Shipping</v>
      </c>
      <c r="O58" t="str">
        <f>VLOOKUP(H58,Employees!$A$1:$F$11,6,FALSE)</f>
        <v>Laura received a BA in psychology from the University of Washington. She has also completed a course in business French. She reads and writes French.</v>
      </c>
    </row>
    <row r="59" ht="16.35" spans="1:15">
      <c r="A59" s="13">
        <v>58</v>
      </c>
      <c r="B59" s="14">
        <v>10269</v>
      </c>
      <c r="C59" s="14">
        <v>33</v>
      </c>
      <c r="D59" s="15">
        <v>60</v>
      </c>
      <c r="E59">
        <f>VLOOKUP(B59,Orders!$A:$B,2,FALSE)</f>
        <v>89</v>
      </c>
      <c r="F59" t="str">
        <f>VLOOKUP(E59,Customers!$A:$G,5,FALSE)</f>
        <v>Seattle</v>
      </c>
      <c r="G59" t="str">
        <f>VLOOKUP(E59,Customers!$A:$G,7,FALSE)</f>
        <v>USA</v>
      </c>
      <c r="H59">
        <f>VLOOKUP(B59,Orders!$A:$C,3,FALSE)</f>
        <v>5</v>
      </c>
      <c r="I59" t="str">
        <f>VLOOKUP(C59,Products!$A:$F,2,FALSE)</f>
        <v>Geitost</v>
      </c>
      <c r="J59">
        <f>VLOOKUP(C59,Products!$A:$F,6,FALSE)</f>
        <v>2.5</v>
      </c>
      <c r="K59">
        <f>VLOOKUP(C59,Products!$A:$F,4,FALSE)</f>
        <v>4</v>
      </c>
      <c r="L59" t="str">
        <f>VLOOKUP(K59,Categories!$A$1:$C$9,2,FALSE)</f>
        <v>Dairy Products</v>
      </c>
      <c r="M59">
        <f>VLOOKUP(B59,Orders!$A:$E,5,FALSE)</f>
        <v>1</v>
      </c>
      <c r="N59" t="str">
        <f>VLOOKUP(M59,Shipper!$A$1:$C$4,2,FALSE)</f>
        <v>Speedy Express</v>
      </c>
      <c r="O59" t="str">
        <f>VLOOKUP(H59,Employees!$A$1:$F$11,6,FALSE)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60" ht="16.35" spans="1:15">
      <c r="A60" s="10">
        <v>59</v>
      </c>
      <c r="B60" s="11">
        <v>10269</v>
      </c>
      <c r="C60" s="11">
        <v>72</v>
      </c>
      <c r="D60" s="12">
        <v>20</v>
      </c>
      <c r="E60">
        <f>VLOOKUP(B60,Orders!$A:$B,2,FALSE)</f>
        <v>89</v>
      </c>
      <c r="F60" t="str">
        <f>VLOOKUP(E60,Customers!$A:$G,5,FALSE)</f>
        <v>Seattle</v>
      </c>
      <c r="G60" t="str">
        <f>VLOOKUP(E60,Customers!$A:$G,7,FALSE)</f>
        <v>USA</v>
      </c>
      <c r="H60">
        <f>VLOOKUP(B60,Orders!$A:$C,3,FALSE)</f>
        <v>5</v>
      </c>
      <c r="I60" t="str">
        <f>VLOOKUP(C60,Products!$A:$F,2,FALSE)</f>
        <v>Mozzarella di Giovanni</v>
      </c>
      <c r="J60">
        <f>VLOOKUP(C60,Products!$A:$F,6,FALSE)</f>
        <v>34.8</v>
      </c>
      <c r="K60">
        <f>VLOOKUP(C60,Products!$A:$F,4,FALSE)</f>
        <v>4</v>
      </c>
      <c r="L60" t="str">
        <f>VLOOKUP(K60,Categories!$A$1:$C$9,2,FALSE)</f>
        <v>Dairy Products</v>
      </c>
      <c r="M60">
        <f>VLOOKUP(B60,Orders!$A:$E,5,FALSE)</f>
        <v>1</v>
      </c>
      <c r="N60" t="str">
        <f>VLOOKUP(M60,Shipper!$A$1:$C$4,2,FALSE)</f>
        <v>Speedy Express</v>
      </c>
      <c r="O60" t="str">
        <f>VLOOKUP(H60,Employees!$A$1:$F$11,6,FALSE)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61" ht="16.35" spans="1:15">
      <c r="A61" s="13">
        <v>60</v>
      </c>
      <c r="B61" s="14">
        <v>10270</v>
      </c>
      <c r="C61" s="14">
        <v>36</v>
      </c>
      <c r="D61" s="15">
        <v>30</v>
      </c>
      <c r="E61">
        <f>VLOOKUP(B61,Orders!$A:$B,2,FALSE)</f>
        <v>87</v>
      </c>
      <c r="F61" t="str">
        <f>VLOOKUP(E61,Customers!$A:$G,5,FALSE)</f>
        <v>Oulu</v>
      </c>
      <c r="G61" t="str">
        <f>VLOOKUP(E61,Customers!$A:$G,7,FALSE)</f>
        <v>Finland</v>
      </c>
      <c r="H61">
        <f>VLOOKUP(B61,Orders!$A:$C,3,FALSE)</f>
        <v>1</v>
      </c>
      <c r="I61" t="str">
        <f>VLOOKUP(C61,Products!$A:$F,2,FALSE)</f>
        <v>Inlagd Sill</v>
      </c>
      <c r="J61">
        <f>VLOOKUP(C61,Products!$A:$F,6,FALSE)</f>
        <v>19</v>
      </c>
      <c r="K61">
        <f>VLOOKUP(C61,Products!$A:$F,4,FALSE)</f>
        <v>8</v>
      </c>
      <c r="L61" t="str">
        <f>VLOOKUP(K61,Categories!$A$1:$C$9,2,FALSE)</f>
        <v>Seafood</v>
      </c>
      <c r="M61">
        <f>VLOOKUP(B61,Orders!$A:$E,5,FALSE)</f>
        <v>1</v>
      </c>
      <c r="N61" t="str">
        <f>VLOOKUP(M61,Shipper!$A$1:$C$4,2,FALSE)</f>
        <v>Speedy Express</v>
      </c>
      <c r="O61" t="str">
        <f>VLOOKUP(H61,Employees!$A$1:$F$11,6,FALSE)</f>
        <v>Education includes a BA in psychology from Colorado State University. She also completed (The Art of the Cold Call). Nancy is a member of 'Toastmasters International'.</v>
      </c>
    </row>
    <row r="62" ht="16.35" spans="1:15">
      <c r="A62" s="10">
        <v>61</v>
      </c>
      <c r="B62" s="11">
        <v>10270</v>
      </c>
      <c r="C62" s="11">
        <v>43</v>
      </c>
      <c r="D62" s="12">
        <v>25</v>
      </c>
      <c r="E62">
        <f>VLOOKUP(B62,Orders!$A:$B,2,FALSE)</f>
        <v>87</v>
      </c>
      <c r="F62" t="str">
        <f>VLOOKUP(E62,Customers!$A:$G,5,FALSE)</f>
        <v>Oulu</v>
      </c>
      <c r="G62" t="str">
        <f>VLOOKUP(E62,Customers!$A:$G,7,FALSE)</f>
        <v>Finland</v>
      </c>
      <c r="H62">
        <f>VLOOKUP(B62,Orders!$A:$C,3,FALSE)</f>
        <v>1</v>
      </c>
      <c r="I62" t="str">
        <f>VLOOKUP(C62,Products!$A:$F,2,FALSE)</f>
        <v>Ipoh Coffee</v>
      </c>
      <c r="J62">
        <f>VLOOKUP(C62,Products!$A:$F,6,FALSE)</f>
        <v>46</v>
      </c>
      <c r="K62">
        <f>VLOOKUP(C62,Products!$A:$F,4,FALSE)</f>
        <v>1</v>
      </c>
      <c r="L62" t="str">
        <f>VLOOKUP(K62,Categories!$A$1:$C$9,2,FALSE)</f>
        <v>Beverages</v>
      </c>
      <c r="M62">
        <f>VLOOKUP(B62,Orders!$A:$E,5,FALSE)</f>
        <v>1</v>
      </c>
      <c r="N62" t="str">
        <f>VLOOKUP(M62,Shipper!$A$1:$C$4,2,FALSE)</f>
        <v>Speedy Express</v>
      </c>
      <c r="O62" t="str">
        <f>VLOOKUP(H62,Employees!$A$1:$F$11,6,FALSE)</f>
        <v>Education includes a BA in psychology from Colorado State University. She also completed (The Art of the Cold Call). Nancy is a member of 'Toastmasters International'.</v>
      </c>
    </row>
    <row r="63" ht="16.35" spans="1:15">
      <c r="A63" s="13">
        <v>62</v>
      </c>
      <c r="B63" s="14">
        <v>10271</v>
      </c>
      <c r="C63" s="14">
        <v>33</v>
      </c>
      <c r="D63" s="15">
        <v>24</v>
      </c>
      <c r="E63">
        <f>VLOOKUP(B63,Orders!$A:$B,2,FALSE)</f>
        <v>75</v>
      </c>
      <c r="F63" t="str">
        <f>VLOOKUP(E63,Customers!$A:$G,5,FALSE)</f>
        <v>Lander</v>
      </c>
      <c r="G63" t="str">
        <f>VLOOKUP(E63,Customers!$A:$G,7,FALSE)</f>
        <v>USA</v>
      </c>
      <c r="H63">
        <f>VLOOKUP(B63,Orders!$A:$C,3,FALSE)</f>
        <v>6</v>
      </c>
      <c r="I63" t="str">
        <f>VLOOKUP(C63,Products!$A:$F,2,FALSE)</f>
        <v>Geitost</v>
      </c>
      <c r="J63">
        <f>VLOOKUP(C63,Products!$A:$F,6,FALSE)</f>
        <v>2.5</v>
      </c>
      <c r="K63">
        <f>VLOOKUP(C63,Products!$A:$F,4,FALSE)</f>
        <v>4</v>
      </c>
      <c r="L63" t="str">
        <f>VLOOKUP(K63,Categories!$A$1:$C$9,2,FALSE)</f>
        <v>Dairy Products</v>
      </c>
      <c r="M63">
        <f>VLOOKUP(B63,Orders!$A:$E,5,FALSE)</f>
        <v>2</v>
      </c>
      <c r="N63" t="str">
        <f>VLOOKUP(M63,Shipper!$A$1:$C$4,2,FALSE)</f>
        <v>United Package</v>
      </c>
      <c r="O63" t="str">
        <f>VLOOKUP(H63,Employees!$A$1:$F$11,6,FALSE)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4" ht="16.35" spans="1:15">
      <c r="A64" s="10">
        <v>63</v>
      </c>
      <c r="B64" s="11">
        <v>10272</v>
      </c>
      <c r="C64" s="11">
        <v>20</v>
      </c>
      <c r="D64" s="12">
        <v>6</v>
      </c>
      <c r="E64">
        <f>VLOOKUP(B64,Orders!$A:$B,2,FALSE)</f>
        <v>65</v>
      </c>
      <c r="F64" t="str">
        <f>VLOOKUP(E64,Customers!$A:$G,5,FALSE)</f>
        <v>Albuquerque</v>
      </c>
      <c r="G64" t="str">
        <f>VLOOKUP(E64,Customers!$A:$G,7,FALSE)</f>
        <v>USA</v>
      </c>
      <c r="H64">
        <f>VLOOKUP(B64,Orders!$A:$C,3,FALSE)</f>
        <v>6</v>
      </c>
      <c r="I64" t="str">
        <f>VLOOKUP(C64,Products!$A:$F,2,FALSE)</f>
        <v>Sir Rodney's Marmalade</v>
      </c>
      <c r="J64">
        <f>VLOOKUP(C64,Products!$A:$F,6,FALSE)</f>
        <v>81</v>
      </c>
      <c r="K64">
        <f>VLOOKUP(C64,Products!$A:$F,4,FALSE)</f>
        <v>3</v>
      </c>
      <c r="L64" t="str">
        <f>VLOOKUP(K64,Categories!$A$1:$C$9,2,FALSE)</f>
        <v>Confections</v>
      </c>
      <c r="M64">
        <f>VLOOKUP(B64,Orders!$A:$E,5,FALSE)</f>
        <v>2</v>
      </c>
      <c r="N64" t="str">
        <f>VLOOKUP(M64,Shipper!$A$1:$C$4,2,FALSE)</f>
        <v>United Package</v>
      </c>
      <c r="O64" t="str">
        <f>VLOOKUP(H64,Employees!$A$1:$F$11,6,FALSE)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5" ht="16.35" spans="1:15">
      <c r="A65" s="13">
        <v>64</v>
      </c>
      <c r="B65" s="14">
        <v>10272</v>
      </c>
      <c r="C65" s="14">
        <v>31</v>
      </c>
      <c r="D65" s="15">
        <v>40</v>
      </c>
      <c r="E65">
        <f>VLOOKUP(B65,Orders!$A:$B,2,FALSE)</f>
        <v>65</v>
      </c>
      <c r="F65" t="str">
        <f>VLOOKUP(E65,Customers!$A:$G,5,FALSE)</f>
        <v>Albuquerque</v>
      </c>
      <c r="G65" t="str">
        <f>VLOOKUP(E65,Customers!$A:$G,7,FALSE)</f>
        <v>USA</v>
      </c>
      <c r="H65">
        <f>VLOOKUP(B65,Orders!$A:$C,3,FALSE)</f>
        <v>6</v>
      </c>
      <c r="I65" t="str">
        <f>VLOOKUP(C65,Products!$A:$F,2,FALSE)</f>
        <v>Gorgonzola Telino</v>
      </c>
      <c r="J65">
        <f>VLOOKUP(C65,Products!$A:$F,6,FALSE)</f>
        <v>12.5</v>
      </c>
      <c r="K65">
        <f>VLOOKUP(C65,Products!$A:$F,4,FALSE)</f>
        <v>4</v>
      </c>
      <c r="L65" t="str">
        <f>VLOOKUP(K65,Categories!$A$1:$C$9,2,FALSE)</f>
        <v>Dairy Products</v>
      </c>
      <c r="M65">
        <f>VLOOKUP(B65,Orders!$A:$E,5,FALSE)</f>
        <v>2</v>
      </c>
      <c r="N65" t="str">
        <f>VLOOKUP(M65,Shipper!$A$1:$C$4,2,FALSE)</f>
        <v>United Package</v>
      </c>
      <c r="O65" t="str">
        <f>VLOOKUP(H65,Employees!$A$1:$F$11,6,FALSE)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6" ht="16.35" spans="1:15">
      <c r="A66" s="10">
        <v>65</v>
      </c>
      <c r="B66" s="11">
        <v>10272</v>
      </c>
      <c r="C66" s="11">
        <v>72</v>
      </c>
      <c r="D66" s="12">
        <v>24</v>
      </c>
      <c r="E66">
        <f>VLOOKUP(B66,Orders!$A:$B,2,FALSE)</f>
        <v>65</v>
      </c>
      <c r="F66" t="str">
        <f>VLOOKUP(E66,Customers!$A:$G,5,FALSE)</f>
        <v>Albuquerque</v>
      </c>
      <c r="G66" t="str">
        <f>VLOOKUP(E66,Customers!$A:$G,7,FALSE)</f>
        <v>USA</v>
      </c>
      <c r="H66">
        <f>VLOOKUP(B66,Orders!$A:$C,3,FALSE)</f>
        <v>6</v>
      </c>
      <c r="I66" t="str">
        <f>VLOOKUP(C66,Products!$A:$F,2,FALSE)</f>
        <v>Mozzarella di Giovanni</v>
      </c>
      <c r="J66">
        <f>VLOOKUP(C66,Products!$A:$F,6,FALSE)</f>
        <v>34.8</v>
      </c>
      <c r="K66">
        <f>VLOOKUP(C66,Products!$A:$F,4,FALSE)</f>
        <v>4</v>
      </c>
      <c r="L66" t="str">
        <f>VLOOKUP(K66,Categories!$A$1:$C$9,2,FALSE)</f>
        <v>Dairy Products</v>
      </c>
      <c r="M66">
        <f>VLOOKUP(B66,Orders!$A:$E,5,FALSE)</f>
        <v>2</v>
      </c>
      <c r="N66" t="str">
        <f>VLOOKUP(M66,Shipper!$A$1:$C$4,2,FALSE)</f>
        <v>United Package</v>
      </c>
      <c r="O66" t="str">
        <f>VLOOKUP(H66,Employees!$A$1:$F$11,6,FALSE)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67" ht="16.35" spans="1:15">
      <c r="A67" s="13">
        <v>66</v>
      </c>
      <c r="B67" s="14">
        <v>10273</v>
      </c>
      <c r="C67" s="14">
        <v>10</v>
      </c>
      <c r="D67" s="15">
        <v>24</v>
      </c>
      <c r="E67">
        <f>VLOOKUP(B67,Orders!$A:$B,2,FALSE)</f>
        <v>63</v>
      </c>
      <c r="F67" t="str">
        <f>VLOOKUP(E67,Customers!$A:$G,5,FALSE)</f>
        <v>Cunewalde</v>
      </c>
      <c r="G67" t="str">
        <f>VLOOKUP(E67,Customers!$A:$G,7,FALSE)</f>
        <v>Germany</v>
      </c>
      <c r="H67">
        <f>VLOOKUP(B67,Orders!$A:$C,3,FALSE)</f>
        <v>3</v>
      </c>
      <c r="I67" t="str">
        <f>VLOOKUP(C67,Products!$A:$F,2,FALSE)</f>
        <v>Ikura</v>
      </c>
      <c r="J67">
        <f>VLOOKUP(C67,Products!$A:$F,6,FALSE)</f>
        <v>31</v>
      </c>
      <c r="K67">
        <f>VLOOKUP(C67,Products!$A:$F,4,FALSE)</f>
        <v>8</v>
      </c>
      <c r="L67" t="str">
        <f>VLOOKUP(K67,Categories!$A$1:$C$9,2,FALSE)</f>
        <v>Seafood</v>
      </c>
      <c r="M67">
        <f>VLOOKUP(B67,Orders!$A:$E,5,FALSE)</f>
        <v>3</v>
      </c>
      <c r="N67" t="str">
        <f>VLOOKUP(M67,Shipper!$A$1:$C$4,2,FALSE)</f>
        <v>Federal Shipping</v>
      </c>
      <c r="O67" t="str">
        <f>VLOOKUP(H67,Employees!$A$1:$F$11,6,FALSE)</f>
        <v>Janet has a BS degree in chemistry from Boston College). She has also completed a certificate program in food retailing management. Janet was hired as a sales associate and was promoted to sales representative.</v>
      </c>
    </row>
    <row r="68" ht="16.35" spans="1:15">
      <c r="A68" s="10">
        <v>67</v>
      </c>
      <c r="B68" s="11">
        <v>10273</v>
      </c>
      <c r="C68" s="11">
        <v>31</v>
      </c>
      <c r="D68" s="12">
        <v>15</v>
      </c>
      <c r="E68">
        <f>VLOOKUP(B68,Orders!$A:$B,2,FALSE)</f>
        <v>63</v>
      </c>
      <c r="F68" t="str">
        <f>VLOOKUP(E68,Customers!$A:$G,5,FALSE)</f>
        <v>Cunewalde</v>
      </c>
      <c r="G68" t="str">
        <f>VLOOKUP(E68,Customers!$A:$G,7,FALSE)</f>
        <v>Germany</v>
      </c>
      <c r="H68">
        <f>VLOOKUP(B68,Orders!$A:$C,3,FALSE)</f>
        <v>3</v>
      </c>
      <c r="I68" t="str">
        <f>VLOOKUP(C68,Products!$A:$F,2,FALSE)</f>
        <v>Gorgonzola Telino</v>
      </c>
      <c r="J68">
        <f>VLOOKUP(C68,Products!$A:$F,6,FALSE)</f>
        <v>12.5</v>
      </c>
      <c r="K68">
        <f>VLOOKUP(C68,Products!$A:$F,4,FALSE)</f>
        <v>4</v>
      </c>
      <c r="L68" t="str">
        <f>VLOOKUP(K68,Categories!$A$1:$C$9,2,FALSE)</f>
        <v>Dairy Products</v>
      </c>
      <c r="M68">
        <f>VLOOKUP(B68,Orders!$A:$E,5,FALSE)</f>
        <v>3</v>
      </c>
      <c r="N68" t="str">
        <f>VLOOKUP(M68,Shipper!$A$1:$C$4,2,FALSE)</f>
        <v>Federal Shipping</v>
      </c>
      <c r="O68" t="str">
        <f>VLOOKUP(H68,Employees!$A$1:$F$11,6,FALSE)</f>
        <v>Janet has a BS degree in chemistry from Boston College). She has also completed a certificate program in food retailing management. Janet was hired as a sales associate and was promoted to sales representative.</v>
      </c>
    </row>
    <row r="69" ht="16.35" spans="1:15">
      <c r="A69" s="13">
        <v>68</v>
      </c>
      <c r="B69" s="14">
        <v>10273</v>
      </c>
      <c r="C69" s="14">
        <v>33</v>
      </c>
      <c r="D69" s="15">
        <v>20</v>
      </c>
      <c r="E69">
        <f>VLOOKUP(B69,Orders!$A:$B,2,FALSE)</f>
        <v>63</v>
      </c>
      <c r="F69" t="str">
        <f>VLOOKUP(E69,Customers!$A:$G,5,FALSE)</f>
        <v>Cunewalde</v>
      </c>
      <c r="G69" t="str">
        <f>VLOOKUP(E69,Customers!$A:$G,7,FALSE)</f>
        <v>Germany</v>
      </c>
      <c r="H69">
        <f>VLOOKUP(B69,Orders!$A:$C,3,FALSE)</f>
        <v>3</v>
      </c>
      <c r="I69" t="str">
        <f>VLOOKUP(C69,Products!$A:$F,2,FALSE)</f>
        <v>Geitost</v>
      </c>
      <c r="J69">
        <f>VLOOKUP(C69,Products!$A:$F,6,FALSE)</f>
        <v>2.5</v>
      </c>
      <c r="K69">
        <f>VLOOKUP(C69,Products!$A:$F,4,FALSE)</f>
        <v>4</v>
      </c>
      <c r="L69" t="str">
        <f>VLOOKUP(K69,Categories!$A$1:$C$9,2,FALSE)</f>
        <v>Dairy Products</v>
      </c>
      <c r="M69">
        <f>VLOOKUP(B69,Orders!$A:$E,5,FALSE)</f>
        <v>3</v>
      </c>
      <c r="N69" t="str">
        <f>VLOOKUP(M69,Shipper!$A$1:$C$4,2,FALSE)</f>
        <v>Federal Shipping</v>
      </c>
      <c r="O69" t="str">
        <f>VLOOKUP(H69,Employees!$A$1:$F$11,6,FALSE)</f>
        <v>Janet has a BS degree in chemistry from Boston College). She has also completed a certificate program in food retailing management. Janet was hired as a sales associate and was promoted to sales representative.</v>
      </c>
    </row>
    <row r="70" ht="16.35" spans="1:15">
      <c r="A70" s="10">
        <v>69</v>
      </c>
      <c r="B70" s="11">
        <v>10273</v>
      </c>
      <c r="C70" s="11">
        <v>40</v>
      </c>
      <c r="D70" s="12">
        <v>60</v>
      </c>
      <c r="E70">
        <f>VLOOKUP(B70,Orders!$A:$B,2,FALSE)</f>
        <v>63</v>
      </c>
      <c r="F70" t="str">
        <f>VLOOKUP(E70,Customers!$A:$G,5,FALSE)</f>
        <v>Cunewalde</v>
      </c>
      <c r="G70" t="str">
        <f>VLOOKUP(E70,Customers!$A:$G,7,FALSE)</f>
        <v>Germany</v>
      </c>
      <c r="H70">
        <f>VLOOKUP(B70,Orders!$A:$C,3,FALSE)</f>
        <v>3</v>
      </c>
      <c r="I70" t="str">
        <f>VLOOKUP(C70,Products!$A:$F,2,FALSE)</f>
        <v>Boston Crab Meat</v>
      </c>
      <c r="J70">
        <f>VLOOKUP(C70,Products!$A:$F,6,FALSE)</f>
        <v>18.4</v>
      </c>
      <c r="K70">
        <f>VLOOKUP(C70,Products!$A:$F,4,FALSE)</f>
        <v>8</v>
      </c>
      <c r="L70" t="str">
        <f>VLOOKUP(K70,Categories!$A$1:$C$9,2,FALSE)</f>
        <v>Seafood</v>
      </c>
      <c r="M70">
        <f>VLOOKUP(B70,Orders!$A:$E,5,FALSE)</f>
        <v>3</v>
      </c>
      <c r="N70" t="str">
        <f>VLOOKUP(M70,Shipper!$A$1:$C$4,2,FALSE)</f>
        <v>Federal Shipping</v>
      </c>
      <c r="O70" t="str">
        <f>VLOOKUP(H70,Employees!$A$1:$F$11,6,FALSE)</f>
        <v>Janet has a BS degree in chemistry from Boston College). She has also completed a certificate program in food retailing management. Janet was hired as a sales associate and was promoted to sales representative.</v>
      </c>
    </row>
    <row r="71" ht="16.35" spans="1:15">
      <c r="A71" s="13">
        <v>70</v>
      </c>
      <c r="B71" s="14">
        <v>10273</v>
      </c>
      <c r="C71" s="14">
        <v>76</v>
      </c>
      <c r="D71" s="15">
        <v>33</v>
      </c>
      <c r="E71">
        <f>VLOOKUP(B71,Orders!$A:$B,2,FALSE)</f>
        <v>63</v>
      </c>
      <c r="F71" t="str">
        <f>VLOOKUP(E71,Customers!$A:$G,5,FALSE)</f>
        <v>Cunewalde</v>
      </c>
      <c r="G71" t="str">
        <f>VLOOKUP(E71,Customers!$A:$G,7,FALSE)</f>
        <v>Germany</v>
      </c>
      <c r="H71">
        <f>VLOOKUP(B71,Orders!$A:$C,3,FALSE)</f>
        <v>3</v>
      </c>
      <c r="I71" t="str">
        <f>VLOOKUP(C71,Products!$A:$F,2,FALSE)</f>
        <v>Lakkalikööri</v>
      </c>
      <c r="J71">
        <f>VLOOKUP(C71,Products!$A:$F,6,FALSE)</f>
        <v>18</v>
      </c>
      <c r="K71">
        <f>VLOOKUP(C71,Products!$A:$F,4,FALSE)</f>
        <v>1</v>
      </c>
      <c r="L71" t="str">
        <f>VLOOKUP(K71,Categories!$A$1:$C$9,2,FALSE)</f>
        <v>Beverages</v>
      </c>
      <c r="M71">
        <f>VLOOKUP(B71,Orders!$A:$E,5,FALSE)</f>
        <v>3</v>
      </c>
      <c r="N71" t="str">
        <f>VLOOKUP(M71,Shipper!$A$1:$C$4,2,FALSE)</f>
        <v>Federal Shipping</v>
      </c>
      <c r="O71" t="str">
        <f>VLOOKUP(H71,Employees!$A$1:$F$11,6,FALSE)</f>
        <v>Janet has a BS degree in chemistry from Boston College). She has also completed a certificate program in food retailing management. Janet was hired as a sales associate and was promoted to sales representative.</v>
      </c>
    </row>
    <row r="72" ht="16.35" spans="1:15">
      <c r="A72" s="10">
        <v>71</v>
      </c>
      <c r="B72" s="11">
        <v>10274</v>
      </c>
      <c r="C72" s="11">
        <v>71</v>
      </c>
      <c r="D72" s="12">
        <v>20</v>
      </c>
      <c r="E72">
        <f>VLOOKUP(B72,Orders!$A:$B,2,FALSE)</f>
        <v>85</v>
      </c>
      <c r="F72" t="str">
        <f>VLOOKUP(E72,Customers!$A:$G,5,FALSE)</f>
        <v>Reims</v>
      </c>
      <c r="G72" t="str">
        <f>VLOOKUP(E72,Customers!$A:$G,7,FALSE)</f>
        <v>France</v>
      </c>
      <c r="H72">
        <f>VLOOKUP(B72,Orders!$A:$C,3,FALSE)</f>
        <v>6</v>
      </c>
      <c r="I72" t="str">
        <f>VLOOKUP(C72,Products!$A:$F,2,FALSE)</f>
        <v>Fløtemysost</v>
      </c>
      <c r="J72">
        <f>VLOOKUP(C72,Products!$A:$F,6,FALSE)</f>
        <v>21.5</v>
      </c>
      <c r="K72">
        <f>VLOOKUP(C72,Products!$A:$F,4,FALSE)</f>
        <v>4</v>
      </c>
      <c r="L72" t="str">
        <f>VLOOKUP(K72,Categories!$A$1:$C$9,2,FALSE)</f>
        <v>Dairy Products</v>
      </c>
      <c r="M72">
        <f>VLOOKUP(B72,Orders!$A:$E,5,FALSE)</f>
        <v>1</v>
      </c>
      <c r="N72" t="str">
        <f>VLOOKUP(M72,Shipper!$A$1:$C$4,2,FALSE)</f>
        <v>Speedy Express</v>
      </c>
      <c r="O72" t="str">
        <f>VLOOKUP(H72,Employees!$A$1:$F$11,6,FALSE)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73" ht="16.35" spans="1:15">
      <c r="A73" s="13">
        <v>72</v>
      </c>
      <c r="B73" s="14">
        <v>10274</v>
      </c>
      <c r="C73" s="14">
        <v>72</v>
      </c>
      <c r="D73" s="15">
        <v>7</v>
      </c>
      <c r="E73">
        <f>VLOOKUP(B73,Orders!$A:$B,2,FALSE)</f>
        <v>85</v>
      </c>
      <c r="F73" t="str">
        <f>VLOOKUP(E73,Customers!$A:$G,5,FALSE)</f>
        <v>Reims</v>
      </c>
      <c r="G73" t="str">
        <f>VLOOKUP(E73,Customers!$A:$G,7,FALSE)</f>
        <v>France</v>
      </c>
      <c r="H73">
        <f>VLOOKUP(B73,Orders!$A:$C,3,FALSE)</f>
        <v>6</v>
      </c>
      <c r="I73" t="str">
        <f>VLOOKUP(C73,Products!$A:$F,2,FALSE)</f>
        <v>Mozzarella di Giovanni</v>
      </c>
      <c r="J73">
        <f>VLOOKUP(C73,Products!$A:$F,6,FALSE)</f>
        <v>34.8</v>
      </c>
      <c r="K73">
        <f>VLOOKUP(C73,Products!$A:$F,4,FALSE)</f>
        <v>4</v>
      </c>
      <c r="L73" t="str">
        <f>VLOOKUP(K73,Categories!$A$1:$C$9,2,FALSE)</f>
        <v>Dairy Products</v>
      </c>
      <c r="M73">
        <f>VLOOKUP(B73,Orders!$A:$E,5,FALSE)</f>
        <v>1</v>
      </c>
      <c r="N73" t="str">
        <f>VLOOKUP(M73,Shipper!$A$1:$C$4,2,FALSE)</f>
        <v>Speedy Express</v>
      </c>
      <c r="O73" t="str">
        <f>VLOOKUP(H73,Employees!$A$1:$F$11,6,FALSE)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74" ht="16.35" spans="1:15">
      <c r="A74" s="10">
        <v>73</v>
      </c>
      <c r="B74" s="11">
        <v>10275</v>
      </c>
      <c r="C74" s="11">
        <v>24</v>
      </c>
      <c r="D74" s="12">
        <v>12</v>
      </c>
      <c r="E74">
        <f>VLOOKUP(B74,Orders!$A:$B,2,FALSE)</f>
        <v>49</v>
      </c>
      <c r="F74" t="str">
        <f>VLOOKUP(E74,Customers!$A:$G,5,FALSE)</f>
        <v>Bergamo</v>
      </c>
      <c r="G74" t="str">
        <f>VLOOKUP(E74,Customers!$A:$G,7,FALSE)</f>
        <v>Italy</v>
      </c>
      <c r="H74">
        <f>VLOOKUP(B74,Orders!$A:$C,3,FALSE)</f>
        <v>1</v>
      </c>
      <c r="I74" t="str">
        <f>VLOOKUP(C74,Products!$A:$F,2,FALSE)</f>
        <v>Guaraná Fantástica</v>
      </c>
      <c r="J74">
        <f>VLOOKUP(C74,Products!$A:$F,6,FALSE)</f>
        <v>4.5</v>
      </c>
      <c r="K74">
        <f>VLOOKUP(C74,Products!$A:$F,4,FALSE)</f>
        <v>1</v>
      </c>
      <c r="L74" t="str">
        <f>VLOOKUP(K74,Categories!$A$1:$C$9,2,FALSE)</f>
        <v>Beverages</v>
      </c>
      <c r="M74">
        <f>VLOOKUP(B74,Orders!$A:$E,5,FALSE)</f>
        <v>1</v>
      </c>
      <c r="N74" t="str">
        <f>VLOOKUP(M74,Shipper!$A$1:$C$4,2,FALSE)</f>
        <v>Speedy Express</v>
      </c>
      <c r="O74" t="str">
        <f>VLOOKUP(H74,Employees!$A$1:$F$11,6,FALSE)</f>
        <v>Education includes a BA in psychology from Colorado State University. She also completed (The Art of the Cold Call). Nancy is a member of 'Toastmasters International'.</v>
      </c>
    </row>
    <row r="75" ht="16.35" spans="1:15">
      <c r="A75" s="13">
        <v>74</v>
      </c>
      <c r="B75" s="14">
        <v>10275</v>
      </c>
      <c r="C75" s="14">
        <v>59</v>
      </c>
      <c r="D75" s="15">
        <v>6</v>
      </c>
      <c r="E75">
        <f>VLOOKUP(B75,Orders!$A:$B,2,FALSE)</f>
        <v>49</v>
      </c>
      <c r="F75" t="str">
        <f>VLOOKUP(E75,Customers!$A:$G,5,FALSE)</f>
        <v>Bergamo</v>
      </c>
      <c r="G75" t="str">
        <f>VLOOKUP(E75,Customers!$A:$G,7,FALSE)</f>
        <v>Italy</v>
      </c>
      <c r="H75">
        <f>VLOOKUP(B75,Orders!$A:$C,3,FALSE)</f>
        <v>1</v>
      </c>
      <c r="I75" t="str">
        <f>VLOOKUP(C75,Products!$A:$F,2,FALSE)</f>
        <v>Raclette Courdavault</v>
      </c>
      <c r="J75">
        <f>VLOOKUP(C75,Products!$A:$F,6,FALSE)</f>
        <v>55</v>
      </c>
      <c r="K75">
        <f>VLOOKUP(C75,Products!$A:$F,4,FALSE)</f>
        <v>4</v>
      </c>
      <c r="L75" t="str">
        <f>VLOOKUP(K75,Categories!$A$1:$C$9,2,FALSE)</f>
        <v>Dairy Products</v>
      </c>
      <c r="M75">
        <f>VLOOKUP(B75,Orders!$A:$E,5,FALSE)</f>
        <v>1</v>
      </c>
      <c r="N75" t="str">
        <f>VLOOKUP(M75,Shipper!$A$1:$C$4,2,FALSE)</f>
        <v>Speedy Express</v>
      </c>
      <c r="O75" t="str">
        <f>VLOOKUP(H75,Employees!$A$1:$F$11,6,FALSE)</f>
        <v>Education includes a BA in psychology from Colorado State University. She also completed (The Art of the Cold Call). Nancy is a member of 'Toastmasters International'.</v>
      </c>
    </row>
    <row r="76" ht="16.35" spans="1:15">
      <c r="A76" s="10">
        <v>75</v>
      </c>
      <c r="B76" s="11">
        <v>10276</v>
      </c>
      <c r="C76" s="11">
        <v>10</v>
      </c>
      <c r="D76" s="12">
        <v>15</v>
      </c>
      <c r="E76">
        <f>VLOOKUP(B76,Orders!$A:$B,2,FALSE)</f>
        <v>80</v>
      </c>
      <c r="F76" t="str">
        <f>VLOOKUP(E76,Customers!$A:$G,5,FALSE)</f>
        <v>México D.F.</v>
      </c>
      <c r="G76" t="str">
        <f>VLOOKUP(E76,Customers!$A:$G,7,FALSE)</f>
        <v>Mexico</v>
      </c>
      <c r="H76">
        <f>VLOOKUP(B76,Orders!$A:$C,3,FALSE)</f>
        <v>8</v>
      </c>
      <c r="I76" t="str">
        <f>VLOOKUP(C76,Products!$A:$F,2,FALSE)</f>
        <v>Ikura</v>
      </c>
      <c r="J76">
        <f>VLOOKUP(C76,Products!$A:$F,6,FALSE)</f>
        <v>31</v>
      </c>
      <c r="K76">
        <f>VLOOKUP(C76,Products!$A:$F,4,FALSE)</f>
        <v>8</v>
      </c>
      <c r="L76" t="str">
        <f>VLOOKUP(K76,Categories!$A$1:$C$9,2,FALSE)</f>
        <v>Seafood</v>
      </c>
      <c r="M76">
        <f>VLOOKUP(B76,Orders!$A:$E,5,FALSE)</f>
        <v>3</v>
      </c>
      <c r="N76" t="str">
        <f>VLOOKUP(M76,Shipper!$A$1:$C$4,2,FALSE)</f>
        <v>Federal Shipping</v>
      </c>
      <c r="O76" t="str">
        <f>VLOOKUP(H76,Employees!$A$1:$F$11,6,FALSE)</f>
        <v>Laura received a BA in psychology from the University of Washington. She has also completed a course in business French. She reads and writes French.</v>
      </c>
    </row>
    <row r="77" ht="16.35" spans="1:15">
      <c r="A77" s="13">
        <v>76</v>
      </c>
      <c r="B77" s="14">
        <v>10276</v>
      </c>
      <c r="C77" s="14">
        <v>13</v>
      </c>
      <c r="D77" s="15">
        <v>10</v>
      </c>
      <c r="E77">
        <f>VLOOKUP(B77,Orders!$A:$B,2,FALSE)</f>
        <v>80</v>
      </c>
      <c r="F77" t="str">
        <f>VLOOKUP(E77,Customers!$A:$G,5,FALSE)</f>
        <v>México D.F.</v>
      </c>
      <c r="G77" t="str">
        <f>VLOOKUP(E77,Customers!$A:$G,7,FALSE)</f>
        <v>Mexico</v>
      </c>
      <c r="H77">
        <f>VLOOKUP(B77,Orders!$A:$C,3,FALSE)</f>
        <v>8</v>
      </c>
      <c r="I77" t="str">
        <f>VLOOKUP(C77,Products!$A:$F,2,FALSE)</f>
        <v>Konbu</v>
      </c>
      <c r="J77">
        <f>VLOOKUP(C77,Products!$A:$F,6,FALSE)</f>
        <v>6</v>
      </c>
      <c r="K77">
        <f>VLOOKUP(C77,Products!$A:$F,4,FALSE)</f>
        <v>8</v>
      </c>
      <c r="L77" t="str">
        <f>VLOOKUP(K77,Categories!$A$1:$C$9,2,FALSE)</f>
        <v>Seafood</v>
      </c>
      <c r="M77">
        <f>VLOOKUP(B77,Orders!$A:$E,5,FALSE)</f>
        <v>3</v>
      </c>
      <c r="N77" t="str">
        <f>VLOOKUP(M77,Shipper!$A$1:$C$4,2,FALSE)</f>
        <v>Federal Shipping</v>
      </c>
      <c r="O77" t="str">
        <f>VLOOKUP(H77,Employees!$A$1:$F$11,6,FALSE)</f>
        <v>Laura received a BA in psychology from the University of Washington. She has also completed a course in business French. She reads and writes French.</v>
      </c>
    </row>
    <row r="78" ht="16.35" spans="1:15">
      <c r="A78" s="10">
        <v>77</v>
      </c>
      <c r="B78" s="11">
        <v>10277</v>
      </c>
      <c r="C78" s="11">
        <v>28</v>
      </c>
      <c r="D78" s="12">
        <v>20</v>
      </c>
      <c r="E78">
        <f>VLOOKUP(B78,Orders!$A:$B,2,FALSE)</f>
        <v>52</v>
      </c>
      <c r="F78" t="str">
        <f>VLOOKUP(E78,Customers!$A:$G,5,FALSE)</f>
        <v>Leipzig</v>
      </c>
      <c r="G78" t="str">
        <f>VLOOKUP(E78,Customers!$A:$G,7,FALSE)</f>
        <v>Germany</v>
      </c>
      <c r="H78">
        <f>VLOOKUP(B78,Orders!$A:$C,3,FALSE)</f>
        <v>2</v>
      </c>
      <c r="I78" t="str">
        <f>VLOOKUP(C78,Products!$A:$F,2,FALSE)</f>
        <v>Rössle Sauerkraut</v>
      </c>
      <c r="J78">
        <f>VLOOKUP(C78,Products!$A:$F,6,FALSE)</f>
        <v>45.6</v>
      </c>
      <c r="K78">
        <f>VLOOKUP(C78,Products!$A:$F,4,FALSE)</f>
        <v>7</v>
      </c>
      <c r="L78" t="str">
        <f>VLOOKUP(K78,Categories!$A$1:$C$9,2,FALSE)</f>
        <v>Produce</v>
      </c>
      <c r="M78">
        <f>VLOOKUP(B78,Orders!$A:$E,5,FALSE)</f>
        <v>3</v>
      </c>
      <c r="N78" t="str">
        <f>VLOOKUP(M78,Shipper!$A$1:$C$4,2,FALSE)</f>
        <v>Federal Shipping</v>
      </c>
      <c r="O78" t="str">
        <f>VLOOKUP(H78,Employees!$A$1:$F$11,6,FALSE)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79" ht="16.35" spans="1:15">
      <c r="A79" s="13">
        <v>78</v>
      </c>
      <c r="B79" s="14">
        <v>10277</v>
      </c>
      <c r="C79" s="14">
        <v>62</v>
      </c>
      <c r="D79" s="15">
        <v>12</v>
      </c>
      <c r="E79">
        <f>VLOOKUP(B79,Orders!$A:$B,2,FALSE)</f>
        <v>52</v>
      </c>
      <c r="F79" t="str">
        <f>VLOOKUP(E79,Customers!$A:$G,5,FALSE)</f>
        <v>Leipzig</v>
      </c>
      <c r="G79" t="str">
        <f>VLOOKUP(E79,Customers!$A:$G,7,FALSE)</f>
        <v>Germany</v>
      </c>
      <c r="H79">
        <f>VLOOKUP(B79,Orders!$A:$C,3,FALSE)</f>
        <v>2</v>
      </c>
      <c r="I79" t="str">
        <f>VLOOKUP(C79,Products!$A:$F,2,FALSE)</f>
        <v>Tarte au sucre</v>
      </c>
      <c r="J79">
        <f>VLOOKUP(C79,Products!$A:$F,6,FALSE)</f>
        <v>49.3</v>
      </c>
      <c r="K79">
        <f>VLOOKUP(C79,Products!$A:$F,4,FALSE)</f>
        <v>3</v>
      </c>
      <c r="L79" t="str">
        <f>VLOOKUP(K79,Categories!$A$1:$C$9,2,FALSE)</f>
        <v>Confections</v>
      </c>
      <c r="M79">
        <f>VLOOKUP(B79,Orders!$A:$E,5,FALSE)</f>
        <v>3</v>
      </c>
      <c r="N79" t="str">
        <f>VLOOKUP(M79,Shipper!$A$1:$C$4,2,FALSE)</f>
        <v>Federal Shipping</v>
      </c>
      <c r="O79" t="str">
        <f>VLOOKUP(H79,Employees!$A$1:$F$11,6,FALSE)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0" ht="16.35" spans="1:15">
      <c r="A80" s="10">
        <v>79</v>
      </c>
      <c r="B80" s="11">
        <v>10278</v>
      </c>
      <c r="C80" s="11">
        <v>44</v>
      </c>
      <c r="D80" s="12">
        <v>16</v>
      </c>
      <c r="E80">
        <f>VLOOKUP(B80,Orders!$A:$B,2,FALSE)</f>
        <v>5</v>
      </c>
      <c r="F80" t="str">
        <f>VLOOKUP(E80,Customers!$A:$G,5,FALSE)</f>
        <v>Luleå</v>
      </c>
      <c r="G80" t="str">
        <f>VLOOKUP(E80,Customers!$A:$G,7,FALSE)</f>
        <v>Sweden</v>
      </c>
      <c r="H80">
        <f>VLOOKUP(B80,Orders!$A:$C,3,FALSE)</f>
        <v>8</v>
      </c>
      <c r="I80" t="str">
        <f>VLOOKUP(C80,Products!$A:$F,2,FALSE)</f>
        <v>Gula Malacca</v>
      </c>
      <c r="J80">
        <f>VLOOKUP(C80,Products!$A:$F,6,FALSE)</f>
        <v>19.45</v>
      </c>
      <c r="K80">
        <f>VLOOKUP(C80,Products!$A:$F,4,FALSE)</f>
        <v>2</v>
      </c>
      <c r="L80" t="str">
        <f>VLOOKUP(K80,Categories!$A$1:$C$9,2,FALSE)</f>
        <v>Condiments</v>
      </c>
      <c r="M80">
        <f>VLOOKUP(B80,Orders!$A:$E,5,FALSE)</f>
        <v>2</v>
      </c>
      <c r="N80" t="str">
        <f>VLOOKUP(M80,Shipper!$A$1:$C$4,2,FALSE)</f>
        <v>United Package</v>
      </c>
      <c r="O80" t="str">
        <f>VLOOKUP(H80,Employees!$A$1:$F$11,6,FALSE)</f>
        <v>Laura received a BA in psychology from the University of Washington. She has also completed a course in business French. She reads and writes French.</v>
      </c>
    </row>
    <row r="81" ht="16.35" spans="1:15">
      <c r="A81" s="13">
        <v>80</v>
      </c>
      <c r="B81" s="14">
        <v>10278</v>
      </c>
      <c r="C81" s="14">
        <v>59</v>
      </c>
      <c r="D81" s="15">
        <v>15</v>
      </c>
      <c r="E81">
        <f>VLOOKUP(B81,Orders!$A:$B,2,FALSE)</f>
        <v>5</v>
      </c>
      <c r="F81" t="str">
        <f>VLOOKUP(E81,Customers!$A:$G,5,FALSE)</f>
        <v>Luleå</v>
      </c>
      <c r="G81" t="str">
        <f>VLOOKUP(E81,Customers!$A:$G,7,FALSE)</f>
        <v>Sweden</v>
      </c>
      <c r="H81">
        <f>VLOOKUP(B81,Orders!$A:$C,3,FALSE)</f>
        <v>8</v>
      </c>
      <c r="I81" t="str">
        <f>VLOOKUP(C81,Products!$A:$F,2,FALSE)</f>
        <v>Raclette Courdavault</v>
      </c>
      <c r="J81">
        <f>VLOOKUP(C81,Products!$A:$F,6,FALSE)</f>
        <v>55</v>
      </c>
      <c r="K81">
        <f>VLOOKUP(C81,Products!$A:$F,4,FALSE)</f>
        <v>4</v>
      </c>
      <c r="L81" t="str">
        <f>VLOOKUP(K81,Categories!$A$1:$C$9,2,FALSE)</f>
        <v>Dairy Products</v>
      </c>
      <c r="M81">
        <f>VLOOKUP(B81,Orders!$A:$E,5,FALSE)</f>
        <v>2</v>
      </c>
      <c r="N81" t="str">
        <f>VLOOKUP(M81,Shipper!$A$1:$C$4,2,FALSE)</f>
        <v>United Package</v>
      </c>
      <c r="O81" t="str">
        <f>VLOOKUP(H81,Employees!$A$1:$F$11,6,FALSE)</f>
        <v>Laura received a BA in psychology from the University of Washington. She has also completed a course in business French. She reads and writes French.</v>
      </c>
    </row>
    <row r="82" ht="16.35" spans="1:15">
      <c r="A82" s="10">
        <v>81</v>
      </c>
      <c r="B82" s="11">
        <v>10278</v>
      </c>
      <c r="C82" s="11">
        <v>63</v>
      </c>
      <c r="D82" s="12">
        <v>8</v>
      </c>
      <c r="E82">
        <f>VLOOKUP(B82,Orders!$A:$B,2,FALSE)</f>
        <v>5</v>
      </c>
      <c r="F82" t="str">
        <f>VLOOKUP(E82,Customers!$A:$G,5,FALSE)</f>
        <v>Luleå</v>
      </c>
      <c r="G82" t="str">
        <f>VLOOKUP(E82,Customers!$A:$G,7,FALSE)</f>
        <v>Sweden</v>
      </c>
      <c r="H82">
        <f>VLOOKUP(B82,Orders!$A:$C,3,FALSE)</f>
        <v>8</v>
      </c>
      <c r="I82" t="str">
        <f>VLOOKUP(C82,Products!$A:$F,2,FALSE)</f>
        <v>Vegie-spread</v>
      </c>
      <c r="J82">
        <f>VLOOKUP(C82,Products!$A:$F,6,FALSE)</f>
        <v>43.9</v>
      </c>
      <c r="K82">
        <f>VLOOKUP(C82,Products!$A:$F,4,FALSE)</f>
        <v>2</v>
      </c>
      <c r="L82" t="str">
        <f>VLOOKUP(K82,Categories!$A$1:$C$9,2,FALSE)</f>
        <v>Condiments</v>
      </c>
      <c r="M82">
        <f>VLOOKUP(B82,Orders!$A:$E,5,FALSE)</f>
        <v>2</v>
      </c>
      <c r="N82" t="str">
        <f>VLOOKUP(M82,Shipper!$A$1:$C$4,2,FALSE)</f>
        <v>United Package</v>
      </c>
      <c r="O82" t="str">
        <f>VLOOKUP(H82,Employees!$A$1:$F$11,6,FALSE)</f>
        <v>Laura received a BA in psychology from the University of Washington. She has also completed a course in business French. She reads and writes French.</v>
      </c>
    </row>
    <row r="83" ht="16.35" spans="1:15">
      <c r="A83" s="13">
        <v>82</v>
      </c>
      <c r="B83" s="14">
        <v>10278</v>
      </c>
      <c r="C83" s="14">
        <v>73</v>
      </c>
      <c r="D83" s="15">
        <v>25</v>
      </c>
      <c r="E83">
        <f>VLOOKUP(B83,Orders!$A:$B,2,FALSE)</f>
        <v>5</v>
      </c>
      <c r="F83" t="str">
        <f>VLOOKUP(E83,Customers!$A:$G,5,FALSE)</f>
        <v>Luleå</v>
      </c>
      <c r="G83" t="str">
        <f>VLOOKUP(E83,Customers!$A:$G,7,FALSE)</f>
        <v>Sweden</v>
      </c>
      <c r="H83">
        <f>VLOOKUP(B83,Orders!$A:$C,3,FALSE)</f>
        <v>8</v>
      </c>
      <c r="I83" t="str">
        <f>VLOOKUP(C83,Products!$A:$F,2,FALSE)</f>
        <v>Röd Kaviar</v>
      </c>
      <c r="J83">
        <f>VLOOKUP(C83,Products!$A:$F,6,FALSE)</f>
        <v>15</v>
      </c>
      <c r="K83">
        <f>VLOOKUP(C83,Products!$A:$F,4,FALSE)</f>
        <v>8</v>
      </c>
      <c r="L83" t="str">
        <f>VLOOKUP(K83,Categories!$A$1:$C$9,2,FALSE)</f>
        <v>Seafood</v>
      </c>
      <c r="M83">
        <f>VLOOKUP(B83,Orders!$A:$E,5,FALSE)</f>
        <v>2</v>
      </c>
      <c r="N83" t="str">
        <f>VLOOKUP(M83,Shipper!$A$1:$C$4,2,FALSE)</f>
        <v>United Package</v>
      </c>
      <c r="O83" t="str">
        <f>VLOOKUP(H83,Employees!$A$1:$F$11,6,FALSE)</f>
        <v>Laura received a BA in psychology from the University of Washington. She has also completed a course in business French. She reads and writes French.</v>
      </c>
    </row>
    <row r="84" ht="16.35" spans="1:15">
      <c r="A84" s="10">
        <v>83</v>
      </c>
      <c r="B84" s="11">
        <v>10279</v>
      </c>
      <c r="C84" s="11">
        <v>17</v>
      </c>
      <c r="D84" s="12">
        <v>15</v>
      </c>
      <c r="E84">
        <f>VLOOKUP(B84,Orders!$A:$B,2,FALSE)</f>
        <v>44</v>
      </c>
      <c r="F84" t="str">
        <f>VLOOKUP(E84,Customers!$A:$G,5,FALSE)</f>
        <v>Frankfurt a.M.</v>
      </c>
      <c r="G84" t="str">
        <f>VLOOKUP(E84,Customers!$A:$G,7,FALSE)</f>
        <v>Germany</v>
      </c>
      <c r="H84">
        <f>VLOOKUP(B84,Orders!$A:$C,3,FALSE)</f>
        <v>8</v>
      </c>
      <c r="I84" t="str">
        <f>VLOOKUP(C84,Products!$A:$F,2,FALSE)</f>
        <v>Alice Mutton</v>
      </c>
      <c r="J84">
        <f>VLOOKUP(C84,Products!$A:$F,6,FALSE)</f>
        <v>39</v>
      </c>
      <c r="K84">
        <f>VLOOKUP(C84,Products!$A:$F,4,FALSE)</f>
        <v>6</v>
      </c>
      <c r="L84" t="str">
        <f>VLOOKUP(K84,Categories!$A$1:$C$9,2,FALSE)</f>
        <v>Meat/Poultry</v>
      </c>
      <c r="M84">
        <f>VLOOKUP(B84,Orders!$A:$E,5,FALSE)</f>
        <v>2</v>
      </c>
      <c r="N84" t="str">
        <f>VLOOKUP(M84,Shipper!$A$1:$C$4,2,FALSE)</f>
        <v>United Package</v>
      </c>
      <c r="O84" t="str">
        <f>VLOOKUP(H84,Employees!$A$1:$F$11,6,FALSE)</f>
        <v>Laura received a BA in psychology from the University of Washington. She has also completed a course in business French. She reads and writes French.</v>
      </c>
    </row>
    <row r="85" ht="16.35" spans="1:15">
      <c r="A85" s="13">
        <v>84</v>
      </c>
      <c r="B85" s="14">
        <v>10280</v>
      </c>
      <c r="C85" s="14">
        <v>24</v>
      </c>
      <c r="D85" s="15">
        <v>12</v>
      </c>
      <c r="E85">
        <f>VLOOKUP(B85,Orders!$A:$B,2,FALSE)</f>
        <v>5</v>
      </c>
      <c r="F85" t="str">
        <f>VLOOKUP(E85,Customers!$A:$G,5,FALSE)</f>
        <v>Luleå</v>
      </c>
      <c r="G85" t="str">
        <f>VLOOKUP(E85,Customers!$A:$G,7,FALSE)</f>
        <v>Sweden</v>
      </c>
      <c r="H85">
        <f>VLOOKUP(B85,Orders!$A:$C,3,FALSE)</f>
        <v>2</v>
      </c>
      <c r="I85" t="str">
        <f>VLOOKUP(C85,Products!$A:$F,2,FALSE)</f>
        <v>Guaraná Fantástica</v>
      </c>
      <c r="J85">
        <f>VLOOKUP(C85,Products!$A:$F,6,FALSE)</f>
        <v>4.5</v>
      </c>
      <c r="K85">
        <f>VLOOKUP(C85,Products!$A:$F,4,FALSE)</f>
        <v>1</v>
      </c>
      <c r="L85" t="str">
        <f>VLOOKUP(K85,Categories!$A$1:$C$9,2,FALSE)</f>
        <v>Beverages</v>
      </c>
      <c r="M85">
        <f>VLOOKUP(B85,Orders!$A:$E,5,FALSE)</f>
        <v>1</v>
      </c>
      <c r="N85" t="str">
        <f>VLOOKUP(M85,Shipper!$A$1:$C$4,2,FALSE)</f>
        <v>Speedy Express</v>
      </c>
      <c r="O85" t="str">
        <f>VLOOKUP(H85,Employees!$A$1:$F$11,6,FALSE)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6" ht="16.35" spans="1:15">
      <c r="A86" s="10">
        <v>85</v>
      </c>
      <c r="B86" s="11">
        <v>10280</v>
      </c>
      <c r="C86" s="11">
        <v>55</v>
      </c>
      <c r="D86" s="12">
        <v>20</v>
      </c>
      <c r="E86">
        <f>VLOOKUP(B86,Orders!$A:$B,2,FALSE)</f>
        <v>5</v>
      </c>
      <c r="F86" t="str">
        <f>VLOOKUP(E86,Customers!$A:$G,5,FALSE)</f>
        <v>Luleå</v>
      </c>
      <c r="G86" t="str">
        <f>VLOOKUP(E86,Customers!$A:$G,7,FALSE)</f>
        <v>Sweden</v>
      </c>
      <c r="H86">
        <f>VLOOKUP(B86,Orders!$A:$C,3,FALSE)</f>
        <v>2</v>
      </c>
      <c r="I86" t="str">
        <f>VLOOKUP(C86,Products!$A:$F,2,FALSE)</f>
        <v>Pâté chinois</v>
      </c>
      <c r="J86">
        <f>VLOOKUP(C86,Products!$A:$F,6,FALSE)</f>
        <v>24</v>
      </c>
      <c r="K86">
        <f>VLOOKUP(C86,Products!$A:$F,4,FALSE)</f>
        <v>6</v>
      </c>
      <c r="L86" t="str">
        <f>VLOOKUP(K86,Categories!$A$1:$C$9,2,FALSE)</f>
        <v>Meat/Poultry</v>
      </c>
      <c r="M86">
        <f>VLOOKUP(B86,Orders!$A:$E,5,FALSE)</f>
        <v>1</v>
      </c>
      <c r="N86" t="str">
        <f>VLOOKUP(M86,Shipper!$A$1:$C$4,2,FALSE)</f>
        <v>Speedy Express</v>
      </c>
      <c r="O86" t="str">
        <f>VLOOKUP(H86,Employees!$A$1:$F$11,6,FALSE)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7" ht="16.35" spans="1:15">
      <c r="A87" s="13">
        <v>86</v>
      </c>
      <c r="B87" s="14">
        <v>10280</v>
      </c>
      <c r="C87" s="14">
        <v>75</v>
      </c>
      <c r="D87" s="15">
        <v>30</v>
      </c>
      <c r="E87">
        <f>VLOOKUP(B87,Orders!$A:$B,2,FALSE)</f>
        <v>5</v>
      </c>
      <c r="F87" t="str">
        <f>VLOOKUP(E87,Customers!$A:$G,5,FALSE)</f>
        <v>Luleå</v>
      </c>
      <c r="G87" t="str">
        <f>VLOOKUP(E87,Customers!$A:$G,7,FALSE)</f>
        <v>Sweden</v>
      </c>
      <c r="H87">
        <f>VLOOKUP(B87,Orders!$A:$C,3,FALSE)</f>
        <v>2</v>
      </c>
      <c r="I87" t="str">
        <f>VLOOKUP(C87,Products!$A:$F,2,FALSE)</f>
        <v>Rhönbräu Klosterbier</v>
      </c>
      <c r="J87">
        <f>VLOOKUP(C87,Products!$A:$F,6,FALSE)</f>
        <v>7.75</v>
      </c>
      <c r="K87">
        <f>VLOOKUP(C87,Products!$A:$F,4,FALSE)</f>
        <v>1</v>
      </c>
      <c r="L87" t="str">
        <f>VLOOKUP(K87,Categories!$A$1:$C$9,2,FALSE)</f>
        <v>Beverages</v>
      </c>
      <c r="M87">
        <f>VLOOKUP(B87,Orders!$A:$E,5,FALSE)</f>
        <v>1</v>
      </c>
      <c r="N87" t="str">
        <f>VLOOKUP(M87,Shipper!$A$1:$C$4,2,FALSE)</f>
        <v>Speedy Express</v>
      </c>
      <c r="O87" t="str">
        <f>VLOOKUP(H87,Employees!$A$1:$F$11,6,FALSE)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88" ht="16.35" spans="1:15">
      <c r="A88" s="10">
        <v>87</v>
      </c>
      <c r="B88" s="11">
        <v>10281</v>
      </c>
      <c r="C88" s="11">
        <v>19</v>
      </c>
      <c r="D88" s="12">
        <v>1</v>
      </c>
      <c r="E88">
        <f>VLOOKUP(B88,Orders!$A:$B,2,FALSE)</f>
        <v>69</v>
      </c>
      <c r="F88" t="str">
        <f>VLOOKUP(E88,Customers!$A:$G,5,FALSE)</f>
        <v>Madrid</v>
      </c>
      <c r="G88" t="str">
        <f>VLOOKUP(E88,Customers!$A:$G,7,FALSE)</f>
        <v>Spain</v>
      </c>
      <c r="H88">
        <f>VLOOKUP(B88,Orders!$A:$C,3,FALSE)</f>
        <v>4</v>
      </c>
      <c r="I88" t="str">
        <f>VLOOKUP(C88,Products!$A:$F,2,FALSE)</f>
        <v>Teatime Chocolate Biscuits</v>
      </c>
      <c r="J88">
        <f>VLOOKUP(C88,Products!$A:$F,6,FALSE)</f>
        <v>9.2</v>
      </c>
      <c r="K88">
        <f>VLOOKUP(C88,Products!$A:$F,4,FALSE)</f>
        <v>3</v>
      </c>
      <c r="L88" t="str">
        <f>VLOOKUP(K88,Categories!$A$1:$C$9,2,FALSE)</f>
        <v>Confections</v>
      </c>
      <c r="M88">
        <f>VLOOKUP(B88,Orders!$A:$E,5,FALSE)</f>
        <v>1</v>
      </c>
      <c r="N88" t="str">
        <f>VLOOKUP(M88,Shipper!$A$1:$C$4,2,FALSE)</f>
        <v>Speedy Express</v>
      </c>
      <c r="O88" t="str">
        <f>VLOOKUP(H88,Employees!$A$1:$F$11,6,FALSE)</f>
        <v>Margaret holds a BA in English literature from Concordia College and an MA from the American Institute of Culinary Arts. She was temporarily assigned to the London office before returning to her permanent post in Seattle.</v>
      </c>
    </row>
    <row r="89" ht="16.35" spans="1:15">
      <c r="A89" s="13">
        <v>88</v>
      </c>
      <c r="B89" s="14">
        <v>10281</v>
      </c>
      <c r="C89" s="14">
        <v>24</v>
      </c>
      <c r="D89" s="15">
        <v>6</v>
      </c>
      <c r="E89">
        <f>VLOOKUP(B89,Orders!$A:$B,2,FALSE)</f>
        <v>69</v>
      </c>
      <c r="F89" t="str">
        <f>VLOOKUP(E89,Customers!$A:$G,5,FALSE)</f>
        <v>Madrid</v>
      </c>
      <c r="G89" t="str">
        <f>VLOOKUP(E89,Customers!$A:$G,7,FALSE)</f>
        <v>Spain</v>
      </c>
      <c r="H89">
        <f>VLOOKUP(B89,Orders!$A:$C,3,FALSE)</f>
        <v>4</v>
      </c>
      <c r="I89" t="str">
        <f>VLOOKUP(C89,Products!$A:$F,2,FALSE)</f>
        <v>Guaraná Fantástica</v>
      </c>
      <c r="J89">
        <f>VLOOKUP(C89,Products!$A:$F,6,FALSE)</f>
        <v>4.5</v>
      </c>
      <c r="K89">
        <f>VLOOKUP(C89,Products!$A:$F,4,FALSE)</f>
        <v>1</v>
      </c>
      <c r="L89" t="str">
        <f>VLOOKUP(K89,Categories!$A$1:$C$9,2,FALSE)</f>
        <v>Beverages</v>
      </c>
      <c r="M89">
        <f>VLOOKUP(B89,Orders!$A:$E,5,FALSE)</f>
        <v>1</v>
      </c>
      <c r="N89" t="str">
        <f>VLOOKUP(M89,Shipper!$A$1:$C$4,2,FALSE)</f>
        <v>Speedy Express</v>
      </c>
      <c r="O89" t="str">
        <f>VLOOKUP(H89,Employees!$A$1:$F$11,6,FALSE)</f>
        <v>Margaret holds a BA in English literature from Concordia College and an MA from the American Institute of Culinary Arts. She was temporarily assigned to the London office before returning to her permanent post in Seattle.</v>
      </c>
    </row>
    <row r="90" ht="16.35" spans="1:15">
      <c r="A90" s="10">
        <v>89</v>
      </c>
      <c r="B90" s="11">
        <v>10281</v>
      </c>
      <c r="C90" s="11">
        <v>35</v>
      </c>
      <c r="D90" s="12">
        <v>4</v>
      </c>
      <c r="E90">
        <f>VLOOKUP(B90,Orders!$A:$B,2,FALSE)</f>
        <v>69</v>
      </c>
      <c r="F90" t="str">
        <f>VLOOKUP(E90,Customers!$A:$G,5,FALSE)</f>
        <v>Madrid</v>
      </c>
      <c r="G90" t="str">
        <f>VLOOKUP(E90,Customers!$A:$G,7,FALSE)</f>
        <v>Spain</v>
      </c>
      <c r="H90">
        <f>VLOOKUP(B90,Orders!$A:$C,3,FALSE)</f>
        <v>4</v>
      </c>
      <c r="I90" t="str">
        <f>VLOOKUP(C90,Products!$A:$F,2,FALSE)</f>
        <v>Steeleye Stout</v>
      </c>
      <c r="J90">
        <f>VLOOKUP(C90,Products!$A:$F,6,FALSE)</f>
        <v>18</v>
      </c>
      <c r="K90">
        <f>VLOOKUP(C90,Products!$A:$F,4,FALSE)</f>
        <v>1</v>
      </c>
      <c r="L90" t="str">
        <f>VLOOKUP(K90,Categories!$A$1:$C$9,2,FALSE)</f>
        <v>Beverages</v>
      </c>
      <c r="M90">
        <f>VLOOKUP(B90,Orders!$A:$E,5,FALSE)</f>
        <v>1</v>
      </c>
      <c r="N90" t="str">
        <f>VLOOKUP(M90,Shipper!$A$1:$C$4,2,FALSE)</f>
        <v>Speedy Express</v>
      </c>
      <c r="O90" t="str">
        <f>VLOOKUP(H90,Employees!$A$1:$F$11,6,FALSE)</f>
        <v>Margaret holds a BA in English literature from Concordia College and an MA from the American Institute of Culinary Arts. She was temporarily assigned to the London office before returning to her permanent post in Seattle.</v>
      </c>
    </row>
    <row r="91" ht="16.35" spans="1:15">
      <c r="A91" s="13">
        <v>90</v>
      </c>
      <c r="B91" s="14">
        <v>10282</v>
      </c>
      <c r="C91" s="14">
        <v>30</v>
      </c>
      <c r="D91" s="15">
        <v>6</v>
      </c>
      <c r="E91">
        <f>VLOOKUP(B91,Orders!$A:$B,2,FALSE)</f>
        <v>69</v>
      </c>
      <c r="F91" t="str">
        <f>VLOOKUP(E91,Customers!$A:$G,5,FALSE)</f>
        <v>Madrid</v>
      </c>
      <c r="G91" t="str">
        <f>VLOOKUP(E91,Customers!$A:$G,7,FALSE)</f>
        <v>Spain</v>
      </c>
      <c r="H91">
        <f>VLOOKUP(B91,Orders!$A:$C,3,FALSE)</f>
        <v>4</v>
      </c>
      <c r="I91" t="str">
        <f>VLOOKUP(C91,Products!$A:$F,2,FALSE)</f>
        <v>Nord-Ost Matjeshering</v>
      </c>
      <c r="J91">
        <f>VLOOKUP(C91,Products!$A:$F,6,FALSE)</f>
        <v>25.89</v>
      </c>
      <c r="K91">
        <f>VLOOKUP(C91,Products!$A:$F,4,FALSE)</f>
        <v>8</v>
      </c>
      <c r="L91" t="str">
        <f>VLOOKUP(K91,Categories!$A$1:$C$9,2,FALSE)</f>
        <v>Seafood</v>
      </c>
      <c r="M91">
        <f>VLOOKUP(B91,Orders!$A:$E,5,FALSE)</f>
        <v>1</v>
      </c>
      <c r="N91" t="str">
        <f>VLOOKUP(M91,Shipper!$A$1:$C$4,2,FALSE)</f>
        <v>Speedy Express</v>
      </c>
      <c r="O91" t="str">
        <f>VLOOKUP(H91,Employees!$A$1:$F$11,6,FALSE)</f>
        <v>Margaret holds a BA in English literature from Concordia College and an MA from the American Institute of Culinary Arts. She was temporarily assigned to the London office before returning to her permanent post in Seattle.</v>
      </c>
    </row>
    <row r="92" ht="16.35" spans="1:15">
      <c r="A92" s="10">
        <v>91</v>
      </c>
      <c r="B92" s="11">
        <v>10282</v>
      </c>
      <c r="C92" s="11">
        <v>57</v>
      </c>
      <c r="D92" s="12">
        <v>2</v>
      </c>
      <c r="E92">
        <f>VLOOKUP(B92,Orders!$A:$B,2,FALSE)</f>
        <v>69</v>
      </c>
      <c r="F92" t="str">
        <f>VLOOKUP(E92,Customers!$A:$G,5,FALSE)</f>
        <v>Madrid</v>
      </c>
      <c r="G92" t="str">
        <f>VLOOKUP(E92,Customers!$A:$G,7,FALSE)</f>
        <v>Spain</v>
      </c>
      <c r="H92">
        <f>VLOOKUP(B92,Orders!$A:$C,3,FALSE)</f>
        <v>4</v>
      </c>
      <c r="I92" t="str">
        <f>VLOOKUP(C92,Products!$A:$F,2,FALSE)</f>
        <v>Ravioli Angelo</v>
      </c>
      <c r="J92">
        <f>VLOOKUP(C92,Products!$A:$F,6,FALSE)</f>
        <v>19.5</v>
      </c>
      <c r="K92">
        <f>VLOOKUP(C92,Products!$A:$F,4,FALSE)</f>
        <v>5</v>
      </c>
      <c r="L92" t="str">
        <f>VLOOKUP(K92,Categories!$A$1:$C$9,2,FALSE)</f>
        <v>Grains/Cereals</v>
      </c>
      <c r="M92">
        <f>VLOOKUP(B92,Orders!$A:$E,5,FALSE)</f>
        <v>1</v>
      </c>
      <c r="N92" t="str">
        <f>VLOOKUP(M92,Shipper!$A$1:$C$4,2,FALSE)</f>
        <v>Speedy Express</v>
      </c>
      <c r="O92" t="str">
        <f>VLOOKUP(H92,Employees!$A$1:$F$11,6,FALSE)</f>
        <v>Margaret holds a BA in English literature from Concordia College and an MA from the American Institute of Culinary Arts. She was temporarily assigned to the London office before returning to her permanent post in Seattle.</v>
      </c>
    </row>
    <row r="93" ht="16.35" spans="1:15">
      <c r="A93" s="13">
        <v>92</v>
      </c>
      <c r="B93" s="14">
        <v>10283</v>
      </c>
      <c r="C93" s="14">
        <v>15</v>
      </c>
      <c r="D93" s="15">
        <v>20</v>
      </c>
      <c r="E93">
        <f>VLOOKUP(B93,Orders!$A:$B,2,FALSE)</f>
        <v>46</v>
      </c>
      <c r="F93" t="str">
        <f>VLOOKUP(E93,Customers!$A:$G,5,FALSE)</f>
        <v>Barquisimeto</v>
      </c>
      <c r="G93" t="str">
        <f>VLOOKUP(E93,Customers!$A:$G,7,FALSE)</f>
        <v>Venezuela</v>
      </c>
      <c r="H93">
        <f>VLOOKUP(B93,Orders!$A:$C,3,FALSE)</f>
        <v>3</v>
      </c>
      <c r="I93" t="str">
        <f>VLOOKUP(C93,Products!$A:$F,2,FALSE)</f>
        <v>Genen Shouyu</v>
      </c>
      <c r="J93">
        <f>VLOOKUP(C93,Products!$A:$F,6,FALSE)</f>
        <v>15.5</v>
      </c>
      <c r="K93">
        <f>VLOOKUP(C93,Products!$A:$F,4,FALSE)</f>
        <v>2</v>
      </c>
      <c r="L93" t="str">
        <f>VLOOKUP(K93,Categories!$A$1:$C$9,2,FALSE)</f>
        <v>Condiments</v>
      </c>
      <c r="M93">
        <f>VLOOKUP(B93,Orders!$A:$E,5,FALSE)</f>
        <v>3</v>
      </c>
      <c r="N93" t="str">
        <f>VLOOKUP(M93,Shipper!$A$1:$C$4,2,FALSE)</f>
        <v>Federal Shipping</v>
      </c>
      <c r="O93" t="str">
        <f>VLOOKUP(H93,Employees!$A$1:$F$11,6,FALSE)</f>
        <v>Janet has a BS degree in chemistry from Boston College). She has also completed a certificate program in food retailing management. Janet was hired as a sales associate and was promoted to sales representative.</v>
      </c>
    </row>
    <row r="94" ht="16.35" spans="1:15">
      <c r="A94" s="10">
        <v>93</v>
      </c>
      <c r="B94" s="11">
        <v>10283</v>
      </c>
      <c r="C94" s="11">
        <v>19</v>
      </c>
      <c r="D94" s="12">
        <v>18</v>
      </c>
      <c r="E94">
        <f>VLOOKUP(B94,Orders!$A:$B,2,FALSE)</f>
        <v>46</v>
      </c>
      <c r="F94" t="str">
        <f>VLOOKUP(E94,Customers!$A:$G,5,FALSE)</f>
        <v>Barquisimeto</v>
      </c>
      <c r="G94" t="str">
        <f>VLOOKUP(E94,Customers!$A:$G,7,FALSE)</f>
        <v>Venezuela</v>
      </c>
      <c r="H94">
        <f>VLOOKUP(B94,Orders!$A:$C,3,FALSE)</f>
        <v>3</v>
      </c>
      <c r="I94" t="str">
        <f>VLOOKUP(C94,Products!$A:$F,2,FALSE)</f>
        <v>Teatime Chocolate Biscuits</v>
      </c>
      <c r="J94">
        <f>VLOOKUP(C94,Products!$A:$F,6,FALSE)</f>
        <v>9.2</v>
      </c>
      <c r="K94">
        <f>VLOOKUP(C94,Products!$A:$F,4,FALSE)</f>
        <v>3</v>
      </c>
      <c r="L94" t="str">
        <f>VLOOKUP(K94,Categories!$A$1:$C$9,2,FALSE)</f>
        <v>Confections</v>
      </c>
      <c r="M94">
        <f>VLOOKUP(B94,Orders!$A:$E,5,FALSE)</f>
        <v>3</v>
      </c>
      <c r="N94" t="str">
        <f>VLOOKUP(M94,Shipper!$A$1:$C$4,2,FALSE)</f>
        <v>Federal Shipping</v>
      </c>
      <c r="O94" t="str">
        <f>VLOOKUP(H94,Employees!$A$1:$F$11,6,FALSE)</f>
        <v>Janet has a BS degree in chemistry from Boston College). She has also completed a certificate program in food retailing management. Janet was hired as a sales associate and was promoted to sales representative.</v>
      </c>
    </row>
    <row r="95" ht="16.35" spans="1:15">
      <c r="A95" s="13">
        <v>94</v>
      </c>
      <c r="B95" s="14">
        <v>10283</v>
      </c>
      <c r="C95" s="14">
        <v>60</v>
      </c>
      <c r="D95" s="15">
        <v>35</v>
      </c>
      <c r="E95">
        <f>VLOOKUP(B95,Orders!$A:$B,2,FALSE)</f>
        <v>46</v>
      </c>
      <c r="F95" t="str">
        <f>VLOOKUP(E95,Customers!$A:$G,5,FALSE)</f>
        <v>Barquisimeto</v>
      </c>
      <c r="G95" t="str">
        <f>VLOOKUP(E95,Customers!$A:$G,7,FALSE)</f>
        <v>Venezuela</v>
      </c>
      <c r="H95">
        <f>VLOOKUP(B95,Orders!$A:$C,3,FALSE)</f>
        <v>3</v>
      </c>
      <c r="I95" t="str">
        <f>VLOOKUP(C95,Products!$A:$F,2,FALSE)</f>
        <v>Camembert Pierrot</v>
      </c>
      <c r="J95">
        <f>VLOOKUP(C95,Products!$A:$F,6,FALSE)</f>
        <v>34</v>
      </c>
      <c r="K95">
        <f>VLOOKUP(C95,Products!$A:$F,4,FALSE)</f>
        <v>4</v>
      </c>
      <c r="L95" t="str">
        <f>VLOOKUP(K95,Categories!$A$1:$C$9,2,FALSE)</f>
        <v>Dairy Products</v>
      </c>
      <c r="M95">
        <f>VLOOKUP(B95,Orders!$A:$E,5,FALSE)</f>
        <v>3</v>
      </c>
      <c r="N95" t="str">
        <f>VLOOKUP(M95,Shipper!$A$1:$C$4,2,FALSE)</f>
        <v>Federal Shipping</v>
      </c>
      <c r="O95" t="str">
        <f>VLOOKUP(H95,Employees!$A$1:$F$11,6,FALSE)</f>
        <v>Janet has a BS degree in chemistry from Boston College). She has also completed a certificate program in food retailing management. Janet was hired as a sales associate and was promoted to sales representative.</v>
      </c>
    </row>
    <row r="96" ht="16.35" spans="1:15">
      <c r="A96" s="10">
        <v>95</v>
      </c>
      <c r="B96" s="11">
        <v>10283</v>
      </c>
      <c r="C96" s="11">
        <v>72</v>
      </c>
      <c r="D96" s="12">
        <v>3</v>
      </c>
      <c r="E96">
        <f>VLOOKUP(B96,Orders!$A:$B,2,FALSE)</f>
        <v>46</v>
      </c>
      <c r="F96" t="str">
        <f>VLOOKUP(E96,Customers!$A:$G,5,FALSE)</f>
        <v>Barquisimeto</v>
      </c>
      <c r="G96" t="str">
        <f>VLOOKUP(E96,Customers!$A:$G,7,FALSE)</f>
        <v>Venezuela</v>
      </c>
      <c r="H96">
        <f>VLOOKUP(B96,Orders!$A:$C,3,FALSE)</f>
        <v>3</v>
      </c>
      <c r="I96" t="str">
        <f>VLOOKUP(C96,Products!$A:$F,2,FALSE)</f>
        <v>Mozzarella di Giovanni</v>
      </c>
      <c r="J96">
        <f>VLOOKUP(C96,Products!$A:$F,6,FALSE)</f>
        <v>34.8</v>
      </c>
      <c r="K96">
        <f>VLOOKUP(C96,Products!$A:$F,4,FALSE)</f>
        <v>4</v>
      </c>
      <c r="L96" t="str">
        <f>VLOOKUP(K96,Categories!$A$1:$C$9,2,FALSE)</f>
        <v>Dairy Products</v>
      </c>
      <c r="M96">
        <f>VLOOKUP(B96,Orders!$A:$E,5,FALSE)</f>
        <v>3</v>
      </c>
      <c r="N96" t="str">
        <f>VLOOKUP(M96,Shipper!$A$1:$C$4,2,FALSE)</f>
        <v>Federal Shipping</v>
      </c>
      <c r="O96" t="str">
        <f>VLOOKUP(H96,Employees!$A$1:$F$11,6,FALSE)</f>
        <v>Janet has a BS degree in chemistry from Boston College). She has also completed a certificate program in food retailing management. Janet was hired as a sales associate and was promoted to sales representative.</v>
      </c>
    </row>
    <row r="97" ht="16.35" spans="1:15">
      <c r="A97" s="13">
        <v>96</v>
      </c>
      <c r="B97" s="14">
        <v>10284</v>
      </c>
      <c r="C97" s="14">
        <v>27</v>
      </c>
      <c r="D97" s="15">
        <v>15</v>
      </c>
      <c r="E97">
        <f>VLOOKUP(B97,Orders!$A:$B,2,FALSE)</f>
        <v>44</v>
      </c>
      <c r="F97" t="str">
        <f>VLOOKUP(E97,Customers!$A:$G,5,FALSE)</f>
        <v>Frankfurt a.M.</v>
      </c>
      <c r="G97" t="str">
        <f>VLOOKUP(E97,Customers!$A:$G,7,FALSE)</f>
        <v>Germany</v>
      </c>
      <c r="H97">
        <f>VLOOKUP(B97,Orders!$A:$C,3,FALSE)</f>
        <v>4</v>
      </c>
      <c r="I97" t="str">
        <f>VLOOKUP(C97,Products!$A:$F,2,FALSE)</f>
        <v>Schoggi Schokolade</v>
      </c>
      <c r="J97">
        <f>VLOOKUP(C97,Products!$A:$F,6,FALSE)</f>
        <v>43.9</v>
      </c>
      <c r="K97">
        <f>VLOOKUP(C97,Products!$A:$F,4,FALSE)</f>
        <v>3</v>
      </c>
      <c r="L97" t="str">
        <f>VLOOKUP(K97,Categories!$A$1:$C$9,2,FALSE)</f>
        <v>Confections</v>
      </c>
      <c r="M97">
        <f>VLOOKUP(B97,Orders!$A:$E,5,FALSE)</f>
        <v>1</v>
      </c>
      <c r="N97" t="str">
        <f>VLOOKUP(M97,Shipper!$A$1:$C$4,2,FALSE)</f>
        <v>Speedy Express</v>
      </c>
      <c r="O97" t="str">
        <f>VLOOKUP(H97,Employees!$A$1:$F$11,6,FALSE)</f>
        <v>Margaret holds a BA in English literature from Concordia College and an MA from the American Institute of Culinary Arts. She was temporarily assigned to the London office before returning to her permanent post in Seattle.</v>
      </c>
    </row>
    <row r="98" ht="16.35" spans="1:15">
      <c r="A98" s="10">
        <v>97</v>
      </c>
      <c r="B98" s="11">
        <v>10284</v>
      </c>
      <c r="C98" s="11">
        <v>44</v>
      </c>
      <c r="D98" s="12">
        <v>21</v>
      </c>
      <c r="E98">
        <f>VLOOKUP(B98,Orders!$A:$B,2,FALSE)</f>
        <v>44</v>
      </c>
      <c r="F98" t="str">
        <f>VLOOKUP(E98,Customers!$A:$G,5,FALSE)</f>
        <v>Frankfurt a.M.</v>
      </c>
      <c r="G98" t="str">
        <f>VLOOKUP(E98,Customers!$A:$G,7,FALSE)</f>
        <v>Germany</v>
      </c>
      <c r="H98">
        <f>VLOOKUP(B98,Orders!$A:$C,3,FALSE)</f>
        <v>4</v>
      </c>
      <c r="I98" t="str">
        <f>VLOOKUP(C98,Products!$A:$F,2,FALSE)</f>
        <v>Gula Malacca</v>
      </c>
      <c r="J98">
        <f>VLOOKUP(C98,Products!$A:$F,6,FALSE)</f>
        <v>19.45</v>
      </c>
      <c r="K98">
        <f>VLOOKUP(C98,Products!$A:$F,4,FALSE)</f>
        <v>2</v>
      </c>
      <c r="L98" t="str">
        <f>VLOOKUP(K98,Categories!$A$1:$C$9,2,FALSE)</f>
        <v>Condiments</v>
      </c>
      <c r="M98">
        <f>VLOOKUP(B98,Orders!$A:$E,5,FALSE)</f>
        <v>1</v>
      </c>
      <c r="N98" t="str">
        <f>VLOOKUP(M98,Shipper!$A$1:$C$4,2,FALSE)</f>
        <v>Speedy Express</v>
      </c>
      <c r="O98" t="str">
        <f>VLOOKUP(H98,Employees!$A$1:$F$11,6,FALSE)</f>
        <v>Margaret holds a BA in English literature from Concordia College and an MA from the American Institute of Culinary Arts. She was temporarily assigned to the London office before returning to her permanent post in Seattle.</v>
      </c>
    </row>
    <row r="99" ht="16.35" spans="1:15">
      <c r="A99" s="13">
        <v>98</v>
      </c>
      <c r="B99" s="14">
        <v>10284</v>
      </c>
      <c r="C99" s="14">
        <v>60</v>
      </c>
      <c r="D99" s="15">
        <v>20</v>
      </c>
      <c r="E99">
        <f>VLOOKUP(B99,Orders!$A:$B,2,FALSE)</f>
        <v>44</v>
      </c>
      <c r="F99" t="str">
        <f>VLOOKUP(E99,Customers!$A:$G,5,FALSE)</f>
        <v>Frankfurt a.M.</v>
      </c>
      <c r="G99" t="str">
        <f>VLOOKUP(E99,Customers!$A:$G,7,FALSE)</f>
        <v>Germany</v>
      </c>
      <c r="H99">
        <f>VLOOKUP(B99,Orders!$A:$C,3,FALSE)</f>
        <v>4</v>
      </c>
      <c r="I99" t="str">
        <f>VLOOKUP(C99,Products!$A:$F,2,FALSE)</f>
        <v>Camembert Pierrot</v>
      </c>
      <c r="J99">
        <f>VLOOKUP(C99,Products!$A:$F,6,FALSE)</f>
        <v>34</v>
      </c>
      <c r="K99">
        <f>VLOOKUP(C99,Products!$A:$F,4,FALSE)</f>
        <v>4</v>
      </c>
      <c r="L99" t="str">
        <f>VLOOKUP(K99,Categories!$A$1:$C$9,2,FALSE)</f>
        <v>Dairy Products</v>
      </c>
      <c r="M99">
        <f>VLOOKUP(B99,Orders!$A:$E,5,FALSE)</f>
        <v>1</v>
      </c>
      <c r="N99" t="str">
        <f>VLOOKUP(M99,Shipper!$A$1:$C$4,2,FALSE)</f>
        <v>Speedy Express</v>
      </c>
      <c r="O99" t="str">
        <f>VLOOKUP(H99,Employees!$A$1:$F$11,6,FALSE)</f>
        <v>Margaret holds a BA in English literature from Concordia College and an MA from the American Institute of Culinary Arts. She was temporarily assigned to the London office before returning to her permanent post in Seattle.</v>
      </c>
    </row>
    <row r="100" ht="16.35" spans="1:15">
      <c r="A100" s="10">
        <v>99</v>
      </c>
      <c r="B100" s="11">
        <v>10284</v>
      </c>
      <c r="C100" s="11">
        <v>67</v>
      </c>
      <c r="D100" s="12">
        <v>5</v>
      </c>
      <c r="E100">
        <f>VLOOKUP(B100,Orders!$A:$B,2,FALSE)</f>
        <v>44</v>
      </c>
      <c r="F100" t="str">
        <f>VLOOKUP(E100,Customers!$A:$G,5,FALSE)</f>
        <v>Frankfurt a.M.</v>
      </c>
      <c r="G100" t="str">
        <f>VLOOKUP(E100,Customers!$A:$G,7,FALSE)</f>
        <v>Germany</v>
      </c>
      <c r="H100">
        <f>VLOOKUP(B100,Orders!$A:$C,3,FALSE)</f>
        <v>4</v>
      </c>
      <c r="I100" t="str">
        <f>VLOOKUP(C100,Products!$A:$F,2,FALSE)</f>
        <v>Laughing Lumberjack Lager</v>
      </c>
      <c r="J100">
        <f>VLOOKUP(C100,Products!$A:$F,6,FALSE)</f>
        <v>14</v>
      </c>
      <c r="K100">
        <f>VLOOKUP(C100,Products!$A:$F,4,FALSE)</f>
        <v>1</v>
      </c>
      <c r="L100" t="str">
        <f>VLOOKUP(K100,Categories!$A$1:$C$9,2,FALSE)</f>
        <v>Beverages</v>
      </c>
      <c r="M100">
        <f>VLOOKUP(B100,Orders!$A:$E,5,FALSE)</f>
        <v>1</v>
      </c>
      <c r="N100" t="str">
        <f>VLOOKUP(M100,Shipper!$A$1:$C$4,2,FALSE)</f>
        <v>Speedy Express</v>
      </c>
      <c r="O100" t="str">
        <f>VLOOKUP(H100,Employees!$A$1:$F$11,6,FALSE)</f>
        <v>Margaret holds a BA in English literature from Concordia College and an MA from the American Institute of Culinary Arts. She was temporarily assigned to the London office before returning to her permanent post in Seattle.</v>
      </c>
    </row>
    <row r="101" ht="16.35" spans="1:15">
      <c r="A101" s="13">
        <v>100</v>
      </c>
      <c r="B101" s="14">
        <v>10285</v>
      </c>
      <c r="C101" s="14">
        <v>1</v>
      </c>
      <c r="D101" s="15">
        <v>45</v>
      </c>
      <c r="E101">
        <f>VLOOKUP(B101,Orders!$A:$B,2,FALSE)</f>
        <v>63</v>
      </c>
      <c r="F101" t="str">
        <f>VLOOKUP(E101,Customers!$A:$G,5,FALSE)</f>
        <v>Cunewalde</v>
      </c>
      <c r="G101" t="str">
        <f>VLOOKUP(E101,Customers!$A:$G,7,FALSE)</f>
        <v>Germany</v>
      </c>
      <c r="H101">
        <f>VLOOKUP(B101,Orders!$A:$C,3,FALSE)</f>
        <v>1</v>
      </c>
      <c r="I101" t="str">
        <f>VLOOKUP(C101,Products!$A:$F,2,FALSE)</f>
        <v>Chais</v>
      </c>
      <c r="J101">
        <f>VLOOKUP(C101,Products!$A:$F,6,FALSE)</f>
        <v>18</v>
      </c>
      <c r="K101">
        <f>VLOOKUP(C101,Products!$A:$F,4,FALSE)</f>
        <v>1</v>
      </c>
      <c r="L101" t="str">
        <f>VLOOKUP(K101,Categories!$A$1:$C$9,2,FALSE)</f>
        <v>Beverages</v>
      </c>
      <c r="M101">
        <f>VLOOKUP(B101,Orders!$A:$E,5,FALSE)</f>
        <v>2</v>
      </c>
      <c r="N101" t="str">
        <f>VLOOKUP(M101,Shipper!$A$1:$C$4,2,FALSE)</f>
        <v>United Package</v>
      </c>
      <c r="O101" t="str">
        <f>VLOOKUP(H101,Employees!$A$1:$F$11,6,FALSE)</f>
        <v>Education includes a BA in psychology from Colorado State University. She also completed (The Art of the Cold Call). Nancy is a member of 'Toastmasters International'.</v>
      </c>
    </row>
    <row r="102" ht="16.35" spans="1:15">
      <c r="A102" s="10">
        <v>101</v>
      </c>
      <c r="B102" s="11">
        <v>10285</v>
      </c>
      <c r="C102" s="11">
        <v>40</v>
      </c>
      <c r="D102" s="12">
        <v>40</v>
      </c>
      <c r="E102">
        <f>VLOOKUP(B102,Orders!$A:$B,2,FALSE)</f>
        <v>63</v>
      </c>
      <c r="F102" t="str">
        <f>VLOOKUP(E102,Customers!$A:$G,5,FALSE)</f>
        <v>Cunewalde</v>
      </c>
      <c r="G102" t="str">
        <f>VLOOKUP(E102,Customers!$A:$G,7,FALSE)</f>
        <v>Germany</v>
      </c>
      <c r="H102">
        <f>VLOOKUP(B102,Orders!$A:$C,3,FALSE)</f>
        <v>1</v>
      </c>
      <c r="I102" t="str">
        <f>VLOOKUP(C102,Products!$A:$F,2,FALSE)</f>
        <v>Boston Crab Meat</v>
      </c>
      <c r="J102">
        <f>VLOOKUP(C102,Products!$A:$F,6,FALSE)</f>
        <v>18.4</v>
      </c>
      <c r="K102">
        <f>VLOOKUP(C102,Products!$A:$F,4,FALSE)</f>
        <v>8</v>
      </c>
      <c r="L102" t="str">
        <f>VLOOKUP(K102,Categories!$A$1:$C$9,2,FALSE)</f>
        <v>Seafood</v>
      </c>
      <c r="M102">
        <f>VLOOKUP(B102,Orders!$A:$E,5,FALSE)</f>
        <v>2</v>
      </c>
      <c r="N102" t="str">
        <f>VLOOKUP(M102,Shipper!$A$1:$C$4,2,FALSE)</f>
        <v>United Package</v>
      </c>
      <c r="O102" t="str">
        <f>VLOOKUP(H102,Employees!$A$1:$F$11,6,FALSE)</f>
        <v>Education includes a BA in psychology from Colorado State University. She also completed (The Art of the Cold Call). Nancy is a member of 'Toastmasters International'.</v>
      </c>
    </row>
    <row r="103" ht="16.35" spans="1:15">
      <c r="A103" s="13">
        <v>102</v>
      </c>
      <c r="B103" s="14">
        <v>10285</v>
      </c>
      <c r="C103" s="14">
        <v>53</v>
      </c>
      <c r="D103" s="15">
        <v>36</v>
      </c>
      <c r="E103">
        <f>VLOOKUP(B103,Orders!$A:$B,2,FALSE)</f>
        <v>63</v>
      </c>
      <c r="F103" t="str">
        <f>VLOOKUP(E103,Customers!$A:$G,5,FALSE)</f>
        <v>Cunewalde</v>
      </c>
      <c r="G103" t="str">
        <f>VLOOKUP(E103,Customers!$A:$G,7,FALSE)</f>
        <v>Germany</v>
      </c>
      <c r="H103">
        <f>VLOOKUP(B103,Orders!$A:$C,3,FALSE)</f>
        <v>1</v>
      </c>
      <c r="I103" t="str">
        <f>VLOOKUP(C103,Products!$A:$F,2,FALSE)</f>
        <v>Perth Pasties</v>
      </c>
      <c r="J103">
        <f>VLOOKUP(C103,Products!$A:$F,6,FALSE)</f>
        <v>32.8</v>
      </c>
      <c r="K103">
        <f>VLOOKUP(C103,Products!$A:$F,4,FALSE)</f>
        <v>6</v>
      </c>
      <c r="L103" t="str">
        <f>VLOOKUP(K103,Categories!$A$1:$C$9,2,FALSE)</f>
        <v>Meat/Poultry</v>
      </c>
      <c r="M103">
        <f>VLOOKUP(B103,Orders!$A:$E,5,FALSE)</f>
        <v>2</v>
      </c>
      <c r="N103" t="str">
        <f>VLOOKUP(M103,Shipper!$A$1:$C$4,2,FALSE)</f>
        <v>United Package</v>
      </c>
      <c r="O103" t="str">
        <f>VLOOKUP(H103,Employees!$A$1:$F$11,6,FALSE)</f>
        <v>Education includes a BA in psychology from Colorado State University. She also completed (The Art of the Cold Call). Nancy is a member of 'Toastmasters International'.</v>
      </c>
    </row>
    <row r="104" ht="16.35" spans="1:15">
      <c r="A104" s="10">
        <v>103</v>
      </c>
      <c r="B104" s="11">
        <v>10286</v>
      </c>
      <c r="C104" s="11">
        <v>35</v>
      </c>
      <c r="D104" s="12">
        <v>100</v>
      </c>
      <c r="E104">
        <f>VLOOKUP(B104,Orders!$A:$B,2,FALSE)</f>
        <v>63</v>
      </c>
      <c r="F104" t="str">
        <f>VLOOKUP(E104,Customers!$A:$G,5,FALSE)</f>
        <v>Cunewalde</v>
      </c>
      <c r="G104" t="str">
        <f>VLOOKUP(E104,Customers!$A:$G,7,FALSE)</f>
        <v>Germany</v>
      </c>
      <c r="H104">
        <f>VLOOKUP(B104,Orders!$A:$C,3,FALSE)</f>
        <v>8</v>
      </c>
      <c r="I104" t="str">
        <f>VLOOKUP(C104,Products!$A:$F,2,FALSE)</f>
        <v>Steeleye Stout</v>
      </c>
      <c r="J104">
        <f>VLOOKUP(C104,Products!$A:$F,6,FALSE)</f>
        <v>18</v>
      </c>
      <c r="K104">
        <f>VLOOKUP(C104,Products!$A:$F,4,FALSE)</f>
        <v>1</v>
      </c>
      <c r="L104" t="str">
        <f>VLOOKUP(K104,Categories!$A$1:$C$9,2,FALSE)</f>
        <v>Beverages</v>
      </c>
      <c r="M104">
        <f>VLOOKUP(B104,Orders!$A:$E,5,FALSE)</f>
        <v>3</v>
      </c>
      <c r="N104" t="str">
        <f>VLOOKUP(M104,Shipper!$A$1:$C$4,2,FALSE)</f>
        <v>Federal Shipping</v>
      </c>
      <c r="O104" t="str">
        <f>VLOOKUP(H104,Employees!$A$1:$F$11,6,FALSE)</f>
        <v>Laura received a BA in psychology from the University of Washington. She has also completed a course in business French. She reads and writes French.</v>
      </c>
    </row>
    <row r="105" ht="16.35" spans="1:15">
      <c r="A105" s="13">
        <v>104</v>
      </c>
      <c r="B105" s="14">
        <v>10286</v>
      </c>
      <c r="C105" s="14">
        <v>62</v>
      </c>
      <c r="D105" s="15">
        <v>40</v>
      </c>
      <c r="E105">
        <f>VLOOKUP(B105,Orders!$A:$B,2,FALSE)</f>
        <v>63</v>
      </c>
      <c r="F105" t="str">
        <f>VLOOKUP(E105,Customers!$A:$G,5,FALSE)</f>
        <v>Cunewalde</v>
      </c>
      <c r="G105" t="str">
        <f>VLOOKUP(E105,Customers!$A:$G,7,FALSE)</f>
        <v>Germany</v>
      </c>
      <c r="H105">
        <f>VLOOKUP(B105,Orders!$A:$C,3,FALSE)</f>
        <v>8</v>
      </c>
      <c r="I105" t="str">
        <f>VLOOKUP(C105,Products!$A:$F,2,FALSE)</f>
        <v>Tarte au sucre</v>
      </c>
      <c r="J105">
        <f>VLOOKUP(C105,Products!$A:$F,6,FALSE)</f>
        <v>49.3</v>
      </c>
      <c r="K105">
        <f>VLOOKUP(C105,Products!$A:$F,4,FALSE)</f>
        <v>3</v>
      </c>
      <c r="L105" t="str">
        <f>VLOOKUP(K105,Categories!$A$1:$C$9,2,FALSE)</f>
        <v>Confections</v>
      </c>
      <c r="M105">
        <f>VLOOKUP(B105,Orders!$A:$E,5,FALSE)</f>
        <v>3</v>
      </c>
      <c r="N105" t="str">
        <f>VLOOKUP(M105,Shipper!$A$1:$C$4,2,FALSE)</f>
        <v>Federal Shipping</v>
      </c>
      <c r="O105" t="str">
        <f>VLOOKUP(H105,Employees!$A$1:$F$11,6,FALSE)</f>
        <v>Laura received a BA in psychology from the University of Washington. She has also completed a course in business French. She reads and writes French.</v>
      </c>
    </row>
    <row r="106" ht="16.35" spans="1:15">
      <c r="A106" s="10">
        <v>105</v>
      </c>
      <c r="B106" s="11">
        <v>10287</v>
      </c>
      <c r="C106" s="11">
        <v>16</v>
      </c>
      <c r="D106" s="12">
        <v>40</v>
      </c>
      <c r="E106">
        <f>VLOOKUP(B106,Orders!$A:$B,2,FALSE)</f>
        <v>67</v>
      </c>
      <c r="F106" t="str">
        <f>VLOOKUP(E106,Customers!$A:$G,5,FALSE)</f>
        <v>Rio de Janeiro</v>
      </c>
      <c r="G106" t="str">
        <f>VLOOKUP(E106,Customers!$A:$G,7,FALSE)</f>
        <v>Brazil</v>
      </c>
      <c r="H106">
        <f>VLOOKUP(B106,Orders!$A:$C,3,FALSE)</f>
        <v>8</v>
      </c>
      <c r="I106" t="str">
        <f>VLOOKUP(C106,Products!$A:$F,2,FALSE)</f>
        <v>Pavlova</v>
      </c>
      <c r="J106">
        <f>VLOOKUP(C106,Products!$A:$F,6,FALSE)</f>
        <v>17.45</v>
      </c>
      <c r="K106">
        <f>VLOOKUP(C106,Products!$A:$F,4,FALSE)</f>
        <v>3</v>
      </c>
      <c r="L106" t="str">
        <f>VLOOKUP(K106,Categories!$A$1:$C$9,2,FALSE)</f>
        <v>Confections</v>
      </c>
      <c r="M106">
        <f>VLOOKUP(B106,Orders!$A:$E,5,FALSE)</f>
        <v>3</v>
      </c>
      <c r="N106" t="str">
        <f>VLOOKUP(M106,Shipper!$A$1:$C$4,2,FALSE)</f>
        <v>Federal Shipping</v>
      </c>
      <c r="O106" t="str">
        <f>VLOOKUP(H106,Employees!$A$1:$F$11,6,FALSE)</f>
        <v>Laura received a BA in psychology from the University of Washington. She has also completed a course in business French. She reads and writes French.</v>
      </c>
    </row>
    <row r="107" ht="16.35" spans="1:15">
      <c r="A107" s="13">
        <v>106</v>
      </c>
      <c r="B107" s="14">
        <v>10287</v>
      </c>
      <c r="C107" s="14">
        <v>34</v>
      </c>
      <c r="D107" s="15">
        <v>20</v>
      </c>
      <c r="E107">
        <f>VLOOKUP(B107,Orders!$A:$B,2,FALSE)</f>
        <v>67</v>
      </c>
      <c r="F107" t="str">
        <f>VLOOKUP(E107,Customers!$A:$G,5,FALSE)</f>
        <v>Rio de Janeiro</v>
      </c>
      <c r="G107" t="str">
        <f>VLOOKUP(E107,Customers!$A:$G,7,FALSE)</f>
        <v>Brazil</v>
      </c>
      <c r="H107">
        <f>VLOOKUP(B107,Orders!$A:$C,3,FALSE)</f>
        <v>8</v>
      </c>
      <c r="I107" t="str">
        <f>VLOOKUP(C107,Products!$A:$F,2,FALSE)</f>
        <v>Sasquatch Ale</v>
      </c>
      <c r="J107">
        <f>VLOOKUP(C107,Products!$A:$F,6,FALSE)</f>
        <v>14</v>
      </c>
      <c r="K107">
        <f>VLOOKUP(C107,Products!$A:$F,4,FALSE)</f>
        <v>1</v>
      </c>
      <c r="L107" t="str">
        <f>VLOOKUP(K107,Categories!$A$1:$C$9,2,FALSE)</f>
        <v>Beverages</v>
      </c>
      <c r="M107">
        <f>VLOOKUP(B107,Orders!$A:$E,5,FALSE)</f>
        <v>3</v>
      </c>
      <c r="N107" t="str">
        <f>VLOOKUP(M107,Shipper!$A$1:$C$4,2,FALSE)</f>
        <v>Federal Shipping</v>
      </c>
      <c r="O107" t="str">
        <f>VLOOKUP(H107,Employees!$A$1:$F$11,6,FALSE)</f>
        <v>Laura received a BA in psychology from the University of Washington. She has also completed a course in business French. She reads and writes French.</v>
      </c>
    </row>
    <row r="108" ht="16.35" spans="1:15">
      <c r="A108" s="10">
        <v>107</v>
      </c>
      <c r="B108" s="11">
        <v>10287</v>
      </c>
      <c r="C108" s="11">
        <v>46</v>
      </c>
      <c r="D108" s="12">
        <v>15</v>
      </c>
      <c r="E108">
        <f>VLOOKUP(B108,Orders!$A:$B,2,FALSE)</f>
        <v>67</v>
      </c>
      <c r="F108" t="str">
        <f>VLOOKUP(E108,Customers!$A:$G,5,FALSE)</f>
        <v>Rio de Janeiro</v>
      </c>
      <c r="G108" t="str">
        <f>VLOOKUP(E108,Customers!$A:$G,7,FALSE)</f>
        <v>Brazil</v>
      </c>
      <c r="H108">
        <f>VLOOKUP(B108,Orders!$A:$C,3,FALSE)</f>
        <v>8</v>
      </c>
      <c r="I108" t="str">
        <f>VLOOKUP(C108,Products!$A:$F,2,FALSE)</f>
        <v>Spegesild</v>
      </c>
      <c r="J108">
        <f>VLOOKUP(C108,Products!$A:$F,6,FALSE)</f>
        <v>12</v>
      </c>
      <c r="K108">
        <f>VLOOKUP(C108,Products!$A:$F,4,FALSE)</f>
        <v>8</v>
      </c>
      <c r="L108" t="str">
        <f>VLOOKUP(K108,Categories!$A$1:$C$9,2,FALSE)</f>
        <v>Seafood</v>
      </c>
      <c r="M108">
        <f>VLOOKUP(B108,Orders!$A:$E,5,FALSE)</f>
        <v>3</v>
      </c>
      <c r="N108" t="str">
        <f>VLOOKUP(M108,Shipper!$A$1:$C$4,2,FALSE)</f>
        <v>Federal Shipping</v>
      </c>
      <c r="O108" t="str">
        <f>VLOOKUP(H108,Employees!$A$1:$F$11,6,FALSE)</f>
        <v>Laura received a BA in psychology from the University of Washington. She has also completed a course in business French. She reads and writes French.</v>
      </c>
    </row>
    <row r="109" ht="16.35" spans="1:15">
      <c r="A109" s="13">
        <v>108</v>
      </c>
      <c r="B109" s="14">
        <v>10288</v>
      </c>
      <c r="C109" s="14">
        <v>54</v>
      </c>
      <c r="D109" s="15">
        <v>10</v>
      </c>
      <c r="E109">
        <f>VLOOKUP(B109,Orders!$A:$B,2,FALSE)</f>
        <v>66</v>
      </c>
      <c r="F109" t="str">
        <f>VLOOKUP(E109,Customers!$A:$G,5,FALSE)</f>
        <v>Reggio Emilia</v>
      </c>
      <c r="G109" t="str">
        <f>VLOOKUP(E109,Customers!$A:$G,7,FALSE)</f>
        <v>Italy</v>
      </c>
      <c r="H109">
        <f>VLOOKUP(B109,Orders!$A:$C,3,FALSE)</f>
        <v>4</v>
      </c>
      <c r="I109" t="str">
        <f>VLOOKUP(C109,Products!$A:$F,2,FALSE)</f>
        <v>Tourtière</v>
      </c>
      <c r="J109">
        <f>VLOOKUP(C109,Products!$A:$F,6,FALSE)</f>
        <v>7.45</v>
      </c>
      <c r="K109">
        <f>VLOOKUP(C109,Products!$A:$F,4,FALSE)</f>
        <v>6</v>
      </c>
      <c r="L109" t="str">
        <f>VLOOKUP(K109,Categories!$A$1:$C$9,2,FALSE)</f>
        <v>Meat/Poultry</v>
      </c>
      <c r="M109">
        <f>VLOOKUP(B109,Orders!$A:$E,5,FALSE)</f>
        <v>1</v>
      </c>
      <c r="N109" t="str">
        <f>VLOOKUP(M109,Shipper!$A$1:$C$4,2,FALSE)</f>
        <v>Speedy Express</v>
      </c>
      <c r="O109" t="str">
        <f>VLOOKUP(H109,Employees!$A$1:$F$11,6,FALSE)</f>
        <v>Margaret holds a BA in English literature from Concordia College and an MA from the American Institute of Culinary Arts. She was temporarily assigned to the London office before returning to her permanent post in Seattle.</v>
      </c>
    </row>
    <row r="110" ht="16.35" spans="1:15">
      <c r="A110" s="10">
        <v>109</v>
      </c>
      <c r="B110" s="11">
        <v>10288</v>
      </c>
      <c r="C110" s="11">
        <v>68</v>
      </c>
      <c r="D110" s="12">
        <v>3</v>
      </c>
      <c r="E110">
        <f>VLOOKUP(B110,Orders!$A:$B,2,FALSE)</f>
        <v>66</v>
      </c>
      <c r="F110" t="str">
        <f>VLOOKUP(E110,Customers!$A:$G,5,FALSE)</f>
        <v>Reggio Emilia</v>
      </c>
      <c r="G110" t="str">
        <f>VLOOKUP(E110,Customers!$A:$G,7,FALSE)</f>
        <v>Italy</v>
      </c>
      <c r="H110">
        <f>VLOOKUP(B110,Orders!$A:$C,3,FALSE)</f>
        <v>4</v>
      </c>
      <c r="I110" t="str">
        <f>VLOOKUP(C110,Products!$A:$F,2,FALSE)</f>
        <v>Scottish Longbreads</v>
      </c>
      <c r="J110">
        <f>VLOOKUP(C110,Products!$A:$F,6,FALSE)</f>
        <v>12.5</v>
      </c>
      <c r="K110">
        <f>VLOOKUP(C110,Products!$A:$F,4,FALSE)</f>
        <v>3</v>
      </c>
      <c r="L110" t="str">
        <f>VLOOKUP(K110,Categories!$A$1:$C$9,2,FALSE)</f>
        <v>Confections</v>
      </c>
      <c r="M110">
        <f>VLOOKUP(B110,Orders!$A:$E,5,FALSE)</f>
        <v>1</v>
      </c>
      <c r="N110" t="str">
        <f>VLOOKUP(M110,Shipper!$A$1:$C$4,2,FALSE)</f>
        <v>Speedy Express</v>
      </c>
      <c r="O110" t="str">
        <f>VLOOKUP(H110,Employees!$A$1:$F$11,6,FALSE)</f>
        <v>Margaret holds a BA in English literature from Concordia College and an MA from the American Institute of Culinary Arts. She was temporarily assigned to the London office before returning to her permanent post in Seattle.</v>
      </c>
    </row>
    <row r="111" ht="16.35" spans="1:15">
      <c r="A111" s="13">
        <v>110</v>
      </c>
      <c r="B111" s="14">
        <v>10289</v>
      </c>
      <c r="C111" s="14">
        <v>3</v>
      </c>
      <c r="D111" s="15">
        <v>30</v>
      </c>
      <c r="E111">
        <f>VLOOKUP(B111,Orders!$A:$B,2,FALSE)</f>
        <v>11</v>
      </c>
      <c r="F111" t="str">
        <f>VLOOKUP(E111,Customers!$A:$G,5,FALSE)</f>
        <v>London</v>
      </c>
      <c r="G111" t="str">
        <f>VLOOKUP(E111,Customers!$A:$G,7,FALSE)</f>
        <v>UK</v>
      </c>
      <c r="H111">
        <f>VLOOKUP(B111,Orders!$A:$C,3,FALSE)</f>
        <v>7</v>
      </c>
      <c r="I111" t="str">
        <f>VLOOKUP(C111,Products!$A:$F,2,FALSE)</f>
        <v>Aniseed Syrup</v>
      </c>
      <c r="J111">
        <f>VLOOKUP(C111,Products!$A:$F,6,FALSE)</f>
        <v>10</v>
      </c>
      <c r="K111">
        <f>VLOOKUP(C111,Products!$A:$F,4,FALSE)</f>
        <v>2</v>
      </c>
      <c r="L111" t="str">
        <f>VLOOKUP(K111,Categories!$A$1:$C$9,2,FALSE)</f>
        <v>Condiments</v>
      </c>
      <c r="M111">
        <f>VLOOKUP(B111,Orders!$A:$E,5,FALSE)</f>
        <v>3</v>
      </c>
      <c r="N111" t="str">
        <f>VLOOKUP(M111,Shipper!$A$1:$C$4,2,FALSE)</f>
        <v>Federal Shipping</v>
      </c>
      <c r="O111" t="str">
        <f>VLOOKUP(H111,Employees!$A$1:$F$11,6,FALSE)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12" ht="16.35" spans="1:15">
      <c r="A112" s="10">
        <v>111</v>
      </c>
      <c r="B112" s="11">
        <v>10289</v>
      </c>
      <c r="C112" s="11">
        <v>64</v>
      </c>
      <c r="D112" s="12">
        <v>9</v>
      </c>
      <c r="E112">
        <f>VLOOKUP(B112,Orders!$A:$B,2,FALSE)</f>
        <v>11</v>
      </c>
      <c r="F112" t="str">
        <f>VLOOKUP(E112,Customers!$A:$G,5,FALSE)</f>
        <v>London</v>
      </c>
      <c r="G112" t="str">
        <f>VLOOKUP(E112,Customers!$A:$G,7,FALSE)</f>
        <v>UK</v>
      </c>
      <c r="H112">
        <f>VLOOKUP(B112,Orders!$A:$C,3,FALSE)</f>
        <v>7</v>
      </c>
      <c r="I112" t="str">
        <f>VLOOKUP(C112,Products!$A:$F,2,FALSE)</f>
        <v>Wimmers gute Semmelknödel</v>
      </c>
      <c r="J112">
        <f>VLOOKUP(C112,Products!$A:$F,6,FALSE)</f>
        <v>33.25</v>
      </c>
      <c r="K112">
        <f>VLOOKUP(C112,Products!$A:$F,4,FALSE)</f>
        <v>5</v>
      </c>
      <c r="L112" t="str">
        <f>VLOOKUP(K112,Categories!$A$1:$C$9,2,FALSE)</f>
        <v>Grains/Cereals</v>
      </c>
      <c r="M112">
        <f>VLOOKUP(B112,Orders!$A:$E,5,FALSE)</f>
        <v>3</v>
      </c>
      <c r="N112" t="str">
        <f>VLOOKUP(M112,Shipper!$A$1:$C$4,2,FALSE)</f>
        <v>Federal Shipping</v>
      </c>
      <c r="O112" t="str">
        <f>VLOOKUP(H112,Employees!$A$1:$F$11,6,FALSE)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13" ht="16.35" spans="1:15">
      <c r="A113" s="13">
        <v>112</v>
      </c>
      <c r="B113" s="14">
        <v>10290</v>
      </c>
      <c r="C113" s="14">
        <v>5</v>
      </c>
      <c r="D113" s="15">
        <v>20</v>
      </c>
      <c r="E113">
        <f>VLOOKUP(B113,Orders!$A:$B,2,FALSE)</f>
        <v>15</v>
      </c>
      <c r="F113" t="str">
        <f>VLOOKUP(E113,Customers!$A:$G,5,FALSE)</f>
        <v>São Paulo</v>
      </c>
      <c r="G113" t="str">
        <f>VLOOKUP(E113,Customers!$A:$G,7,FALSE)</f>
        <v>Brazil</v>
      </c>
      <c r="H113">
        <f>VLOOKUP(B113,Orders!$A:$C,3,FALSE)</f>
        <v>8</v>
      </c>
      <c r="I113" t="str">
        <f>VLOOKUP(C113,Products!$A:$F,2,FALSE)</f>
        <v>Chef Anton's Gumbo Mix</v>
      </c>
      <c r="J113">
        <f>VLOOKUP(C113,Products!$A:$F,6,FALSE)</f>
        <v>21.35</v>
      </c>
      <c r="K113">
        <f>VLOOKUP(C113,Products!$A:$F,4,FALSE)</f>
        <v>2</v>
      </c>
      <c r="L113" t="str">
        <f>VLOOKUP(K113,Categories!$A$1:$C$9,2,FALSE)</f>
        <v>Condiments</v>
      </c>
      <c r="M113">
        <f>VLOOKUP(B113,Orders!$A:$E,5,FALSE)</f>
        <v>1</v>
      </c>
      <c r="N113" t="str">
        <f>VLOOKUP(M113,Shipper!$A$1:$C$4,2,FALSE)</f>
        <v>Speedy Express</v>
      </c>
      <c r="O113" t="str">
        <f>VLOOKUP(H113,Employees!$A$1:$F$11,6,FALSE)</f>
        <v>Laura received a BA in psychology from the University of Washington. She has also completed a course in business French. She reads and writes French.</v>
      </c>
    </row>
    <row r="114" ht="16.35" spans="1:15">
      <c r="A114" s="10">
        <v>113</v>
      </c>
      <c r="B114" s="11">
        <v>10290</v>
      </c>
      <c r="C114" s="11">
        <v>29</v>
      </c>
      <c r="D114" s="12">
        <v>15</v>
      </c>
      <c r="E114">
        <f>VLOOKUP(B114,Orders!$A:$B,2,FALSE)</f>
        <v>15</v>
      </c>
      <c r="F114" t="str">
        <f>VLOOKUP(E114,Customers!$A:$G,5,FALSE)</f>
        <v>São Paulo</v>
      </c>
      <c r="G114" t="str">
        <f>VLOOKUP(E114,Customers!$A:$G,7,FALSE)</f>
        <v>Brazil</v>
      </c>
      <c r="H114">
        <f>VLOOKUP(B114,Orders!$A:$C,3,FALSE)</f>
        <v>8</v>
      </c>
      <c r="I114" t="str">
        <f>VLOOKUP(C114,Products!$A:$F,2,FALSE)</f>
        <v>Thüringer Rostbratwurst</v>
      </c>
      <c r="J114">
        <f>VLOOKUP(C114,Products!$A:$F,6,FALSE)</f>
        <v>123.79</v>
      </c>
      <c r="K114">
        <f>VLOOKUP(C114,Products!$A:$F,4,FALSE)</f>
        <v>6</v>
      </c>
      <c r="L114" t="str">
        <f>VLOOKUP(K114,Categories!$A$1:$C$9,2,FALSE)</f>
        <v>Meat/Poultry</v>
      </c>
      <c r="M114">
        <f>VLOOKUP(B114,Orders!$A:$E,5,FALSE)</f>
        <v>1</v>
      </c>
      <c r="N114" t="str">
        <f>VLOOKUP(M114,Shipper!$A$1:$C$4,2,FALSE)</f>
        <v>Speedy Express</v>
      </c>
      <c r="O114" t="str">
        <f>VLOOKUP(H114,Employees!$A$1:$F$11,6,FALSE)</f>
        <v>Laura received a BA in psychology from the University of Washington. She has also completed a course in business French. She reads and writes French.</v>
      </c>
    </row>
    <row r="115" ht="16.35" spans="1:15">
      <c r="A115" s="13">
        <v>114</v>
      </c>
      <c r="B115" s="14">
        <v>10290</v>
      </c>
      <c r="C115" s="14">
        <v>49</v>
      </c>
      <c r="D115" s="15">
        <v>15</v>
      </c>
      <c r="E115">
        <f>VLOOKUP(B115,Orders!$A:$B,2,FALSE)</f>
        <v>15</v>
      </c>
      <c r="F115" t="str">
        <f>VLOOKUP(E115,Customers!$A:$G,5,FALSE)</f>
        <v>São Paulo</v>
      </c>
      <c r="G115" t="str">
        <f>VLOOKUP(E115,Customers!$A:$G,7,FALSE)</f>
        <v>Brazil</v>
      </c>
      <c r="H115">
        <f>VLOOKUP(B115,Orders!$A:$C,3,FALSE)</f>
        <v>8</v>
      </c>
      <c r="I115" t="str">
        <f>VLOOKUP(C115,Products!$A:$F,2,FALSE)</f>
        <v>Maxilaku</v>
      </c>
      <c r="J115">
        <f>VLOOKUP(C115,Products!$A:$F,6,FALSE)</f>
        <v>20</v>
      </c>
      <c r="K115">
        <f>VLOOKUP(C115,Products!$A:$F,4,FALSE)</f>
        <v>3</v>
      </c>
      <c r="L115" t="str">
        <f>VLOOKUP(K115,Categories!$A$1:$C$9,2,FALSE)</f>
        <v>Confections</v>
      </c>
      <c r="M115">
        <f>VLOOKUP(B115,Orders!$A:$E,5,FALSE)</f>
        <v>1</v>
      </c>
      <c r="N115" t="str">
        <f>VLOOKUP(M115,Shipper!$A$1:$C$4,2,FALSE)</f>
        <v>Speedy Express</v>
      </c>
      <c r="O115" t="str">
        <f>VLOOKUP(H115,Employees!$A$1:$F$11,6,FALSE)</f>
        <v>Laura received a BA in psychology from the University of Washington. She has also completed a course in business French. She reads and writes French.</v>
      </c>
    </row>
    <row r="116" ht="16.35" spans="1:15">
      <c r="A116" s="10">
        <v>115</v>
      </c>
      <c r="B116" s="11">
        <v>10290</v>
      </c>
      <c r="C116" s="11">
        <v>77</v>
      </c>
      <c r="D116" s="12">
        <v>10</v>
      </c>
      <c r="E116">
        <f>VLOOKUP(B116,Orders!$A:$B,2,FALSE)</f>
        <v>15</v>
      </c>
      <c r="F116" t="str">
        <f>VLOOKUP(E116,Customers!$A:$G,5,FALSE)</f>
        <v>São Paulo</v>
      </c>
      <c r="G116" t="str">
        <f>VLOOKUP(E116,Customers!$A:$G,7,FALSE)</f>
        <v>Brazil</v>
      </c>
      <c r="H116">
        <f>VLOOKUP(B116,Orders!$A:$C,3,FALSE)</f>
        <v>8</v>
      </c>
      <c r="I116" t="e">
        <f>VLOOKUP(C116,Products!$A:$F,2,FALSE)</f>
        <v>#N/A</v>
      </c>
      <c r="J116" t="e">
        <f>VLOOKUP(C116,Products!$A:$F,6,FALSE)</f>
        <v>#N/A</v>
      </c>
      <c r="K116" t="e">
        <f>VLOOKUP(C116,Products!$A:$F,4,FALSE)</f>
        <v>#N/A</v>
      </c>
      <c r="L116" t="e">
        <f>VLOOKUP(K116,Categories!$A$1:$C$9,2,FALSE)</f>
        <v>#N/A</v>
      </c>
      <c r="M116">
        <f>VLOOKUP(B116,Orders!$A:$E,5,FALSE)</f>
        <v>1</v>
      </c>
      <c r="N116" t="str">
        <f>VLOOKUP(M116,Shipper!$A$1:$C$4,2,FALSE)</f>
        <v>Speedy Express</v>
      </c>
      <c r="O116" t="str">
        <f>VLOOKUP(H116,Employees!$A$1:$F$11,6,FALSE)</f>
        <v>Laura received a BA in psychology from the University of Washington. She has also completed a course in business French. She reads and writes French.</v>
      </c>
    </row>
    <row r="117" ht="16.35" spans="1:15">
      <c r="A117" s="13">
        <v>116</v>
      </c>
      <c r="B117" s="14">
        <v>10291</v>
      </c>
      <c r="C117" s="14">
        <v>13</v>
      </c>
      <c r="D117" s="15">
        <v>20</v>
      </c>
      <c r="E117">
        <f>VLOOKUP(B117,Orders!$A:$B,2,FALSE)</f>
        <v>61</v>
      </c>
      <c r="F117" t="str">
        <f>VLOOKUP(E117,Customers!$A:$G,5,FALSE)</f>
        <v>Rio de Janeiro</v>
      </c>
      <c r="G117" t="str">
        <f>VLOOKUP(E117,Customers!$A:$G,7,FALSE)</f>
        <v>Brazil</v>
      </c>
      <c r="H117">
        <f>VLOOKUP(B117,Orders!$A:$C,3,FALSE)</f>
        <v>6</v>
      </c>
      <c r="I117" t="str">
        <f>VLOOKUP(C117,Products!$A:$F,2,FALSE)</f>
        <v>Konbu</v>
      </c>
      <c r="J117">
        <f>VLOOKUP(C117,Products!$A:$F,6,FALSE)</f>
        <v>6</v>
      </c>
      <c r="K117">
        <f>VLOOKUP(C117,Products!$A:$F,4,FALSE)</f>
        <v>8</v>
      </c>
      <c r="L117" t="str">
        <f>VLOOKUP(K117,Categories!$A$1:$C$9,2,FALSE)</f>
        <v>Seafood</v>
      </c>
      <c r="M117">
        <f>VLOOKUP(B117,Orders!$A:$E,5,FALSE)</f>
        <v>2</v>
      </c>
      <c r="N117" t="str">
        <f>VLOOKUP(M117,Shipper!$A$1:$C$4,2,FALSE)</f>
        <v>United Package</v>
      </c>
      <c r="O117" t="str">
        <f>VLOOKUP(H117,Employees!$A$1:$F$11,6,FALSE)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18" ht="16.35" spans="1:15">
      <c r="A118" s="10">
        <v>117</v>
      </c>
      <c r="B118" s="11">
        <v>10291</v>
      </c>
      <c r="C118" s="11">
        <v>44</v>
      </c>
      <c r="D118" s="12">
        <v>24</v>
      </c>
      <c r="E118">
        <f>VLOOKUP(B118,Orders!$A:$B,2,FALSE)</f>
        <v>61</v>
      </c>
      <c r="F118" t="str">
        <f>VLOOKUP(E118,Customers!$A:$G,5,FALSE)</f>
        <v>Rio de Janeiro</v>
      </c>
      <c r="G118" t="str">
        <f>VLOOKUP(E118,Customers!$A:$G,7,FALSE)</f>
        <v>Brazil</v>
      </c>
      <c r="H118">
        <f>VLOOKUP(B118,Orders!$A:$C,3,FALSE)</f>
        <v>6</v>
      </c>
      <c r="I118" t="str">
        <f>VLOOKUP(C118,Products!$A:$F,2,FALSE)</f>
        <v>Gula Malacca</v>
      </c>
      <c r="J118">
        <f>VLOOKUP(C118,Products!$A:$F,6,FALSE)</f>
        <v>19.45</v>
      </c>
      <c r="K118">
        <f>VLOOKUP(C118,Products!$A:$F,4,FALSE)</f>
        <v>2</v>
      </c>
      <c r="L118" t="str">
        <f>VLOOKUP(K118,Categories!$A$1:$C$9,2,FALSE)</f>
        <v>Condiments</v>
      </c>
      <c r="M118">
        <f>VLOOKUP(B118,Orders!$A:$E,5,FALSE)</f>
        <v>2</v>
      </c>
      <c r="N118" t="str">
        <f>VLOOKUP(M118,Shipper!$A$1:$C$4,2,FALSE)</f>
        <v>United Package</v>
      </c>
      <c r="O118" t="str">
        <f>VLOOKUP(H118,Employees!$A$1:$F$11,6,FALSE)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19" ht="16.35" spans="1:15">
      <c r="A119" s="13">
        <v>118</v>
      </c>
      <c r="B119" s="14">
        <v>10291</v>
      </c>
      <c r="C119" s="14">
        <v>51</v>
      </c>
      <c r="D119" s="15">
        <v>2</v>
      </c>
      <c r="E119">
        <f>VLOOKUP(B119,Orders!$A:$B,2,FALSE)</f>
        <v>61</v>
      </c>
      <c r="F119" t="str">
        <f>VLOOKUP(E119,Customers!$A:$G,5,FALSE)</f>
        <v>Rio de Janeiro</v>
      </c>
      <c r="G119" t="str">
        <f>VLOOKUP(E119,Customers!$A:$G,7,FALSE)</f>
        <v>Brazil</v>
      </c>
      <c r="H119">
        <f>VLOOKUP(B119,Orders!$A:$C,3,FALSE)</f>
        <v>6</v>
      </c>
      <c r="I119" t="str">
        <f>VLOOKUP(C119,Products!$A:$F,2,FALSE)</f>
        <v>Manjimup Dried Apples</v>
      </c>
      <c r="J119">
        <f>VLOOKUP(C119,Products!$A:$F,6,FALSE)</f>
        <v>53</v>
      </c>
      <c r="K119">
        <f>VLOOKUP(C119,Products!$A:$F,4,FALSE)</f>
        <v>7</v>
      </c>
      <c r="L119" t="str">
        <f>VLOOKUP(K119,Categories!$A$1:$C$9,2,FALSE)</f>
        <v>Produce</v>
      </c>
      <c r="M119">
        <f>VLOOKUP(B119,Orders!$A:$E,5,FALSE)</f>
        <v>2</v>
      </c>
      <c r="N119" t="str">
        <f>VLOOKUP(M119,Shipper!$A$1:$C$4,2,FALSE)</f>
        <v>United Package</v>
      </c>
      <c r="O119" t="str">
        <f>VLOOKUP(H119,Employees!$A$1:$F$11,6,FALSE)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20" ht="16.35" spans="1:15">
      <c r="A120" s="10">
        <v>119</v>
      </c>
      <c r="B120" s="11">
        <v>10292</v>
      </c>
      <c r="C120" s="11">
        <v>20</v>
      </c>
      <c r="D120" s="12">
        <v>20</v>
      </c>
      <c r="E120">
        <f>VLOOKUP(B120,Orders!$A:$B,2,FALSE)</f>
        <v>81</v>
      </c>
      <c r="F120" t="str">
        <f>VLOOKUP(E120,Customers!$A:$G,5,FALSE)</f>
        <v>São Paulo</v>
      </c>
      <c r="G120" t="str">
        <f>VLOOKUP(E120,Customers!$A:$G,7,FALSE)</f>
        <v>Brazil</v>
      </c>
      <c r="H120">
        <f>VLOOKUP(B120,Orders!$A:$C,3,FALSE)</f>
        <v>1</v>
      </c>
      <c r="I120" t="str">
        <f>VLOOKUP(C120,Products!$A:$F,2,FALSE)</f>
        <v>Sir Rodney's Marmalade</v>
      </c>
      <c r="J120">
        <f>VLOOKUP(C120,Products!$A:$F,6,FALSE)</f>
        <v>81</v>
      </c>
      <c r="K120">
        <f>VLOOKUP(C120,Products!$A:$F,4,FALSE)</f>
        <v>3</v>
      </c>
      <c r="L120" t="str">
        <f>VLOOKUP(K120,Categories!$A$1:$C$9,2,FALSE)</f>
        <v>Confections</v>
      </c>
      <c r="M120">
        <f>VLOOKUP(B120,Orders!$A:$E,5,FALSE)</f>
        <v>2</v>
      </c>
      <c r="N120" t="str">
        <f>VLOOKUP(M120,Shipper!$A$1:$C$4,2,FALSE)</f>
        <v>United Package</v>
      </c>
      <c r="O120" t="str">
        <f>VLOOKUP(H120,Employees!$A$1:$F$11,6,FALSE)</f>
        <v>Education includes a BA in psychology from Colorado State University. She also completed (The Art of the Cold Call). Nancy is a member of 'Toastmasters International'.</v>
      </c>
    </row>
    <row r="121" ht="16.35" spans="1:15">
      <c r="A121" s="13">
        <v>120</v>
      </c>
      <c r="B121" s="14">
        <v>10293</v>
      </c>
      <c r="C121" s="14">
        <v>18</v>
      </c>
      <c r="D121" s="15">
        <v>12</v>
      </c>
      <c r="E121">
        <f>VLOOKUP(B121,Orders!$A:$B,2,FALSE)</f>
        <v>80</v>
      </c>
      <c r="F121" t="str">
        <f>VLOOKUP(E121,Customers!$A:$G,5,FALSE)</f>
        <v>México D.F.</v>
      </c>
      <c r="G121" t="str">
        <f>VLOOKUP(E121,Customers!$A:$G,7,FALSE)</f>
        <v>Mexico</v>
      </c>
      <c r="H121">
        <f>VLOOKUP(B121,Orders!$A:$C,3,FALSE)</f>
        <v>1</v>
      </c>
      <c r="I121" t="str">
        <f>VLOOKUP(C121,Products!$A:$F,2,FALSE)</f>
        <v>Carnarvon Tigers</v>
      </c>
      <c r="J121">
        <f>VLOOKUP(C121,Products!$A:$F,6,FALSE)</f>
        <v>62.5</v>
      </c>
      <c r="K121">
        <f>VLOOKUP(C121,Products!$A:$F,4,FALSE)</f>
        <v>8</v>
      </c>
      <c r="L121" t="str">
        <f>VLOOKUP(K121,Categories!$A$1:$C$9,2,FALSE)</f>
        <v>Seafood</v>
      </c>
      <c r="M121">
        <f>VLOOKUP(B121,Orders!$A:$E,5,FALSE)</f>
        <v>3</v>
      </c>
      <c r="N121" t="str">
        <f>VLOOKUP(M121,Shipper!$A$1:$C$4,2,FALSE)</f>
        <v>Federal Shipping</v>
      </c>
      <c r="O121" t="str">
        <f>VLOOKUP(H121,Employees!$A$1:$F$11,6,FALSE)</f>
        <v>Education includes a BA in psychology from Colorado State University. She also completed (The Art of the Cold Call). Nancy is a member of 'Toastmasters International'.</v>
      </c>
    </row>
    <row r="122" ht="16.35" spans="1:15">
      <c r="A122" s="10">
        <v>121</v>
      </c>
      <c r="B122" s="11">
        <v>10293</v>
      </c>
      <c r="C122" s="11">
        <v>24</v>
      </c>
      <c r="D122" s="12">
        <v>10</v>
      </c>
      <c r="E122">
        <f>VLOOKUP(B122,Orders!$A:$B,2,FALSE)</f>
        <v>80</v>
      </c>
      <c r="F122" t="str">
        <f>VLOOKUP(E122,Customers!$A:$G,5,FALSE)</f>
        <v>México D.F.</v>
      </c>
      <c r="G122" t="str">
        <f>VLOOKUP(E122,Customers!$A:$G,7,FALSE)</f>
        <v>Mexico</v>
      </c>
      <c r="H122">
        <f>VLOOKUP(B122,Orders!$A:$C,3,FALSE)</f>
        <v>1</v>
      </c>
      <c r="I122" t="str">
        <f>VLOOKUP(C122,Products!$A:$F,2,FALSE)</f>
        <v>Guaraná Fantástica</v>
      </c>
      <c r="J122">
        <f>VLOOKUP(C122,Products!$A:$F,6,FALSE)</f>
        <v>4.5</v>
      </c>
      <c r="K122">
        <f>VLOOKUP(C122,Products!$A:$F,4,FALSE)</f>
        <v>1</v>
      </c>
      <c r="L122" t="str">
        <f>VLOOKUP(K122,Categories!$A$1:$C$9,2,FALSE)</f>
        <v>Beverages</v>
      </c>
      <c r="M122">
        <f>VLOOKUP(B122,Orders!$A:$E,5,FALSE)</f>
        <v>3</v>
      </c>
      <c r="N122" t="str">
        <f>VLOOKUP(M122,Shipper!$A$1:$C$4,2,FALSE)</f>
        <v>Federal Shipping</v>
      </c>
      <c r="O122" t="str">
        <f>VLOOKUP(H122,Employees!$A$1:$F$11,6,FALSE)</f>
        <v>Education includes a BA in psychology from Colorado State University. She also completed (The Art of the Cold Call). Nancy is a member of 'Toastmasters International'.</v>
      </c>
    </row>
    <row r="123" ht="16.35" spans="1:15">
      <c r="A123" s="13">
        <v>122</v>
      </c>
      <c r="B123" s="14">
        <v>10293</v>
      </c>
      <c r="C123" s="14">
        <v>63</v>
      </c>
      <c r="D123" s="15">
        <v>5</v>
      </c>
      <c r="E123">
        <f>VLOOKUP(B123,Orders!$A:$B,2,FALSE)</f>
        <v>80</v>
      </c>
      <c r="F123" t="str">
        <f>VLOOKUP(E123,Customers!$A:$G,5,FALSE)</f>
        <v>México D.F.</v>
      </c>
      <c r="G123" t="str">
        <f>VLOOKUP(E123,Customers!$A:$G,7,FALSE)</f>
        <v>Mexico</v>
      </c>
      <c r="H123">
        <f>VLOOKUP(B123,Orders!$A:$C,3,FALSE)</f>
        <v>1</v>
      </c>
      <c r="I123" t="str">
        <f>VLOOKUP(C123,Products!$A:$F,2,FALSE)</f>
        <v>Vegie-spread</v>
      </c>
      <c r="J123">
        <f>VLOOKUP(C123,Products!$A:$F,6,FALSE)</f>
        <v>43.9</v>
      </c>
      <c r="K123">
        <f>VLOOKUP(C123,Products!$A:$F,4,FALSE)</f>
        <v>2</v>
      </c>
      <c r="L123" t="str">
        <f>VLOOKUP(K123,Categories!$A$1:$C$9,2,FALSE)</f>
        <v>Condiments</v>
      </c>
      <c r="M123">
        <f>VLOOKUP(B123,Orders!$A:$E,5,FALSE)</f>
        <v>3</v>
      </c>
      <c r="N123" t="str">
        <f>VLOOKUP(M123,Shipper!$A$1:$C$4,2,FALSE)</f>
        <v>Federal Shipping</v>
      </c>
      <c r="O123" t="str">
        <f>VLOOKUP(H123,Employees!$A$1:$F$11,6,FALSE)</f>
        <v>Education includes a BA in psychology from Colorado State University. She also completed (The Art of the Cold Call). Nancy is a member of 'Toastmasters International'.</v>
      </c>
    </row>
    <row r="124" ht="16.35" spans="1:15">
      <c r="A124" s="10">
        <v>123</v>
      </c>
      <c r="B124" s="11">
        <v>10293</v>
      </c>
      <c r="C124" s="11">
        <v>75</v>
      </c>
      <c r="D124" s="12">
        <v>6</v>
      </c>
      <c r="E124">
        <f>VLOOKUP(B124,Orders!$A:$B,2,FALSE)</f>
        <v>80</v>
      </c>
      <c r="F124" t="str">
        <f>VLOOKUP(E124,Customers!$A:$G,5,FALSE)</f>
        <v>México D.F.</v>
      </c>
      <c r="G124" t="str">
        <f>VLOOKUP(E124,Customers!$A:$G,7,FALSE)</f>
        <v>Mexico</v>
      </c>
      <c r="H124">
        <f>VLOOKUP(B124,Orders!$A:$C,3,FALSE)</f>
        <v>1</v>
      </c>
      <c r="I124" t="str">
        <f>VLOOKUP(C124,Products!$A:$F,2,FALSE)</f>
        <v>Rhönbräu Klosterbier</v>
      </c>
      <c r="J124">
        <f>VLOOKUP(C124,Products!$A:$F,6,FALSE)</f>
        <v>7.75</v>
      </c>
      <c r="K124">
        <f>VLOOKUP(C124,Products!$A:$F,4,FALSE)</f>
        <v>1</v>
      </c>
      <c r="L124" t="str">
        <f>VLOOKUP(K124,Categories!$A$1:$C$9,2,FALSE)</f>
        <v>Beverages</v>
      </c>
      <c r="M124">
        <f>VLOOKUP(B124,Orders!$A:$E,5,FALSE)</f>
        <v>3</v>
      </c>
      <c r="N124" t="str">
        <f>VLOOKUP(M124,Shipper!$A$1:$C$4,2,FALSE)</f>
        <v>Federal Shipping</v>
      </c>
      <c r="O124" t="str">
        <f>VLOOKUP(H124,Employees!$A$1:$F$11,6,FALSE)</f>
        <v>Education includes a BA in psychology from Colorado State University. She also completed (The Art of the Cold Call). Nancy is a member of 'Toastmasters International'.</v>
      </c>
    </row>
    <row r="125" ht="16.35" spans="1:15">
      <c r="A125" s="13">
        <v>124</v>
      </c>
      <c r="B125" s="14">
        <v>10294</v>
      </c>
      <c r="C125" s="14">
        <v>1</v>
      </c>
      <c r="D125" s="15">
        <v>18</v>
      </c>
      <c r="E125">
        <f>VLOOKUP(B125,Orders!$A:$B,2,FALSE)</f>
        <v>65</v>
      </c>
      <c r="F125" t="str">
        <f>VLOOKUP(E125,Customers!$A:$G,5,FALSE)</f>
        <v>Albuquerque</v>
      </c>
      <c r="G125" t="str">
        <f>VLOOKUP(E125,Customers!$A:$G,7,FALSE)</f>
        <v>USA</v>
      </c>
      <c r="H125">
        <f>VLOOKUP(B125,Orders!$A:$C,3,FALSE)</f>
        <v>4</v>
      </c>
      <c r="I125" t="str">
        <f>VLOOKUP(C125,Products!$A:$F,2,FALSE)</f>
        <v>Chais</v>
      </c>
      <c r="J125">
        <f>VLOOKUP(C125,Products!$A:$F,6,FALSE)</f>
        <v>18</v>
      </c>
      <c r="K125">
        <f>VLOOKUP(C125,Products!$A:$F,4,FALSE)</f>
        <v>1</v>
      </c>
      <c r="L125" t="str">
        <f>VLOOKUP(K125,Categories!$A$1:$C$9,2,FALSE)</f>
        <v>Beverages</v>
      </c>
      <c r="M125">
        <f>VLOOKUP(B125,Orders!$A:$E,5,FALSE)</f>
        <v>2</v>
      </c>
      <c r="N125" t="str">
        <f>VLOOKUP(M125,Shipper!$A$1:$C$4,2,FALSE)</f>
        <v>United Package</v>
      </c>
      <c r="O125" t="str">
        <f>VLOOKUP(H125,Employees!$A$1:$F$11,6,FALSE)</f>
        <v>Margaret holds a BA in English literature from Concordia College and an MA from the American Institute of Culinary Arts. She was temporarily assigned to the London office before returning to her permanent post in Seattle.</v>
      </c>
    </row>
    <row r="126" ht="16.35" spans="1:15">
      <c r="A126" s="10">
        <v>125</v>
      </c>
      <c r="B126" s="11">
        <v>10294</v>
      </c>
      <c r="C126" s="11">
        <v>17</v>
      </c>
      <c r="D126" s="12">
        <v>15</v>
      </c>
      <c r="E126">
        <f>VLOOKUP(B126,Orders!$A:$B,2,FALSE)</f>
        <v>65</v>
      </c>
      <c r="F126" t="str">
        <f>VLOOKUP(E126,Customers!$A:$G,5,FALSE)</f>
        <v>Albuquerque</v>
      </c>
      <c r="G126" t="str">
        <f>VLOOKUP(E126,Customers!$A:$G,7,FALSE)</f>
        <v>USA</v>
      </c>
      <c r="H126">
        <f>VLOOKUP(B126,Orders!$A:$C,3,FALSE)</f>
        <v>4</v>
      </c>
      <c r="I126" t="str">
        <f>VLOOKUP(C126,Products!$A:$F,2,FALSE)</f>
        <v>Alice Mutton</v>
      </c>
      <c r="J126">
        <f>VLOOKUP(C126,Products!$A:$F,6,FALSE)</f>
        <v>39</v>
      </c>
      <c r="K126">
        <f>VLOOKUP(C126,Products!$A:$F,4,FALSE)</f>
        <v>6</v>
      </c>
      <c r="L126" t="str">
        <f>VLOOKUP(K126,Categories!$A$1:$C$9,2,FALSE)</f>
        <v>Meat/Poultry</v>
      </c>
      <c r="M126">
        <f>VLOOKUP(B126,Orders!$A:$E,5,FALSE)</f>
        <v>2</v>
      </c>
      <c r="N126" t="str">
        <f>VLOOKUP(M126,Shipper!$A$1:$C$4,2,FALSE)</f>
        <v>United Package</v>
      </c>
      <c r="O126" t="str">
        <f>VLOOKUP(H126,Employees!$A$1:$F$11,6,FALSE)</f>
        <v>Margaret holds a BA in English literature from Concordia College and an MA from the American Institute of Culinary Arts. She was temporarily assigned to the London office before returning to her permanent post in Seattle.</v>
      </c>
    </row>
    <row r="127" ht="16.35" spans="1:15">
      <c r="A127" s="13">
        <v>126</v>
      </c>
      <c r="B127" s="14">
        <v>10294</v>
      </c>
      <c r="C127" s="14">
        <v>43</v>
      </c>
      <c r="D127" s="15">
        <v>15</v>
      </c>
      <c r="E127">
        <f>VLOOKUP(B127,Orders!$A:$B,2,FALSE)</f>
        <v>65</v>
      </c>
      <c r="F127" t="str">
        <f>VLOOKUP(E127,Customers!$A:$G,5,FALSE)</f>
        <v>Albuquerque</v>
      </c>
      <c r="G127" t="str">
        <f>VLOOKUP(E127,Customers!$A:$G,7,FALSE)</f>
        <v>USA</v>
      </c>
      <c r="H127">
        <f>VLOOKUP(B127,Orders!$A:$C,3,FALSE)</f>
        <v>4</v>
      </c>
      <c r="I127" t="str">
        <f>VLOOKUP(C127,Products!$A:$F,2,FALSE)</f>
        <v>Ipoh Coffee</v>
      </c>
      <c r="J127">
        <f>VLOOKUP(C127,Products!$A:$F,6,FALSE)</f>
        <v>46</v>
      </c>
      <c r="K127">
        <f>VLOOKUP(C127,Products!$A:$F,4,FALSE)</f>
        <v>1</v>
      </c>
      <c r="L127" t="str">
        <f>VLOOKUP(K127,Categories!$A$1:$C$9,2,FALSE)</f>
        <v>Beverages</v>
      </c>
      <c r="M127">
        <f>VLOOKUP(B127,Orders!$A:$E,5,FALSE)</f>
        <v>2</v>
      </c>
      <c r="N127" t="str">
        <f>VLOOKUP(M127,Shipper!$A$1:$C$4,2,FALSE)</f>
        <v>United Package</v>
      </c>
      <c r="O127" t="str">
        <f>VLOOKUP(H127,Employees!$A$1:$F$11,6,FALSE)</f>
        <v>Margaret holds a BA in English literature from Concordia College and an MA from the American Institute of Culinary Arts. She was temporarily assigned to the London office before returning to her permanent post in Seattle.</v>
      </c>
    </row>
    <row r="128" ht="16.35" spans="1:15">
      <c r="A128" s="10">
        <v>127</v>
      </c>
      <c r="B128" s="11">
        <v>10294</v>
      </c>
      <c r="C128" s="11">
        <v>60</v>
      </c>
      <c r="D128" s="12">
        <v>21</v>
      </c>
      <c r="E128">
        <f>VLOOKUP(B128,Orders!$A:$B,2,FALSE)</f>
        <v>65</v>
      </c>
      <c r="F128" t="str">
        <f>VLOOKUP(E128,Customers!$A:$G,5,FALSE)</f>
        <v>Albuquerque</v>
      </c>
      <c r="G128" t="str">
        <f>VLOOKUP(E128,Customers!$A:$G,7,FALSE)</f>
        <v>USA</v>
      </c>
      <c r="H128">
        <f>VLOOKUP(B128,Orders!$A:$C,3,FALSE)</f>
        <v>4</v>
      </c>
      <c r="I128" t="str">
        <f>VLOOKUP(C128,Products!$A:$F,2,FALSE)</f>
        <v>Camembert Pierrot</v>
      </c>
      <c r="J128">
        <f>VLOOKUP(C128,Products!$A:$F,6,FALSE)</f>
        <v>34</v>
      </c>
      <c r="K128">
        <f>VLOOKUP(C128,Products!$A:$F,4,FALSE)</f>
        <v>4</v>
      </c>
      <c r="L128" t="str">
        <f>VLOOKUP(K128,Categories!$A$1:$C$9,2,FALSE)</f>
        <v>Dairy Products</v>
      </c>
      <c r="M128">
        <f>VLOOKUP(B128,Orders!$A:$E,5,FALSE)</f>
        <v>2</v>
      </c>
      <c r="N128" t="str">
        <f>VLOOKUP(M128,Shipper!$A$1:$C$4,2,FALSE)</f>
        <v>United Package</v>
      </c>
      <c r="O128" t="str">
        <f>VLOOKUP(H128,Employees!$A$1:$F$11,6,FALSE)</f>
        <v>Margaret holds a BA in English literature from Concordia College and an MA from the American Institute of Culinary Arts. She was temporarily assigned to the London office before returning to her permanent post in Seattle.</v>
      </c>
    </row>
    <row r="129" ht="16.35" spans="1:15">
      <c r="A129" s="13">
        <v>128</v>
      </c>
      <c r="B129" s="14">
        <v>10294</v>
      </c>
      <c r="C129" s="14">
        <v>75</v>
      </c>
      <c r="D129" s="15">
        <v>6</v>
      </c>
      <c r="E129">
        <f>VLOOKUP(B129,Orders!$A:$B,2,FALSE)</f>
        <v>65</v>
      </c>
      <c r="F129" t="str">
        <f>VLOOKUP(E129,Customers!$A:$G,5,FALSE)</f>
        <v>Albuquerque</v>
      </c>
      <c r="G129" t="str">
        <f>VLOOKUP(E129,Customers!$A:$G,7,FALSE)</f>
        <v>USA</v>
      </c>
      <c r="H129">
        <f>VLOOKUP(B129,Orders!$A:$C,3,FALSE)</f>
        <v>4</v>
      </c>
      <c r="I129" t="str">
        <f>VLOOKUP(C129,Products!$A:$F,2,FALSE)</f>
        <v>Rhönbräu Klosterbier</v>
      </c>
      <c r="J129">
        <f>VLOOKUP(C129,Products!$A:$F,6,FALSE)</f>
        <v>7.75</v>
      </c>
      <c r="K129">
        <f>VLOOKUP(C129,Products!$A:$F,4,FALSE)</f>
        <v>1</v>
      </c>
      <c r="L129" t="str">
        <f>VLOOKUP(K129,Categories!$A$1:$C$9,2,FALSE)</f>
        <v>Beverages</v>
      </c>
      <c r="M129">
        <f>VLOOKUP(B129,Orders!$A:$E,5,FALSE)</f>
        <v>2</v>
      </c>
      <c r="N129" t="str">
        <f>VLOOKUP(M129,Shipper!$A$1:$C$4,2,FALSE)</f>
        <v>United Package</v>
      </c>
      <c r="O129" t="str">
        <f>VLOOKUP(H129,Employees!$A$1:$F$11,6,FALSE)</f>
        <v>Margaret holds a BA in English literature from Concordia College and an MA from the American Institute of Culinary Arts. She was temporarily assigned to the London office before returning to her permanent post in Seattle.</v>
      </c>
    </row>
    <row r="130" ht="16.35" spans="1:15">
      <c r="A130" s="10">
        <v>129</v>
      </c>
      <c r="B130" s="11">
        <v>10295</v>
      </c>
      <c r="C130" s="11">
        <v>56</v>
      </c>
      <c r="D130" s="12">
        <v>4</v>
      </c>
      <c r="E130">
        <f>VLOOKUP(B130,Orders!$A:$B,2,FALSE)</f>
        <v>85</v>
      </c>
      <c r="F130" t="str">
        <f>VLOOKUP(E130,Customers!$A:$G,5,FALSE)</f>
        <v>Reims</v>
      </c>
      <c r="G130" t="str">
        <f>VLOOKUP(E130,Customers!$A:$G,7,FALSE)</f>
        <v>France</v>
      </c>
      <c r="H130">
        <f>VLOOKUP(B130,Orders!$A:$C,3,FALSE)</f>
        <v>2</v>
      </c>
      <c r="I130" t="str">
        <f>VLOOKUP(C130,Products!$A:$F,2,FALSE)</f>
        <v>Gnocchi di nonna Alice</v>
      </c>
      <c r="J130">
        <f>VLOOKUP(C130,Products!$A:$F,6,FALSE)</f>
        <v>38</v>
      </c>
      <c r="K130">
        <f>VLOOKUP(C130,Products!$A:$F,4,FALSE)</f>
        <v>5</v>
      </c>
      <c r="L130" t="str">
        <f>VLOOKUP(K130,Categories!$A$1:$C$9,2,FALSE)</f>
        <v>Grains/Cereals</v>
      </c>
      <c r="M130">
        <f>VLOOKUP(B130,Orders!$A:$E,5,FALSE)</f>
        <v>2</v>
      </c>
      <c r="N130" t="str">
        <f>VLOOKUP(M130,Shipper!$A$1:$C$4,2,FALSE)</f>
        <v>United Package</v>
      </c>
      <c r="O130" t="str">
        <f>VLOOKUP(H130,Employees!$A$1:$F$11,6,FALSE)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131" ht="16.35" spans="1:15">
      <c r="A131" s="13">
        <v>130</v>
      </c>
      <c r="B131" s="14">
        <v>10296</v>
      </c>
      <c r="C131" s="14">
        <v>11</v>
      </c>
      <c r="D131" s="15">
        <v>12</v>
      </c>
      <c r="E131">
        <f>VLOOKUP(B131,Orders!$A:$B,2,FALSE)</f>
        <v>46</v>
      </c>
      <c r="F131" t="str">
        <f>VLOOKUP(E131,Customers!$A:$G,5,FALSE)</f>
        <v>Barquisimeto</v>
      </c>
      <c r="G131" t="str">
        <f>VLOOKUP(E131,Customers!$A:$G,7,FALSE)</f>
        <v>Venezuela</v>
      </c>
      <c r="H131">
        <f>VLOOKUP(B131,Orders!$A:$C,3,FALSE)</f>
        <v>6</v>
      </c>
      <c r="I131" t="str">
        <f>VLOOKUP(C131,Products!$A:$F,2,FALSE)</f>
        <v>Queso Cabrales</v>
      </c>
      <c r="J131">
        <f>VLOOKUP(C131,Products!$A:$F,6,FALSE)</f>
        <v>21</v>
      </c>
      <c r="K131">
        <f>VLOOKUP(C131,Products!$A:$F,4,FALSE)</f>
        <v>4</v>
      </c>
      <c r="L131" t="str">
        <f>VLOOKUP(K131,Categories!$A$1:$C$9,2,FALSE)</f>
        <v>Dairy Products</v>
      </c>
      <c r="M131">
        <f>VLOOKUP(B131,Orders!$A:$E,5,FALSE)</f>
        <v>1</v>
      </c>
      <c r="N131" t="str">
        <f>VLOOKUP(M131,Shipper!$A$1:$C$4,2,FALSE)</f>
        <v>Speedy Express</v>
      </c>
      <c r="O131" t="str">
        <f>VLOOKUP(H131,Employees!$A$1:$F$11,6,FALSE)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2" ht="16.35" spans="1:15">
      <c r="A132" s="10">
        <v>131</v>
      </c>
      <c r="B132" s="11">
        <v>10296</v>
      </c>
      <c r="C132" s="11">
        <v>16</v>
      </c>
      <c r="D132" s="12">
        <v>30</v>
      </c>
      <c r="E132">
        <f>VLOOKUP(B132,Orders!$A:$B,2,FALSE)</f>
        <v>46</v>
      </c>
      <c r="F132" t="str">
        <f>VLOOKUP(E132,Customers!$A:$G,5,FALSE)</f>
        <v>Barquisimeto</v>
      </c>
      <c r="G132" t="str">
        <f>VLOOKUP(E132,Customers!$A:$G,7,FALSE)</f>
        <v>Venezuela</v>
      </c>
      <c r="H132">
        <f>VLOOKUP(B132,Orders!$A:$C,3,FALSE)</f>
        <v>6</v>
      </c>
      <c r="I132" t="str">
        <f>VLOOKUP(C132,Products!$A:$F,2,FALSE)</f>
        <v>Pavlova</v>
      </c>
      <c r="J132">
        <f>VLOOKUP(C132,Products!$A:$F,6,FALSE)</f>
        <v>17.45</v>
      </c>
      <c r="K132">
        <f>VLOOKUP(C132,Products!$A:$F,4,FALSE)</f>
        <v>3</v>
      </c>
      <c r="L132" t="str">
        <f>VLOOKUP(K132,Categories!$A$1:$C$9,2,FALSE)</f>
        <v>Confections</v>
      </c>
      <c r="M132">
        <f>VLOOKUP(B132,Orders!$A:$E,5,FALSE)</f>
        <v>1</v>
      </c>
      <c r="N132" t="str">
        <f>VLOOKUP(M132,Shipper!$A$1:$C$4,2,FALSE)</f>
        <v>Speedy Express</v>
      </c>
      <c r="O132" t="str">
        <f>VLOOKUP(H132,Employees!$A$1:$F$11,6,FALSE)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3" ht="16.35" spans="1:15">
      <c r="A133" s="13">
        <v>132</v>
      </c>
      <c r="B133" s="14">
        <v>10296</v>
      </c>
      <c r="C133" s="14">
        <v>69</v>
      </c>
      <c r="D133" s="15">
        <v>15</v>
      </c>
      <c r="E133">
        <f>VLOOKUP(B133,Orders!$A:$B,2,FALSE)</f>
        <v>46</v>
      </c>
      <c r="F133" t="str">
        <f>VLOOKUP(E133,Customers!$A:$G,5,FALSE)</f>
        <v>Barquisimeto</v>
      </c>
      <c r="G133" t="str">
        <f>VLOOKUP(E133,Customers!$A:$G,7,FALSE)</f>
        <v>Venezuela</v>
      </c>
      <c r="H133">
        <f>VLOOKUP(B133,Orders!$A:$C,3,FALSE)</f>
        <v>6</v>
      </c>
      <c r="I133" t="str">
        <f>VLOOKUP(C133,Products!$A:$F,2,FALSE)</f>
        <v>Gudbrandsdalsost</v>
      </c>
      <c r="J133">
        <f>VLOOKUP(C133,Products!$A:$F,6,FALSE)</f>
        <v>36</v>
      </c>
      <c r="K133">
        <f>VLOOKUP(C133,Products!$A:$F,4,FALSE)</f>
        <v>4</v>
      </c>
      <c r="L133" t="str">
        <f>VLOOKUP(K133,Categories!$A$1:$C$9,2,FALSE)</f>
        <v>Dairy Products</v>
      </c>
      <c r="M133">
        <f>VLOOKUP(B133,Orders!$A:$E,5,FALSE)</f>
        <v>1</v>
      </c>
      <c r="N133" t="str">
        <f>VLOOKUP(M133,Shipper!$A$1:$C$4,2,FALSE)</f>
        <v>Speedy Express</v>
      </c>
      <c r="O133" t="str">
        <f>VLOOKUP(H133,Employees!$A$1:$F$11,6,FALSE)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4" ht="16.35" spans="1:15">
      <c r="A134" s="10">
        <v>133</v>
      </c>
      <c r="B134" s="11">
        <v>10297</v>
      </c>
      <c r="C134" s="11">
        <v>39</v>
      </c>
      <c r="D134" s="12">
        <v>60</v>
      </c>
      <c r="E134">
        <f>VLOOKUP(B134,Orders!$A:$B,2,FALSE)</f>
        <v>7</v>
      </c>
      <c r="F134" t="str">
        <f>VLOOKUP(E134,Customers!$A:$G,5,FALSE)</f>
        <v>Strasbourg</v>
      </c>
      <c r="G134" t="str">
        <f>VLOOKUP(E134,Customers!$A:$G,7,FALSE)</f>
        <v>France</v>
      </c>
      <c r="H134">
        <f>VLOOKUP(B134,Orders!$A:$C,3,FALSE)</f>
        <v>5</v>
      </c>
      <c r="I134" t="str">
        <f>VLOOKUP(C134,Products!$A:$F,2,FALSE)</f>
        <v>Chartreuse verte</v>
      </c>
      <c r="J134">
        <f>VLOOKUP(C134,Products!$A:$F,6,FALSE)</f>
        <v>18</v>
      </c>
      <c r="K134">
        <f>VLOOKUP(C134,Products!$A:$F,4,FALSE)</f>
        <v>1</v>
      </c>
      <c r="L134" t="str">
        <f>VLOOKUP(K134,Categories!$A$1:$C$9,2,FALSE)</f>
        <v>Beverages</v>
      </c>
      <c r="M134">
        <f>VLOOKUP(B134,Orders!$A:$E,5,FALSE)</f>
        <v>2</v>
      </c>
      <c r="N134" t="str">
        <f>VLOOKUP(M134,Shipper!$A$1:$C$4,2,FALSE)</f>
        <v>United Package</v>
      </c>
      <c r="O134" t="str">
        <f>VLOOKUP(H134,Employees!$A$1:$F$11,6,FALSE)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135" ht="16.35" spans="1:15">
      <c r="A135" s="13">
        <v>134</v>
      </c>
      <c r="B135" s="14">
        <v>10297</v>
      </c>
      <c r="C135" s="14">
        <v>72</v>
      </c>
      <c r="D135" s="15">
        <v>20</v>
      </c>
      <c r="E135">
        <f>VLOOKUP(B135,Orders!$A:$B,2,FALSE)</f>
        <v>7</v>
      </c>
      <c r="F135" t="str">
        <f>VLOOKUP(E135,Customers!$A:$G,5,FALSE)</f>
        <v>Strasbourg</v>
      </c>
      <c r="G135" t="str">
        <f>VLOOKUP(E135,Customers!$A:$G,7,FALSE)</f>
        <v>France</v>
      </c>
      <c r="H135">
        <f>VLOOKUP(B135,Orders!$A:$C,3,FALSE)</f>
        <v>5</v>
      </c>
      <c r="I135" t="str">
        <f>VLOOKUP(C135,Products!$A:$F,2,FALSE)</f>
        <v>Mozzarella di Giovanni</v>
      </c>
      <c r="J135">
        <f>VLOOKUP(C135,Products!$A:$F,6,FALSE)</f>
        <v>34.8</v>
      </c>
      <c r="K135">
        <f>VLOOKUP(C135,Products!$A:$F,4,FALSE)</f>
        <v>4</v>
      </c>
      <c r="L135" t="str">
        <f>VLOOKUP(K135,Categories!$A$1:$C$9,2,FALSE)</f>
        <v>Dairy Products</v>
      </c>
      <c r="M135">
        <f>VLOOKUP(B135,Orders!$A:$E,5,FALSE)</f>
        <v>2</v>
      </c>
      <c r="N135" t="str">
        <f>VLOOKUP(M135,Shipper!$A$1:$C$4,2,FALSE)</f>
        <v>United Package</v>
      </c>
      <c r="O135" t="str">
        <f>VLOOKUP(H135,Employees!$A$1:$F$11,6,FALSE)</f>
        <v>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v>
      </c>
    </row>
    <row r="136" ht="16.35" spans="1:15">
      <c r="A136" s="10">
        <v>135</v>
      </c>
      <c r="B136" s="11">
        <v>10298</v>
      </c>
      <c r="C136" s="11">
        <v>2</v>
      </c>
      <c r="D136" s="12">
        <v>40</v>
      </c>
      <c r="E136">
        <f>VLOOKUP(B136,Orders!$A:$B,2,FALSE)</f>
        <v>37</v>
      </c>
      <c r="F136" t="str">
        <f>VLOOKUP(E136,Customers!$A:$G,5,FALSE)</f>
        <v>Cork</v>
      </c>
      <c r="G136" t="str">
        <f>VLOOKUP(E136,Customers!$A:$G,7,FALSE)</f>
        <v>Ireland</v>
      </c>
      <c r="H136">
        <f>VLOOKUP(B136,Orders!$A:$C,3,FALSE)</f>
        <v>6</v>
      </c>
      <c r="I136" t="str">
        <f>VLOOKUP(C136,Products!$A:$F,2,FALSE)</f>
        <v>Chang</v>
      </c>
      <c r="J136">
        <f>VLOOKUP(C136,Products!$A:$F,6,FALSE)</f>
        <v>19</v>
      </c>
      <c r="K136">
        <f>VLOOKUP(C136,Products!$A:$F,4,FALSE)</f>
        <v>1</v>
      </c>
      <c r="L136" t="str">
        <f>VLOOKUP(K136,Categories!$A$1:$C$9,2,FALSE)</f>
        <v>Beverages</v>
      </c>
      <c r="M136">
        <f>VLOOKUP(B136,Orders!$A:$E,5,FALSE)</f>
        <v>2</v>
      </c>
      <c r="N136" t="str">
        <f>VLOOKUP(M136,Shipper!$A$1:$C$4,2,FALSE)</f>
        <v>United Package</v>
      </c>
      <c r="O136" t="str">
        <f>VLOOKUP(H136,Employees!$A$1:$F$11,6,FALSE)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7" ht="16.35" spans="1:15">
      <c r="A137" s="13">
        <v>136</v>
      </c>
      <c r="B137" s="14">
        <v>10298</v>
      </c>
      <c r="C137" s="14">
        <v>36</v>
      </c>
      <c r="D137" s="15">
        <v>40</v>
      </c>
      <c r="E137">
        <f>VLOOKUP(B137,Orders!$A:$B,2,FALSE)</f>
        <v>37</v>
      </c>
      <c r="F137" t="str">
        <f>VLOOKUP(E137,Customers!$A:$G,5,FALSE)</f>
        <v>Cork</v>
      </c>
      <c r="G137" t="str">
        <f>VLOOKUP(E137,Customers!$A:$G,7,FALSE)</f>
        <v>Ireland</v>
      </c>
      <c r="H137">
        <f>VLOOKUP(B137,Orders!$A:$C,3,FALSE)</f>
        <v>6</v>
      </c>
      <c r="I137" t="str">
        <f>VLOOKUP(C137,Products!$A:$F,2,FALSE)</f>
        <v>Inlagd Sill</v>
      </c>
      <c r="J137">
        <f>VLOOKUP(C137,Products!$A:$F,6,FALSE)</f>
        <v>19</v>
      </c>
      <c r="K137">
        <f>VLOOKUP(C137,Products!$A:$F,4,FALSE)</f>
        <v>8</v>
      </c>
      <c r="L137" t="str">
        <f>VLOOKUP(K137,Categories!$A$1:$C$9,2,FALSE)</f>
        <v>Seafood</v>
      </c>
      <c r="M137">
        <f>VLOOKUP(B137,Orders!$A:$E,5,FALSE)</f>
        <v>2</v>
      </c>
      <c r="N137" t="str">
        <f>VLOOKUP(M137,Shipper!$A$1:$C$4,2,FALSE)</f>
        <v>United Package</v>
      </c>
      <c r="O137" t="str">
        <f>VLOOKUP(H137,Employees!$A$1:$F$11,6,FALSE)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8" ht="16.35" spans="1:15">
      <c r="A138" s="10">
        <v>137</v>
      </c>
      <c r="B138" s="11">
        <v>10298</v>
      </c>
      <c r="C138" s="11">
        <v>59</v>
      </c>
      <c r="D138" s="12">
        <v>30</v>
      </c>
      <c r="E138">
        <f>VLOOKUP(B138,Orders!$A:$B,2,FALSE)</f>
        <v>37</v>
      </c>
      <c r="F138" t="str">
        <f>VLOOKUP(E138,Customers!$A:$G,5,FALSE)</f>
        <v>Cork</v>
      </c>
      <c r="G138" t="str">
        <f>VLOOKUP(E138,Customers!$A:$G,7,FALSE)</f>
        <v>Ireland</v>
      </c>
      <c r="H138">
        <f>VLOOKUP(B138,Orders!$A:$C,3,FALSE)</f>
        <v>6</v>
      </c>
      <c r="I138" t="str">
        <f>VLOOKUP(C138,Products!$A:$F,2,FALSE)</f>
        <v>Raclette Courdavault</v>
      </c>
      <c r="J138">
        <f>VLOOKUP(C138,Products!$A:$F,6,FALSE)</f>
        <v>55</v>
      </c>
      <c r="K138">
        <f>VLOOKUP(C138,Products!$A:$F,4,FALSE)</f>
        <v>4</v>
      </c>
      <c r="L138" t="str">
        <f>VLOOKUP(K138,Categories!$A$1:$C$9,2,FALSE)</f>
        <v>Dairy Products</v>
      </c>
      <c r="M138">
        <f>VLOOKUP(B138,Orders!$A:$E,5,FALSE)</f>
        <v>2</v>
      </c>
      <c r="N138" t="str">
        <f>VLOOKUP(M138,Shipper!$A$1:$C$4,2,FALSE)</f>
        <v>United Package</v>
      </c>
      <c r="O138" t="str">
        <f>VLOOKUP(H138,Employees!$A$1:$F$11,6,FALSE)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39" ht="16.35" spans="1:15">
      <c r="A139" s="13">
        <v>138</v>
      </c>
      <c r="B139" s="14">
        <v>10298</v>
      </c>
      <c r="C139" s="14">
        <v>62</v>
      </c>
      <c r="D139" s="15">
        <v>15</v>
      </c>
      <c r="E139">
        <f>VLOOKUP(B139,Orders!$A:$B,2,FALSE)</f>
        <v>37</v>
      </c>
      <c r="F139" t="str">
        <f>VLOOKUP(E139,Customers!$A:$G,5,FALSE)</f>
        <v>Cork</v>
      </c>
      <c r="G139" t="str">
        <f>VLOOKUP(E139,Customers!$A:$G,7,FALSE)</f>
        <v>Ireland</v>
      </c>
      <c r="H139">
        <f>VLOOKUP(B139,Orders!$A:$C,3,FALSE)</f>
        <v>6</v>
      </c>
      <c r="I139" t="str">
        <f>VLOOKUP(C139,Products!$A:$F,2,FALSE)</f>
        <v>Tarte au sucre</v>
      </c>
      <c r="J139">
        <f>VLOOKUP(C139,Products!$A:$F,6,FALSE)</f>
        <v>49.3</v>
      </c>
      <c r="K139">
        <f>VLOOKUP(C139,Products!$A:$F,4,FALSE)</f>
        <v>3</v>
      </c>
      <c r="L139" t="str">
        <f>VLOOKUP(K139,Categories!$A$1:$C$9,2,FALSE)</f>
        <v>Confections</v>
      </c>
      <c r="M139">
        <f>VLOOKUP(B139,Orders!$A:$E,5,FALSE)</f>
        <v>2</v>
      </c>
      <c r="N139" t="str">
        <f>VLOOKUP(M139,Shipper!$A$1:$C$4,2,FALSE)</f>
        <v>United Package</v>
      </c>
      <c r="O139" t="str">
        <f>VLOOKUP(H139,Employees!$A$1:$F$11,6,FALSE)</f>
        <v>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v>
      </c>
    </row>
    <row r="140" ht="16.35" spans="1:15">
      <c r="A140" s="10">
        <v>139</v>
      </c>
      <c r="B140" s="11">
        <v>10299</v>
      </c>
      <c r="C140" s="11">
        <v>19</v>
      </c>
      <c r="D140" s="12">
        <v>15</v>
      </c>
      <c r="E140">
        <f>VLOOKUP(B140,Orders!$A:$B,2,FALSE)</f>
        <v>67</v>
      </c>
      <c r="F140" t="str">
        <f>VLOOKUP(E140,Customers!$A:$G,5,FALSE)</f>
        <v>Rio de Janeiro</v>
      </c>
      <c r="G140" t="str">
        <f>VLOOKUP(E140,Customers!$A:$G,7,FALSE)</f>
        <v>Brazil</v>
      </c>
      <c r="H140">
        <f>VLOOKUP(B140,Orders!$A:$C,3,FALSE)</f>
        <v>4</v>
      </c>
      <c r="I140" t="str">
        <f>VLOOKUP(C140,Products!$A:$F,2,FALSE)</f>
        <v>Teatime Chocolate Biscuits</v>
      </c>
      <c r="J140">
        <f>VLOOKUP(C140,Products!$A:$F,6,FALSE)</f>
        <v>9.2</v>
      </c>
      <c r="K140">
        <f>VLOOKUP(C140,Products!$A:$F,4,FALSE)</f>
        <v>3</v>
      </c>
      <c r="L140" t="str">
        <f>VLOOKUP(K140,Categories!$A$1:$C$9,2,FALSE)</f>
        <v>Confections</v>
      </c>
      <c r="M140">
        <f>VLOOKUP(B140,Orders!$A:$E,5,FALSE)</f>
        <v>2</v>
      </c>
      <c r="N140" t="str">
        <f>VLOOKUP(M140,Shipper!$A$1:$C$4,2,FALSE)</f>
        <v>United Package</v>
      </c>
      <c r="O140" t="str">
        <f>VLOOKUP(H140,Employees!$A$1:$F$11,6,FALSE)</f>
        <v>Margaret holds a BA in English literature from Concordia College and an MA from the American Institute of Culinary Arts. She was temporarily assigned to the London office before returning to her permanent post in Seattle.</v>
      </c>
    </row>
    <row r="141" ht="16.35" spans="1:15">
      <c r="A141" s="13">
        <v>140</v>
      </c>
      <c r="B141" s="14">
        <v>10299</v>
      </c>
      <c r="C141" s="14">
        <v>70</v>
      </c>
      <c r="D141" s="15">
        <v>20</v>
      </c>
      <c r="E141">
        <f>VLOOKUP(B141,Orders!$A:$B,2,FALSE)</f>
        <v>67</v>
      </c>
      <c r="F141" t="str">
        <f>VLOOKUP(E141,Customers!$A:$G,5,FALSE)</f>
        <v>Rio de Janeiro</v>
      </c>
      <c r="G141" t="str">
        <f>VLOOKUP(E141,Customers!$A:$G,7,FALSE)</f>
        <v>Brazil</v>
      </c>
      <c r="H141">
        <f>VLOOKUP(B141,Orders!$A:$C,3,FALSE)</f>
        <v>4</v>
      </c>
      <c r="I141" t="str">
        <f>VLOOKUP(C141,Products!$A:$F,2,FALSE)</f>
        <v>Outback Lager</v>
      </c>
      <c r="J141">
        <f>VLOOKUP(C141,Products!$A:$F,6,FALSE)</f>
        <v>15</v>
      </c>
      <c r="K141">
        <f>VLOOKUP(C141,Products!$A:$F,4,FALSE)</f>
        <v>1</v>
      </c>
      <c r="L141" t="str">
        <f>VLOOKUP(K141,Categories!$A$1:$C$9,2,FALSE)</f>
        <v>Beverages</v>
      </c>
      <c r="M141">
        <f>VLOOKUP(B141,Orders!$A:$E,5,FALSE)</f>
        <v>2</v>
      </c>
      <c r="N141" t="str">
        <f>VLOOKUP(M141,Shipper!$A$1:$C$4,2,FALSE)</f>
        <v>United Package</v>
      </c>
      <c r="O141" t="str">
        <f>VLOOKUP(H141,Employees!$A$1:$F$11,6,FALSE)</f>
        <v>Margaret holds a BA in English literature from Concordia College and an MA from the American Institute of Culinary Arts. She was temporarily assigned to the London office before returning to her permanent post in Seattle.</v>
      </c>
    </row>
    <row r="142" ht="16.35" spans="1:15">
      <c r="A142" s="10">
        <v>141</v>
      </c>
      <c r="B142" s="11">
        <v>10300</v>
      </c>
      <c r="C142" s="11">
        <v>66</v>
      </c>
      <c r="D142" s="12">
        <v>30</v>
      </c>
      <c r="E142">
        <f>VLOOKUP(B142,Orders!$A:$B,2,FALSE)</f>
        <v>49</v>
      </c>
      <c r="F142" t="str">
        <f>VLOOKUP(E142,Customers!$A:$G,5,FALSE)</f>
        <v>Bergamo</v>
      </c>
      <c r="G142" t="str">
        <f>VLOOKUP(E142,Customers!$A:$G,7,FALSE)</f>
        <v>Italy</v>
      </c>
      <c r="H142">
        <f>VLOOKUP(B142,Orders!$A:$C,3,FALSE)</f>
        <v>2</v>
      </c>
      <c r="I142" t="str">
        <f>VLOOKUP(C142,Products!$A:$F,2,FALSE)</f>
        <v>Louisiana Hot Spiced Okra</v>
      </c>
      <c r="J142">
        <f>VLOOKUP(C142,Products!$A:$F,6,FALSE)</f>
        <v>17</v>
      </c>
      <c r="K142">
        <f>VLOOKUP(C142,Products!$A:$F,4,FALSE)</f>
        <v>2</v>
      </c>
      <c r="L142" t="str">
        <f>VLOOKUP(K142,Categories!$A$1:$C$9,2,FALSE)</f>
        <v>Condiments</v>
      </c>
      <c r="M142">
        <f>VLOOKUP(B142,Orders!$A:$E,5,FALSE)</f>
        <v>2</v>
      </c>
      <c r="N142" t="str">
        <f>VLOOKUP(M142,Shipper!$A$1:$C$4,2,FALSE)</f>
        <v>United Package</v>
      </c>
      <c r="O142" t="str">
        <f>VLOOKUP(H142,Employees!$A$1:$F$11,6,FALSE)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143" ht="16.35" spans="1:15">
      <c r="A143" s="13">
        <v>142</v>
      </c>
      <c r="B143" s="14">
        <v>10300</v>
      </c>
      <c r="C143" s="14">
        <v>68</v>
      </c>
      <c r="D143" s="15">
        <v>20</v>
      </c>
      <c r="E143">
        <f>VLOOKUP(B143,Orders!$A:$B,2,FALSE)</f>
        <v>49</v>
      </c>
      <c r="F143" t="str">
        <f>VLOOKUP(E143,Customers!$A:$G,5,FALSE)</f>
        <v>Bergamo</v>
      </c>
      <c r="G143" t="str">
        <f>VLOOKUP(E143,Customers!$A:$G,7,FALSE)</f>
        <v>Italy</v>
      </c>
      <c r="H143">
        <f>VLOOKUP(B143,Orders!$A:$C,3,FALSE)</f>
        <v>2</v>
      </c>
      <c r="I143" t="str">
        <f>VLOOKUP(C143,Products!$A:$F,2,FALSE)</f>
        <v>Scottish Longbreads</v>
      </c>
      <c r="J143">
        <f>VLOOKUP(C143,Products!$A:$F,6,FALSE)</f>
        <v>12.5</v>
      </c>
      <c r="K143">
        <f>VLOOKUP(C143,Products!$A:$F,4,FALSE)</f>
        <v>3</v>
      </c>
      <c r="L143" t="str">
        <f>VLOOKUP(K143,Categories!$A$1:$C$9,2,FALSE)</f>
        <v>Confections</v>
      </c>
      <c r="M143">
        <f>VLOOKUP(B143,Orders!$A:$E,5,FALSE)</f>
        <v>2</v>
      </c>
      <c r="N143" t="str">
        <f>VLOOKUP(M143,Shipper!$A$1:$C$4,2,FALSE)</f>
        <v>United Package</v>
      </c>
      <c r="O143" t="str">
        <f>VLOOKUP(H143,Employees!$A$1:$F$11,6,FALSE)</f>
        <v>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v>
      </c>
    </row>
    <row r="144" ht="16.35" spans="1:15">
      <c r="A144" s="10">
        <v>143</v>
      </c>
      <c r="B144" s="11">
        <v>10301</v>
      </c>
      <c r="C144" s="11">
        <v>40</v>
      </c>
      <c r="D144" s="12">
        <v>10</v>
      </c>
      <c r="E144">
        <f>VLOOKUP(B144,Orders!$A:$B,2,FALSE)</f>
        <v>86</v>
      </c>
      <c r="F144" t="str">
        <f>VLOOKUP(E144,Customers!$A:$G,5,FALSE)</f>
        <v>Stuttgart</v>
      </c>
      <c r="G144" t="str">
        <f>VLOOKUP(E144,Customers!$A:$G,7,FALSE)</f>
        <v>Germany</v>
      </c>
      <c r="H144">
        <f>VLOOKUP(B144,Orders!$A:$C,3,FALSE)</f>
        <v>8</v>
      </c>
      <c r="I144" t="str">
        <f>VLOOKUP(C144,Products!$A:$F,2,FALSE)</f>
        <v>Boston Crab Meat</v>
      </c>
      <c r="J144">
        <f>VLOOKUP(C144,Products!$A:$F,6,FALSE)</f>
        <v>18.4</v>
      </c>
      <c r="K144">
        <f>VLOOKUP(C144,Products!$A:$F,4,FALSE)</f>
        <v>8</v>
      </c>
      <c r="L144" t="str">
        <f>VLOOKUP(K144,Categories!$A$1:$C$9,2,FALSE)</f>
        <v>Seafood</v>
      </c>
      <c r="M144">
        <f>VLOOKUP(B144,Orders!$A:$E,5,FALSE)</f>
        <v>2</v>
      </c>
      <c r="N144" t="str">
        <f>VLOOKUP(M144,Shipper!$A$1:$C$4,2,FALSE)</f>
        <v>United Package</v>
      </c>
      <c r="O144" t="str">
        <f>VLOOKUP(H144,Employees!$A$1:$F$11,6,FALSE)</f>
        <v>Laura received a BA in psychology from the University of Washington. She has also completed a course in business French. She reads and writes French.</v>
      </c>
    </row>
    <row r="145" ht="16.35" spans="1:15">
      <c r="A145" s="13">
        <v>144</v>
      </c>
      <c r="B145" s="14">
        <v>10301</v>
      </c>
      <c r="C145" s="14">
        <v>56</v>
      </c>
      <c r="D145" s="15">
        <v>20</v>
      </c>
      <c r="E145">
        <f>VLOOKUP(B145,Orders!$A:$B,2,FALSE)</f>
        <v>86</v>
      </c>
      <c r="F145" t="str">
        <f>VLOOKUP(E145,Customers!$A:$G,5,FALSE)</f>
        <v>Stuttgart</v>
      </c>
      <c r="G145" t="str">
        <f>VLOOKUP(E145,Customers!$A:$G,7,FALSE)</f>
        <v>Germany</v>
      </c>
      <c r="H145">
        <f>VLOOKUP(B145,Orders!$A:$C,3,FALSE)</f>
        <v>8</v>
      </c>
      <c r="I145" t="str">
        <f>VLOOKUP(C145,Products!$A:$F,2,FALSE)</f>
        <v>Gnocchi di nonna Alice</v>
      </c>
      <c r="J145">
        <f>VLOOKUP(C145,Products!$A:$F,6,FALSE)</f>
        <v>38</v>
      </c>
      <c r="K145">
        <f>VLOOKUP(C145,Products!$A:$F,4,FALSE)</f>
        <v>5</v>
      </c>
      <c r="L145" t="str">
        <f>VLOOKUP(K145,Categories!$A$1:$C$9,2,FALSE)</f>
        <v>Grains/Cereals</v>
      </c>
      <c r="M145">
        <f>VLOOKUP(B145,Orders!$A:$E,5,FALSE)</f>
        <v>2</v>
      </c>
      <c r="N145" t="str">
        <f>VLOOKUP(M145,Shipper!$A$1:$C$4,2,FALSE)</f>
        <v>United Package</v>
      </c>
      <c r="O145" t="str">
        <f>VLOOKUP(H145,Employees!$A$1:$F$11,6,FALSE)</f>
        <v>Laura received a BA in psychology from the University of Washington. She has also completed a course in business French. She reads and writes French.</v>
      </c>
    </row>
    <row r="146" ht="16.35" spans="1:15">
      <c r="A146" s="10">
        <v>145</v>
      </c>
      <c r="B146" s="11">
        <v>10302</v>
      </c>
      <c r="C146" s="11">
        <v>17</v>
      </c>
      <c r="D146" s="12">
        <v>40</v>
      </c>
      <c r="E146">
        <f>VLOOKUP(B146,Orders!$A:$B,2,FALSE)</f>
        <v>76</v>
      </c>
      <c r="F146" t="str">
        <f>VLOOKUP(E146,Customers!$A:$G,5,FALSE)</f>
        <v>Charleroi</v>
      </c>
      <c r="G146" t="str">
        <f>VLOOKUP(E146,Customers!$A:$G,7,FALSE)</f>
        <v>Belgium</v>
      </c>
      <c r="H146">
        <f>VLOOKUP(B146,Orders!$A:$C,3,FALSE)</f>
        <v>4</v>
      </c>
      <c r="I146" t="str">
        <f>VLOOKUP(C146,Products!$A:$F,2,FALSE)</f>
        <v>Alice Mutton</v>
      </c>
      <c r="J146">
        <f>VLOOKUP(C146,Products!$A:$F,6,FALSE)</f>
        <v>39</v>
      </c>
      <c r="K146">
        <f>VLOOKUP(C146,Products!$A:$F,4,FALSE)</f>
        <v>6</v>
      </c>
      <c r="L146" t="str">
        <f>VLOOKUP(K146,Categories!$A$1:$C$9,2,FALSE)</f>
        <v>Meat/Poultry</v>
      </c>
      <c r="M146">
        <f>VLOOKUP(B146,Orders!$A:$E,5,FALSE)</f>
        <v>2</v>
      </c>
      <c r="N146" t="str">
        <f>VLOOKUP(M146,Shipper!$A$1:$C$4,2,FALSE)</f>
        <v>United Package</v>
      </c>
      <c r="O146" t="str">
        <f>VLOOKUP(H146,Employees!$A$1:$F$11,6,FALSE)</f>
        <v>Margaret holds a BA in English literature from Concordia College and an MA from the American Institute of Culinary Arts. She was temporarily assigned to the London office before returning to her permanent post in Seattle.</v>
      </c>
    </row>
    <row r="147" ht="16.35" spans="1:15">
      <c r="A147" s="13">
        <v>146</v>
      </c>
      <c r="B147" s="14">
        <v>10302</v>
      </c>
      <c r="C147" s="14">
        <v>28</v>
      </c>
      <c r="D147" s="15">
        <v>28</v>
      </c>
      <c r="E147">
        <f>VLOOKUP(B147,Orders!$A:$B,2,FALSE)</f>
        <v>76</v>
      </c>
      <c r="F147" t="str">
        <f>VLOOKUP(E147,Customers!$A:$G,5,FALSE)</f>
        <v>Charleroi</v>
      </c>
      <c r="G147" t="str">
        <f>VLOOKUP(E147,Customers!$A:$G,7,FALSE)</f>
        <v>Belgium</v>
      </c>
      <c r="H147">
        <f>VLOOKUP(B147,Orders!$A:$C,3,FALSE)</f>
        <v>4</v>
      </c>
      <c r="I147" t="str">
        <f>VLOOKUP(C147,Products!$A:$F,2,FALSE)</f>
        <v>Rössle Sauerkraut</v>
      </c>
      <c r="J147">
        <f>VLOOKUP(C147,Products!$A:$F,6,FALSE)</f>
        <v>45.6</v>
      </c>
      <c r="K147">
        <f>VLOOKUP(C147,Products!$A:$F,4,FALSE)</f>
        <v>7</v>
      </c>
      <c r="L147" t="str">
        <f>VLOOKUP(K147,Categories!$A$1:$C$9,2,FALSE)</f>
        <v>Produce</v>
      </c>
      <c r="M147">
        <f>VLOOKUP(B147,Orders!$A:$E,5,FALSE)</f>
        <v>2</v>
      </c>
      <c r="N147" t="str">
        <f>VLOOKUP(M147,Shipper!$A$1:$C$4,2,FALSE)</f>
        <v>United Package</v>
      </c>
      <c r="O147" t="str">
        <f>VLOOKUP(H147,Employees!$A$1:$F$11,6,FALSE)</f>
        <v>Margaret holds a BA in English literature from Concordia College and an MA from the American Institute of Culinary Arts. She was temporarily assigned to the London office before returning to her permanent post in Seattle.</v>
      </c>
    </row>
    <row r="148" ht="16.35" spans="1:15">
      <c r="A148" s="10">
        <v>147</v>
      </c>
      <c r="B148" s="11">
        <v>10302</v>
      </c>
      <c r="C148" s="11">
        <v>43</v>
      </c>
      <c r="D148" s="12">
        <v>12</v>
      </c>
      <c r="E148">
        <f>VLOOKUP(B148,Orders!$A:$B,2,FALSE)</f>
        <v>76</v>
      </c>
      <c r="F148" t="str">
        <f>VLOOKUP(E148,Customers!$A:$G,5,FALSE)</f>
        <v>Charleroi</v>
      </c>
      <c r="G148" t="str">
        <f>VLOOKUP(E148,Customers!$A:$G,7,FALSE)</f>
        <v>Belgium</v>
      </c>
      <c r="H148">
        <f>VLOOKUP(B148,Orders!$A:$C,3,FALSE)</f>
        <v>4</v>
      </c>
      <c r="I148" t="str">
        <f>VLOOKUP(C148,Products!$A:$F,2,FALSE)</f>
        <v>Ipoh Coffee</v>
      </c>
      <c r="J148">
        <f>VLOOKUP(C148,Products!$A:$F,6,FALSE)</f>
        <v>46</v>
      </c>
      <c r="K148">
        <f>VLOOKUP(C148,Products!$A:$F,4,FALSE)</f>
        <v>1</v>
      </c>
      <c r="L148" t="str">
        <f>VLOOKUP(K148,Categories!$A$1:$C$9,2,FALSE)</f>
        <v>Beverages</v>
      </c>
      <c r="M148">
        <f>VLOOKUP(B148,Orders!$A:$E,5,FALSE)</f>
        <v>2</v>
      </c>
      <c r="N148" t="str">
        <f>VLOOKUP(M148,Shipper!$A$1:$C$4,2,FALSE)</f>
        <v>United Package</v>
      </c>
      <c r="O148" t="str">
        <f>VLOOKUP(H148,Employees!$A$1:$F$11,6,FALSE)</f>
        <v>Margaret holds a BA in English literature from Concordia College and an MA from the American Institute of Culinary Arts. She was temporarily assigned to the London office before returning to her permanent post in Seattle.</v>
      </c>
    </row>
    <row r="149" ht="16.35" spans="1:15">
      <c r="A149" s="13">
        <v>148</v>
      </c>
      <c r="B149" s="14">
        <v>10303</v>
      </c>
      <c r="C149" s="14">
        <v>40</v>
      </c>
      <c r="D149" s="15">
        <v>40</v>
      </c>
      <c r="E149">
        <f>VLOOKUP(B149,Orders!$A:$B,2,FALSE)</f>
        <v>30</v>
      </c>
      <c r="F149" t="str">
        <f>VLOOKUP(E149,Customers!$A:$G,5,FALSE)</f>
        <v>Sevilla</v>
      </c>
      <c r="G149" t="str">
        <f>VLOOKUP(E149,Customers!$A:$G,7,FALSE)</f>
        <v>Spain</v>
      </c>
      <c r="H149">
        <f>VLOOKUP(B149,Orders!$A:$C,3,FALSE)</f>
        <v>7</v>
      </c>
      <c r="I149" t="str">
        <f>VLOOKUP(C149,Products!$A:$F,2,FALSE)</f>
        <v>Boston Crab Meat</v>
      </c>
      <c r="J149">
        <f>VLOOKUP(C149,Products!$A:$F,6,FALSE)</f>
        <v>18.4</v>
      </c>
      <c r="K149">
        <f>VLOOKUP(C149,Products!$A:$F,4,FALSE)</f>
        <v>8</v>
      </c>
      <c r="L149" t="str">
        <f>VLOOKUP(K149,Categories!$A$1:$C$9,2,FALSE)</f>
        <v>Seafood</v>
      </c>
      <c r="M149">
        <f>VLOOKUP(B149,Orders!$A:$E,5,FALSE)</f>
        <v>2</v>
      </c>
      <c r="N149" t="str">
        <f>VLOOKUP(M149,Shipper!$A$1:$C$4,2,FALSE)</f>
        <v>United Package</v>
      </c>
      <c r="O149" t="str">
        <f>VLOOKUP(H149,Employees!$A$1:$F$11,6,FALSE)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50" ht="16.35" spans="1:15">
      <c r="A150" s="10">
        <v>149</v>
      </c>
      <c r="B150" s="11">
        <v>10303</v>
      </c>
      <c r="C150" s="11">
        <v>65</v>
      </c>
      <c r="D150" s="12">
        <v>30</v>
      </c>
      <c r="E150">
        <f>VLOOKUP(B150,Orders!$A:$B,2,FALSE)</f>
        <v>30</v>
      </c>
      <c r="F150" t="str">
        <f>VLOOKUP(E150,Customers!$A:$G,5,FALSE)</f>
        <v>Sevilla</v>
      </c>
      <c r="G150" t="str">
        <f>VLOOKUP(E150,Customers!$A:$G,7,FALSE)</f>
        <v>Spain</v>
      </c>
      <c r="H150">
        <f>VLOOKUP(B150,Orders!$A:$C,3,FALSE)</f>
        <v>7</v>
      </c>
      <c r="I150" t="str">
        <f>VLOOKUP(C150,Products!$A:$F,2,FALSE)</f>
        <v>Louisiana Fiery Hot Pepper Sauce</v>
      </c>
      <c r="J150">
        <f>VLOOKUP(C150,Products!$A:$F,6,FALSE)</f>
        <v>21.05</v>
      </c>
      <c r="K150">
        <f>VLOOKUP(C150,Products!$A:$F,4,FALSE)</f>
        <v>2</v>
      </c>
      <c r="L150" t="str">
        <f>VLOOKUP(K150,Categories!$A$1:$C$9,2,FALSE)</f>
        <v>Condiments</v>
      </c>
      <c r="M150">
        <f>VLOOKUP(B150,Orders!$A:$E,5,FALSE)</f>
        <v>2</v>
      </c>
      <c r="N150" t="str">
        <f>VLOOKUP(M150,Shipper!$A$1:$C$4,2,FALSE)</f>
        <v>United Package</v>
      </c>
      <c r="O150" t="str">
        <f>VLOOKUP(H150,Employees!$A$1:$F$11,6,FALSE)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51" ht="16.35" spans="1:15">
      <c r="A151" s="13">
        <v>150</v>
      </c>
      <c r="B151" s="14">
        <v>10303</v>
      </c>
      <c r="C151" s="14">
        <v>68</v>
      </c>
      <c r="D151" s="15">
        <v>15</v>
      </c>
      <c r="E151">
        <f>VLOOKUP(B151,Orders!$A:$B,2,FALSE)</f>
        <v>30</v>
      </c>
      <c r="F151" t="str">
        <f>VLOOKUP(E151,Customers!$A:$G,5,FALSE)</f>
        <v>Sevilla</v>
      </c>
      <c r="G151" t="str">
        <f>VLOOKUP(E151,Customers!$A:$G,7,FALSE)</f>
        <v>Spain</v>
      </c>
      <c r="H151">
        <f>VLOOKUP(B151,Orders!$A:$C,3,FALSE)</f>
        <v>7</v>
      </c>
      <c r="I151" t="str">
        <f>VLOOKUP(C151,Products!$A:$F,2,FALSE)</f>
        <v>Scottish Longbreads</v>
      </c>
      <c r="J151">
        <f>VLOOKUP(C151,Products!$A:$F,6,FALSE)</f>
        <v>12.5</v>
      </c>
      <c r="K151">
        <f>VLOOKUP(C151,Products!$A:$F,4,FALSE)</f>
        <v>3</v>
      </c>
      <c r="L151" t="str">
        <f>VLOOKUP(K151,Categories!$A$1:$C$9,2,FALSE)</f>
        <v>Confections</v>
      </c>
      <c r="M151">
        <f>VLOOKUP(B151,Orders!$A:$E,5,FALSE)</f>
        <v>2</v>
      </c>
      <c r="N151" t="str">
        <f>VLOOKUP(M151,Shipper!$A$1:$C$4,2,FALSE)</f>
        <v>United Package</v>
      </c>
      <c r="O151" t="str">
        <f>VLOOKUP(H151,Employees!$A$1:$F$11,6,FALSE)</f>
        <v>Robert King served in the Peace Corps and traveled extensively before completing his degree in English at the University of Michigan and then joining the company. After completing a course entitled 'Selling in Europe', he was transferred to the London office.</v>
      </c>
    </row>
    <row r="152" ht="16.35" spans="1:15">
      <c r="A152" s="10">
        <v>151</v>
      </c>
      <c r="B152" s="11">
        <v>10304</v>
      </c>
      <c r="C152" s="11">
        <v>49</v>
      </c>
      <c r="D152" s="12">
        <v>30</v>
      </c>
      <c r="E152">
        <f>VLOOKUP(B152,Orders!$A:$B,2,FALSE)</f>
        <v>80</v>
      </c>
      <c r="F152" t="str">
        <f>VLOOKUP(E152,Customers!$A:$G,5,FALSE)</f>
        <v>México D.F.</v>
      </c>
      <c r="G152" t="str">
        <f>VLOOKUP(E152,Customers!$A:$G,7,FALSE)</f>
        <v>Mexico</v>
      </c>
      <c r="H152">
        <f>VLOOKUP(B152,Orders!$A:$C,3,FALSE)</f>
        <v>1</v>
      </c>
      <c r="I152" t="str">
        <f>VLOOKUP(C152,Products!$A:$F,2,FALSE)</f>
        <v>Maxilaku</v>
      </c>
      <c r="J152">
        <f>VLOOKUP(C152,Products!$A:$F,6,FALSE)</f>
        <v>20</v>
      </c>
      <c r="K152">
        <f>VLOOKUP(C152,Products!$A:$F,4,FALSE)</f>
        <v>3</v>
      </c>
      <c r="L152" t="str">
        <f>VLOOKUP(K152,Categories!$A$1:$C$9,2,FALSE)</f>
        <v>Confections</v>
      </c>
      <c r="M152">
        <f>VLOOKUP(B152,Orders!$A:$E,5,FALSE)</f>
        <v>2</v>
      </c>
      <c r="N152" t="str">
        <f>VLOOKUP(M152,Shipper!$A$1:$C$4,2,FALSE)</f>
        <v>United Package</v>
      </c>
      <c r="O152" t="str">
        <f>VLOOKUP(H152,Employees!$A$1:$F$11,6,FALSE)</f>
        <v>Education includes a BA in psychology from Colorado State University. She also completed (The Art of the Cold Call). Nancy is a member of 'Toastmasters International'.</v>
      </c>
    </row>
    <row r="153" ht="16.35" spans="1:15">
      <c r="A153" s="13">
        <v>152</v>
      </c>
      <c r="B153" s="14">
        <v>10304</v>
      </c>
      <c r="C153" s="14">
        <v>59</v>
      </c>
      <c r="D153" s="15">
        <v>10</v>
      </c>
      <c r="E153">
        <f>VLOOKUP(B153,Orders!$A:$B,2,FALSE)</f>
        <v>80</v>
      </c>
      <c r="F153" t="str">
        <f>VLOOKUP(E153,Customers!$A:$G,5,FALSE)</f>
        <v>México D.F.</v>
      </c>
      <c r="G153" t="str">
        <f>VLOOKUP(E153,Customers!$A:$G,7,FALSE)</f>
        <v>Mexico</v>
      </c>
      <c r="H153">
        <f>VLOOKUP(B153,Orders!$A:$C,3,FALSE)</f>
        <v>1</v>
      </c>
      <c r="I153" t="str">
        <f>VLOOKUP(C153,Products!$A:$F,2,FALSE)</f>
        <v>Raclette Courdavault</v>
      </c>
      <c r="J153">
        <f>VLOOKUP(C153,Products!$A:$F,6,FALSE)</f>
        <v>55</v>
      </c>
      <c r="K153">
        <f>VLOOKUP(C153,Products!$A:$F,4,FALSE)</f>
        <v>4</v>
      </c>
      <c r="L153" t="str">
        <f>VLOOKUP(K153,Categories!$A$1:$C$9,2,FALSE)</f>
        <v>Dairy Products</v>
      </c>
      <c r="M153">
        <f>VLOOKUP(B153,Orders!$A:$E,5,FALSE)</f>
        <v>2</v>
      </c>
      <c r="N153" t="str">
        <f>VLOOKUP(M153,Shipper!$A$1:$C$4,2,FALSE)</f>
        <v>United Package</v>
      </c>
      <c r="O153" t="str">
        <f>VLOOKUP(H153,Employees!$A$1:$F$11,6,FALSE)</f>
        <v>Education includes a BA in psychology from Colorado State University. She also completed (The Art of the Cold Call). Nancy is a member of 'Toastmasters International'.</v>
      </c>
    </row>
    <row r="154" ht="16.35" spans="1:15">
      <c r="A154" s="10">
        <v>153</v>
      </c>
      <c r="B154" s="11">
        <v>10304</v>
      </c>
      <c r="C154" s="11">
        <v>71</v>
      </c>
      <c r="D154" s="12">
        <v>2</v>
      </c>
      <c r="E154">
        <f>VLOOKUP(B154,Orders!$A:$B,2,FALSE)</f>
        <v>80</v>
      </c>
      <c r="F154" t="str">
        <f>VLOOKUP(E154,Customers!$A:$G,5,FALSE)</f>
        <v>México D.F.</v>
      </c>
      <c r="G154" t="str">
        <f>VLOOKUP(E154,Customers!$A:$G,7,FALSE)</f>
        <v>Mexico</v>
      </c>
      <c r="H154">
        <f>VLOOKUP(B154,Orders!$A:$C,3,FALSE)</f>
        <v>1</v>
      </c>
      <c r="I154" t="str">
        <f>VLOOKUP(C154,Products!$A:$F,2,FALSE)</f>
        <v>Fløtemysost</v>
      </c>
      <c r="J154">
        <f>VLOOKUP(C154,Products!$A:$F,6,FALSE)</f>
        <v>21.5</v>
      </c>
      <c r="K154">
        <f>VLOOKUP(C154,Products!$A:$F,4,FALSE)</f>
        <v>4</v>
      </c>
      <c r="L154" t="str">
        <f>VLOOKUP(K154,Categories!$A$1:$C$9,2,FALSE)</f>
        <v>Dairy Products</v>
      </c>
      <c r="M154">
        <f>VLOOKUP(B154,Orders!$A:$E,5,FALSE)</f>
        <v>2</v>
      </c>
      <c r="N154" t="str">
        <f>VLOOKUP(M154,Shipper!$A$1:$C$4,2,FALSE)</f>
        <v>United Package</v>
      </c>
      <c r="O154" t="str">
        <f>VLOOKUP(H154,Employees!$A$1:$F$11,6,FALSE)</f>
        <v>Education includes a BA in psychology from Colorado State University. She also completed (The Art of the Cold Call). Nancy is a member of 'Toastmasters International'.</v>
      </c>
    </row>
    <row r="155" ht="16.35" spans="1:15">
      <c r="A155" s="13">
        <v>154</v>
      </c>
      <c r="B155" s="14">
        <v>10305</v>
      </c>
      <c r="C155" s="14">
        <v>18</v>
      </c>
      <c r="D155" s="15">
        <v>25</v>
      </c>
      <c r="E155">
        <f>VLOOKUP(B155,Orders!$A:$B,2,FALSE)</f>
        <v>55</v>
      </c>
      <c r="F155" t="str">
        <f>VLOOKUP(E155,Customers!$A:$G,5,FALSE)</f>
        <v>Anchorage</v>
      </c>
      <c r="G155" t="str">
        <f>VLOOKUP(E155,Customers!$A:$G,7,FALSE)</f>
        <v>USA</v>
      </c>
      <c r="H155">
        <f>VLOOKUP(B155,Orders!$A:$C,3,FALSE)</f>
        <v>8</v>
      </c>
      <c r="I155" t="str">
        <f>VLOOKUP(C155,Products!$A:$F,2,FALSE)</f>
        <v>Carnarvon Tigers</v>
      </c>
      <c r="J155">
        <f>VLOOKUP(C155,Products!$A:$F,6,FALSE)</f>
        <v>62.5</v>
      </c>
      <c r="K155">
        <f>VLOOKUP(C155,Products!$A:$F,4,FALSE)</f>
        <v>8</v>
      </c>
      <c r="L155" t="str">
        <f>VLOOKUP(K155,Categories!$A$1:$C$9,2,FALSE)</f>
        <v>Seafood</v>
      </c>
      <c r="M155">
        <f>VLOOKUP(B155,Orders!$A:$E,5,FALSE)</f>
        <v>3</v>
      </c>
      <c r="N155" t="str">
        <f>VLOOKUP(M155,Shipper!$A$1:$C$4,2,FALSE)</f>
        <v>Federal Shipping</v>
      </c>
      <c r="O155" t="str">
        <f>VLOOKUP(H155,Employees!$A$1:$F$11,6,FALSE)</f>
        <v>Laura received a BA in psychology from the University of Washington. She has also completed a course in business French. She reads and writes French.</v>
      </c>
    </row>
    <row r="156" ht="16.35" spans="1:15">
      <c r="A156" s="10">
        <v>155</v>
      </c>
      <c r="B156" s="11">
        <v>10305</v>
      </c>
      <c r="C156" s="11">
        <v>29</v>
      </c>
      <c r="D156" s="12">
        <v>25</v>
      </c>
      <c r="E156">
        <f>VLOOKUP(B156,Orders!$A:$B,2,FALSE)</f>
        <v>55</v>
      </c>
      <c r="F156" t="str">
        <f>VLOOKUP(E156,Customers!$A:$G,5,FALSE)</f>
        <v>Anchorage</v>
      </c>
      <c r="G156" t="str">
        <f>VLOOKUP(E156,Customers!$A:$G,7,FALSE)</f>
        <v>USA</v>
      </c>
      <c r="H156">
        <f>VLOOKUP(B156,Orders!$A:$C,3,FALSE)</f>
        <v>8</v>
      </c>
      <c r="I156" t="str">
        <f>VLOOKUP(C156,Products!$A:$F,2,FALSE)</f>
        <v>Thüringer Rostbratwurst</v>
      </c>
      <c r="J156">
        <f>VLOOKUP(C156,Products!$A:$F,6,FALSE)</f>
        <v>123.79</v>
      </c>
      <c r="K156">
        <f>VLOOKUP(C156,Products!$A:$F,4,FALSE)</f>
        <v>6</v>
      </c>
      <c r="L156" t="str">
        <f>VLOOKUP(K156,Categories!$A$1:$C$9,2,FALSE)</f>
        <v>Meat/Poultry</v>
      </c>
      <c r="M156">
        <f>VLOOKUP(B156,Orders!$A:$E,5,FALSE)</f>
        <v>3</v>
      </c>
      <c r="N156" t="str">
        <f>VLOOKUP(M156,Shipper!$A$1:$C$4,2,FALSE)</f>
        <v>Federal Shipping</v>
      </c>
      <c r="O156" t="str">
        <f>VLOOKUP(H156,Employees!$A$1:$F$11,6,FALSE)</f>
        <v>Laura received a BA in psychology from the University of Washington. She has also completed a course in business French. She reads and writes French.</v>
      </c>
    </row>
    <row r="157" ht="16.35" spans="1:15">
      <c r="A157" s="13">
        <v>156</v>
      </c>
      <c r="B157" s="14">
        <v>10305</v>
      </c>
      <c r="C157" s="14">
        <v>39</v>
      </c>
      <c r="D157" s="15">
        <v>30</v>
      </c>
      <c r="E157">
        <f>VLOOKUP(B157,Orders!$A:$B,2,FALSE)</f>
        <v>55</v>
      </c>
      <c r="F157" t="str">
        <f>VLOOKUP(E157,Customers!$A:$G,5,FALSE)</f>
        <v>Anchorage</v>
      </c>
      <c r="G157" t="str">
        <f>VLOOKUP(E157,Customers!$A:$G,7,FALSE)</f>
        <v>USA</v>
      </c>
      <c r="H157">
        <f>VLOOKUP(B157,Orders!$A:$C,3,FALSE)</f>
        <v>8</v>
      </c>
      <c r="I157" t="str">
        <f>VLOOKUP(C157,Products!$A:$F,2,FALSE)</f>
        <v>Chartreuse verte</v>
      </c>
      <c r="J157">
        <f>VLOOKUP(C157,Products!$A:$F,6,FALSE)</f>
        <v>18</v>
      </c>
      <c r="K157">
        <f>VLOOKUP(C157,Products!$A:$F,4,FALSE)</f>
        <v>1</v>
      </c>
      <c r="L157" t="str">
        <f>VLOOKUP(K157,Categories!$A$1:$C$9,2,FALSE)</f>
        <v>Beverages</v>
      </c>
      <c r="M157">
        <f>VLOOKUP(B157,Orders!$A:$E,5,FALSE)</f>
        <v>3</v>
      </c>
      <c r="N157" t="str">
        <f>VLOOKUP(M157,Shipper!$A$1:$C$4,2,FALSE)</f>
        <v>Federal Shipping</v>
      </c>
      <c r="O157" t="str">
        <f>VLOOKUP(H157,Employees!$A$1:$F$11,6,FALSE)</f>
        <v>Laura received a BA in psychology from the University of Washington. She has also completed a course in business French. She reads and writes French.</v>
      </c>
    </row>
    <row r="158" ht="16.35" spans="1:15">
      <c r="A158" s="10">
        <v>157</v>
      </c>
      <c r="B158" s="11">
        <v>10306</v>
      </c>
      <c r="C158" s="11">
        <v>30</v>
      </c>
      <c r="D158" s="12">
        <v>10</v>
      </c>
      <c r="E158">
        <f>VLOOKUP(B158,Orders!$A:$B,2,FALSE)</f>
        <v>69</v>
      </c>
      <c r="F158" t="str">
        <f>VLOOKUP(E158,Customers!$A:$G,5,FALSE)</f>
        <v>Madrid</v>
      </c>
      <c r="G158" t="str">
        <f>VLOOKUP(E158,Customers!$A:$G,7,FALSE)</f>
        <v>Spain</v>
      </c>
      <c r="H158">
        <f>VLOOKUP(B158,Orders!$A:$C,3,FALSE)</f>
        <v>1</v>
      </c>
      <c r="I158" t="str">
        <f>VLOOKUP(C158,Products!$A:$F,2,FALSE)</f>
        <v>Nord-Ost Matjeshering</v>
      </c>
      <c r="J158">
        <f>VLOOKUP(C158,Products!$A:$F,6,FALSE)</f>
        <v>25.89</v>
      </c>
      <c r="K158">
        <f>VLOOKUP(C158,Products!$A:$F,4,FALSE)</f>
        <v>8</v>
      </c>
      <c r="L158" t="str">
        <f>VLOOKUP(K158,Categories!$A$1:$C$9,2,FALSE)</f>
        <v>Seafood</v>
      </c>
      <c r="M158">
        <f>VLOOKUP(B158,Orders!$A:$E,5,FALSE)</f>
        <v>3</v>
      </c>
      <c r="N158" t="str">
        <f>VLOOKUP(M158,Shipper!$A$1:$C$4,2,FALSE)</f>
        <v>Federal Shipping</v>
      </c>
      <c r="O158" t="str">
        <f>VLOOKUP(H158,Employees!$A$1:$F$11,6,FALSE)</f>
        <v>Education includes a BA in psychology from Colorado State University. She also completed (The Art of the Cold Call). Nancy is a member of 'Toastmasters International'.</v>
      </c>
    </row>
    <row r="159" ht="16.35" spans="1:15">
      <c r="A159" s="13">
        <v>158</v>
      </c>
      <c r="B159" s="14">
        <v>10306</v>
      </c>
      <c r="C159" s="14">
        <v>53</v>
      </c>
      <c r="D159" s="15">
        <v>10</v>
      </c>
      <c r="E159">
        <f>VLOOKUP(B159,Orders!$A:$B,2,FALSE)</f>
        <v>69</v>
      </c>
      <c r="F159" t="str">
        <f>VLOOKUP(E159,Customers!$A:$G,5,FALSE)</f>
        <v>Madrid</v>
      </c>
      <c r="G159" t="str">
        <f>VLOOKUP(E159,Customers!$A:$G,7,FALSE)</f>
        <v>Spain</v>
      </c>
      <c r="H159">
        <f>VLOOKUP(B159,Orders!$A:$C,3,FALSE)</f>
        <v>1</v>
      </c>
      <c r="I159" t="str">
        <f>VLOOKUP(C159,Products!$A:$F,2,FALSE)</f>
        <v>Perth Pasties</v>
      </c>
      <c r="J159">
        <f>VLOOKUP(C159,Products!$A:$F,6,FALSE)</f>
        <v>32.8</v>
      </c>
      <c r="K159">
        <f>VLOOKUP(C159,Products!$A:$F,4,FALSE)</f>
        <v>6</v>
      </c>
      <c r="L159" t="str">
        <f>VLOOKUP(K159,Categories!$A$1:$C$9,2,FALSE)</f>
        <v>Meat/Poultry</v>
      </c>
      <c r="M159">
        <f>VLOOKUP(B159,Orders!$A:$E,5,FALSE)</f>
        <v>3</v>
      </c>
      <c r="N159" t="str">
        <f>VLOOKUP(M159,Shipper!$A$1:$C$4,2,FALSE)</f>
        <v>Federal Shipping</v>
      </c>
      <c r="O159" t="str">
        <f>VLOOKUP(H159,Employees!$A$1:$F$11,6,FALSE)</f>
        <v>Education includes a BA in psychology from Colorado State University. She also completed (The Art of the Cold Call). Nancy is a member of 'Toastmasters International'.</v>
      </c>
    </row>
    <row r="160" ht="16.35" spans="1:15">
      <c r="A160" s="10">
        <v>159</v>
      </c>
      <c r="B160" s="11">
        <v>10306</v>
      </c>
      <c r="C160" s="11">
        <v>54</v>
      </c>
      <c r="D160" s="12">
        <v>5</v>
      </c>
      <c r="E160">
        <f>VLOOKUP(B160,Orders!$A:$B,2,FALSE)</f>
        <v>69</v>
      </c>
      <c r="F160" t="str">
        <f>VLOOKUP(E160,Customers!$A:$G,5,FALSE)</f>
        <v>Madrid</v>
      </c>
      <c r="G160" t="str">
        <f>VLOOKUP(E160,Customers!$A:$G,7,FALSE)</f>
        <v>Spain</v>
      </c>
      <c r="H160">
        <f>VLOOKUP(B160,Orders!$A:$C,3,FALSE)</f>
        <v>1</v>
      </c>
      <c r="I160" t="str">
        <f>VLOOKUP(C160,Products!$A:$F,2,FALSE)</f>
        <v>Tourtière</v>
      </c>
      <c r="J160">
        <f>VLOOKUP(C160,Products!$A:$F,6,FALSE)</f>
        <v>7.45</v>
      </c>
      <c r="K160">
        <f>VLOOKUP(C160,Products!$A:$F,4,FALSE)</f>
        <v>6</v>
      </c>
      <c r="L160" t="str">
        <f>VLOOKUP(K160,Categories!$A$1:$C$9,2,FALSE)</f>
        <v>Meat/Poultry</v>
      </c>
      <c r="M160">
        <f>VLOOKUP(B160,Orders!$A:$E,5,FALSE)</f>
        <v>3</v>
      </c>
      <c r="N160" t="str">
        <f>VLOOKUP(M160,Shipper!$A$1:$C$4,2,FALSE)</f>
        <v>Federal Shipping</v>
      </c>
      <c r="O160" t="str">
        <f>VLOOKUP(H160,Employees!$A$1:$F$11,6,FALSE)</f>
        <v>Education includes a BA in psychology from Colorado State University. She also completed (The Art of the Cold Call). Nancy is a member of 'Toastmasters International'.</v>
      </c>
    </row>
    <row r="161" ht="16.35" spans="1:4">
      <c r="A161" s="13">
        <v>160</v>
      </c>
      <c r="B161" s="14">
        <v>10307</v>
      </c>
      <c r="C161" s="14">
        <v>62</v>
      </c>
      <c r="D161" s="15">
        <v>10</v>
      </c>
    </row>
    <row r="162" ht="16.35" spans="1:4">
      <c r="A162" s="10">
        <v>161</v>
      </c>
      <c r="B162" s="11">
        <v>10307</v>
      </c>
      <c r="C162" s="11">
        <v>68</v>
      </c>
      <c r="D162" s="12">
        <v>3</v>
      </c>
    </row>
    <row r="163" ht="16.35" spans="1:4">
      <c r="A163" s="13">
        <v>162</v>
      </c>
      <c r="B163" s="14">
        <v>10308</v>
      </c>
      <c r="C163" s="14">
        <v>69</v>
      </c>
      <c r="D163" s="15">
        <v>1</v>
      </c>
    </row>
    <row r="164" ht="16.35" spans="1:4">
      <c r="A164" s="10">
        <v>163</v>
      </c>
      <c r="B164" s="11">
        <v>10308</v>
      </c>
      <c r="C164" s="11">
        <v>70</v>
      </c>
      <c r="D164" s="12">
        <v>5</v>
      </c>
    </row>
    <row r="165" ht="16.35" spans="1:4">
      <c r="A165" s="13">
        <v>164</v>
      </c>
      <c r="B165" s="14">
        <v>10309</v>
      </c>
      <c r="C165" s="14">
        <v>4</v>
      </c>
      <c r="D165" s="15">
        <v>20</v>
      </c>
    </row>
    <row r="166" ht="16.35" spans="1:4">
      <c r="A166" s="10">
        <v>165</v>
      </c>
      <c r="B166" s="11">
        <v>10309</v>
      </c>
      <c r="C166" s="11">
        <v>6</v>
      </c>
      <c r="D166" s="12">
        <v>30</v>
      </c>
    </row>
    <row r="167" ht="16.35" spans="1:4">
      <c r="A167" s="13">
        <v>166</v>
      </c>
      <c r="B167" s="14">
        <v>10309</v>
      </c>
      <c r="C167" s="14">
        <v>42</v>
      </c>
      <c r="D167" s="15">
        <v>2</v>
      </c>
    </row>
    <row r="168" ht="16.35" spans="1:4">
      <c r="A168" s="10">
        <v>167</v>
      </c>
      <c r="B168" s="11">
        <v>10309</v>
      </c>
      <c r="C168" s="11">
        <v>43</v>
      </c>
      <c r="D168" s="12">
        <v>20</v>
      </c>
    </row>
    <row r="169" ht="16.35" spans="1:4">
      <c r="A169" s="13">
        <v>168</v>
      </c>
      <c r="B169" s="14">
        <v>10309</v>
      </c>
      <c r="C169" s="14">
        <v>71</v>
      </c>
      <c r="D169" s="15">
        <v>3</v>
      </c>
    </row>
    <row r="170" ht="16.35" spans="1:4">
      <c r="A170" s="10">
        <v>169</v>
      </c>
      <c r="B170" s="11">
        <v>10310</v>
      </c>
      <c r="C170" s="11">
        <v>16</v>
      </c>
      <c r="D170" s="12">
        <v>10</v>
      </c>
    </row>
    <row r="171" ht="16.35" spans="1:4">
      <c r="A171" s="13">
        <v>170</v>
      </c>
      <c r="B171" s="14">
        <v>10310</v>
      </c>
      <c r="C171" s="14">
        <v>62</v>
      </c>
      <c r="D171" s="15">
        <v>5</v>
      </c>
    </row>
    <row r="172" ht="16.35" spans="1:4">
      <c r="A172" s="10">
        <v>171</v>
      </c>
      <c r="B172" s="11">
        <v>10311</v>
      </c>
      <c r="C172" s="11">
        <v>42</v>
      </c>
      <c r="D172" s="12">
        <v>6</v>
      </c>
    </row>
    <row r="173" ht="16.35" spans="1:4">
      <c r="A173" s="13">
        <v>172</v>
      </c>
      <c r="B173" s="14">
        <v>10311</v>
      </c>
      <c r="C173" s="14">
        <v>69</v>
      </c>
      <c r="D173" s="15">
        <v>7</v>
      </c>
    </row>
    <row r="174" ht="16.35" spans="1:4">
      <c r="A174" s="10">
        <v>173</v>
      </c>
      <c r="B174" s="11">
        <v>10312</v>
      </c>
      <c r="C174" s="11">
        <v>28</v>
      </c>
      <c r="D174" s="12">
        <v>4</v>
      </c>
    </row>
    <row r="175" ht="16.35" spans="1:4">
      <c r="A175" s="13">
        <v>174</v>
      </c>
      <c r="B175" s="14">
        <v>10312</v>
      </c>
      <c r="C175" s="14">
        <v>43</v>
      </c>
      <c r="D175" s="15">
        <v>24</v>
      </c>
    </row>
    <row r="176" ht="16.35" spans="1:4">
      <c r="A176" s="10">
        <v>175</v>
      </c>
      <c r="B176" s="11">
        <v>10312</v>
      </c>
      <c r="C176" s="11">
        <v>53</v>
      </c>
      <c r="D176" s="12">
        <v>20</v>
      </c>
    </row>
    <row r="177" ht="16.35" spans="1:4">
      <c r="A177" s="13">
        <v>176</v>
      </c>
      <c r="B177" s="14">
        <v>10312</v>
      </c>
      <c r="C177" s="14">
        <v>75</v>
      </c>
      <c r="D177" s="15">
        <v>10</v>
      </c>
    </row>
    <row r="178" ht="16.35" spans="1:4">
      <c r="A178" s="10">
        <v>177</v>
      </c>
      <c r="B178" s="11">
        <v>10313</v>
      </c>
      <c r="C178" s="11">
        <v>36</v>
      </c>
      <c r="D178" s="12">
        <v>12</v>
      </c>
    </row>
    <row r="179" ht="16.35" spans="1:4">
      <c r="A179" s="13">
        <v>178</v>
      </c>
      <c r="B179" s="14">
        <v>10314</v>
      </c>
      <c r="C179" s="14">
        <v>32</v>
      </c>
      <c r="D179" s="15">
        <v>40</v>
      </c>
    </row>
    <row r="180" ht="16.35" spans="1:4">
      <c r="A180" s="10">
        <v>179</v>
      </c>
      <c r="B180" s="11">
        <v>10314</v>
      </c>
      <c r="C180" s="11">
        <v>58</v>
      </c>
      <c r="D180" s="12">
        <v>30</v>
      </c>
    </row>
    <row r="181" ht="16.35" spans="1:4">
      <c r="A181" s="13">
        <v>180</v>
      </c>
      <c r="B181" s="14">
        <v>10314</v>
      </c>
      <c r="C181" s="14">
        <v>62</v>
      </c>
      <c r="D181" s="15">
        <v>25</v>
      </c>
    </row>
    <row r="182" ht="16.35" spans="1:4">
      <c r="A182" s="10">
        <v>181</v>
      </c>
      <c r="B182" s="11">
        <v>10315</v>
      </c>
      <c r="C182" s="11">
        <v>34</v>
      </c>
      <c r="D182" s="12">
        <v>14</v>
      </c>
    </row>
    <row r="183" ht="16.35" spans="1:4">
      <c r="A183" s="13">
        <v>182</v>
      </c>
      <c r="B183" s="14">
        <v>10315</v>
      </c>
      <c r="C183" s="14">
        <v>70</v>
      </c>
      <c r="D183" s="15">
        <v>30</v>
      </c>
    </row>
    <row r="184" ht="16.35" spans="1:4">
      <c r="A184" s="10">
        <v>183</v>
      </c>
      <c r="B184" s="11">
        <v>10316</v>
      </c>
      <c r="C184" s="11">
        <v>41</v>
      </c>
      <c r="D184" s="12">
        <v>10</v>
      </c>
    </row>
    <row r="185" ht="16.35" spans="1:4">
      <c r="A185" s="13">
        <v>184</v>
      </c>
      <c r="B185" s="14">
        <v>10316</v>
      </c>
      <c r="C185" s="14">
        <v>62</v>
      </c>
      <c r="D185" s="15">
        <v>70</v>
      </c>
    </row>
    <row r="186" ht="16.35" spans="1:4">
      <c r="A186" s="10">
        <v>185</v>
      </c>
      <c r="B186" s="11">
        <v>10317</v>
      </c>
      <c r="C186" s="11">
        <v>1</v>
      </c>
      <c r="D186" s="12">
        <v>20</v>
      </c>
    </row>
    <row r="187" ht="16.35" spans="1:4">
      <c r="A187" s="13">
        <v>186</v>
      </c>
      <c r="B187" s="14">
        <v>10318</v>
      </c>
      <c r="C187" s="14">
        <v>41</v>
      </c>
      <c r="D187" s="15">
        <v>20</v>
      </c>
    </row>
    <row r="188" ht="16.35" spans="1:4">
      <c r="A188" s="10">
        <v>187</v>
      </c>
      <c r="B188" s="11">
        <v>10318</v>
      </c>
      <c r="C188" s="11">
        <v>76</v>
      </c>
      <c r="D188" s="12">
        <v>6</v>
      </c>
    </row>
    <row r="189" ht="16.35" spans="1:4">
      <c r="A189" s="13">
        <v>188</v>
      </c>
      <c r="B189" s="14">
        <v>10319</v>
      </c>
      <c r="C189" s="14">
        <v>17</v>
      </c>
      <c r="D189" s="15">
        <v>8</v>
      </c>
    </row>
    <row r="190" ht="16.35" spans="1:4">
      <c r="A190" s="10">
        <v>189</v>
      </c>
      <c r="B190" s="11">
        <v>10319</v>
      </c>
      <c r="C190" s="11">
        <v>28</v>
      </c>
      <c r="D190" s="12">
        <v>14</v>
      </c>
    </row>
    <row r="191" ht="16.35" spans="1:4">
      <c r="A191" s="13">
        <v>190</v>
      </c>
      <c r="B191" s="14">
        <v>10319</v>
      </c>
      <c r="C191" s="14">
        <v>76</v>
      </c>
      <c r="D191" s="15">
        <v>30</v>
      </c>
    </row>
    <row r="192" ht="16.35" spans="1:4">
      <c r="A192" s="10">
        <v>191</v>
      </c>
      <c r="B192" s="11">
        <v>10320</v>
      </c>
      <c r="C192" s="11">
        <v>71</v>
      </c>
      <c r="D192" s="12">
        <v>30</v>
      </c>
    </row>
    <row r="193" ht="16.35" spans="1:4">
      <c r="A193" s="13">
        <v>192</v>
      </c>
      <c r="B193" s="14">
        <v>10321</v>
      </c>
      <c r="C193" s="14">
        <v>35</v>
      </c>
      <c r="D193" s="15">
        <v>10</v>
      </c>
    </row>
    <row r="194" ht="16.35" spans="1:4">
      <c r="A194" s="10">
        <v>193</v>
      </c>
      <c r="B194" s="11">
        <v>10322</v>
      </c>
      <c r="C194" s="11">
        <v>52</v>
      </c>
      <c r="D194" s="12">
        <v>20</v>
      </c>
    </row>
    <row r="195" ht="16.35" spans="1:4">
      <c r="A195" s="13">
        <v>194</v>
      </c>
      <c r="B195" s="14">
        <v>10323</v>
      </c>
      <c r="C195" s="14">
        <v>15</v>
      </c>
      <c r="D195" s="15">
        <v>5</v>
      </c>
    </row>
    <row r="196" ht="16.35" spans="1:4">
      <c r="A196" s="10">
        <v>195</v>
      </c>
      <c r="B196" s="11">
        <v>10323</v>
      </c>
      <c r="C196" s="11">
        <v>25</v>
      </c>
      <c r="D196" s="12">
        <v>4</v>
      </c>
    </row>
    <row r="197" ht="16.35" spans="1:4">
      <c r="A197" s="13">
        <v>196</v>
      </c>
      <c r="B197" s="14">
        <v>10323</v>
      </c>
      <c r="C197" s="14">
        <v>39</v>
      </c>
      <c r="D197" s="15">
        <v>4</v>
      </c>
    </row>
    <row r="198" ht="16.35" spans="1:4">
      <c r="A198" s="10">
        <v>197</v>
      </c>
      <c r="B198" s="11">
        <v>10324</v>
      </c>
      <c r="C198" s="11">
        <v>16</v>
      </c>
      <c r="D198" s="12">
        <v>21</v>
      </c>
    </row>
    <row r="199" ht="16.35" spans="1:4">
      <c r="A199" s="13">
        <v>198</v>
      </c>
      <c r="B199" s="14">
        <v>10324</v>
      </c>
      <c r="C199" s="14">
        <v>35</v>
      </c>
      <c r="D199" s="15">
        <v>70</v>
      </c>
    </row>
    <row r="200" ht="16.35" spans="1:4">
      <c r="A200" s="10">
        <v>199</v>
      </c>
      <c r="B200" s="11">
        <v>10324</v>
      </c>
      <c r="C200" s="11">
        <v>46</v>
      </c>
      <c r="D200" s="12">
        <v>30</v>
      </c>
    </row>
    <row r="201" ht="16.35" spans="1:4">
      <c r="A201" s="13">
        <v>200</v>
      </c>
      <c r="B201" s="14">
        <v>10324</v>
      </c>
      <c r="C201" s="14">
        <v>59</v>
      </c>
      <c r="D201" s="15">
        <v>40</v>
      </c>
    </row>
    <row r="202" ht="16.35" spans="1:4">
      <c r="A202" s="10">
        <v>201</v>
      </c>
      <c r="B202" s="11">
        <v>10324</v>
      </c>
      <c r="C202" s="11">
        <v>63</v>
      </c>
      <c r="D202" s="12">
        <v>80</v>
      </c>
    </row>
    <row r="203" ht="16.35" spans="1:4">
      <c r="A203" s="13">
        <v>202</v>
      </c>
      <c r="B203" s="14">
        <v>10325</v>
      </c>
      <c r="C203" s="14">
        <v>6</v>
      </c>
      <c r="D203" s="15">
        <v>6</v>
      </c>
    </row>
    <row r="204" ht="16.35" spans="1:4">
      <c r="A204" s="10">
        <v>203</v>
      </c>
      <c r="B204" s="11">
        <v>10325</v>
      </c>
      <c r="C204" s="11">
        <v>13</v>
      </c>
      <c r="D204" s="12">
        <v>12</v>
      </c>
    </row>
    <row r="205" ht="16.35" spans="1:4">
      <c r="A205" s="13">
        <v>204</v>
      </c>
      <c r="B205" s="14">
        <v>10325</v>
      </c>
      <c r="C205" s="14">
        <v>14</v>
      </c>
      <c r="D205" s="15">
        <v>9</v>
      </c>
    </row>
    <row r="206" ht="16.35" spans="1:4">
      <c r="A206" s="10">
        <v>205</v>
      </c>
      <c r="B206" s="11">
        <v>10325</v>
      </c>
      <c r="C206" s="11">
        <v>31</v>
      </c>
      <c r="D206" s="12">
        <v>4</v>
      </c>
    </row>
    <row r="207" ht="16.35" spans="1:4">
      <c r="A207" s="13">
        <v>206</v>
      </c>
      <c r="B207" s="14">
        <v>10325</v>
      </c>
      <c r="C207" s="14">
        <v>72</v>
      </c>
      <c r="D207" s="15">
        <v>40</v>
      </c>
    </row>
    <row r="208" ht="16.35" spans="1:4">
      <c r="A208" s="10">
        <v>207</v>
      </c>
      <c r="B208" s="11">
        <v>10326</v>
      </c>
      <c r="C208" s="11">
        <v>4</v>
      </c>
      <c r="D208" s="12">
        <v>24</v>
      </c>
    </row>
    <row r="209" ht="16.35" spans="1:4">
      <c r="A209" s="13">
        <v>208</v>
      </c>
      <c r="B209" s="14">
        <v>10326</v>
      </c>
      <c r="C209" s="14">
        <v>57</v>
      </c>
      <c r="D209" s="15">
        <v>16</v>
      </c>
    </row>
    <row r="210" ht="16.35" spans="1:4">
      <c r="A210" s="10">
        <v>209</v>
      </c>
      <c r="B210" s="11">
        <v>10326</v>
      </c>
      <c r="C210" s="11">
        <v>75</v>
      </c>
      <c r="D210" s="12">
        <v>50</v>
      </c>
    </row>
    <row r="211" ht="16.35" spans="1:4">
      <c r="A211" s="13">
        <v>210</v>
      </c>
      <c r="B211" s="14">
        <v>10327</v>
      </c>
      <c r="C211" s="14">
        <v>2</v>
      </c>
      <c r="D211" s="15">
        <v>25</v>
      </c>
    </row>
    <row r="212" ht="16.35" spans="1:4">
      <c r="A212" s="10">
        <v>211</v>
      </c>
      <c r="B212" s="11">
        <v>10327</v>
      </c>
      <c r="C212" s="11">
        <v>11</v>
      </c>
      <c r="D212" s="12">
        <v>50</v>
      </c>
    </row>
    <row r="213" ht="16.35" spans="1:4">
      <c r="A213" s="13">
        <v>212</v>
      </c>
      <c r="B213" s="14">
        <v>10327</v>
      </c>
      <c r="C213" s="14">
        <v>30</v>
      </c>
      <c r="D213" s="15">
        <v>35</v>
      </c>
    </row>
    <row r="214" ht="16.35" spans="1:4">
      <c r="A214" s="10">
        <v>213</v>
      </c>
      <c r="B214" s="11">
        <v>10327</v>
      </c>
      <c r="C214" s="11">
        <v>58</v>
      </c>
      <c r="D214" s="12">
        <v>30</v>
      </c>
    </row>
    <row r="215" ht="16.35" spans="1:4">
      <c r="A215" s="13">
        <v>214</v>
      </c>
      <c r="B215" s="14">
        <v>10328</v>
      </c>
      <c r="C215" s="14">
        <v>59</v>
      </c>
      <c r="D215" s="15">
        <v>9</v>
      </c>
    </row>
    <row r="216" ht="16.35" spans="1:4">
      <c r="A216" s="10">
        <v>215</v>
      </c>
      <c r="B216" s="11">
        <v>10328</v>
      </c>
      <c r="C216" s="11">
        <v>65</v>
      </c>
      <c r="D216" s="12">
        <v>40</v>
      </c>
    </row>
    <row r="217" ht="16.35" spans="1:4">
      <c r="A217" s="13">
        <v>216</v>
      </c>
      <c r="B217" s="14">
        <v>10328</v>
      </c>
      <c r="C217" s="14">
        <v>68</v>
      </c>
      <c r="D217" s="15">
        <v>10</v>
      </c>
    </row>
    <row r="218" ht="16.35" spans="1:4">
      <c r="A218" s="10">
        <v>217</v>
      </c>
      <c r="B218" s="11">
        <v>10329</v>
      </c>
      <c r="C218" s="11">
        <v>19</v>
      </c>
      <c r="D218" s="12">
        <v>10</v>
      </c>
    </row>
    <row r="219" ht="16.35" spans="1:4">
      <c r="A219" s="13">
        <v>218</v>
      </c>
      <c r="B219" s="14">
        <v>10329</v>
      </c>
      <c r="C219" s="14">
        <v>30</v>
      </c>
      <c r="D219" s="15">
        <v>8</v>
      </c>
    </row>
    <row r="220" ht="16.35" spans="1:4">
      <c r="A220" s="10">
        <v>219</v>
      </c>
      <c r="B220" s="11">
        <v>10329</v>
      </c>
      <c r="C220" s="11">
        <v>38</v>
      </c>
      <c r="D220" s="12">
        <v>20</v>
      </c>
    </row>
    <row r="221" ht="16.35" spans="1:4">
      <c r="A221" s="13">
        <v>220</v>
      </c>
      <c r="B221" s="14">
        <v>10329</v>
      </c>
      <c r="C221" s="14">
        <v>56</v>
      </c>
      <c r="D221" s="15">
        <v>12</v>
      </c>
    </row>
    <row r="222" ht="16.35" spans="1:4">
      <c r="A222" s="10">
        <v>221</v>
      </c>
      <c r="B222" s="11">
        <v>10330</v>
      </c>
      <c r="C222" s="11">
        <v>26</v>
      </c>
      <c r="D222" s="12">
        <v>50</v>
      </c>
    </row>
    <row r="223" ht="16.35" spans="1:4">
      <c r="A223" s="13">
        <v>222</v>
      </c>
      <c r="B223" s="14">
        <v>10330</v>
      </c>
      <c r="C223" s="14">
        <v>72</v>
      </c>
      <c r="D223" s="15">
        <v>25</v>
      </c>
    </row>
    <row r="224" ht="16.35" spans="1:4">
      <c r="A224" s="10">
        <v>223</v>
      </c>
      <c r="B224" s="11">
        <v>10331</v>
      </c>
      <c r="C224" s="11">
        <v>54</v>
      </c>
      <c r="D224" s="12">
        <v>15</v>
      </c>
    </row>
    <row r="225" ht="16.35" spans="1:4">
      <c r="A225" s="13">
        <v>224</v>
      </c>
      <c r="B225" s="14">
        <v>10332</v>
      </c>
      <c r="C225" s="14">
        <v>18</v>
      </c>
      <c r="D225" s="15">
        <v>40</v>
      </c>
    </row>
    <row r="226" ht="16.35" spans="1:4">
      <c r="A226" s="10">
        <v>225</v>
      </c>
      <c r="B226" s="11">
        <v>10332</v>
      </c>
      <c r="C226" s="11">
        <v>42</v>
      </c>
      <c r="D226" s="12">
        <v>10</v>
      </c>
    </row>
    <row r="227" ht="16.35" spans="1:4">
      <c r="A227" s="13">
        <v>226</v>
      </c>
      <c r="B227" s="14">
        <v>10332</v>
      </c>
      <c r="C227" s="14">
        <v>47</v>
      </c>
      <c r="D227" s="15">
        <v>16</v>
      </c>
    </row>
    <row r="228" ht="16.35" spans="1:4">
      <c r="A228" s="10">
        <v>227</v>
      </c>
      <c r="B228" s="11">
        <v>10333</v>
      </c>
      <c r="C228" s="11">
        <v>14</v>
      </c>
      <c r="D228" s="12">
        <v>10</v>
      </c>
    </row>
    <row r="229" ht="16.35" spans="1:4">
      <c r="A229" s="13">
        <v>228</v>
      </c>
      <c r="B229" s="14">
        <v>10333</v>
      </c>
      <c r="C229" s="14">
        <v>21</v>
      </c>
      <c r="D229" s="15">
        <v>10</v>
      </c>
    </row>
    <row r="230" ht="16.35" spans="1:4">
      <c r="A230" s="10">
        <v>229</v>
      </c>
      <c r="B230" s="11">
        <v>10333</v>
      </c>
      <c r="C230" s="11">
        <v>71</v>
      </c>
      <c r="D230" s="12">
        <v>40</v>
      </c>
    </row>
    <row r="231" ht="16.35" spans="1:4">
      <c r="A231" s="13">
        <v>230</v>
      </c>
      <c r="B231" s="14">
        <v>10334</v>
      </c>
      <c r="C231" s="14">
        <v>52</v>
      </c>
      <c r="D231" s="15">
        <v>8</v>
      </c>
    </row>
    <row r="232" ht="16.35" spans="1:4">
      <c r="A232" s="10">
        <v>231</v>
      </c>
      <c r="B232" s="11">
        <v>10334</v>
      </c>
      <c r="C232" s="11">
        <v>68</v>
      </c>
      <c r="D232" s="12">
        <v>10</v>
      </c>
    </row>
    <row r="233" ht="16.35" spans="1:4">
      <c r="A233" s="13">
        <v>232</v>
      </c>
      <c r="B233" s="14">
        <v>10335</v>
      </c>
      <c r="C233" s="14">
        <v>2</v>
      </c>
      <c r="D233" s="15">
        <v>7</v>
      </c>
    </row>
    <row r="234" ht="16.35" spans="1:4">
      <c r="A234" s="10">
        <v>233</v>
      </c>
      <c r="B234" s="11">
        <v>10335</v>
      </c>
      <c r="C234" s="11">
        <v>31</v>
      </c>
      <c r="D234" s="12">
        <v>25</v>
      </c>
    </row>
    <row r="235" ht="16.35" spans="1:4">
      <c r="A235" s="13">
        <v>234</v>
      </c>
      <c r="B235" s="14">
        <v>10335</v>
      </c>
      <c r="C235" s="14">
        <v>32</v>
      </c>
      <c r="D235" s="15">
        <v>6</v>
      </c>
    </row>
    <row r="236" ht="16.35" spans="1:4">
      <c r="A236" s="10">
        <v>235</v>
      </c>
      <c r="B236" s="11">
        <v>10335</v>
      </c>
      <c r="C236" s="11">
        <v>51</v>
      </c>
      <c r="D236" s="12">
        <v>48</v>
      </c>
    </row>
    <row r="237" ht="16.35" spans="1:4">
      <c r="A237" s="13">
        <v>236</v>
      </c>
      <c r="B237" s="14">
        <v>10336</v>
      </c>
      <c r="C237" s="14">
        <v>4</v>
      </c>
      <c r="D237" s="15">
        <v>18</v>
      </c>
    </row>
    <row r="238" ht="16.35" spans="1:4">
      <c r="A238" s="10">
        <v>237</v>
      </c>
      <c r="B238" s="11">
        <v>10337</v>
      </c>
      <c r="C238" s="11">
        <v>23</v>
      </c>
      <c r="D238" s="12">
        <v>40</v>
      </c>
    </row>
    <row r="239" ht="16.35" spans="1:4">
      <c r="A239" s="13">
        <v>238</v>
      </c>
      <c r="B239" s="14">
        <v>10337</v>
      </c>
      <c r="C239" s="14">
        <v>26</v>
      </c>
      <c r="D239" s="15">
        <v>24</v>
      </c>
    </row>
    <row r="240" ht="16.35" spans="1:4">
      <c r="A240" s="10">
        <v>239</v>
      </c>
      <c r="B240" s="11">
        <v>10337</v>
      </c>
      <c r="C240" s="11">
        <v>36</v>
      </c>
      <c r="D240" s="12">
        <v>20</v>
      </c>
    </row>
    <row r="241" ht="16.35" spans="1:4">
      <c r="A241" s="13">
        <v>240</v>
      </c>
      <c r="B241" s="14">
        <v>10337</v>
      </c>
      <c r="C241" s="14">
        <v>37</v>
      </c>
      <c r="D241" s="15">
        <v>28</v>
      </c>
    </row>
    <row r="242" ht="16.35" spans="1:4">
      <c r="A242" s="10">
        <v>241</v>
      </c>
      <c r="B242" s="11">
        <v>10337</v>
      </c>
      <c r="C242" s="11">
        <v>72</v>
      </c>
      <c r="D242" s="12">
        <v>25</v>
      </c>
    </row>
    <row r="243" ht="16.35" spans="1:4">
      <c r="A243" s="13">
        <v>242</v>
      </c>
      <c r="B243" s="14">
        <v>10338</v>
      </c>
      <c r="C243" s="14">
        <v>17</v>
      </c>
      <c r="D243" s="15">
        <v>20</v>
      </c>
    </row>
    <row r="244" ht="16.35" spans="1:4">
      <c r="A244" s="10">
        <v>243</v>
      </c>
      <c r="B244" s="11">
        <v>10338</v>
      </c>
      <c r="C244" s="11">
        <v>30</v>
      </c>
      <c r="D244" s="12">
        <v>15</v>
      </c>
    </row>
    <row r="245" ht="16.35" spans="1:4">
      <c r="A245" s="13">
        <v>244</v>
      </c>
      <c r="B245" s="14">
        <v>10339</v>
      </c>
      <c r="C245" s="14">
        <v>4</v>
      </c>
      <c r="D245" s="15">
        <v>10</v>
      </c>
    </row>
    <row r="246" ht="16.35" spans="1:4">
      <c r="A246" s="10">
        <v>245</v>
      </c>
      <c r="B246" s="11">
        <v>10339</v>
      </c>
      <c r="C246" s="11">
        <v>17</v>
      </c>
      <c r="D246" s="12">
        <v>70</v>
      </c>
    </row>
    <row r="247" ht="16.35" spans="1:4">
      <c r="A247" s="13">
        <v>246</v>
      </c>
      <c r="B247" s="14">
        <v>10339</v>
      </c>
      <c r="C247" s="14">
        <v>62</v>
      </c>
      <c r="D247" s="15">
        <v>28</v>
      </c>
    </row>
    <row r="248" ht="16.35" spans="1:4">
      <c r="A248" s="10">
        <v>247</v>
      </c>
      <c r="B248" s="11">
        <v>10340</v>
      </c>
      <c r="C248" s="11">
        <v>18</v>
      </c>
      <c r="D248" s="12">
        <v>20</v>
      </c>
    </row>
    <row r="249" ht="16.35" spans="1:4">
      <c r="A249" s="13">
        <v>248</v>
      </c>
      <c r="B249" s="14">
        <v>10340</v>
      </c>
      <c r="C249" s="14">
        <v>41</v>
      </c>
      <c r="D249" s="15">
        <v>12</v>
      </c>
    </row>
    <row r="250" ht="16.35" spans="1:4">
      <c r="A250" s="10">
        <v>249</v>
      </c>
      <c r="B250" s="11">
        <v>10340</v>
      </c>
      <c r="C250" s="11">
        <v>43</v>
      </c>
      <c r="D250" s="12">
        <v>40</v>
      </c>
    </row>
    <row r="251" ht="16.35" spans="1:4">
      <c r="A251" s="13">
        <v>250</v>
      </c>
      <c r="B251" s="14">
        <v>10341</v>
      </c>
      <c r="C251" s="14">
        <v>33</v>
      </c>
      <c r="D251" s="15">
        <v>8</v>
      </c>
    </row>
    <row r="252" ht="16.35" spans="1:4">
      <c r="A252" s="10">
        <v>251</v>
      </c>
      <c r="B252" s="11">
        <v>10341</v>
      </c>
      <c r="C252" s="11">
        <v>59</v>
      </c>
      <c r="D252" s="12">
        <v>9</v>
      </c>
    </row>
    <row r="253" ht="16.35" spans="1:4">
      <c r="A253" s="13">
        <v>252</v>
      </c>
      <c r="B253" s="14">
        <v>10342</v>
      </c>
      <c r="C253" s="14">
        <v>2</v>
      </c>
      <c r="D253" s="15">
        <v>24</v>
      </c>
    </row>
    <row r="254" ht="16.35" spans="1:4">
      <c r="A254" s="10">
        <v>253</v>
      </c>
      <c r="B254" s="11">
        <v>10342</v>
      </c>
      <c r="C254" s="11">
        <v>31</v>
      </c>
      <c r="D254" s="12">
        <v>56</v>
      </c>
    </row>
    <row r="255" ht="16.35" spans="1:4">
      <c r="A255" s="13">
        <v>254</v>
      </c>
      <c r="B255" s="14">
        <v>10342</v>
      </c>
      <c r="C255" s="14">
        <v>36</v>
      </c>
      <c r="D255" s="15">
        <v>40</v>
      </c>
    </row>
    <row r="256" ht="16.35" spans="1:4">
      <c r="A256" s="10">
        <v>255</v>
      </c>
      <c r="B256" s="11">
        <v>10342</v>
      </c>
      <c r="C256" s="11">
        <v>55</v>
      </c>
      <c r="D256" s="12">
        <v>40</v>
      </c>
    </row>
    <row r="257" ht="16.35" spans="1:4">
      <c r="A257" s="13">
        <v>256</v>
      </c>
      <c r="B257" s="14">
        <v>10343</v>
      </c>
      <c r="C257" s="14">
        <v>64</v>
      </c>
      <c r="D257" s="15">
        <v>50</v>
      </c>
    </row>
    <row r="258" ht="16.35" spans="1:4">
      <c r="A258" s="10">
        <v>257</v>
      </c>
      <c r="B258" s="11">
        <v>10343</v>
      </c>
      <c r="C258" s="11">
        <v>68</v>
      </c>
      <c r="D258" s="12">
        <v>4</v>
      </c>
    </row>
    <row r="259" ht="16.35" spans="1:4">
      <c r="A259" s="13">
        <v>258</v>
      </c>
      <c r="B259" s="14">
        <v>10343</v>
      </c>
      <c r="C259" s="14">
        <v>76</v>
      </c>
      <c r="D259" s="15">
        <v>15</v>
      </c>
    </row>
    <row r="260" ht="16.35" spans="1:4">
      <c r="A260" s="10">
        <v>259</v>
      </c>
      <c r="B260" s="11">
        <v>10344</v>
      </c>
      <c r="C260" s="11">
        <v>4</v>
      </c>
      <c r="D260" s="12">
        <v>35</v>
      </c>
    </row>
    <row r="261" ht="16.35" spans="1:4">
      <c r="A261" s="13">
        <v>260</v>
      </c>
      <c r="B261" s="14">
        <v>10344</v>
      </c>
      <c r="C261" s="14">
        <v>8</v>
      </c>
      <c r="D261" s="15">
        <v>70</v>
      </c>
    </row>
    <row r="262" ht="16.35" spans="1:4">
      <c r="A262" s="10">
        <v>261</v>
      </c>
      <c r="B262" s="11">
        <v>10345</v>
      </c>
      <c r="C262" s="11">
        <v>8</v>
      </c>
      <c r="D262" s="12">
        <v>70</v>
      </c>
    </row>
    <row r="263" ht="16.35" spans="1:4">
      <c r="A263" s="13">
        <v>262</v>
      </c>
      <c r="B263" s="14">
        <v>10345</v>
      </c>
      <c r="C263" s="14">
        <v>19</v>
      </c>
      <c r="D263" s="15">
        <v>80</v>
      </c>
    </row>
    <row r="264" ht="16.35" spans="1:4">
      <c r="A264" s="10">
        <v>263</v>
      </c>
      <c r="B264" s="11">
        <v>10345</v>
      </c>
      <c r="C264" s="11">
        <v>42</v>
      </c>
      <c r="D264" s="12">
        <v>9</v>
      </c>
    </row>
    <row r="265" ht="16.35" spans="1:4">
      <c r="A265" s="13">
        <v>264</v>
      </c>
      <c r="B265" s="14">
        <v>10346</v>
      </c>
      <c r="C265" s="14">
        <v>17</v>
      </c>
      <c r="D265" s="15">
        <v>36</v>
      </c>
    </row>
    <row r="266" ht="16.35" spans="1:4">
      <c r="A266" s="10">
        <v>265</v>
      </c>
      <c r="B266" s="11">
        <v>10346</v>
      </c>
      <c r="C266" s="11">
        <v>56</v>
      </c>
      <c r="D266" s="12">
        <v>20</v>
      </c>
    </row>
    <row r="267" ht="16.35" spans="1:4">
      <c r="A267" s="13">
        <v>266</v>
      </c>
      <c r="B267" s="14">
        <v>10347</v>
      </c>
      <c r="C267" s="14">
        <v>25</v>
      </c>
      <c r="D267" s="15">
        <v>10</v>
      </c>
    </row>
    <row r="268" ht="16.35" spans="1:4">
      <c r="A268" s="10">
        <v>267</v>
      </c>
      <c r="B268" s="11">
        <v>10347</v>
      </c>
      <c r="C268" s="11">
        <v>39</v>
      </c>
      <c r="D268" s="12">
        <v>50</v>
      </c>
    </row>
    <row r="269" ht="16.35" spans="1:4">
      <c r="A269" s="13">
        <v>268</v>
      </c>
      <c r="B269" s="14">
        <v>10347</v>
      </c>
      <c r="C269" s="14">
        <v>40</v>
      </c>
      <c r="D269" s="15">
        <v>4</v>
      </c>
    </row>
    <row r="270" ht="16.35" spans="1:4">
      <c r="A270" s="10">
        <v>269</v>
      </c>
      <c r="B270" s="11">
        <v>10347</v>
      </c>
      <c r="C270" s="11">
        <v>75</v>
      </c>
      <c r="D270" s="12">
        <v>6</v>
      </c>
    </row>
    <row r="271" ht="16.35" spans="1:4">
      <c r="A271" s="13">
        <v>270</v>
      </c>
      <c r="B271" s="14">
        <v>10348</v>
      </c>
      <c r="C271" s="14">
        <v>1</v>
      </c>
      <c r="D271" s="15">
        <v>15</v>
      </c>
    </row>
    <row r="272" ht="16.35" spans="1:4">
      <c r="A272" s="10">
        <v>271</v>
      </c>
      <c r="B272" s="11">
        <v>10348</v>
      </c>
      <c r="C272" s="11">
        <v>23</v>
      </c>
      <c r="D272" s="12">
        <v>25</v>
      </c>
    </row>
    <row r="273" ht="16.35" spans="1:4">
      <c r="A273" s="13">
        <v>272</v>
      </c>
      <c r="B273" s="14">
        <v>10349</v>
      </c>
      <c r="C273" s="14">
        <v>54</v>
      </c>
      <c r="D273" s="15">
        <v>24</v>
      </c>
    </row>
    <row r="274" ht="16.35" spans="1:4">
      <c r="A274" s="10">
        <v>273</v>
      </c>
      <c r="B274" s="11">
        <v>10350</v>
      </c>
      <c r="C274" s="11">
        <v>50</v>
      </c>
      <c r="D274" s="12">
        <v>15</v>
      </c>
    </row>
    <row r="275" ht="16.35" spans="1:4">
      <c r="A275" s="13">
        <v>274</v>
      </c>
      <c r="B275" s="14">
        <v>10350</v>
      </c>
      <c r="C275" s="14">
        <v>69</v>
      </c>
      <c r="D275" s="15">
        <v>18</v>
      </c>
    </row>
    <row r="276" ht="16.35" spans="1:4">
      <c r="A276" s="10">
        <v>275</v>
      </c>
      <c r="B276" s="11">
        <v>10351</v>
      </c>
      <c r="C276" s="11">
        <v>38</v>
      </c>
      <c r="D276" s="12">
        <v>20</v>
      </c>
    </row>
    <row r="277" ht="16.35" spans="1:4">
      <c r="A277" s="13">
        <v>276</v>
      </c>
      <c r="B277" s="14">
        <v>10351</v>
      </c>
      <c r="C277" s="14">
        <v>41</v>
      </c>
      <c r="D277" s="15">
        <v>13</v>
      </c>
    </row>
    <row r="278" ht="16.35" spans="1:4">
      <c r="A278" s="10">
        <v>277</v>
      </c>
      <c r="B278" s="11">
        <v>10351</v>
      </c>
      <c r="C278" s="11">
        <v>44</v>
      </c>
      <c r="D278" s="12">
        <v>77</v>
      </c>
    </row>
    <row r="279" ht="16.35" spans="1:4">
      <c r="A279" s="13">
        <v>278</v>
      </c>
      <c r="B279" s="14">
        <v>10351</v>
      </c>
      <c r="C279" s="14">
        <v>65</v>
      </c>
      <c r="D279" s="15">
        <v>10</v>
      </c>
    </row>
    <row r="280" ht="16.35" spans="1:4">
      <c r="A280" s="10">
        <v>279</v>
      </c>
      <c r="B280" s="11">
        <v>10352</v>
      </c>
      <c r="C280" s="11">
        <v>24</v>
      </c>
      <c r="D280" s="12">
        <v>10</v>
      </c>
    </row>
    <row r="281" ht="16.35" spans="1:4">
      <c r="A281" s="13">
        <v>280</v>
      </c>
      <c r="B281" s="14">
        <v>10352</v>
      </c>
      <c r="C281" s="14">
        <v>54</v>
      </c>
      <c r="D281" s="15">
        <v>20</v>
      </c>
    </row>
    <row r="282" ht="16.35" spans="1:4">
      <c r="A282" s="10">
        <v>281</v>
      </c>
      <c r="B282" s="11">
        <v>10353</v>
      </c>
      <c r="C282" s="11">
        <v>11</v>
      </c>
      <c r="D282" s="12">
        <v>12</v>
      </c>
    </row>
    <row r="283" ht="16.35" spans="1:4">
      <c r="A283" s="13">
        <v>282</v>
      </c>
      <c r="B283" s="14">
        <v>10353</v>
      </c>
      <c r="C283" s="14">
        <v>38</v>
      </c>
      <c r="D283" s="15">
        <v>50</v>
      </c>
    </row>
    <row r="284" ht="16.35" spans="1:4">
      <c r="A284" s="10">
        <v>283</v>
      </c>
      <c r="B284" s="11">
        <v>10354</v>
      </c>
      <c r="C284" s="11">
        <v>1</v>
      </c>
      <c r="D284" s="12">
        <v>12</v>
      </c>
    </row>
    <row r="285" ht="16.35" spans="1:4">
      <c r="A285" s="13">
        <v>284</v>
      </c>
      <c r="B285" s="14">
        <v>10354</v>
      </c>
      <c r="C285" s="14">
        <v>29</v>
      </c>
      <c r="D285" s="15">
        <v>4</v>
      </c>
    </row>
    <row r="286" ht="16.35" spans="1:4">
      <c r="A286" s="10">
        <v>285</v>
      </c>
      <c r="B286" s="11">
        <v>10355</v>
      </c>
      <c r="C286" s="11">
        <v>24</v>
      </c>
      <c r="D286" s="12">
        <v>25</v>
      </c>
    </row>
    <row r="287" ht="16.35" spans="1:4">
      <c r="A287" s="13">
        <v>286</v>
      </c>
      <c r="B287" s="14">
        <v>10355</v>
      </c>
      <c r="C287" s="14">
        <v>57</v>
      </c>
      <c r="D287" s="15">
        <v>25</v>
      </c>
    </row>
    <row r="288" ht="16.35" spans="1:4">
      <c r="A288" s="10">
        <v>287</v>
      </c>
      <c r="B288" s="11">
        <v>10356</v>
      </c>
      <c r="C288" s="11">
        <v>31</v>
      </c>
      <c r="D288" s="12">
        <v>30</v>
      </c>
    </row>
    <row r="289" ht="16.35" spans="1:4">
      <c r="A289" s="13">
        <v>288</v>
      </c>
      <c r="B289" s="14">
        <v>10356</v>
      </c>
      <c r="C289" s="14">
        <v>55</v>
      </c>
      <c r="D289" s="15">
        <v>12</v>
      </c>
    </row>
    <row r="290" ht="16.35" spans="1:4">
      <c r="A290" s="10">
        <v>289</v>
      </c>
      <c r="B290" s="11">
        <v>10356</v>
      </c>
      <c r="C290" s="11">
        <v>69</v>
      </c>
      <c r="D290" s="12">
        <v>20</v>
      </c>
    </row>
    <row r="291" ht="16.35" spans="1:4">
      <c r="A291" s="13">
        <v>290</v>
      </c>
      <c r="B291" s="14">
        <v>10357</v>
      </c>
      <c r="C291" s="14">
        <v>10</v>
      </c>
      <c r="D291" s="15">
        <v>30</v>
      </c>
    </row>
    <row r="292" ht="16.35" spans="1:4">
      <c r="A292" s="10">
        <v>291</v>
      </c>
      <c r="B292" s="11">
        <v>10357</v>
      </c>
      <c r="C292" s="11">
        <v>26</v>
      </c>
      <c r="D292" s="12">
        <v>16</v>
      </c>
    </row>
    <row r="293" ht="16.35" spans="1:4">
      <c r="A293" s="13">
        <v>292</v>
      </c>
      <c r="B293" s="14">
        <v>10357</v>
      </c>
      <c r="C293" s="14">
        <v>60</v>
      </c>
      <c r="D293" s="15">
        <v>8</v>
      </c>
    </row>
    <row r="294" ht="16.35" spans="1:4">
      <c r="A294" s="10">
        <v>293</v>
      </c>
      <c r="B294" s="11">
        <v>10358</v>
      </c>
      <c r="C294" s="11">
        <v>24</v>
      </c>
      <c r="D294" s="12">
        <v>10</v>
      </c>
    </row>
    <row r="295" ht="16.35" spans="1:4">
      <c r="A295" s="13">
        <v>294</v>
      </c>
      <c r="B295" s="14">
        <v>10358</v>
      </c>
      <c r="C295" s="14">
        <v>34</v>
      </c>
      <c r="D295" s="15">
        <v>10</v>
      </c>
    </row>
    <row r="296" ht="16.35" spans="1:4">
      <c r="A296" s="10">
        <v>295</v>
      </c>
      <c r="B296" s="11">
        <v>10358</v>
      </c>
      <c r="C296" s="11">
        <v>36</v>
      </c>
      <c r="D296" s="12">
        <v>20</v>
      </c>
    </row>
    <row r="297" ht="16.35" spans="1:4">
      <c r="A297" s="13">
        <v>296</v>
      </c>
      <c r="B297" s="14">
        <v>10359</v>
      </c>
      <c r="C297" s="14">
        <v>16</v>
      </c>
      <c r="D297" s="15">
        <v>56</v>
      </c>
    </row>
    <row r="298" ht="16.35" spans="1:4">
      <c r="A298" s="10">
        <v>297</v>
      </c>
      <c r="B298" s="11">
        <v>10359</v>
      </c>
      <c r="C298" s="11">
        <v>31</v>
      </c>
      <c r="D298" s="12">
        <v>70</v>
      </c>
    </row>
    <row r="299" ht="16.35" spans="1:4">
      <c r="A299" s="13">
        <v>298</v>
      </c>
      <c r="B299" s="14">
        <v>10359</v>
      </c>
      <c r="C299" s="14">
        <v>60</v>
      </c>
      <c r="D299" s="15">
        <v>80</v>
      </c>
    </row>
    <row r="300" ht="16.35" spans="1:4">
      <c r="A300" s="10">
        <v>299</v>
      </c>
      <c r="B300" s="11">
        <v>10360</v>
      </c>
      <c r="C300" s="11">
        <v>28</v>
      </c>
      <c r="D300" s="12">
        <v>30</v>
      </c>
    </row>
    <row r="301" ht="16.35" spans="1:4">
      <c r="A301" s="13">
        <v>300</v>
      </c>
      <c r="B301" s="14">
        <v>10360</v>
      </c>
      <c r="C301" s="14">
        <v>29</v>
      </c>
      <c r="D301" s="15">
        <v>35</v>
      </c>
    </row>
    <row r="302" ht="16.35" spans="1:4">
      <c r="A302" s="10">
        <v>301</v>
      </c>
      <c r="B302" s="11">
        <v>10360</v>
      </c>
      <c r="C302" s="11">
        <v>38</v>
      </c>
      <c r="D302" s="12">
        <v>10</v>
      </c>
    </row>
    <row r="303" ht="16.35" spans="1:4">
      <c r="A303" s="13">
        <v>302</v>
      </c>
      <c r="B303" s="14">
        <v>10360</v>
      </c>
      <c r="C303" s="14">
        <v>49</v>
      </c>
      <c r="D303" s="15">
        <v>35</v>
      </c>
    </row>
    <row r="304" ht="16.35" spans="1:4">
      <c r="A304" s="10">
        <v>303</v>
      </c>
      <c r="B304" s="11">
        <v>10360</v>
      </c>
      <c r="C304" s="11">
        <v>54</v>
      </c>
      <c r="D304" s="12">
        <v>28</v>
      </c>
    </row>
    <row r="305" ht="16.35" spans="1:4">
      <c r="A305" s="13">
        <v>304</v>
      </c>
      <c r="B305" s="14">
        <v>10361</v>
      </c>
      <c r="C305" s="14">
        <v>39</v>
      </c>
      <c r="D305" s="15">
        <v>54</v>
      </c>
    </row>
    <row r="306" ht="16.35" spans="1:4">
      <c r="A306" s="10">
        <v>305</v>
      </c>
      <c r="B306" s="11">
        <v>10361</v>
      </c>
      <c r="C306" s="11">
        <v>60</v>
      </c>
      <c r="D306" s="12">
        <v>55</v>
      </c>
    </row>
    <row r="307" ht="16.35" spans="1:4">
      <c r="A307" s="13">
        <v>306</v>
      </c>
      <c r="B307" s="14">
        <v>10362</v>
      </c>
      <c r="C307" s="14">
        <v>25</v>
      </c>
      <c r="D307" s="15">
        <v>50</v>
      </c>
    </row>
    <row r="308" ht="16.35" spans="1:4">
      <c r="A308" s="10">
        <v>307</v>
      </c>
      <c r="B308" s="11">
        <v>10362</v>
      </c>
      <c r="C308" s="11">
        <v>51</v>
      </c>
      <c r="D308" s="12">
        <v>20</v>
      </c>
    </row>
    <row r="309" ht="16.35" spans="1:4">
      <c r="A309" s="13">
        <v>308</v>
      </c>
      <c r="B309" s="14">
        <v>10362</v>
      </c>
      <c r="C309" s="14">
        <v>54</v>
      </c>
      <c r="D309" s="15">
        <v>24</v>
      </c>
    </row>
    <row r="310" ht="16.35" spans="1:4">
      <c r="A310" s="10">
        <v>309</v>
      </c>
      <c r="B310" s="11">
        <v>10363</v>
      </c>
      <c r="C310" s="11">
        <v>31</v>
      </c>
      <c r="D310" s="12">
        <v>20</v>
      </c>
    </row>
    <row r="311" ht="16.35" spans="1:4">
      <c r="A311" s="13">
        <v>310</v>
      </c>
      <c r="B311" s="14">
        <v>10363</v>
      </c>
      <c r="C311" s="14">
        <v>75</v>
      </c>
      <c r="D311" s="15">
        <v>12</v>
      </c>
    </row>
    <row r="312" ht="16.35" spans="1:4">
      <c r="A312" s="10">
        <v>311</v>
      </c>
      <c r="B312" s="11">
        <v>10363</v>
      </c>
      <c r="C312" s="11">
        <v>76</v>
      </c>
      <c r="D312" s="12">
        <v>12</v>
      </c>
    </row>
    <row r="313" ht="16.35" spans="1:4">
      <c r="A313" s="13">
        <v>312</v>
      </c>
      <c r="B313" s="14">
        <v>10364</v>
      </c>
      <c r="C313" s="14">
        <v>69</v>
      </c>
      <c r="D313" s="15">
        <v>30</v>
      </c>
    </row>
    <row r="314" ht="16.35" spans="1:4">
      <c r="A314" s="10">
        <v>313</v>
      </c>
      <c r="B314" s="11">
        <v>10364</v>
      </c>
      <c r="C314" s="11">
        <v>71</v>
      </c>
      <c r="D314" s="12">
        <v>5</v>
      </c>
    </row>
    <row r="315" ht="16.35" spans="1:4">
      <c r="A315" s="13">
        <v>314</v>
      </c>
      <c r="B315" s="14">
        <v>10365</v>
      </c>
      <c r="C315" s="14">
        <v>11</v>
      </c>
      <c r="D315" s="15">
        <v>24</v>
      </c>
    </row>
    <row r="316" ht="16.35" spans="1:4">
      <c r="A316" s="10">
        <v>315</v>
      </c>
      <c r="B316" s="11">
        <v>10366</v>
      </c>
      <c r="C316" s="11">
        <v>65</v>
      </c>
      <c r="D316" s="12">
        <v>5</v>
      </c>
    </row>
    <row r="317" ht="16.35" spans="1:4">
      <c r="A317" s="13">
        <v>316</v>
      </c>
      <c r="B317" s="14">
        <v>10366</v>
      </c>
      <c r="C317" s="14">
        <v>77</v>
      </c>
      <c r="D317" s="15">
        <v>5</v>
      </c>
    </row>
    <row r="318" ht="16.35" spans="1:4">
      <c r="A318" s="10">
        <v>317</v>
      </c>
      <c r="B318" s="11">
        <v>10367</v>
      </c>
      <c r="C318" s="11">
        <v>34</v>
      </c>
      <c r="D318" s="12">
        <v>36</v>
      </c>
    </row>
    <row r="319" ht="16.35" spans="1:4">
      <c r="A319" s="13">
        <v>318</v>
      </c>
      <c r="B319" s="14">
        <v>10367</v>
      </c>
      <c r="C319" s="14">
        <v>54</v>
      </c>
      <c r="D319" s="15">
        <v>18</v>
      </c>
    </row>
    <row r="320" ht="16.35" spans="1:4">
      <c r="A320" s="10">
        <v>319</v>
      </c>
      <c r="B320" s="11">
        <v>10367</v>
      </c>
      <c r="C320" s="11">
        <v>65</v>
      </c>
      <c r="D320" s="12">
        <v>15</v>
      </c>
    </row>
    <row r="321" ht="16.35" spans="1:4">
      <c r="A321" s="13">
        <v>320</v>
      </c>
      <c r="B321" s="14">
        <v>10367</v>
      </c>
      <c r="C321" s="14">
        <v>77</v>
      </c>
      <c r="D321" s="15">
        <v>7</v>
      </c>
    </row>
    <row r="322" ht="16.35" spans="1:4">
      <c r="A322" s="10">
        <v>321</v>
      </c>
      <c r="B322" s="11">
        <v>10368</v>
      </c>
      <c r="C322" s="11">
        <v>21</v>
      </c>
      <c r="D322" s="12">
        <v>5</v>
      </c>
    </row>
    <row r="323" ht="16.35" spans="1:4">
      <c r="A323" s="13">
        <v>322</v>
      </c>
      <c r="B323" s="14">
        <v>10368</v>
      </c>
      <c r="C323" s="14">
        <v>28</v>
      </c>
      <c r="D323" s="15">
        <v>13</v>
      </c>
    </row>
    <row r="324" ht="16.35" spans="1:4">
      <c r="A324" s="10">
        <v>323</v>
      </c>
      <c r="B324" s="11">
        <v>10368</v>
      </c>
      <c r="C324" s="11">
        <v>57</v>
      </c>
      <c r="D324" s="12">
        <v>25</v>
      </c>
    </row>
    <row r="325" ht="16.35" spans="1:4">
      <c r="A325" s="13">
        <v>324</v>
      </c>
      <c r="B325" s="14">
        <v>10368</v>
      </c>
      <c r="C325" s="14">
        <v>64</v>
      </c>
      <c r="D325" s="15">
        <v>35</v>
      </c>
    </row>
    <row r="326" ht="16.35" spans="1:4">
      <c r="A326" s="10">
        <v>325</v>
      </c>
      <c r="B326" s="11">
        <v>10369</v>
      </c>
      <c r="C326" s="11">
        <v>29</v>
      </c>
      <c r="D326" s="12">
        <v>20</v>
      </c>
    </row>
    <row r="327" ht="16.35" spans="1:4">
      <c r="A327" s="13">
        <v>326</v>
      </c>
      <c r="B327" s="14">
        <v>10369</v>
      </c>
      <c r="C327" s="14">
        <v>56</v>
      </c>
      <c r="D327" s="15">
        <v>18</v>
      </c>
    </row>
    <row r="328" ht="16.35" spans="1:4">
      <c r="A328" s="10">
        <v>327</v>
      </c>
      <c r="B328" s="11">
        <v>10370</v>
      </c>
      <c r="C328" s="11">
        <v>1</v>
      </c>
      <c r="D328" s="12">
        <v>15</v>
      </c>
    </row>
    <row r="329" ht="16.35" spans="1:4">
      <c r="A329" s="13">
        <v>328</v>
      </c>
      <c r="B329" s="14">
        <v>10370</v>
      </c>
      <c r="C329" s="14">
        <v>64</v>
      </c>
      <c r="D329" s="15">
        <v>30</v>
      </c>
    </row>
    <row r="330" ht="16.35" spans="1:4">
      <c r="A330" s="10">
        <v>329</v>
      </c>
      <c r="B330" s="11">
        <v>10370</v>
      </c>
      <c r="C330" s="11">
        <v>74</v>
      </c>
      <c r="D330" s="12">
        <v>20</v>
      </c>
    </row>
    <row r="331" ht="16.35" spans="1:4">
      <c r="A331" s="13">
        <v>330</v>
      </c>
      <c r="B331" s="14">
        <v>10371</v>
      </c>
      <c r="C331" s="14">
        <v>36</v>
      </c>
      <c r="D331" s="15">
        <v>6</v>
      </c>
    </row>
    <row r="332" ht="16.35" spans="1:4">
      <c r="A332" s="10">
        <v>331</v>
      </c>
      <c r="B332" s="11">
        <v>10372</v>
      </c>
      <c r="C332" s="11">
        <v>20</v>
      </c>
      <c r="D332" s="12">
        <v>12</v>
      </c>
    </row>
    <row r="333" ht="16.35" spans="1:4">
      <c r="A333" s="13">
        <v>332</v>
      </c>
      <c r="B333" s="14">
        <v>10372</v>
      </c>
      <c r="C333" s="14">
        <v>38</v>
      </c>
      <c r="D333" s="15">
        <v>40</v>
      </c>
    </row>
    <row r="334" ht="16.35" spans="1:4">
      <c r="A334" s="10">
        <v>333</v>
      </c>
      <c r="B334" s="11">
        <v>10372</v>
      </c>
      <c r="C334" s="11">
        <v>60</v>
      </c>
      <c r="D334" s="12">
        <v>70</v>
      </c>
    </row>
    <row r="335" ht="16.35" spans="1:4">
      <c r="A335" s="13">
        <v>334</v>
      </c>
      <c r="B335" s="14">
        <v>10372</v>
      </c>
      <c r="C335" s="14">
        <v>72</v>
      </c>
      <c r="D335" s="15">
        <v>42</v>
      </c>
    </row>
    <row r="336" ht="16.35" spans="1:4">
      <c r="A336" s="10">
        <v>335</v>
      </c>
      <c r="B336" s="11">
        <v>10373</v>
      </c>
      <c r="C336" s="11">
        <v>58</v>
      </c>
      <c r="D336" s="12">
        <v>80</v>
      </c>
    </row>
    <row r="337" ht="16.35" spans="1:4">
      <c r="A337" s="13">
        <v>336</v>
      </c>
      <c r="B337" s="14">
        <v>10373</v>
      </c>
      <c r="C337" s="14">
        <v>71</v>
      </c>
      <c r="D337" s="15">
        <v>50</v>
      </c>
    </row>
    <row r="338" ht="16.35" spans="1:4">
      <c r="A338" s="10">
        <v>337</v>
      </c>
      <c r="B338" s="11">
        <v>10374</v>
      </c>
      <c r="C338" s="11">
        <v>31</v>
      </c>
      <c r="D338" s="12">
        <v>30</v>
      </c>
    </row>
    <row r="339" ht="16.35" spans="1:4">
      <c r="A339" s="13">
        <v>338</v>
      </c>
      <c r="B339" s="14">
        <v>10374</v>
      </c>
      <c r="C339" s="14">
        <v>58</v>
      </c>
      <c r="D339" s="15">
        <v>15</v>
      </c>
    </row>
    <row r="340" ht="16.35" spans="1:4">
      <c r="A340" s="10">
        <v>339</v>
      </c>
      <c r="B340" s="11">
        <v>10375</v>
      </c>
      <c r="C340" s="11">
        <v>14</v>
      </c>
      <c r="D340" s="12">
        <v>15</v>
      </c>
    </row>
    <row r="341" ht="16.35" spans="1:4">
      <c r="A341" s="13">
        <v>340</v>
      </c>
      <c r="B341" s="14">
        <v>10375</v>
      </c>
      <c r="C341" s="14">
        <v>54</v>
      </c>
      <c r="D341" s="15">
        <v>10</v>
      </c>
    </row>
    <row r="342" ht="16.35" spans="1:4">
      <c r="A342" s="10">
        <v>341</v>
      </c>
      <c r="B342" s="11">
        <v>10376</v>
      </c>
      <c r="C342" s="11">
        <v>31</v>
      </c>
      <c r="D342" s="12">
        <v>42</v>
      </c>
    </row>
    <row r="343" ht="16.35" spans="1:4">
      <c r="A343" s="13">
        <v>342</v>
      </c>
      <c r="B343" s="14">
        <v>10377</v>
      </c>
      <c r="C343" s="14">
        <v>28</v>
      </c>
      <c r="D343" s="15">
        <v>20</v>
      </c>
    </row>
    <row r="344" ht="16.35" spans="1:4">
      <c r="A344" s="10">
        <v>343</v>
      </c>
      <c r="B344" s="11">
        <v>10377</v>
      </c>
      <c r="C344" s="11">
        <v>39</v>
      </c>
      <c r="D344" s="12">
        <v>20</v>
      </c>
    </row>
    <row r="345" ht="16.35" spans="1:4">
      <c r="A345" s="13">
        <v>344</v>
      </c>
      <c r="B345" s="14">
        <v>10378</v>
      </c>
      <c r="C345" s="14">
        <v>71</v>
      </c>
      <c r="D345" s="15">
        <v>6</v>
      </c>
    </row>
    <row r="346" ht="16.35" spans="1:4">
      <c r="A346" s="10">
        <v>345</v>
      </c>
      <c r="B346" s="11">
        <v>10379</v>
      </c>
      <c r="C346" s="11">
        <v>41</v>
      </c>
      <c r="D346" s="12">
        <v>8</v>
      </c>
    </row>
    <row r="347" ht="16.35" spans="1:4">
      <c r="A347" s="13">
        <v>346</v>
      </c>
      <c r="B347" s="14">
        <v>10379</v>
      </c>
      <c r="C347" s="14">
        <v>63</v>
      </c>
      <c r="D347" s="15">
        <v>16</v>
      </c>
    </row>
    <row r="348" ht="16.35" spans="1:4">
      <c r="A348" s="10">
        <v>347</v>
      </c>
      <c r="B348" s="11">
        <v>10379</v>
      </c>
      <c r="C348" s="11">
        <v>65</v>
      </c>
      <c r="D348" s="12">
        <v>20</v>
      </c>
    </row>
    <row r="349" ht="16.35" spans="1:4">
      <c r="A349" s="13">
        <v>348</v>
      </c>
      <c r="B349" s="14">
        <v>10380</v>
      </c>
      <c r="C349" s="14">
        <v>30</v>
      </c>
      <c r="D349" s="15">
        <v>18</v>
      </c>
    </row>
    <row r="350" ht="16.35" spans="1:4">
      <c r="A350" s="10">
        <v>349</v>
      </c>
      <c r="B350" s="11">
        <v>10380</v>
      </c>
      <c r="C350" s="11">
        <v>53</v>
      </c>
      <c r="D350" s="12">
        <v>20</v>
      </c>
    </row>
    <row r="351" ht="16.35" spans="1:4">
      <c r="A351" s="13">
        <v>350</v>
      </c>
      <c r="B351" s="14">
        <v>10380</v>
      </c>
      <c r="C351" s="14">
        <v>60</v>
      </c>
      <c r="D351" s="15">
        <v>6</v>
      </c>
    </row>
    <row r="352" ht="16.35" spans="1:4">
      <c r="A352" s="10">
        <v>351</v>
      </c>
      <c r="B352" s="11">
        <v>10380</v>
      </c>
      <c r="C352" s="11">
        <v>70</v>
      </c>
      <c r="D352" s="12">
        <v>30</v>
      </c>
    </row>
    <row r="353" ht="16.35" spans="1:4">
      <c r="A353" s="13">
        <v>352</v>
      </c>
      <c r="B353" s="14">
        <v>10381</v>
      </c>
      <c r="C353" s="14">
        <v>74</v>
      </c>
      <c r="D353" s="15">
        <v>14</v>
      </c>
    </row>
    <row r="354" ht="16.35" spans="1:4">
      <c r="A354" s="10">
        <v>353</v>
      </c>
      <c r="B354" s="11">
        <v>10382</v>
      </c>
      <c r="C354" s="11">
        <v>5</v>
      </c>
      <c r="D354" s="12">
        <v>32</v>
      </c>
    </row>
    <row r="355" ht="16.35" spans="1:4">
      <c r="A355" s="13">
        <v>354</v>
      </c>
      <c r="B355" s="14">
        <v>10382</v>
      </c>
      <c r="C355" s="14">
        <v>18</v>
      </c>
      <c r="D355" s="15">
        <v>9</v>
      </c>
    </row>
    <row r="356" ht="16.35" spans="1:4">
      <c r="A356" s="10">
        <v>355</v>
      </c>
      <c r="B356" s="11">
        <v>10382</v>
      </c>
      <c r="C356" s="11">
        <v>29</v>
      </c>
      <c r="D356" s="12">
        <v>14</v>
      </c>
    </row>
    <row r="357" ht="16.35" spans="1:4">
      <c r="A357" s="13">
        <v>356</v>
      </c>
      <c r="B357" s="14">
        <v>10382</v>
      </c>
      <c r="C357" s="14">
        <v>33</v>
      </c>
      <c r="D357" s="15">
        <v>60</v>
      </c>
    </row>
    <row r="358" ht="16.35" spans="1:4">
      <c r="A358" s="10">
        <v>357</v>
      </c>
      <c r="B358" s="11">
        <v>10382</v>
      </c>
      <c r="C358" s="11">
        <v>74</v>
      </c>
      <c r="D358" s="12">
        <v>50</v>
      </c>
    </row>
    <row r="359" ht="16.35" spans="1:4">
      <c r="A359" s="13">
        <v>358</v>
      </c>
      <c r="B359" s="14">
        <v>10383</v>
      </c>
      <c r="C359" s="14">
        <v>13</v>
      </c>
      <c r="D359" s="15">
        <v>20</v>
      </c>
    </row>
    <row r="360" ht="16.35" spans="1:4">
      <c r="A360" s="10">
        <v>359</v>
      </c>
      <c r="B360" s="11">
        <v>10383</v>
      </c>
      <c r="C360" s="11">
        <v>50</v>
      </c>
      <c r="D360" s="12">
        <v>15</v>
      </c>
    </row>
    <row r="361" ht="16.35" spans="1:4">
      <c r="A361" s="13">
        <v>360</v>
      </c>
      <c r="B361" s="14">
        <v>10383</v>
      </c>
      <c r="C361" s="14">
        <v>56</v>
      </c>
      <c r="D361" s="15">
        <v>20</v>
      </c>
    </row>
    <row r="362" ht="16.35" spans="1:4">
      <c r="A362" s="10">
        <v>361</v>
      </c>
      <c r="B362" s="11">
        <v>10384</v>
      </c>
      <c r="C362" s="11">
        <v>20</v>
      </c>
      <c r="D362" s="12">
        <v>28</v>
      </c>
    </row>
    <row r="363" ht="16.35" spans="1:4">
      <c r="A363" s="13">
        <v>362</v>
      </c>
      <c r="B363" s="14">
        <v>10384</v>
      </c>
      <c r="C363" s="14">
        <v>60</v>
      </c>
      <c r="D363" s="15">
        <v>15</v>
      </c>
    </row>
    <row r="364" ht="16.35" spans="1:4">
      <c r="A364" s="10">
        <v>363</v>
      </c>
      <c r="B364" s="11">
        <v>10385</v>
      </c>
      <c r="C364" s="11">
        <v>7</v>
      </c>
      <c r="D364" s="12">
        <v>10</v>
      </c>
    </row>
    <row r="365" ht="16.35" spans="1:4">
      <c r="A365" s="13">
        <v>364</v>
      </c>
      <c r="B365" s="14">
        <v>10385</v>
      </c>
      <c r="C365" s="14">
        <v>60</v>
      </c>
      <c r="D365" s="15">
        <v>20</v>
      </c>
    </row>
    <row r="366" ht="16.35" spans="1:4">
      <c r="A366" s="10">
        <v>365</v>
      </c>
      <c r="B366" s="11">
        <v>10385</v>
      </c>
      <c r="C366" s="11">
        <v>68</v>
      </c>
      <c r="D366" s="12">
        <v>8</v>
      </c>
    </row>
    <row r="367" ht="16.35" spans="1:4">
      <c r="A367" s="13">
        <v>366</v>
      </c>
      <c r="B367" s="14">
        <v>10386</v>
      </c>
      <c r="C367" s="14">
        <v>24</v>
      </c>
      <c r="D367" s="15">
        <v>15</v>
      </c>
    </row>
    <row r="368" ht="16.35" spans="1:4">
      <c r="A368" s="10">
        <v>367</v>
      </c>
      <c r="B368" s="11">
        <v>10386</v>
      </c>
      <c r="C368" s="11">
        <v>34</v>
      </c>
      <c r="D368" s="12">
        <v>10</v>
      </c>
    </row>
    <row r="369" ht="16.35" spans="1:4">
      <c r="A369" s="13">
        <v>368</v>
      </c>
      <c r="B369" s="14">
        <v>10387</v>
      </c>
      <c r="C369" s="14">
        <v>24</v>
      </c>
      <c r="D369" s="15">
        <v>15</v>
      </c>
    </row>
    <row r="370" ht="16.35" spans="1:4">
      <c r="A370" s="10">
        <v>369</v>
      </c>
      <c r="B370" s="11">
        <v>10387</v>
      </c>
      <c r="C370" s="11">
        <v>28</v>
      </c>
      <c r="D370" s="12">
        <v>6</v>
      </c>
    </row>
    <row r="371" ht="16.35" spans="1:4">
      <c r="A371" s="13">
        <v>370</v>
      </c>
      <c r="B371" s="14">
        <v>10387</v>
      </c>
      <c r="C371" s="14">
        <v>59</v>
      </c>
      <c r="D371" s="15">
        <v>12</v>
      </c>
    </row>
    <row r="372" ht="16.35" spans="1:4">
      <c r="A372" s="10">
        <v>371</v>
      </c>
      <c r="B372" s="11">
        <v>10387</v>
      </c>
      <c r="C372" s="11">
        <v>71</v>
      </c>
      <c r="D372" s="12">
        <v>15</v>
      </c>
    </row>
    <row r="373" ht="16.35" spans="1:4">
      <c r="A373" s="13">
        <v>372</v>
      </c>
      <c r="B373" s="14">
        <v>10388</v>
      </c>
      <c r="C373" s="14">
        <v>45</v>
      </c>
      <c r="D373" s="15">
        <v>15</v>
      </c>
    </row>
    <row r="374" ht="16.35" spans="1:4">
      <c r="A374" s="10">
        <v>373</v>
      </c>
      <c r="B374" s="11">
        <v>10388</v>
      </c>
      <c r="C374" s="11">
        <v>52</v>
      </c>
      <c r="D374" s="12">
        <v>20</v>
      </c>
    </row>
    <row r="375" ht="16.35" spans="1:4">
      <c r="A375" s="13">
        <v>374</v>
      </c>
      <c r="B375" s="14">
        <v>10388</v>
      </c>
      <c r="C375" s="14">
        <v>53</v>
      </c>
      <c r="D375" s="15">
        <v>40</v>
      </c>
    </row>
    <row r="376" ht="16.35" spans="1:4">
      <c r="A376" s="10">
        <v>375</v>
      </c>
      <c r="B376" s="11">
        <v>10389</v>
      </c>
      <c r="C376" s="11">
        <v>10</v>
      </c>
      <c r="D376" s="12">
        <v>16</v>
      </c>
    </row>
    <row r="377" ht="16.35" spans="1:4">
      <c r="A377" s="13">
        <v>376</v>
      </c>
      <c r="B377" s="14">
        <v>10389</v>
      </c>
      <c r="C377" s="14">
        <v>55</v>
      </c>
      <c r="D377" s="15">
        <v>15</v>
      </c>
    </row>
    <row r="378" ht="16.35" spans="1:4">
      <c r="A378" s="10">
        <v>377</v>
      </c>
      <c r="B378" s="11">
        <v>10389</v>
      </c>
      <c r="C378" s="11">
        <v>62</v>
      </c>
      <c r="D378" s="12">
        <v>20</v>
      </c>
    </row>
    <row r="379" ht="16.35" spans="1:4">
      <c r="A379" s="13">
        <v>378</v>
      </c>
      <c r="B379" s="14">
        <v>10389</v>
      </c>
      <c r="C379" s="14">
        <v>70</v>
      </c>
      <c r="D379" s="15">
        <v>30</v>
      </c>
    </row>
    <row r="380" ht="16.35" spans="1:4">
      <c r="A380" s="10">
        <v>379</v>
      </c>
      <c r="B380" s="11">
        <v>10390</v>
      </c>
      <c r="C380" s="11">
        <v>31</v>
      </c>
      <c r="D380" s="12">
        <v>60</v>
      </c>
    </row>
    <row r="381" ht="16.35" spans="1:4">
      <c r="A381" s="13">
        <v>380</v>
      </c>
      <c r="B381" s="14">
        <v>10390</v>
      </c>
      <c r="C381" s="14">
        <v>35</v>
      </c>
      <c r="D381" s="15">
        <v>40</v>
      </c>
    </row>
    <row r="382" ht="16.35" spans="1:4">
      <c r="A382" s="10">
        <v>381</v>
      </c>
      <c r="B382" s="11">
        <v>10390</v>
      </c>
      <c r="C382" s="11">
        <v>46</v>
      </c>
      <c r="D382" s="12">
        <v>45</v>
      </c>
    </row>
    <row r="383" ht="16.35" spans="1:4">
      <c r="A383" s="13">
        <v>382</v>
      </c>
      <c r="B383" s="14">
        <v>10390</v>
      </c>
      <c r="C383" s="14">
        <v>72</v>
      </c>
      <c r="D383" s="15">
        <v>24</v>
      </c>
    </row>
    <row r="384" ht="16.35" spans="1:4">
      <c r="A384" s="10">
        <v>383</v>
      </c>
      <c r="B384" s="11">
        <v>10391</v>
      </c>
      <c r="C384" s="11">
        <v>13</v>
      </c>
      <c r="D384" s="12">
        <v>18</v>
      </c>
    </row>
    <row r="385" ht="16.35" spans="1:4">
      <c r="A385" s="13">
        <v>384</v>
      </c>
      <c r="B385" s="14">
        <v>10392</v>
      </c>
      <c r="C385" s="14">
        <v>69</v>
      </c>
      <c r="D385" s="15">
        <v>50</v>
      </c>
    </row>
    <row r="386" ht="16.35" spans="1:4">
      <c r="A386" s="10">
        <v>385</v>
      </c>
      <c r="B386" s="11">
        <v>10393</v>
      </c>
      <c r="C386" s="11">
        <v>2</v>
      </c>
      <c r="D386" s="12">
        <v>25</v>
      </c>
    </row>
    <row r="387" ht="16.35" spans="1:4">
      <c r="A387" s="13">
        <v>386</v>
      </c>
      <c r="B387" s="14">
        <v>10393</v>
      </c>
      <c r="C387" s="14">
        <v>14</v>
      </c>
      <c r="D387" s="15">
        <v>42</v>
      </c>
    </row>
    <row r="388" ht="16.35" spans="1:4">
      <c r="A388" s="10">
        <v>387</v>
      </c>
      <c r="B388" s="11">
        <v>10393</v>
      </c>
      <c r="C388" s="11">
        <v>25</v>
      </c>
      <c r="D388" s="12">
        <v>7</v>
      </c>
    </row>
    <row r="389" ht="16.35" spans="1:4">
      <c r="A389" s="13">
        <v>388</v>
      </c>
      <c r="B389" s="14">
        <v>10393</v>
      </c>
      <c r="C389" s="14">
        <v>26</v>
      </c>
      <c r="D389" s="15">
        <v>70</v>
      </c>
    </row>
    <row r="390" ht="16.35" spans="1:4">
      <c r="A390" s="10">
        <v>389</v>
      </c>
      <c r="B390" s="11">
        <v>10393</v>
      </c>
      <c r="C390" s="11">
        <v>31</v>
      </c>
      <c r="D390" s="12">
        <v>32</v>
      </c>
    </row>
    <row r="391" ht="16.35" spans="1:4">
      <c r="A391" s="13">
        <v>390</v>
      </c>
      <c r="B391" s="14">
        <v>10394</v>
      </c>
      <c r="C391" s="14">
        <v>13</v>
      </c>
      <c r="D391" s="15">
        <v>10</v>
      </c>
    </row>
    <row r="392" ht="16.35" spans="1:4">
      <c r="A392" s="10">
        <v>391</v>
      </c>
      <c r="B392" s="11">
        <v>10394</v>
      </c>
      <c r="C392" s="11">
        <v>62</v>
      </c>
      <c r="D392" s="12">
        <v>10</v>
      </c>
    </row>
    <row r="393" ht="16.35" spans="1:4">
      <c r="A393" s="13">
        <v>392</v>
      </c>
      <c r="B393" s="14">
        <v>10395</v>
      </c>
      <c r="C393" s="14">
        <v>46</v>
      </c>
      <c r="D393" s="15">
        <v>28</v>
      </c>
    </row>
    <row r="394" ht="16.35" spans="1:4">
      <c r="A394" s="10">
        <v>393</v>
      </c>
      <c r="B394" s="11">
        <v>10395</v>
      </c>
      <c r="C394" s="11">
        <v>53</v>
      </c>
      <c r="D394" s="12">
        <v>70</v>
      </c>
    </row>
    <row r="395" ht="16.35" spans="1:4">
      <c r="A395" s="13">
        <v>394</v>
      </c>
      <c r="B395" s="14">
        <v>10395</v>
      </c>
      <c r="C395" s="14">
        <v>69</v>
      </c>
      <c r="D395" s="15">
        <v>8</v>
      </c>
    </row>
    <row r="396" ht="16.35" spans="1:4">
      <c r="A396" s="10">
        <v>395</v>
      </c>
      <c r="B396" s="11">
        <v>10396</v>
      </c>
      <c r="C396" s="11">
        <v>23</v>
      </c>
      <c r="D396" s="12">
        <v>40</v>
      </c>
    </row>
    <row r="397" ht="16.35" spans="1:4">
      <c r="A397" s="13">
        <v>396</v>
      </c>
      <c r="B397" s="14">
        <v>10396</v>
      </c>
      <c r="C397" s="14">
        <v>71</v>
      </c>
      <c r="D397" s="15">
        <v>60</v>
      </c>
    </row>
    <row r="398" ht="16.35" spans="1:4">
      <c r="A398" s="10">
        <v>397</v>
      </c>
      <c r="B398" s="11">
        <v>10396</v>
      </c>
      <c r="C398" s="11">
        <v>72</v>
      </c>
      <c r="D398" s="12">
        <v>21</v>
      </c>
    </row>
    <row r="399" ht="16.35" spans="1:4">
      <c r="A399" s="13">
        <v>398</v>
      </c>
      <c r="B399" s="14">
        <v>10397</v>
      </c>
      <c r="C399" s="14">
        <v>21</v>
      </c>
      <c r="D399" s="15">
        <v>10</v>
      </c>
    </row>
    <row r="400" ht="16.35" spans="1:4">
      <c r="A400" s="10">
        <v>399</v>
      </c>
      <c r="B400" s="11">
        <v>10397</v>
      </c>
      <c r="C400" s="11">
        <v>51</v>
      </c>
      <c r="D400" s="12">
        <v>18</v>
      </c>
    </row>
    <row r="401" ht="16.35" spans="1:4">
      <c r="A401" s="13">
        <v>400</v>
      </c>
      <c r="B401" s="14">
        <v>10398</v>
      </c>
      <c r="C401" s="14">
        <v>35</v>
      </c>
      <c r="D401" s="15">
        <v>30</v>
      </c>
    </row>
    <row r="402" ht="16.35" spans="1:4">
      <c r="A402" s="10">
        <v>401</v>
      </c>
      <c r="B402" s="11">
        <v>10398</v>
      </c>
      <c r="C402" s="11">
        <v>55</v>
      </c>
      <c r="D402" s="12">
        <v>120</v>
      </c>
    </row>
    <row r="403" ht="16.35" spans="1:4">
      <c r="A403" s="13">
        <v>402</v>
      </c>
      <c r="B403" s="14">
        <v>10399</v>
      </c>
      <c r="C403" s="14">
        <v>68</v>
      </c>
      <c r="D403" s="15">
        <v>60</v>
      </c>
    </row>
    <row r="404" ht="16.35" spans="1:4">
      <c r="A404" s="10">
        <v>403</v>
      </c>
      <c r="B404" s="11">
        <v>10399</v>
      </c>
      <c r="C404" s="11">
        <v>71</v>
      </c>
      <c r="D404" s="12">
        <v>30</v>
      </c>
    </row>
    <row r="405" ht="16.35" spans="1:4">
      <c r="A405" s="13">
        <v>404</v>
      </c>
      <c r="B405" s="14">
        <v>10399</v>
      </c>
      <c r="C405" s="14">
        <v>76</v>
      </c>
      <c r="D405" s="15">
        <v>35</v>
      </c>
    </row>
    <row r="406" ht="16.35" spans="1:4">
      <c r="A406" s="10">
        <v>405</v>
      </c>
      <c r="B406" s="11">
        <v>10399</v>
      </c>
      <c r="C406" s="11">
        <v>77</v>
      </c>
      <c r="D406" s="12">
        <v>14</v>
      </c>
    </row>
    <row r="407" ht="16.35" spans="1:4">
      <c r="A407" s="13">
        <v>406</v>
      </c>
      <c r="B407" s="14">
        <v>10400</v>
      </c>
      <c r="C407" s="14">
        <v>29</v>
      </c>
      <c r="D407" s="15">
        <v>21</v>
      </c>
    </row>
    <row r="408" ht="16.35" spans="1:4">
      <c r="A408" s="10">
        <v>407</v>
      </c>
      <c r="B408" s="11">
        <v>10400</v>
      </c>
      <c r="C408" s="11">
        <v>35</v>
      </c>
      <c r="D408" s="12">
        <v>35</v>
      </c>
    </row>
    <row r="409" ht="16.35" spans="1:4">
      <c r="A409" s="13">
        <v>408</v>
      </c>
      <c r="B409" s="14">
        <v>10400</v>
      </c>
      <c r="C409" s="14">
        <v>49</v>
      </c>
      <c r="D409" s="15">
        <v>30</v>
      </c>
    </row>
    <row r="410" ht="16.35" spans="1:4">
      <c r="A410" s="10">
        <v>409</v>
      </c>
      <c r="B410" s="11">
        <v>10401</v>
      </c>
      <c r="C410" s="11">
        <v>30</v>
      </c>
      <c r="D410" s="12">
        <v>18</v>
      </c>
    </row>
    <row r="411" ht="16.35" spans="1:4">
      <c r="A411" s="13">
        <v>410</v>
      </c>
      <c r="B411" s="14">
        <v>10401</v>
      </c>
      <c r="C411" s="14">
        <v>56</v>
      </c>
      <c r="D411" s="15">
        <v>70</v>
      </c>
    </row>
    <row r="412" ht="16.35" spans="1:4">
      <c r="A412" s="10">
        <v>411</v>
      </c>
      <c r="B412" s="11">
        <v>10401</v>
      </c>
      <c r="C412" s="11">
        <v>65</v>
      </c>
      <c r="D412" s="12">
        <v>20</v>
      </c>
    </row>
    <row r="413" ht="16.35" spans="1:4">
      <c r="A413" s="13">
        <v>412</v>
      </c>
      <c r="B413" s="14">
        <v>10401</v>
      </c>
      <c r="C413" s="14">
        <v>71</v>
      </c>
      <c r="D413" s="15">
        <v>60</v>
      </c>
    </row>
    <row r="414" ht="16.35" spans="1:4">
      <c r="A414" s="10">
        <v>413</v>
      </c>
      <c r="B414" s="11">
        <v>10402</v>
      </c>
      <c r="C414" s="11">
        <v>23</v>
      </c>
      <c r="D414" s="12">
        <v>60</v>
      </c>
    </row>
    <row r="415" ht="16.35" spans="1:4">
      <c r="A415" s="13">
        <v>414</v>
      </c>
      <c r="B415" s="14">
        <v>10402</v>
      </c>
      <c r="C415" s="14">
        <v>63</v>
      </c>
      <c r="D415" s="15">
        <v>65</v>
      </c>
    </row>
    <row r="416" ht="16.35" spans="1:4">
      <c r="A416" s="10">
        <v>415</v>
      </c>
      <c r="B416" s="11">
        <v>10403</v>
      </c>
      <c r="C416" s="11">
        <v>16</v>
      </c>
      <c r="D416" s="12">
        <v>21</v>
      </c>
    </row>
    <row r="417" ht="16.35" spans="1:4">
      <c r="A417" s="13">
        <v>416</v>
      </c>
      <c r="B417" s="14">
        <v>10403</v>
      </c>
      <c r="C417" s="14">
        <v>48</v>
      </c>
      <c r="D417" s="15">
        <v>70</v>
      </c>
    </row>
    <row r="418" ht="16.35" spans="1:4">
      <c r="A418" s="10">
        <v>417</v>
      </c>
      <c r="B418" s="11">
        <v>10404</v>
      </c>
      <c r="C418" s="11">
        <v>26</v>
      </c>
      <c r="D418" s="12">
        <v>30</v>
      </c>
    </row>
    <row r="419" ht="16.35" spans="1:4">
      <c r="A419" s="13">
        <v>418</v>
      </c>
      <c r="B419" s="14">
        <v>10404</v>
      </c>
      <c r="C419" s="14">
        <v>42</v>
      </c>
      <c r="D419" s="15">
        <v>40</v>
      </c>
    </row>
    <row r="420" ht="16.35" spans="1:4">
      <c r="A420" s="10">
        <v>419</v>
      </c>
      <c r="B420" s="11">
        <v>10404</v>
      </c>
      <c r="C420" s="11">
        <v>49</v>
      </c>
      <c r="D420" s="12">
        <v>30</v>
      </c>
    </row>
    <row r="421" ht="16.35" spans="1:4">
      <c r="A421" s="13">
        <v>420</v>
      </c>
      <c r="B421" s="14">
        <v>10405</v>
      </c>
      <c r="C421" s="14">
        <v>3</v>
      </c>
      <c r="D421" s="15">
        <v>50</v>
      </c>
    </row>
    <row r="422" ht="16.35" spans="1:4">
      <c r="A422" s="10">
        <v>421</v>
      </c>
      <c r="B422" s="11">
        <v>10406</v>
      </c>
      <c r="C422" s="11">
        <v>1</v>
      </c>
      <c r="D422" s="12">
        <v>10</v>
      </c>
    </row>
    <row r="423" ht="16.35" spans="1:4">
      <c r="A423" s="13">
        <v>422</v>
      </c>
      <c r="B423" s="14">
        <v>10406</v>
      </c>
      <c r="C423" s="14">
        <v>21</v>
      </c>
      <c r="D423" s="15">
        <v>30</v>
      </c>
    </row>
    <row r="424" ht="16.35" spans="1:4">
      <c r="A424" s="10">
        <v>423</v>
      </c>
      <c r="B424" s="11">
        <v>10406</v>
      </c>
      <c r="C424" s="11">
        <v>28</v>
      </c>
      <c r="D424" s="12">
        <v>42</v>
      </c>
    </row>
    <row r="425" ht="16.35" spans="1:4">
      <c r="A425" s="13">
        <v>424</v>
      </c>
      <c r="B425" s="14">
        <v>10406</v>
      </c>
      <c r="C425" s="14">
        <v>36</v>
      </c>
      <c r="D425" s="15">
        <v>5</v>
      </c>
    </row>
    <row r="426" ht="16.35" spans="1:4">
      <c r="A426" s="10">
        <v>425</v>
      </c>
      <c r="B426" s="11">
        <v>10406</v>
      </c>
      <c r="C426" s="11">
        <v>40</v>
      </c>
      <c r="D426" s="12">
        <v>2</v>
      </c>
    </row>
    <row r="427" ht="16.35" spans="1:4">
      <c r="A427" s="13">
        <v>426</v>
      </c>
      <c r="B427" s="14">
        <v>10407</v>
      </c>
      <c r="C427" s="14">
        <v>11</v>
      </c>
      <c r="D427" s="15">
        <v>30</v>
      </c>
    </row>
    <row r="428" ht="16.35" spans="1:4">
      <c r="A428" s="10">
        <v>427</v>
      </c>
      <c r="B428" s="11">
        <v>10407</v>
      </c>
      <c r="C428" s="11">
        <v>69</v>
      </c>
      <c r="D428" s="12">
        <v>15</v>
      </c>
    </row>
    <row r="429" ht="16.35" spans="1:4">
      <c r="A429" s="13">
        <v>428</v>
      </c>
      <c r="B429" s="14">
        <v>10407</v>
      </c>
      <c r="C429" s="14">
        <v>71</v>
      </c>
      <c r="D429" s="15">
        <v>15</v>
      </c>
    </row>
    <row r="430" ht="16.35" spans="1:4">
      <c r="A430" s="10">
        <v>429</v>
      </c>
      <c r="B430" s="11">
        <v>10408</v>
      </c>
      <c r="C430" s="11">
        <v>37</v>
      </c>
      <c r="D430" s="12">
        <v>10</v>
      </c>
    </row>
    <row r="431" ht="16.35" spans="1:4">
      <c r="A431" s="13">
        <v>430</v>
      </c>
      <c r="B431" s="14">
        <v>10408</v>
      </c>
      <c r="C431" s="14">
        <v>54</v>
      </c>
      <c r="D431" s="15">
        <v>6</v>
      </c>
    </row>
    <row r="432" ht="16.35" spans="1:4">
      <c r="A432" s="10">
        <v>431</v>
      </c>
      <c r="B432" s="11">
        <v>10408</v>
      </c>
      <c r="C432" s="11">
        <v>62</v>
      </c>
      <c r="D432" s="12">
        <v>35</v>
      </c>
    </row>
    <row r="433" ht="16.35" spans="1:4">
      <c r="A433" s="13">
        <v>432</v>
      </c>
      <c r="B433" s="14">
        <v>10409</v>
      </c>
      <c r="C433" s="14">
        <v>14</v>
      </c>
      <c r="D433" s="15">
        <v>12</v>
      </c>
    </row>
    <row r="434" ht="16.35" spans="1:4">
      <c r="A434" s="10">
        <v>433</v>
      </c>
      <c r="B434" s="11">
        <v>10409</v>
      </c>
      <c r="C434" s="11">
        <v>21</v>
      </c>
      <c r="D434" s="12">
        <v>12</v>
      </c>
    </row>
    <row r="435" ht="16.35" spans="1:4">
      <c r="A435" s="13">
        <v>434</v>
      </c>
      <c r="B435" s="14">
        <v>10410</v>
      </c>
      <c r="C435" s="14">
        <v>33</v>
      </c>
      <c r="D435" s="15">
        <v>49</v>
      </c>
    </row>
    <row r="436" ht="16.35" spans="1:4">
      <c r="A436" s="10">
        <v>435</v>
      </c>
      <c r="B436" s="11">
        <v>10410</v>
      </c>
      <c r="C436" s="11">
        <v>59</v>
      </c>
      <c r="D436" s="12">
        <v>16</v>
      </c>
    </row>
    <row r="437" ht="16.35" spans="1:4">
      <c r="A437" s="13">
        <v>436</v>
      </c>
      <c r="B437" s="14">
        <v>10411</v>
      </c>
      <c r="C437" s="14">
        <v>41</v>
      </c>
      <c r="D437" s="15">
        <v>25</v>
      </c>
    </row>
    <row r="438" ht="16.35" spans="1:4">
      <c r="A438" s="10">
        <v>437</v>
      </c>
      <c r="B438" s="11">
        <v>10411</v>
      </c>
      <c r="C438" s="11">
        <v>44</v>
      </c>
      <c r="D438" s="12">
        <v>40</v>
      </c>
    </row>
    <row r="439" ht="16.35" spans="1:4">
      <c r="A439" s="13">
        <v>438</v>
      </c>
      <c r="B439" s="14">
        <v>10411</v>
      </c>
      <c r="C439" s="14">
        <v>59</v>
      </c>
      <c r="D439" s="15">
        <v>9</v>
      </c>
    </row>
    <row r="440" ht="16.35" spans="1:4">
      <c r="A440" s="10">
        <v>439</v>
      </c>
      <c r="B440" s="11">
        <v>10412</v>
      </c>
      <c r="C440" s="11">
        <v>14</v>
      </c>
      <c r="D440" s="12">
        <v>20</v>
      </c>
    </row>
    <row r="441" ht="16.35" spans="1:4">
      <c r="A441" s="13">
        <v>440</v>
      </c>
      <c r="B441" s="14">
        <v>10413</v>
      </c>
      <c r="C441" s="14">
        <v>1</v>
      </c>
      <c r="D441" s="15">
        <v>24</v>
      </c>
    </row>
    <row r="442" ht="16.35" spans="1:4">
      <c r="A442" s="10">
        <v>441</v>
      </c>
      <c r="B442" s="11">
        <v>10413</v>
      </c>
      <c r="C442" s="11">
        <v>62</v>
      </c>
      <c r="D442" s="12">
        <v>40</v>
      </c>
    </row>
    <row r="443" ht="16.35" spans="1:4">
      <c r="A443" s="13">
        <v>442</v>
      </c>
      <c r="B443" s="14">
        <v>10413</v>
      </c>
      <c r="C443" s="14">
        <v>76</v>
      </c>
      <c r="D443" s="15">
        <v>14</v>
      </c>
    </row>
    <row r="444" ht="16.35" spans="1:4">
      <c r="A444" s="10">
        <v>443</v>
      </c>
      <c r="B444" s="11">
        <v>10414</v>
      </c>
      <c r="C444" s="11">
        <v>19</v>
      </c>
      <c r="D444" s="12">
        <v>18</v>
      </c>
    </row>
    <row r="445" ht="16.35" spans="1:4">
      <c r="A445" s="13">
        <v>444</v>
      </c>
      <c r="B445" s="14">
        <v>10414</v>
      </c>
      <c r="C445" s="14">
        <v>33</v>
      </c>
      <c r="D445" s="15">
        <v>50</v>
      </c>
    </row>
    <row r="446" ht="16.35" spans="1:4">
      <c r="A446" s="10">
        <v>445</v>
      </c>
      <c r="B446" s="11">
        <v>10415</v>
      </c>
      <c r="C446" s="11">
        <v>17</v>
      </c>
      <c r="D446" s="12">
        <v>2</v>
      </c>
    </row>
    <row r="447" ht="16.35" spans="1:4">
      <c r="A447" s="13">
        <v>446</v>
      </c>
      <c r="B447" s="14">
        <v>10415</v>
      </c>
      <c r="C447" s="14">
        <v>33</v>
      </c>
      <c r="D447" s="15">
        <v>20</v>
      </c>
    </row>
    <row r="448" ht="16.35" spans="1:4">
      <c r="A448" s="10">
        <v>447</v>
      </c>
      <c r="B448" s="11">
        <v>10416</v>
      </c>
      <c r="C448" s="11">
        <v>19</v>
      </c>
      <c r="D448" s="12">
        <v>20</v>
      </c>
    </row>
    <row r="449" ht="16.35" spans="1:4">
      <c r="A449" s="13">
        <v>448</v>
      </c>
      <c r="B449" s="14">
        <v>10416</v>
      </c>
      <c r="C449" s="14">
        <v>53</v>
      </c>
      <c r="D449" s="15">
        <v>10</v>
      </c>
    </row>
    <row r="450" ht="16.35" spans="1:4">
      <c r="A450" s="10">
        <v>449</v>
      </c>
      <c r="B450" s="11">
        <v>10416</v>
      </c>
      <c r="C450" s="11">
        <v>57</v>
      </c>
      <c r="D450" s="12">
        <v>20</v>
      </c>
    </row>
    <row r="451" ht="16.35" spans="1:4">
      <c r="A451" s="13">
        <v>450</v>
      </c>
      <c r="B451" s="14">
        <v>10417</v>
      </c>
      <c r="C451" s="14">
        <v>38</v>
      </c>
      <c r="D451" s="15">
        <v>50</v>
      </c>
    </row>
    <row r="452" ht="16.35" spans="1:4">
      <c r="A452" s="10">
        <v>451</v>
      </c>
      <c r="B452" s="11">
        <v>10417</v>
      </c>
      <c r="C452" s="11">
        <v>46</v>
      </c>
      <c r="D452" s="12">
        <v>2</v>
      </c>
    </row>
    <row r="453" ht="16.35" spans="1:4">
      <c r="A453" s="13">
        <v>452</v>
      </c>
      <c r="B453" s="14">
        <v>10417</v>
      </c>
      <c r="C453" s="14">
        <v>68</v>
      </c>
      <c r="D453" s="15">
        <v>36</v>
      </c>
    </row>
    <row r="454" ht="16.35" spans="1:4">
      <c r="A454" s="10">
        <v>453</v>
      </c>
      <c r="B454" s="11">
        <v>10417</v>
      </c>
      <c r="C454" s="11">
        <v>77</v>
      </c>
      <c r="D454" s="12">
        <v>35</v>
      </c>
    </row>
    <row r="455" ht="16.35" spans="1:4">
      <c r="A455" s="13">
        <v>454</v>
      </c>
      <c r="B455" s="14">
        <v>10418</v>
      </c>
      <c r="C455" s="14">
        <v>2</v>
      </c>
      <c r="D455" s="15">
        <v>60</v>
      </c>
    </row>
    <row r="456" ht="16.35" spans="1:4">
      <c r="A456" s="10">
        <v>455</v>
      </c>
      <c r="B456" s="11">
        <v>10418</v>
      </c>
      <c r="C456" s="11">
        <v>47</v>
      </c>
      <c r="D456" s="12">
        <v>55</v>
      </c>
    </row>
    <row r="457" ht="16.35" spans="1:4">
      <c r="A457" s="13">
        <v>456</v>
      </c>
      <c r="B457" s="14">
        <v>10418</v>
      </c>
      <c r="C457" s="14">
        <v>61</v>
      </c>
      <c r="D457" s="15">
        <v>16</v>
      </c>
    </row>
    <row r="458" ht="16.35" spans="1:4">
      <c r="A458" s="10">
        <v>457</v>
      </c>
      <c r="B458" s="11">
        <v>10418</v>
      </c>
      <c r="C458" s="11">
        <v>74</v>
      </c>
      <c r="D458" s="12">
        <v>15</v>
      </c>
    </row>
    <row r="459" ht="16.35" spans="1:4">
      <c r="A459" s="13">
        <v>458</v>
      </c>
      <c r="B459" s="14">
        <v>10419</v>
      </c>
      <c r="C459" s="14">
        <v>60</v>
      </c>
      <c r="D459" s="15">
        <v>60</v>
      </c>
    </row>
    <row r="460" ht="16.35" spans="1:4">
      <c r="A460" s="10">
        <v>459</v>
      </c>
      <c r="B460" s="11">
        <v>10419</v>
      </c>
      <c r="C460" s="11">
        <v>69</v>
      </c>
      <c r="D460" s="12">
        <v>20</v>
      </c>
    </row>
    <row r="461" ht="16.35" spans="1:4">
      <c r="A461" s="13">
        <v>460</v>
      </c>
      <c r="B461" s="14">
        <v>10420</v>
      </c>
      <c r="C461" s="14">
        <v>9</v>
      </c>
      <c r="D461" s="15">
        <v>20</v>
      </c>
    </row>
    <row r="462" ht="16.35" spans="1:4">
      <c r="A462" s="10">
        <v>461</v>
      </c>
      <c r="B462" s="11">
        <v>10420</v>
      </c>
      <c r="C462" s="11">
        <v>13</v>
      </c>
      <c r="D462" s="12">
        <v>2</v>
      </c>
    </row>
    <row r="463" ht="16.35" spans="1:4">
      <c r="A463" s="13">
        <v>462</v>
      </c>
      <c r="B463" s="14">
        <v>10420</v>
      </c>
      <c r="C463" s="14">
        <v>70</v>
      </c>
      <c r="D463" s="15">
        <v>8</v>
      </c>
    </row>
    <row r="464" ht="16.35" spans="1:4">
      <c r="A464" s="10">
        <v>463</v>
      </c>
      <c r="B464" s="11">
        <v>10420</v>
      </c>
      <c r="C464" s="11">
        <v>73</v>
      </c>
      <c r="D464" s="12">
        <v>20</v>
      </c>
    </row>
    <row r="465" ht="16.35" spans="1:4">
      <c r="A465" s="13">
        <v>464</v>
      </c>
      <c r="B465" s="14">
        <v>10421</v>
      </c>
      <c r="C465" s="14">
        <v>19</v>
      </c>
      <c r="D465" s="15">
        <v>4</v>
      </c>
    </row>
    <row r="466" ht="16.35" spans="1:4">
      <c r="A466" s="10">
        <v>465</v>
      </c>
      <c r="B466" s="11">
        <v>10421</v>
      </c>
      <c r="C466" s="11">
        <v>26</v>
      </c>
      <c r="D466" s="12">
        <v>30</v>
      </c>
    </row>
    <row r="467" ht="16.35" spans="1:4">
      <c r="A467" s="13">
        <v>466</v>
      </c>
      <c r="B467" s="14">
        <v>10421</v>
      </c>
      <c r="C467" s="14">
        <v>53</v>
      </c>
      <c r="D467" s="15">
        <v>15</v>
      </c>
    </row>
    <row r="468" ht="16.35" spans="1:4">
      <c r="A468" s="10">
        <v>467</v>
      </c>
      <c r="B468" s="11">
        <v>10421</v>
      </c>
      <c r="C468" s="11">
        <v>77</v>
      </c>
      <c r="D468" s="12">
        <v>10</v>
      </c>
    </row>
    <row r="469" ht="16.35" spans="1:4">
      <c r="A469" s="13">
        <v>468</v>
      </c>
      <c r="B469" s="14">
        <v>10422</v>
      </c>
      <c r="C469" s="14">
        <v>26</v>
      </c>
      <c r="D469" s="15">
        <v>2</v>
      </c>
    </row>
    <row r="470" ht="16.35" spans="1:4">
      <c r="A470" s="10">
        <v>469</v>
      </c>
      <c r="B470" s="11">
        <v>10423</v>
      </c>
      <c r="C470" s="11">
        <v>31</v>
      </c>
      <c r="D470" s="12">
        <v>14</v>
      </c>
    </row>
    <row r="471" ht="16.35" spans="1:4">
      <c r="A471" s="13">
        <v>470</v>
      </c>
      <c r="B471" s="14">
        <v>10423</v>
      </c>
      <c r="C471" s="14">
        <v>59</v>
      </c>
      <c r="D471" s="15">
        <v>20</v>
      </c>
    </row>
    <row r="472" ht="16.35" spans="1:4">
      <c r="A472" s="10">
        <v>471</v>
      </c>
      <c r="B472" s="11">
        <v>10424</v>
      </c>
      <c r="C472" s="11">
        <v>35</v>
      </c>
      <c r="D472" s="12">
        <v>60</v>
      </c>
    </row>
    <row r="473" ht="16.35" spans="1:4">
      <c r="A473" s="13">
        <v>472</v>
      </c>
      <c r="B473" s="14">
        <v>10424</v>
      </c>
      <c r="C473" s="14">
        <v>38</v>
      </c>
      <c r="D473" s="15">
        <v>49</v>
      </c>
    </row>
    <row r="474" ht="16.35" spans="1:4">
      <c r="A474" s="10">
        <v>473</v>
      </c>
      <c r="B474" s="11">
        <v>10424</v>
      </c>
      <c r="C474" s="11">
        <v>68</v>
      </c>
      <c r="D474" s="12">
        <v>30</v>
      </c>
    </row>
    <row r="475" ht="16.35" spans="1:4">
      <c r="A475" s="13">
        <v>474</v>
      </c>
      <c r="B475" s="14">
        <v>10425</v>
      </c>
      <c r="C475" s="14">
        <v>55</v>
      </c>
      <c r="D475" s="15">
        <v>10</v>
      </c>
    </row>
    <row r="476" ht="16.35" spans="1:4">
      <c r="A476" s="10">
        <v>475</v>
      </c>
      <c r="B476" s="11">
        <v>10425</v>
      </c>
      <c r="C476" s="11">
        <v>76</v>
      </c>
      <c r="D476" s="12">
        <v>20</v>
      </c>
    </row>
    <row r="477" ht="16.35" spans="1:4">
      <c r="A477" s="13">
        <v>476</v>
      </c>
      <c r="B477" s="14">
        <v>10426</v>
      </c>
      <c r="C477" s="14">
        <v>56</v>
      </c>
      <c r="D477" s="15">
        <v>5</v>
      </c>
    </row>
    <row r="478" ht="16.35" spans="1:4">
      <c r="A478" s="10">
        <v>477</v>
      </c>
      <c r="B478" s="11">
        <v>10426</v>
      </c>
      <c r="C478" s="11">
        <v>64</v>
      </c>
      <c r="D478" s="12">
        <v>7</v>
      </c>
    </row>
    <row r="479" ht="16.35" spans="1:4">
      <c r="A479" s="13">
        <v>478</v>
      </c>
      <c r="B479" s="14">
        <v>10427</v>
      </c>
      <c r="C479" s="14">
        <v>14</v>
      </c>
      <c r="D479" s="15">
        <v>35</v>
      </c>
    </row>
    <row r="480" ht="16.35" spans="1:4">
      <c r="A480" s="10">
        <v>479</v>
      </c>
      <c r="B480" s="11">
        <v>10428</v>
      </c>
      <c r="C480" s="11">
        <v>46</v>
      </c>
      <c r="D480" s="12">
        <v>20</v>
      </c>
    </row>
    <row r="481" ht="16.35" spans="1:4">
      <c r="A481" s="13">
        <v>480</v>
      </c>
      <c r="B481" s="14">
        <v>10429</v>
      </c>
      <c r="C481" s="14">
        <v>50</v>
      </c>
      <c r="D481" s="15">
        <v>40</v>
      </c>
    </row>
    <row r="482" ht="16.35" spans="1:4">
      <c r="A482" s="10">
        <v>481</v>
      </c>
      <c r="B482" s="11">
        <v>10429</v>
      </c>
      <c r="C482" s="11">
        <v>63</v>
      </c>
      <c r="D482" s="12">
        <v>35</v>
      </c>
    </row>
    <row r="483" ht="16.35" spans="1:4">
      <c r="A483" s="13">
        <v>482</v>
      </c>
      <c r="B483" s="14">
        <v>10430</v>
      </c>
      <c r="C483" s="14">
        <v>17</v>
      </c>
      <c r="D483" s="15">
        <v>45</v>
      </c>
    </row>
    <row r="484" ht="16.35" spans="1:4">
      <c r="A484" s="10">
        <v>483</v>
      </c>
      <c r="B484" s="11">
        <v>10430</v>
      </c>
      <c r="C484" s="11">
        <v>21</v>
      </c>
      <c r="D484" s="12">
        <v>50</v>
      </c>
    </row>
    <row r="485" ht="16.35" spans="1:4">
      <c r="A485" s="13">
        <v>484</v>
      </c>
      <c r="B485" s="14">
        <v>10430</v>
      </c>
      <c r="C485" s="14">
        <v>56</v>
      </c>
      <c r="D485" s="15">
        <v>30</v>
      </c>
    </row>
    <row r="486" ht="16.35" spans="1:4">
      <c r="A486" s="10">
        <v>485</v>
      </c>
      <c r="B486" s="11">
        <v>10430</v>
      </c>
      <c r="C486" s="11">
        <v>59</v>
      </c>
      <c r="D486" s="12">
        <v>70</v>
      </c>
    </row>
    <row r="487" ht="16.35" spans="1:4">
      <c r="A487" s="13">
        <v>486</v>
      </c>
      <c r="B487" s="14">
        <v>10431</v>
      </c>
      <c r="C487" s="14">
        <v>17</v>
      </c>
      <c r="D487" s="15">
        <v>50</v>
      </c>
    </row>
    <row r="488" ht="16.35" spans="1:4">
      <c r="A488" s="10">
        <v>487</v>
      </c>
      <c r="B488" s="11">
        <v>10431</v>
      </c>
      <c r="C488" s="11">
        <v>40</v>
      </c>
      <c r="D488" s="12">
        <v>50</v>
      </c>
    </row>
    <row r="489" ht="16.35" spans="1:4">
      <c r="A489" s="13">
        <v>488</v>
      </c>
      <c r="B489" s="14">
        <v>10431</v>
      </c>
      <c r="C489" s="14">
        <v>47</v>
      </c>
      <c r="D489" s="15">
        <v>30</v>
      </c>
    </row>
    <row r="490" ht="16.35" spans="1:4">
      <c r="A490" s="10">
        <v>489</v>
      </c>
      <c r="B490" s="11">
        <v>10432</v>
      </c>
      <c r="C490" s="11">
        <v>26</v>
      </c>
      <c r="D490" s="12">
        <v>10</v>
      </c>
    </row>
    <row r="491" ht="16.35" spans="1:4">
      <c r="A491" s="13">
        <v>490</v>
      </c>
      <c r="B491" s="14">
        <v>10432</v>
      </c>
      <c r="C491" s="14">
        <v>54</v>
      </c>
      <c r="D491" s="15">
        <v>40</v>
      </c>
    </row>
    <row r="492" ht="16.35" spans="1:4">
      <c r="A492" s="10">
        <v>491</v>
      </c>
      <c r="B492" s="11">
        <v>10433</v>
      </c>
      <c r="C492" s="11">
        <v>56</v>
      </c>
      <c r="D492" s="12">
        <v>28</v>
      </c>
    </row>
    <row r="493" ht="16.35" spans="1:4">
      <c r="A493" s="13">
        <v>492</v>
      </c>
      <c r="B493" s="14">
        <v>10434</v>
      </c>
      <c r="C493" s="14">
        <v>11</v>
      </c>
      <c r="D493" s="15">
        <v>6</v>
      </c>
    </row>
    <row r="494" ht="16.35" spans="1:4">
      <c r="A494" s="10">
        <v>493</v>
      </c>
      <c r="B494" s="11">
        <v>10434</v>
      </c>
      <c r="C494" s="11">
        <v>76</v>
      </c>
      <c r="D494" s="12">
        <v>18</v>
      </c>
    </row>
    <row r="495" ht="16.35" spans="1:4">
      <c r="A495" s="13">
        <v>494</v>
      </c>
      <c r="B495" s="14">
        <v>10435</v>
      </c>
      <c r="C495" s="14">
        <v>2</v>
      </c>
      <c r="D495" s="15">
        <v>10</v>
      </c>
    </row>
    <row r="496" ht="16.35" spans="1:4">
      <c r="A496" s="10">
        <v>495</v>
      </c>
      <c r="B496" s="11">
        <v>10435</v>
      </c>
      <c r="C496" s="11">
        <v>22</v>
      </c>
      <c r="D496" s="12">
        <v>12</v>
      </c>
    </row>
    <row r="497" ht="16.35" spans="1:4">
      <c r="A497" s="13">
        <v>496</v>
      </c>
      <c r="B497" s="14">
        <v>10435</v>
      </c>
      <c r="C497" s="14">
        <v>72</v>
      </c>
      <c r="D497" s="15">
        <v>10</v>
      </c>
    </row>
    <row r="498" ht="16.35" spans="1:4">
      <c r="A498" s="10">
        <v>497</v>
      </c>
      <c r="B498" s="11">
        <v>10436</v>
      </c>
      <c r="C498" s="11">
        <v>46</v>
      </c>
      <c r="D498" s="12">
        <v>5</v>
      </c>
    </row>
    <row r="499" ht="16.35" spans="1:4">
      <c r="A499" s="13">
        <v>498</v>
      </c>
      <c r="B499" s="14">
        <v>10436</v>
      </c>
      <c r="C499" s="14">
        <v>56</v>
      </c>
      <c r="D499" s="15">
        <v>40</v>
      </c>
    </row>
    <row r="500" ht="16.35" spans="1:4">
      <c r="A500" s="10">
        <v>499</v>
      </c>
      <c r="B500" s="11">
        <v>10436</v>
      </c>
      <c r="C500" s="11">
        <v>64</v>
      </c>
      <c r="D500" s="12">
        <v>30</v>
      </c>
    </row>
    <row r="501" ht="16.35" spans="1:4">
      <c r="A501" s="13">
        <v>500</v>
      </c>
      <c r="B501" s="14">
        <v>10436</v>
      </c>
      <c r="C501" s="14">
        <v>75</v>
      </c>
      <c r="D501" s="15">
        <v>24</v>
      </c>
    </row>
    <row r="502" ht="16.35" spans="1:4">
      <c r="A502" s="10">
        <v>501</v>
      </c>
      <c r="B502" s="11">
        <v>10437</v>
      </c>
      <c r="C502" s="11">
        <v>53</v>
      </c>
      <c r="D502" s="12">
        <v>15</v>
      </c>
    </row>
    <row r="503" ht="16.35" spans="1:4">
      <c r="A503" s="13">
        <v>502</v>
      </c>
      <c r="B503" s="14">
        <v>10438</v>
      </c>
      <c r="C503" s="14">
        <v>19</v>
      </c>
      <c r="D503" s="15">
        <v>15</v>
      </c>
    </row>
    <row r="504" ht="16.35" spans="1:4">
      <c r="A504" s="10">
        <v>503</v>
      </c>
      <c r="B504" s="11">
        <v>10438</v>
      </c>
      <c r="C504" s="11">
        <v>34</v>
      </c>
      <c r="D504" s="12">
        <v>20</v>
      </c>
    </row>
    <row r="505" ht="16.35" spans="1:4">
      <c r="A505" s="13">
        <v>504</v>
      </c>
      <c r="B505" s="14">
        <v>10438</v>
      </c>
      <c r="C505" s="14">
        <v>57</v>
      </c>
      <c r="D505" s="15">
        <v>15</v>
      </c>
    </row>
    <row r="506" ht="16.35" spans="1:4">
      <c r="A506" s="10">
        <v>505</v>
      </c>
      <c r="B506" s="11">
        <v>10439</v>
      </c>
      <c r="C506" s="11">
        <v>12</v>
      </c>
      <c r="D506" s="12">
        <v>15</v>
      </c>
    </row>
    <row r="507" ht="16.35" spans="1:4">
      <c r="A507" s="13">
        <v>506</v>
      </c>
      <c r="B507" s="14">
        <v>10439</v>
      </c>
      <c r="C507" s="14">
        <v>16</v>
      </c>
      <c r="D507" s="15">
        <v>16</v>
      </c>
    </row>
    <row r="508" ht="16.35" spans="1:4">
      <c r="A508" s="10">
        <v>507</v>
      </c>
      <c r="B508" s="11">
        <v>10439</v>
      </c>
      <c r="C508" s="11">
        <v>64</v>
      </c>
      <c r="D508" s="12">
        <v>6</v>
      </c>
    </row>
    <row r="509" ht="16.35" spans="1:4">
      <c r="A509" s="13">
        <v>508</v>
      </c>
      <c r="B509" s="14">
        <v>10439</v>
      </c>
      <c r="C509" s="14">
        <v>74</v>
      </c>
      <c r="D509" s="15">
        <v>30</v>
      </c>
    </row>
    <row r="510" ht="16.35" spans="1:4">
      <c r="A510" s="10">
        <v>509</v>
      </c>
      <c r="B510" s="11">
        <v>10440</v>
      </c>
      <c r="C510" s="11">
        <v>2</v>
      </c>
      <c r="D510" s="12">
        <v>45</v>
      </c>
    </row>
    <row r="511" ht="16.35" spans="1:4">
      <c r="A511" s="13">
        <v>510</v>
      </c>
      <c r="B511" s="14">
        <v>10440</v>
      </c>
      <c r="C511" s="14">
        <v>16</v>
      </c>
      <c r="D511" s="15">
        <v>49</v>
      </c>
    </row>
    <row r="512" ht="16.35" spans="1:4">
      <c r="A512" s="10">
        <v>511</v>
      </c>
      <c r="B512" s="11">
        <v>10440</v>
      </c>
      <c r="C512" s="11">
        <v>29</v>
      </c>
      <c r="D512" s="12">
        <v>24</v>
      </c>
    </row>
    <row r="513" ht="16.35" spans="1:4">
      <c r="A513" s="13">
        <v>512</v>
      </c>
      <c r="B513" s="14">
        <v>10440</v>
      </c>
      <c r="C513" s="14">
        <v>61</v>
      </c>
      <c r="D513" s="15">
        <v>90</v>
      </c>
    </row>
    <row r="514" ht="16.35" spans="1:4">
      <c r="A514" s="10">
        <v>513</v>
      </c>
      <c r="B514" s="11">
        <v>10441</v>
      </c>
      <c r="C514" s="11">
        <v>27</v>
      </c>
      <c r="D514" s="12">
        <v>50</v>
      </c>
    </row>
    <row r="515" ht="16.35" spans="1:4">
      <c r="A515" s="13">
        <v>514</v>
      </c>
      <c r="B515" s="14">
        <v>10442</v>
      </c>
      <c r="C515" s="14">
        <v>11</v>
      </c>
      <c r="D515" s="15">
        <v>30</v>
      </c>
    </row>
    <row r="516" ht="16.35" spans="1:4">
      <c r="A516" s="10">
        <v>515</v>
      </c>
      <c r="B516" s="11">
        <v>10442</v>
      </c>
      <c r="C516" s="11">
        <v>54</v>
      </c>
      <c r="D516" s="12">
        <v>80</v>
      </c>
    </row>
    <row r="517" ht="16.35" spans="1:4">
      <c r="A517" s="13">
        <v>516</v>
      </c>
      <c r="B517" s="14">
        <v>10442</v>
      </c>
      <c r="C517" s="14">
        <v>66</v>
      </c>
      <c r="D517" s="15">
        <v>60</v>
      </c>
    </row>
    <row r="518" ht="16.35" spans="1:4">
      <c r="A518" s="16">
        <v>517</v>
      </c>
      <c r="B518" s="17">
        <v>10443</v>
      </c>
      <c r="C518" s="17">
        <v>11</v>
      </c>
      <c r="D518" s="18">
        <v>6</v>
      </c>
    </row>
    <row r="519" ht="16.35" spans="1:4">
      <c r="A519" s="19">
        <v>518</v>
      </c>
      <c r="B519" s="20">
        <v>10443</v>
      </c>
      <c r="C519" s="20">
        <v>28</v>
      </c>
      <c r="D519" s="21">
        <v>12</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0"/>
  <sheetViews>
    <sheetView showGridLines="0" workbookViewId="0">
      <pane xSplit="2" ySplit="1" topLeftCell="C2" activePane="bottomRight" state="frozen"/>
      <selection/>
      <selection pane="topRight"/>
      <selection pane="bottomLeft"/>
      <selection pane="bottomRight" activeCell="G1" sqref="G1"/>
    </sheetView>
  </sheetViews>
  <sheetFormatPr defaultColWidth="11" defaultRowHeight="15.6" outlineLevelCol="4"/>
  <cols>
    <col min="1" max="1" width="12.375" customWidth="1"/>
    <col min="2" max="2" width="17.5" customWidth="1"/>
    <col min="3" max="3" width="17.875" customWidth="1"/>
    <col min="4" max="4" width="15.5" customWidth="1"/>
    <col min="5" max="5" width="15" customWidth="1"/>
  </cols>
  <sheetData>
    <row r="1" ht="17.4" spans="1:5">
      <c r="A1" s="4" t="s">
        <v>514</v>
      </c>
      <c r="B1" s="1" t="s">
        <v>16</v>
      </c>
      <c r="C1" s="1" t="s">
        <v>18</v>
      </c>
      <c r="D1" s="1" t="s">
        <v>42</v>
      </c>
      <c r="E1" s="1" t="s">
        <v>33</v>
      </c>
    </row>
    <row r="2" ht="17.4" spans="1:5">
      <c r="A2" s="2"/>
      <c r="B2" s="2">
        <v>90</v>
      </c>
      <c r="C2" s="2">
        <v>5</v>
      </c>
      <c r="D2" s="5">
        <v>35250</v>
      </c>
      <c r="E2" s="2">
        <v>3</v>
      </c>
    </row>
    <row r="3" ht="17.4" spans="1:5">
      <c r="A3" s="2">
        <v>10249</v>
      </c>
      <c r="B3" s="2">
        <v>81</v>
      </c>
      <c r="C3" s="2">
        <v>6</v>
      </c>
      <c r="D3" s="5">
        <v>35251</v>
      </c>
      <c r="E3" s="2">
        <v>1</v>
      </c>
    </row>
    <row r="4" ht="17.4" spans="1:5">
      <c r="A4" s="2">
        <v>10250</v>
      </c>
      <c r="B4" s="2">
        <v>34</v>
      </c>
      <c r="C4" s="2">
        <v>4</v>
      </c>
      <c r="D4" s="5">
        <v>35254</v>
      </c>
      <c r="E4" s="2">
        <v>2</v>
      </c>
    </row>
    <row r="5" ht="17.4" spans="1:5">
      <c r="A5" s="2">
        <v>10251</v>
      </c>
      <c r="B5" s="2">
        <v>84</v>
      </c>
      <c r="C5" s="2">
        <v>3</v>
      </c>
      <c r="D5" s="5">
        <v>35254</v>
      </c>
      <c r="E5" s="2">
        <v>1</v>
      </c>
    </row>
    <row r="6" ht="17.4" spans="1:5">
      <c r="A6" s="2">
        <v>10252</v>
      </c>
      <c r="B6" s="2">
        <v>76</v>
      </c>
      <c r="C6" s="2">
        <v>4</v>
      </c>
      <c r="D6" s="5">
        <v>35255</v>
      </c>
      <c r="E6" s="2">
        <v>2</v>
      </c>
    </row>
    <row r="7" ht="17.4" spans="1:5">
      <c r="A7" s="2">
        <v>10253</v>
      </c>
      <c r="B7" s="2">
        <v>34</v>
      </c>
      <c r="C7" s="2">
        <v>3</v>
      </c>
      <c r="D7" s="5">
        <v>35256</v>
      </c>
      <c r="E7" s="2">
        <v>2</v>
      </c>
    </row>
    <row r="8" ht="17.4" spans="1:5">
      <c r="A8" s="2">
        <v>10254</v>
      </c>
      <c r="B8" s="2">
        <v>14</v>
      </c>
      <c r="C8" s="2">
        <v>5</v>
      </c>
      <c r="D8" s="5">
        <v>35257</v>
      </c>
      <c r="E8" s="2">
        <v>2</v>
      </c>
    </row>
    <row r="9" ht="17.4" spans="1:5">
      <c r="A9" s="2">
        <v>10255</v>
      </c>
      <c r="B9" s="2">
        <v>68</v>
      </c>
      <c r="C9" s="2">
        <v>9</v>
      </c>
      <c r="D9" s="5">
        <v>35258</v>
      </c>
      <c r="E9" s="2">
        <v>3</v>
      </c>
    </row>
    <row r="10" ht="17.4" spans="1:5">
      <c r="A10" s="2">
        <v>10256</v>
      </c>
      <c r="B10" s="2">
        <v>88</v>
      </c>
      <c r="C10" s="2">
        <v>3</v>
      </c>
      <c r="D10" s="5">
        <v>35261</v>
      </c>
      <c r="E10" s="2">
        <v>2</v>
      </c>
    </row>
    <row r="11" ht="17.4" spans="1:5">
      <c r="A11" s="2">
        <v>10257</v>
      </c>
      <c r="B11" s="2">
        <v>35</v>
      </c>
      <c r="C11" s="2">
        <v>4</v>
      </c>
      <c r="D11" s="5">
        <v>35262</v>
      </c>
      <c r="E11" s="2">
        <v>3</v>
      </c>
    </row>
    <row r="12" ht="17.4" spans="1:5">
      <c r="A12" s="2">
        <v>10258</v>
      </c>
      <c r="B12" s="2">
        <v>20</v>
      </c>
      <c r="C12" s="2">
        <v>1</v>
      </c>
      <c r="D12" s="5">
        <v>35263</v>
      </c>
      <c r="E12" s="2">
        <v>1</v>
      </c>
    </row>
    <row r="13" ht="17.4" spans="1:5">
      <c r="A13" s="2">
        <v>10259</v>
      </c>
      <c r="B13" s="2">
        <v>13</v>
      </c>
      <c r="C13" s="2">
        <v>4</v>
      </c>
      <c r="D13" s="5">
        <v>35264</v>
      </c>
      <c r="E13" s="2">
        <v>3</v>
      </c>
    </row>
    <row r="14" ht="17.4" spans="1:5">
      <c r="A14" s="2">
        <v>10260</v>
      </c>
      <c r="B14" s="2">
        <v>55</v>
      </c>
      <c r="C14" s="2">
        <v>4</v>
      </c>
      <c r="D14" s="5">
        <v>35265</v>
      </c>
      <c r="E14" s="2">
        <v>1</v>
      </c>
    </row>
    <row r="15" ht="17.4" spans="1:5">
      <c r="A15" s="2">
        <v>10261</v>
      </c>
      <c r="B15" s="2">
        <v>61</v>
      </c>
      <c r="C15" s="2">
        <v>4</v>
      </c>
      <c r="D15" s="5">
        <v>35265</v>
      </c>
      <c r="E15" s="2">
        <v>2</v>
      </c>
    </row>
    <row r="16" ht="17.4" spans="1:5">
      <c r="A16" s="2">
        <v>10262</v>
      </c>
      <c r="B16" s="2">
        <v>65</v>
      </c>
      <c r="C16" s="2">
        <v>8</v>
      </c>
      <c r="D16" s="5">
        <v>35268</v>
      </c>
      <c r="E16" s="2">
        <v>3</v>
      </c>
    </row>
    <row r="17" ht="17.4" spans="1:5">
      <c r="A17" s="2">
        <v>10263</v>
      </c>
      <c r="B17" s="2">
        <v>20</v>
      </c>
      <c r="C17" s="2">
        <v>9</v>
      </c>
      <c r="D17" s="5">
        <v>35269</v>
      </c>
      <c r="E17" s="2">
        <v>3</v>
      </c>
    </row>
    <row r="18" ht="17.4" spans="1:5">
      <c r="A18" s="2">
        <v>10264</v>
      </c>
      <c r="B18" s="2">
        <v>24</v>
      </c>
      <c r="C18" s="2">
        <v>6</v>
      </c>
      <c r="D18" s="5">
        <v>35270</v>
      </c>
      <c r="E18" s="2">
        <v>3</v>
      </c>
    </row>
    <row r="19" ht="17.4" spans="1:5">
      <c r="A19" s="2">
        <v>10265</v>
      </c>
      <c r="B19" s="2">
        <v>7</v>
      </c>
      <c r="C19" s="2">
        <v>2</v>
      </c>
      <c r="D19" s="5">
        <v>35271</v>
      </c>
      <c r="E19" s="2">
        <v>1</v>
      </c>
    </row>
    <row r="20" ht="17.4" spans="1:5">
      <c r="A20" s="2">
        <v>10266</v>
      </c>
      <c r="B20" s="2">
        <v>87</v>
      </c>
      <c r="C20" s="2">
        <v>3</v>
      </c>
      <c r="D20" s="5">
        <v>35272</v>
      </c>
      <c r="E20" s="2">
        <v>3</v>
      </c>
    </row>
    <row r="21" ht="17.4" spans="1:5">
      <c r="A21" s="2">
        <v>10267</v>
      </c>
      <c r="B21" s="2">
        <v>25</v>
      </c>
      <c r="C21" s="2">
        <v>4</v>
      </c>
      <c r="D21" s="5">
        <v>35275</v>
      </c>
      <c r="E21" s="2">
        <v>1</v>
      </c>
    </row>
    <row r="22" ht="17.4" spans="1:5">
      <c r="A22" s="2">
        <v>10268</v>
      </c>
      <c r="B22" s="2">
        <v>33</v>
      </c>
      <c r="C22" s="2">
        <v>8</v>
      </c>
      <c r="D22" s="5">
        <v>35276</v>
      </c>
      <c r="E22" s="2">
        <v>3</v>
      </c>
    </row>
    <row r="23" ht="17.4" spans="1:5">
      <c r="A23" s="2">
        <v>10269</v>
      </c>
      <c r="B23" s="2">
        <v>89</v>
      </c>
      <c r="C23" s="2">
        <v>5</v>
      </c>
      <c r="D23" s="5">
        <v>35277</v>
      </c>
      <c r="E23" s="2">
        <v>1</v>
      </c>
    </row>
    <row r="24" ht="17.4" spans="1:5">
      <c r="A24" s="2">
        <v>10270</v>
      </c>
      <c r="B24" s="2">
        <v>87</v>
      </c>
      <c r="C24" s="2">
        <v>1</v>
      </c>
      <c r="D24" s="5">
        <v>35278</v>
      </c>
      <c r="E24" s="2">
        <v>1</v>
      </c>
    </row>
    <row r="25" ht="17.4" spans="1:5">
      <c r="A25" s="2">
        <v>10271</v>
      </c>
      <c r="B25" s="2">
        <v>75</v>
      </c>
      <c r="C25" s="2">
        <v>6</v>
      </c>
      <c r="D25" s="5">
        <v>35278</v>
      </c>
      <c r="E25" s="2">
        <v>2</v>
      </c>
    </row>
    <row r="26" ht="17.4" spans="1:5">
      <c r="A26" s="2">
        <v>10272</v>
      </c>
      <c r="B26" s="2">
        <v>65</v>
      </c>
      <c r="C26" s="2">
        <v>6</v>
      </c>
      <c r="D26" s="5">
        <v>35279</v>
      </c>
      <c r="E26" s="2">
        <v>2</v>
      </c>
    </row>
    <row r="27" ht="17.4" spans="1:5">
      <c r="A27" s="2">
        <v>10273</v>
      </c>
      <c r="B27" s="2">
        <v>63</v>
      </c>
      <c r="C27" s="2">
        <v>3</v>
      </c>
      <c r="D27" s="5">
        <v>35282</v>
      </c>
      <c r="E27" s="2">
        <v>3</v>
      </c>
    </row>
    <row r="28" ht="17.4" spans="1:5">
      <c r="A28" s="2">
        <v>10274</v>
      </c>
      <c r="B28" s="2">
        <v>85</v>
      </c>
      <c r="C28" s="2">
        <v>6</v>
      </c>
      <c r="D28" s="5">
        <v>35283</v>
      </c>
      <c r="E28" s="2">
        <v>1</v>
      </c>
    </row>
    <row r="29" ht="17.4" spans="1:5">
      <c r="A29" s="2">
        <v>10275</v>
      </c>
      <c r="B29" s="2">
        <v>49</v>
      </c>
      <c r="C29" s="2">
        <v>1</v>
      </c>
      <c r="D29" s="5">
        <v>35284</v>
      </c>
      <c r="E29" s="2">
        <v>1</v>
      </c>
    </row>
    <row r="30" ht="17.4" spans="1:5">
      <c r="A30" s="2">
        <v>10276</v>
      </c>
      <c r="B30" s="2">
        <v>80</v>
      </c>
      <c r="C30" s="2">
        <v>8</v>
      </c>
      <c r="D30" s="5">
        <v>35285</v>
      </c>
      <c r="E30" s="2">
        <v>3</v>
      </c>
    </row>
    <row r="31" ht="17.4" spans="1:5">
      <c r="A31" s="2">
        <v>10277</v>
      </c>
      <c r="B31" s="2">
        <v>52</v>
      </c>
      <c r="C31" s="2">
        <v>2</v>
      </c>
      <c r="D31" s="5">
        <v>35286</v>
      </c>
      <c r="E31" s="2">
        <v>3</v>
      </c>
    </row>
    <row r="32" ht="17.4" spans="1:5">
      <c r="A32" s="2">
        <v>10278</v>
      </c>
      <c r="B32" s="2">
        <v>5</v>
      </c>
      <c r="C32" s="2">
        <v>8</v>
      </c>
      <c r="D32" s="5">
        <v>35289</v>
      </c>
      <c r="E32" s="2">
        <v>2</v>
      </c>
    </row>
    <row r="33" ht="17.4" spans="1:5">
      <c r="A33" s="2">
        <v>10279</v>
      </c>
      <c r="B33" s="2">
        <v>44</v>
      </c>
      <c r="C33" s="2">
        <v>8</v>
      </c>
      <c r="D33" s="5">
        <v>35290</v>
      </c>
      <c r="E33" s="2">
        <v>2</v>
      </c>
    </row>
    <row r="34" ht="17.4" spans="1:5">
      <c r="A34" s="2">
        <v>10280</v>
      </c>
      <c r="B34" s="2">
        <v>5</v>
      </c>
      <c r="C34" s="2">
        <v>2</v>
      </c>
      <c r="D34" s="5">
        <v>35291</v>
      </c>
      <c r="E34" s="2">
        <v>1</v>
      </c>
    </row>
    <row r="35" ht="17.4" spans="1:5">
      <c r="A35" s="2">
        <v>10281</v>
      </c>
      <c r="B35" s="2">
        <v>69</v>
      </c>
      <c r="C35" s="2">
        <v>4</v>
      </c>
      <c r="D35" s="5">
        <v>35291</v>
      </c>
      <c r="E35" s="2">
        <v>1</v>
      </c>
    </row>
    <row r="36" ht="17.4" spans="1:5">
      <c r="A36" s="2">
        <v>10282</v>
      </c>
      <c r="B36" s="2">
        <v>69</v>
      </c>
      <c r="C36" s="2">
        <v>4</v>
      </c>
      <c r="D36" s="5">
        <v>35292</v>
      </c>
      <c r="E36" s="2">
        <v>1</v>
      </c>
    </row>
    <row r="37" ht="17.4" spans="1:5">
      <c r="A37" s="2">
        <v>10283</v>
      </c>
      <c r="B37" s="2">
        <v>46</v>
      </c>
      <c r="C37" s="2">
        <v>3</v>
      </c>
      <c r="D37" s="5">
        <v>35293</v>
      </c>
      <c r="E37" s="2">
        <v>3</v>
      </c>
    </row>
    <row r="38" ht="17.4" spans="1:5">
      <c r="A38" s="2">
        <v>10284</v>
      </c>
      <c r="B38" s="2">
        <v>44</v>
      </c>
      <c r="C38" s="2">
        <v>4</v>
      </c>
      <c r="D38" s="5">
        <v>35296</v>
      </c>
      <c r="E38" s="2">
        <v>1</v>
      </c>
    </row>
    <row r="39" ht="17.4" spans="1:5">
      <c r="A39" s="2">
        <v>10285</v>
      </c>
      <c r="B39" s="2">
        <v>63</v>
      </c>
      <c r="C39" s="2">
        <v>1</v>
      </c>
      <c r="D39" s="5">
        <v>35297</v>
      </c>
      <c r="E39" s="2">
        <v>2</v>
      </c>
    </row>
    <row r="40" ht="17.4" spans="1:5">
      <c r="A40" s="2">
        <v>10286</v>
      </c>
      <c r="B40" s="2">
        <v>63</v>
      </c>
      <c r="C40" s="2">
        <v>8</v>
      </c>
      <c r="D40" s="5">
        <v>35298</v>
      </c>
      <c r="E40" s="2">
        <v>3</v>
      </c>
    </row>
    <row r="41" ht="17.4" spans="1:5">
      <c r="A41" s="2">
        <v>10287</v>
      </c>
      <c r="B41" s="2">
        <v>67</v>
      </c>
      <c r="C41" s="2">
        <v>8</v>
      </c>
      <c r="D41" s="5">
        <v>35299</v>
      </c>
      <c r="E41" s="2">
        <v>3</v>
      </c>
    </row>
    <row r="42" ht="17.4" spans="1:5">
      <c r="A42" s="2">
        <v>10288</v>
      </c>
      <c r="B42" s="2">
        <v>66</v>
      </c>
      <c r="C42" s="2">
        <v>4</v>
      </c>
      <c r="D42" s="5">
        <v>35300</v>
      </c>
      <c r="E42" s="2">
        <v>1</v>
      </c>
    </row>
    <row r="43" ht="17.4" spans="1:5">
      <c r="A43" s="2">
        <v>10289</v>
      </c>
      <c r="B43" s="2">
        <v>11</v>
      </c>
      <c r="C43" s="2">
        <v>7</v>
      </c>
      <c r="D43" s="5">
        <v>35303</v>
      </c>
      <c r="E43" s="2">
        <v>3</v>
      </c>
    </row>
    <row r="44" ht="17.4" spans="1:5">
      <c r="A44" s="2">
        <v>10290</v>
      </c>
      <c r="B44" s="2">
        <v>15</v>
      </c>
      <c r="C44" s="2">
        <v>8</v>
      </c>
      <c r="D44" s="5">
        <v>35304</v>
      </c>
      <c r="E44" s="2">
        <v>1</v>
      </c>
    </row>
    <row r="45" ht="17.4" spans="1:5">
      <c r="A45" s="2">
        <v>10291</v>
      </c>
      <c r="B45" s="2">
        <v>61</v>
      </c>
      <c r="C45" s="2">
        <v>6</v>
      </c>
      <c r="D45" s="5">
        <v>35304</v>
      </c>
      <c r="E45" s="2">
        <v>2</v>
      </c>
    </row>
    <row r="46" ht="17.4" spans="1:5">
      <c r="A46" s="2">
        <v>10292</v>
      </c>
      <c r="B46" s="2">
        <v>81</v>
      </c>
      <c r="C46" s="2">
        <v>1</v>
      </c>
      <c r="D46" s="5">
        <v>35305</v>
      </c>
      <c r="E46" s="2">
        <v>2</v>
      </c>
    </row>
    <row r="47" ht="17.4" spans="1:5">
      <c r="A47" s="2">
        <v>10293</v>
      </c>
      <c r="B47" s="2">
        <v>80</v>
      </c>
      <c r="C47" s="2">
        <v>1</v>
      </c>
      <c r="D47" s="5">
        <v>35306</v>
      </c>
      <c r="E47" s="2">
        <v>3</v>
      </c>
    </row>
    <row r="48" ht="17.4" spans="1:5">
      <c r="A48" s="2">
        <v>10294</v>
      </c>
      <c r="B48" s="2">
        <v>65</v>
      </c>
      <c r="C48" s="2">
        <v>4</v>
      </c>
      <c r="D48" s="5">
        <v>35307</v>
      </c>
      <c r="E48" s="2">
        <v>2</v>
      </c>
    </row>
    <row r="49" ht="17.4" spans="1:5">
      <c r="A49" s="2">
        <v>10295</v>
      </c>
      <c r="B49" s="2">
        <v>85</v>
      </c>
      <c r="C49" s="2">
        <v>2</v>
      </c>
      <c r="D49" s="5">
        <v>35310</v>
      </c>
      <c r="E49" s="2">
        <v>2</v>
      </c>
    </row>
    <row r="50" ht="17.4" spans="1:5">
      <c r="A50" s="2">
        <v>10296</v>
      </c>
      <c r="B50" s="2">
        <v>46</v>
      </c>
      <c r="C50" s="2">
        <v>6</v>
      </c>
      <c r="D50" s="5">
        <v>35311</v>
      </c>
      <c r="E50" s="2">
        <v>1</v>
      </c>
    </row>
    <row r="51" ht="17.4" spans="1:5">
      <c r="A51" s="2">
        <v>10297</v>
      </c>
      <c r="B51" s="2">
        <v>7</v>
      </c>
      <c r="C51" s="2">
        <v>5</v>
      </c>
      <c r="D51" s="5">
        <v>35312</v>
      </c>
      <c r="E51" s="2">
        <v>2</v>
      </c>
    </row>
    <row r="52" ht="17.4" spans="1:5">
      <c r="A52" s="2">
        <v>10298</v>
      </c>
      <c r="B52" s="2">
        <v>37</v>
      </c>
      <c r="C52" s="2">
        <v>6</v>
      </c>
      <c r="D52" s="5">
        <v>35313</v>
      </c>
      <c r="E52" s="2">
        <v>2</v>
      </c>
    </row>
    <row r="53" ht="17.4" spans="1:5">
      <c r="A53" s="2">
        <v>10299</v>
      </c>
      <c r="B53" s="2">
        <v>67</v>
      </c>
      <c r="C53" s="2">
        <v>4</v>
      </c>
      <c r="D53" s="5">
        <v>35314</v>
      </c>
      <c r="E53" s="2">
        <v>2</v>
      </c>
    </row>
    <row r="54" ht="17.4" spans="1:5">
      <c r="A54" s="2">
        <v>10300</v>
      </c>
      <c r="B54" s="2">
        <v>49</v>
      </c>
      <c r="C54" s="2">
        <v>2</v>
      </c>
      <c r="D54" s="5">
        <v>35317</v>
      </c>
      <c r="E54" s="2">
        <v>2</v>
      </c>
    </row>
    <row r="55" ht="17.4" spans="1:5">
      <c r="A55" s="2">
        <v>10301</v>
      </c>
      <c r="B55" s="2">
        <v>86</v>
      </c>
      <c r="C55" s="2">
        <v>8</v>
      </c>
      <c r="D55" s="5">
        <v>35317</v>
      </c>
      <c r="E55" s="2">
        <v>2</v>
      </c>
    </row>
    <row r="56" ht="17.4" spans="1:5">
      <c r="A56" s="2">
        <v>10302</v>
      </c>
      <c r="B56" s="2">
        <v>76</v>
      </c>
      <c r="C56" s="2">
        <v>4</v>
      </c>
      <c r="D56" s="5">
        <v>35318</v>
      </c>
      <c r="E56" s="2">
        <v>2</v>
      </c>
    </row>
    <row r="57" ht="17.4" spans="1:5">
      <c r="A57" s="2">
        <v>10303</v>
      </c>
      <c r="B57" s="2">
        <v>30</v>
      </c>
      <c r="C57" s="2">
        <v>7</v>
      </c>
      <c r="D57" s="5">
        <v>35319</v>
      </c>
      <c r="E57" s="2">
        <v>2</v>
      </c>
    </row>
    <row r="58" ht="17.4" spans="1:5">
      <c r="A58" s="2">
        <v>10304</v>
      </c>
      <c r="B58" s="2">
        <v>80</v>
      </c>
      <c r="C58" s="2">
        <v>1</v>
      </c>
      <c r="D58" s="5">
        <v>35320</v>
      </c>
      <c r="E58" s="2">
        <v>2</v>
      </c>
    </row>
    <row r="59" ht="17.4" spans="1:5">
      <c r="A59" s="2">
        <v>10305</v>
      </c>
      <c r="B59" s="2">
        <v>55</v>
      </c>
      <c r="C59" s="2">
        <v>8</v>
      </c>
      <c r="D59" s="5">
        <v>35321</v>
      </c>
      <c r="E59" s="2">
        <v>3</v>
      </c>
    </row>
    <row r="60" ht="17.4" spans="1:5">
      <c r="A60" s="2">
        <v>10306</v>
      </c>
      <c r="B60" s="2">
        <v>69</v>
      </c>
      <c r="C60" s="2">
        <v>1</v>
      </c>
      <c r="D60" s="5">
        <v>35324</v>
      </c>
      <c r="E60" s="2">
        <v>3</v>
      </c>
    </row>
    <row r="61" ht="17.4" spans="1:5">
      <c r="A61" s="2">
        <v>10307</v>
      </c>
      <c r="B61" s="2">
        <v>48</v>
      </c>
      <c r="C61" s="2">
        <v>2</v>
      </c>
      <c r="D61" s="5">
        <v>35325</v>
      </c>
      <c r="E61" s="2">
        <v>2</v>
      </c>
    </row>
    <row r="62" ht="17.4" spans="1:5">
      <c r="A62" s="2">
        <v>10308</v>
      </c>
      <c r="B62" s="2">
        <v>2</v>
      </c>
      <c r="C62" s="2">
        <v>7</v>
      </c>
      <c r="D62" s="5">
        <v>35326</v>
      </c>
      <c r="E62" s="2">
        <v>3</v>
      </c>
    </row>
    <row r="63" ht="17.4" spans="1:5">
      <c r="A63" s="2">
        <v>10309</v>
      </c>
      <c r="B63" s="2">
        <v>37</v>
      </c>
      <c r="C63" s="2">
        <v>3</v>
      </c>
      <c r="D63" s="5">
        <v>35327</v>
      </c>
      <c r="E63" s="2">
        <v>1</v>
      </c>
    </row>
    <row r="64" ht="17.4" spans="1:5">
      <c r="A64" s="2">
        <v>10310</v>
      </c>
      <c r="B64" s="2">
        <v>77</v>
      </c>
      <c r="C64" s="2">
        <v>8</v>
      </c>
      <c r="D64" s="5">
        <v>35328</v>
      </c>
      <c r="E64" s="2">
        <v>2</v>
      </c>
    </row>
    <row r="65" ht="17.4" spans="1:5">
      <c r="A65" s="2">
        <v>10311</v>
      </c>
      <c r="B65" s="2">
        <v>18</v>
      </c>
      <c r="C65" s="2">
        <v>1</v>
      </c>
      <c r="D65" s="5">
        <v>35328</v>
      </c>
      <c r="E65" s="2">
        <v>3</v>
      </c>
    </row>
    <row r="66" ht="17.4" spans="1:5">
      <c r="A66" s="2">
        <v>10312</v>
      </c>
      <c r="B66" s="2">
        <v>86</v>
      </c>
      <c r="C66" s="2">
        <v>2</v>
      </c>
      <c r="D66" s="5">
        <v>35331</v>
      </c>
      <c r="E66" s="2">
        <v>2</v>
      </c>
    </row>
    <row r="67" ht="17.4" spans="1:5">
      <c r="A67" s="2">
        <v>10313</v>
      </c>
      <c r="B67" s="2">
        <v>63</v>
      </c>
      <c r="C67" s="2">
        <v>2</v>
      </c>
      <c r="D67" s="5">
        <v>35332</v>
      </c>
      <c r="E67" s="2">
        <v>2</v>
      </c>
    </row>
    <row r="68" ht="17.4" spans="1:5">
      <c r="A68" s="2">
        <v>10314</v>
      </c>
      <c r="B68" s="2">
        <v>65</v>
      </c>
      <c r="C68" s="2">
        <v>1</v>
      </c>
      <c r="D68" s="5">
        <v>35333</v>
      </c>
      <c r="E68" s="2">
        <v>2</v>
      </c>
    </row>
    <row r="69" ht="17.4" spans="1:5">
      <c r="A69" s="2">
        <v>10315</v>
      </c>
      <c r="B69" s="2">
        <v>38</v>
      </c>
      <c r="C69" s="2">
        <v>4</v>
      </c>
      <c r="D69" s="5">
        <v>35334</v>
      </c>
      <c r="E69" s="2">
        <v>2</v>
      </c>
    </row>
    <row r="70" ht="17.4" spans="1:5">
      <c r="A70" s="2">
        <v>10316</v>
      </c>
      <c r="B70" s="2">
        <v>65</v>
      </c>
      <c r="C70" s="2">
        <v>1</v>
      </c>
      <c r="D70" s="5">
        <v>35335</v>
      </c>
      <c r="E70" s="2">
        <v>3</v>
      </c>
    </row>
    <row r="71" ht="17.4" spans="1:5">
      <c r="A71" s="2">
        <v>10317</v>
      </c>
      <c r="B71" s="2">
        <v>48</v>
      </c>
      <c r="C71" s="2">
        <v>6</v>
      </c>
      <c r="D71" s="5">
        <v>35338</v>
      </c>
      <c r="E71" s="2">
        <v>1</v>
      </c>
    </row>
    <row r="72" ht="17.4" spans="1:5">
      <c r="A72" s="2">
        <v>10318</v>
      </c>
      <c r="B72" s="2">
        <v>38</v>
      </c>
      <c r="C72" s="2">
        <v>8</v>
      </c>
      <c r="D72" s="5">
        <v>35339</v>
      </c>
      <c r="E72" s="2">
        <v>2</v>
      </c>
    </row>
    <row r="73" ht="17.4" spans="1:5">
      <c r="A73" s="2">
        <v>10319</v>
      </c>
      <c r="B73" s="2">
        <v>80</v>
      </c>
      <c r="C73" s="2">
        <v>7</v>
      </c>
      <c r="D73" s="5">
        <v>35340</v>
      </c>
      <c r="E73" s="2">
        <v>3</v>
      </c>
    </row>
    <row r="74" ht="17.4" spans="1:5">
      <c r="A74" s="2">
        <v>10320</v>
      </c>
      <c r="B74" s="2">
        <v>87</v>
      </c>
      <c r="C74" s="2">
        <v>5</v>
      </c>
      <c r="D74" s="5">
        <v>35341</v>
      </c>
      <c r="E74" s="2">
        <v>3</v>
      </c>
    </row>
    <row r="75" ht="17.4" spans="1:5">
      <c r="A75" s="2">
        <v>10321</v>
      </c>
      <c r="B75" s="2">
        <v>38</v>
      </c>
      <c r="C75" s="2">
        <v>3</v>
      </c>
      <c r="D75" s="5">
        <v>35341</v>
      </c>
      <c r="E75" s="2">
        <v>2</v>
      </c>
    </row>
    <row r="76" ht="17.4" spans="1:5">
      <c r="A76" s="2">
        <v>10322</v>
      </c>
      <c r="B76" s="2">
        <v>58</v>
      </c>
      <c r="C76" s="2">
        <v>7</v>
      </c>
      <c r="D76" s="5">
        <v>35342</v>
      </c>
      <c r="E76" s="2">
        <v>3</v>
      </c>
    </row>
    <row r="77" ht="17.4" spans="1:5">
      <c r="A77" s="2">
        <v>10323</v>
      </c>
      <c r="B77" s="2">
        <v>39</v>
      </c>
      <c r="C77" s="2">
        <v>4</v>
      </c>
      <c r="D77" s="5">
        <v>35345</v>
      </c>
      <c r="E77" s="2">
        <v>1</v>
      </c>
    </row>
    <row r="78" ht="17.4" spans="1:5">
      <c r="A78" s="2">
        <v>10324</v>
      </c>
      <c r="B78" s="2">
        <v>71</v>
      </c>
      <c r="C78" s="2">
        <v>9</v>
      </c>
      <c r="D78" s="5">
        <v>35346</v>
      </c>
      <c r="E78" s="2">
        <v>1</v>
      </c>
    </row>
    <row r="79" ht="17.4" spans="1:5">
      <c r="A79" s="2">
        <v>10325</v>
      </c>
      <c r="B79" s="2">
        <v>39</v>
      </c>
      <c r="C79" s="2">
        <v>1</v>
      </c>
      <c r="D79" s="5">
        <v>35347</v>
      </c>
      <c r="E79" s="2">
        <v>3</v>
      </c>
    </row>
    <row r="80" ht="17.4" spans="1:5">
      <c r="A80" s="2">
        <v>10326</v>
      </c>
      <c r="B80" s="2">
        <v>8</v>
      </c>
      <c r="C80" s="2">
        <v>4</v>
      </c>
      <c r="D80" s="5">
        <v>35348</v>
      </c>
      <c r="E80" s="2">
        <v>2</v>
      </c>
    </row>
    <row r="81" ht="17.4" spans="1:5">
      <c r="A81" s="2">
        <v>10327</v>
      </c>
      <c r="B81" s="2">
        <v>24</v>
      </c>
      <c r="C81" s="2">
        <v>2</v>
      </c>
      <c r="D81" s="5">
        <v>35349</v>
      </c>
      <c r="E81" s="2">
        <v>1</v>
      </c>
    </row>
    <row r="82" ht="17.4" spans="1:5">
      <c r="A82" s="2">
        <v>10328</v>
      </c>
      <c r="B82" s="2">
        <v>28</v>
      </c>
      <c r="C82" s="2">
        <v>4</v>
      </c>
      <c r="D82" s="5">
        <v>35352</v>
      </c>
      <c r="E82" s="2">
        <v>3</v>
      </c>
    </row>
    <row r="83" ht="17.4" spans="1:5">
      <c r="A83" s="2">
        <v>10329</v>
      </c>
      <c r="B83" s="2">
        <v>75</v>
      </c>
      <c r="C83" s="2">
        <v>4</v>
      </c>
      <c r="D83" s="5">
        <v>35353</v>
      </c>
      <c r="E83" s="2">
        <v>2</v>
      </c>
    </row>
    <row r="84" ht="17.4" spans="1:5">
      <c r="A84" s="2">
        <v>10330</v>
      </c>
      <c r="B84" s="2">
        <v>46</v>
      </c>
      <c r="C84" s="2">
        <v>3</v>
      </c>
      <c r="D84" s="5">
        <v>35354</v>
      </c>
      <c r="E84" s="2">
        <v>1</v>
      </c>
    </row>
    <row r="85" ht="17.4" spans="1:5">
      <c r="A85" s="2">
        <v>10331</v>
      </c>
      <c r="B85" s="2">
        <v>9</v>
      </c>
      <c r="C85" s="2">
        <v>9</v>
      </c>
      <c r="D85" s="5">
        <v>35354</v>
      </c>
      <c r="E85" s="2">
        <v>1</v>
      </c>
    </row>
    <row r="86" ht="17.4" spans="1:5">
      <c r="A86" s="2">
        <v>10332</v>
      </c>
      <c r="B86" s="2">
        <v>51</v>
      </c>
      <c r="C86" s="2">
        <v>3</v>
      </c>
      <c r="D86" s="5">
        <v>35355</v>
      </c>
      <c r="E86" s="2">
        <v>2</v>
      </c>
    </row>
    <row r="87" ht="17.4" spans="1:5">
      <c r="A87" s="2">
        <v>10333</v>
      </c>
      <c r="B87" s="2">
        <v>87</v>
      </c>
      <c r="C87" s="2">
        <v>5</v>
      </c>
      <c r="D87" s="5">
        <v>35356</v>
      </c>
      <c r="E87" s="2">
        <v>3</v>
      </c>
    </row>
    <row r="88" ht="17.4" spans="1:5">
      <c r="A88" s="2">
        <v>10334</v>
      </c>
      <c r="B88" s="2">
        <v>84</v>
      </c>
      <c r="C88" s="2">
        <v>8</v>
      </c>
      <c r="D88" s="5">
        <v>35359</v>
      </c>
      <c r="E88" s="2">
        <v>2</v>
      </c>
    </row>
    <row r="89" ht="17.4" spans="1:5">
      <c r="A89" s="2">
        <v>10335</v>
      </c>
      <c r="B89" s="2">
        <v>37</v>
      </c>
      <c r="C89" s="2">
        <v>7</v>
      </c>
      <c r="D89" s="5">
        <v>35360</v>
      </c>
      <c r="E89" s="2">
        <v>2</v>
      </c>
    </row>
    <row r="90" ht="17.4" spans="1:5">
      <c r="A90" s="2">
        <v>10336</v>
      </c>
      <c r="B90" s="2">
        <v>60</v>
      </c>
      <c r="C90" s="2">
        <v>7</v>
      </c>
      <c r="D90" s="5">
        <v>35361</v>
      </c>
      <c r="E90" s="2">
        <v>2</v>
      </c>
    </row>
    <row r="91" ht="17.4" spans="1:5">
      <c r="A91" s="2">
        <v>10337</v>
      </c>
      <c r="B91" s="2">
        <v>25</v>
      </c>
      <c r="C91" s="2">
        <v>4</v>
      </c>
      <c r="D91" s="5">
        <v>35362</v>
      </c>
      <c r="E91" s="2">
        <v>3</v>
      </c>
    </row>
    <row r="92" ht="17.4" spans="1:5">
      <c r="A92" s="2">
        <v>10338</v>
      </c>
      <c r="B92" s="2">
        <v>55</v>
      </c>
      <c r="C92" s="2">
        <v>4</v>
      </c>
      <c r="D92" s="5">
        <v>35363</v>
      </c>
      <c r="E92" s="2">
        <v>3</v>
      </c>
    </row>
    <row r="93" ht="17.4" spans="1:5">
      <c r="A93" s="2">
        <v>10339</v>
      </c>
      <c r="B93" s="2">
        <v>51</v>
      </c>
      <c r="C93" s="2">
        <v>2</v>
      </c>
      <c r="D93" s="5">
        <v>35366</v>
      </c>
      <c r="E93" s="2">
        <v>2</v>
      </c>
    </row>
    <row r="94" ht="17.4" spans="1:5">
      <c r="A94" s="2">
        <v>10340</v>
      </c>
      <c r="B94" s="2">
        <v>9</v>
      </c>
      <c r="C94" s="2">
        <v>1</v>
      </c>
      <c r="D94" s="5">
        <v>35367</v>
      </c>
      <c r="E94" s="2">
        <v>3</v>
      </c>
    </row>
    <row r="95" ht="17.4" spans="1:5">
      <c r="A95" s="2">
        <v>10341</v>
      </c>
      <c r="B95" s="2">
        <v>73</v>
      </c>
      <c r="C95" s="2">
        <v>7</v>
      </c>
      <c r="D95" s="5">
        <v>35367</v>
      </c>
      <c r="E95" s="2">
        <v>3</v>
      </c>
    </row>
    <row r="96" ht="17.4" spans="1:5">
      <c r="A96" s="2">
        <v>10342</v>
      </c>
      <c r="B96" s="2">
        <v>25</v>
      </c>
      <c r="C96" s="2">
        <v>4</v>
      </c>
      <c r="D96" s="5">
        <v>35368</v>
      </c>
      <c r="E96" s="2">
        <v>2</v>
      </c>
    </row>
    <row r="97" ht="17.4" spans="1:5">
      <c r="A97" s="2">
        <v>10343</v>
      </c>
      <c r="B97" s="2">
        <v>44</v>
      </c>
      <c r="C97" s="2">
        <v>4</v>
      </c>
      <c r="D97" s="5">
        <v>35369</v>
      </c>
      <c r="E97" s="2">
        <v>1</v>
      </c>
    </row>
    <row r="98" ht="17.4" spans="1:5">
      <c r="A98" s="2">
        <v>10344</v>
      </c>
      <c r="B98" s="2">
        <v>89</v>
      </c>
      <c r="C98" s="2">
        <v>4</v>
      </c>
      <c r="D98" s="5">
        <v>35370</v>
      </c>
      <c r="E98" s="2">
        <v>2</v>
      </c>
    </row>
    <row r="99" ht="17.4" spans="1:5">
      <c r="A99" s="2">
        <v>10345</v>
      </c>
      <c r="B99" s="2">
        <v>63</v>
      </c>
      <c r="C99" s="2">
        <v>2</v>
      </c>
      <c r="D99" s="5">
        <v>35373</v>
      </c>
      <c r="E99" s="2">
        <v>2</v>
      </c>
    </row>
    <row r="100" ht="17.4" spans="1:5">
      <c r="A100" s="2">
        <v>10346</v>
      </c>
      <c r="B100" s="2">
        <v>65</v>
      </c>
      <c r="C100" s="2">
        <v>3</v>
      </c>
      <c r="D100" s="5">
        <v>35374</v>
      </c>
      <c r="E100" s="2">
        <v>3</v>
      </c>
    </row>
    <row r="101" ht="17.4" spans="1:5">
      <c r="A101" s="2">
        <v>10347</v>
      </c>
      <c r="B101" s="2">
        <v>21</v>
      </c>
      <c r="C101" s="2">
        <v>4</v>
      </c>
      <c r="D101" s="5">
        <v>35375</v>
      </c>
      <c r="E101" s="2">
        <v>3</v>
      </c>
    </row>
    <row r="102" ht="17.4" spans="1:5">
      <c r="A102" s="2">
        <v>10348</v>
      </c>
      <c r="B102" s="2">
        <v>86</v>
      </c>
      <c r="C102" s="2">
        <v>4</v>
      </c>
      <c r="D102" s="5">
        <v>35376</v>
      </c>
      <c r="E102" s="2">
        <v>2</v>
      </c>
    </row>
    <row r="103" ht="17.4" spans="1:5">
      <c r="A103" s="2">
        <v>10349</v>
      </c>
      <c r="B103" s="2">
        <v>75</v>
      </c>
      <c r="C103" s="2">
        <v>7</v>
      </c>
      <c r="D103" s="5">
        <v>35377</v>
      </c>
      <c r="E103" s="2">
        <v>1</v>
      </c>
    </row>
    <row r="104" ht="17.4" spans="1:5">
      <c r="A104" s="2">
        <v>10350</v>
      </c>
      <c r="B104" s="2">
        <v>41</v>
      </c>
      <c r="C104" s="2">
        <v>6</v>
      </c>
      <c r="D104" s="5">
        <v>35380</v>
      </c>
      <c r="E104" s="2">
        <v>2</v>
      </c>
    </row>
    <row r="105" ht="17.4" spans="1:5">
      <c r="A105" s="2">
        <v>10351</v>
      </c>
      <c r="B105" s="2">
        <v>20</v>
      </c>
      <c r="C105" s="2">
        <v>1</v>
      </c>
      <c r="D105" s="5">
        <v>35380</v>
      </c>
      <c r="E105" s="2">
        <v>1</v>
      </c>
    </row>
    <row r="106" ht="17.4" spans="1:5">
      <c r="A106" s="2">
        <v>10352</v>
      </c>
      <c r="B106" s="2">
        <v>28</v>
      </c>
      <c r="C106" s="2">
        <v>3</v>
      </c>
      <c r="D106" s="5">
        <v>35381</v>
      </c>
      <c r="E106" s="2">
        <v>3</v>
      </c>
    </row>
    <row r="107" ht="17.4" spans="1:5">
      <c r="A107" s="2">
        <v>10353</v>
      </c>
      <c r="B107" s="2">
        <v>59</v>
      </c>
      <c r="C107" s="2">
        <v>7</v>
      </c>
      <c r="D107" s="5">
        <v>35382</v>
      </c>
      <c r="E107" s="2">
        <v>3</v>
      </c>
    </row>
    <row r="108" ht="17.4" spans="1:5">
      <c r="A108" s="2">
        <v>10354</v>
      </c>
      <c r="B108" s="2">
        <v>58</v>
      </c>
      <c r="C108" s="2">
        <v>8</v>
      </c>
      <c r="D108" s="5">
        <v>35383</v>
      </c>
      <c r="E108" s="2">
        <v>3</v>
      </c>
    </row>
    <row r="109" ht="17.4" spans="1:5">
      <c r="A109" s="2">
        <v>10355</v>
      </c>
      <c r="B109" s="2">
        <v>4</v>
      </c>
      <c r="C109" s="2">
        <v>6</v>
      </c>
      <c r="D109" s="5">
        <v>35384</v>
      </c>
      <c r="E109" s="2">
        <v>1</v>
      </c>
    </row>
    <row r="110" ht="17.4" spans="1:5">
      <c r="A110" s="2">
        <v>10356</v>
      </c>
      <c r="B110" s="2">
        <v>86</v>
      </c>
      <c r="C110" s="2">
        <v>6</v>
      </c>
      <c r="D110" s="5">
        <v>35387</v>
      </c>
      <c r="E110" s="2">
        <v>2</v>
      </c>
    </row>
    <row r="111" ht="17.4" spans="1:5">
      <c r="A111" s="2">
        <v>10357</v>
      </c>
      <c r="B111" s="2">
        <v>46</v>
      </c>
      <c r="C111" s="2">
        <v>1</v>
      </c>
      <c r="D111" s="5">
        <v>35388</v>
      </c>
      <c r="E111" s="2">
        <v>3</v>
      </c>
    </row>
    <row r="112" ht="17.4" spans="1:5">
      <c r="A112" s="2">
        <v>10358</v>
      </c>
      <c r="B112" s="2">
        <v>41</v>
      </c>
      <c r="C112" s="2">
        <v>5</v>
      </c>
      <c r="D112" s="5">
        <v>35389</v>
      </c>
      <c r="E112" s="2">
        <v>1</v>
      </c>
    </row>
    <row r="113" ht="17.4" spans="1:5">
      <c r="A113" s="2">
        <v>10359</v>
      </c>
      <c r="B113" s="2">
        <v>72</v>
      </c>
      <c r="C113" s="2">
        <v>5</v>
      </c>
      <c r="D113" s="5">
        <v>35390</v>
      </c>
      <c r="E113" s="2">
        <v>3</v>
      </c>
    </row>
    <row r="114" ht="17.4" spans="1:5">
      <c r="A114" s="2">
        <v>10360</v>
      </c>
      <c r="B114" s="2">
        <v>7</v>
      </c>
      <c r="C114" s="2">
        <v>4</v>
      </c>
      <c r="D114" s="5">
        <v>35391</v>
      </c>
      <c r="E114" s="2">
        <v>3</v>
      </c>
    </row>
    <row r="115" ht="17.4" spans="1:5">
      <c r="A115" s="2">
        <v>10361</v>
      </c>
      <c r="B115" s="2">
        <v>63</v>
      </c>
      <c r="C115" s="2">
        <v>1</v>
      </c>
      <c r="D115" s="5">
        <v>35391</v>
      </c>
      <c r="E115" s="2">
        <v>2</v>
      </c>
    </row>
    <row r="116" ht="17.4" spans="1:5">
      <c r="A116" s="2">
        <v>10362</v>
      </c>
      <c r="B116" s="2">
        <v>9</v>
      </c>
      <c r="C116" s="2">
        <v>3</v>
      </c>
      <c r="D116" s="5">
        <v>35394</v>
      </c>
      <c r="E116" s="2">
        <v>1</v>
      </c>
    </row>
    <row r="117" ht="17.4" spans="1:5">
      <c r="A117" s="2">
        <v>10363</v>
      </c>
      <c r="B117" s="2">
        <v>17</v>
      </c>
      <c r="C117" s="2">
        <v>4</v>
      </c>
      <c r="D117" s="5">
        <v>35395</v>
      </c>
      <c r="E117" s="2">
        <v>3</v>
      </c>
    </row>
    <row r="118" ht="17.4" spans="1:5">
      <c r="A118" s="2">
        <v>10364</v>
      </c>
      <c r="B118" s="2">
        <v>19</v>
      </c>
      <c r="C118" s="2">
        <v>1</v>
      </c>
      <c r="D118" s="5">
        <v>35395</v>
      </c>
      <c r="E118" s="2">
        <v>1</v>
      </c>
    </row>
    <row r="119" ht="17.4" spans="1:5">
      <c r="A119" s="2">
        <v>10365</v>
      </c>
      <c r="B119" s="2">
        <v>3</v>
      </c>
      <c r="C119" s="2">
        <v>3</v>
      </c>
      <c r="D119" s="5">
        <v>35396</v>
      </c>
      <c r="E119" s="2">
        <v>2</v>
      </c>
    </row>
    <row r="120" ht="17.4" spans="1:5">
      <c r="A120" s="2">
        <v>10366</v>
      </c>
      <c r="B120" s="2">
        <v>29</v>
      </c>
      <c r="C120" s="2">
        <v>8</v>
      </c>
      <c r="D120" s="5">
        <v>35397</v>
      </c>
      <c r="E120" s="2">
        <v>2</v>
      </c>
    </row>
    <row r="121" ht="17.4" spans="1:5">
      <c r="A121" s="2">
        <v>10367</v>
      </c>
      <c r="B121" s="2">
        <v>83</v>
      </c>
      <c r="C121" s="2">
        <v>7</v>
      </c>
      <c r="D121" s="5">
        <v>35397</v>
      </c>
      <c r="E121" s="2">
        <v>3</v>
      </c>
    </row>
    <row r="122" ht="17.4" spans="1:5">
      <c r="A122" s="2">
        <v>10368</v>
      </c>
      <c r="B122" s="2">
        <v>20</v>
      </c>
      <c r="C122" s="2">
        <v>2</v>
      </c>
      <c r="D122" s="5">
        <v>35398</v>
      </c>
      <c r="E122" s="2">
        <v>2</v>
      </c>
    </row>
    <row r="123" ht="17.4" spans="1:5">
      <c r="A123" s="2">
        <v>10369</v>
      </c>
      <c r="B123" s="2">
        <v>75</v>
      </c>
      <c r="C123" s="2">
        <v>8</v>
      </c>
      <c r="D123" s="5">
        <v>35401</v>
      </c>
      <c r="E123" s="2">
        <v>2</v>
      </c>
    </row>
    <row r="124" ht="17.4" spans="1:5">
      <c r="A124" s="2">
        <v>10370</v>
      </c>
      <c r="B124" s="2">
        <v>14</v>
      </c>
      <c r="C124" s="2">
        <v>6</v>
      </c>
      <c r="D124" s="5">
        <v>35402</v>
      </c>
      <c r="E124" s="2">
        <v>2</v>
      </c>
    </row>
    <row r="125" ht="17.4" spans="1:5">
      <c r="A125" s="2">
        <v>10371</v>
      </c>
      <c r="B125" s="2">
        <v>41</v>
      </c>
      <c r="C125" s="2">
        <v>1</v>
      </c>
      <c r="D125" s="5">
        <v>35402</v>
      </c>
      <c r="E125" s="2">
        <v>1</v>
      </c>
    </row>
    <row r="126" ht="17.4" spans="1:5">
      <c r="A126" s="2">
        <v>10372</v>
      </c>
      <c r="B126" s="2">
        <v>62</v>
      </c>
      <c r="C126" s="2">
        <v>5</v>
      </c>
      <c r="D126" s="5">
        <v>35403</v>
      </c>
      <c r="E126" s="2">
        <v>2</v>
      </c>
    </row>
    <row r="127" ht="17.4" spans="1:5">
      <c r="A127" s="2">
        <v>10373</v>
      </c>
      <c r="B127" s="2">
        <v>37</v>
      </c>
      <c r="C127" s="2">
        <v>4</v>
      </c>
      <c r="D127" s="5">
        <v>35404</v>
      </c>
      <c r="E127" s="2">
        <v>3</v>
      </c>
    </row>
    <row r="128" ht="17.4" spans="1:5">
      <c r="A128" s="2">
        <v>10374</v>
      </c>
      <c r="B128" s="2">
        <v>91</v>
      </c>
      <c r="C128" s="2">
        <v>1</v>
      </c>
      <c r="D128" s="5">
        <v>35404</v>
      </c>
      <c r="E128" s="2">
        <v>3</v>
      </c>
    </row>
    <row r="129" ht="17.4" spans="1:5">
      <c r="A129" s="2">
        <v>10375</v>
      </c>
      <c r="B129" s="2">
        <v>36</v>
      </c>
      <c r="C129" s="2">
        <v>3</v>
      </c>
      <c r="D129" s="5">
        <v>35405</v>
      </c>
      <c r="E129" s="2">
        <v>2</v>
      </c>
    </row>
    <row r="130" ht="17.4" spans="1:5">
      <c r="A130" s="2">
        <v>10376</v>
      </c>
      <c r="B130" s="2">
        <v>51</v>
      </c>
      <c r="C130" s="2">
        <v>1</v>
      </c>
      <c r="D130" s="5">
        <v>35408</v>
      </c>
      <c r="E130" s="2">
        <v>2</v>
      </c>
    </row>
    <row r="131" ht="17.4" spans="1:5">
      <c r="A131" s="2">
        <v>10377</v>
      </c>
      <c r="B131" s="2">
        <v>72</v>
      </c>
      <c r="C131" s="2">
        <v>1</v>
      </c>
      <c r="D131" s="5">
        <v>35408</v>
      </c>
      <c r="E131" s="2">
        <v>3</v>
      </c>
    </row>
    <row r="132" ht="17.4" spans="1:5">
      <c r="A132" s="2">
        <v>10378</v>
      </c>
      <c r="B132" s="2">
        <v>24</v>
      </c>
      <c r="C132" s="2">
        <v>5</v>
      </c>
      <c r="D132" s="5">
        <v>35409</v>
      </c>
      <c r="E132" s="2">
        <v>3</v>
      </c>
    </row>
    <row r="133" ht="17.4" spans="1:5">
      <c r="A133" s="2">
        <v>10379</v>
      </c>
      <c r="B133" s="2">
        <v>61</v>
      </c>
      <c r="C133" s="2">
        <v>2</v>
      </c>
      <c r="D133" s="5">
        <v>35410</v>
      </c>
      <c r="E133" s="2">
        <v>1</v>
      </c>
    </row>
    <row r="134" ht="17.4" spans="1:5">
      <c r="A134" s="2">
        <v>10380</v>
      </c>
      <c r="B134" s="2">
        <v>37</v>
      </c>
      <c r="C134" s="2">
        <v>8</v>
      </c>
      <c r="D134" s="5">
        <v>35411</v>
      </c>
      <c r="E134" s="2">
        <v>3</v>
      </c>
    </row>
    <row r="135" ht="17.4" spans="1:5">
      <c r="A135" s="2">
        <v>10381</v>
      </c>
      <c r="B135" s="2">
        <v>46</v>
      </c>
      <c r="C135" s="2">
        <v>3</v>
      </c>
      <c r="D135" s="5">
        <v>35411</v>
      </c>
      <c r="E135" s="2">
        <v>3</v>
      </c>
    </row>
    <row r="136" ht="17.4" spans="1:5">
      <c r="A136" s="2">
        <v>10382</v>
      </c>
      <c r="B136" s="2">
        <v>20</v>
      </c>
      <c r="C136" s="2">
        <v>4</v>
      </c>
      <c r="D136" s="5">
        <v>35412</v>
      </c>
      <c r="E136" s="2">
        <v>1</v>
      </c>
    </row>
    <row r="137" ht="17.4" spans="1:5">
      <c r="A137" s="2">
        <v>10383</v>
      </c>
      <c r="B137" s="2">
        <v>4</v>
      </c>
      <c r="C137" s="2">
        <v>8</v>
      </c>
      <c r="D137" s="5">
        <v>35415</v>
      </c>
      <c r="E137" s="2">
        <v>3</v>
      </c>
    </row>
    <row r="138" ht="17.4" spans="1:5">
      <c r="A138" s="2">
        <v>10384</v>
      </c>
      <c r="B138" s="2">
        <v>5</v>
      </c>
      <c r="C138" s="2">
        <v>3</v>
      </c>
      <c r="D138" s="5">
        <v>35415</v>
      </c>
      <c r="E138" s="2">
        <v>3</v>
      </c>
    </row>
    <row r="139" ht="17.4" spans="1:5">
      <c r="A139" s="2">
        <v>10385</v>
      </c>
      <c r="B139" s="2">
        <v>75</v>
      </c>
      <c r="C139" s="2">
        <v>1</v>
      </c>
      <c r="D139" s="5">
        <v>35416</v>
      </c>
      <c r="E139" s="2">
        <v>2</v>
      </c>
    </row>
    <row r="140" ht="17.4" spans="1:5">
      <c r="A140" s="2">
        <v>10386</v>
      </c>
      <c r="B140" s="2">
        <v>21</v>
      </c>
      <c r="C140" s="2">
        <v>9</v>
      </c>
      <c r="D140" s="5">
        <v>35417</v>
      </c>
      <c r="E140" s="2">
        <v>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showGridLines="0" workbookViewId="0">
      <pane xSplit="4" ySplit="1" topLeftCell="E2" activePane="bottomRight" state="frozen"/>
      <selection/>
      <selection pane="topRight"/>
      <selection pane="bottomLeft"/>
      <selection pane="bottomRight" activeCell="F39" sqref="F39"/>
    </sheetView>
  </sheetViews>
  <sheetFormatPr defaultColWidth="11" defaultRowHeight="15.6" outlineLevelCol="5"/>
  <cols>
    <col min="1" max="1" width="15" customWidth="1"/>
    <col min="2" max="2" width="39.875" customWidth="1"/>
    <col min="3" max="3" width="15.875" customWidth="1"/>
    <col min="4" max="4" width="16.625" customWidth="1"/>
    <col min="5" max="5" width="24.625" customWidth="1"/>
    <col min="6" max="6" width="9" customWidth="1"/>
  </cols>
  <sheetData>
    <row r="1" ht="17.4" spans="1:6">
      <c r="A1" s="1" t="s">
        <v>39</v>
      </c>
      <c r="B1" s="1" t="s">
        <v>40</v>
      </c>
      <c r="C1" s="1" t="s">
        <v>41</v>
      </c>
      <c r="D1" s="1" t="s">
        <v>17</v>
      </c>
      <c r="E1" s="1" t="s">
        <v>43</v>
      </c>
      <c r="F1" s="1" t="s">
        <v>45</v>
      </c>
    </row>
    <row r="2" ht="17.4" spans="1:6">
      <c r="A2" s="2">
        <v>1</v>
      </c>
      <c r="B2" s="2" t="s">
        <v>515</v>
      </c>
      <c r="C2" s="2">
        <v>1</v>
      </c>
      <c r="D2" s="2">
        <v>1</v>
      </c>
      <c r="E2" s="2" t="s">
        <v>516</v>
      </c>
      <c r="F2" s="2">
        <v>18</v>
      </c>
    </row>
    <row r="3" ht="17.4" spans="1:6">
      <c r="A3" s="2">
        <v>2</v>
      </c>
      <c r="B3" s="2" t="s">
        <v>517</v>
      </c>
      <c r="C3" s="2">
        <v>1</v>
      </c>
      <c r="D3" s="2">
        <v>1</v>
      </c>
      <c r="E3" s="2" t="s">
        <v>518</v>
      </c>
      <c r="F3" s="2">
        <v>19</v>
      </c>
    </row>
    <row r="4" ht="17.4" spans="1:6">
      <c r="A4" s="2">
        <v>3</v>
      </c>
      <c r="B4" s="2" t="s">
        <v>519</v>
      </c>
      <c r="C4" s="2">
        <v>1</v>
      </c>
      <c r="D4" s="2">
        <v>2</v>
      </c>
      <c r="E4" s="2" t="s">
        <v>520</v>
      </c>
      <c r="F4" s="2">
        <v>10</v>
      </c>
    </row>
    <row r="5" ht="17.4" spans="1:6">
      <c r="A5" s="2">
        <v>4</v>
      </c>
      <c r="B5" s="2" t="s">
        <v>521</v>
      </c>
      <c r="C5" s="2">
        <v>2</v>
      </c>
      <c r="D5" s="2">
        <v>2</v>
      </c>
      <c r="E5" s="2" t="s">
        <v>522</v>
      </c>
      <c r="F5" s="2">
        <v>22</v>
      </c>
    </row>
    <row r="6" ht="17.4" spans="1:6">
      <c r="A6" s="2">
        <v>5</v>
      </c>
      <c r="B6" s="2" t="s">
        <v>523</v>
      </c>
      <c r="C6" s="2">
        <v>2</v>
      </c>
      <c r="D6" s="2">
        <v>2</v>
      </c>
      <c r="E6" s="2" t="s">
        <v>524</v>
      </c>
      <c r="F6" s="2">
        <v>21.35</v>
      </c>
    </row>
    <row r="7" ht="17.4" spans="1:6">
      <c r="A7" s="2">
        <v>6</v>
      </c>
      <c r="B7" s="2" t="s">
        <v>525</v>
      </c>
      <c r="C7" s="2">
        <v>3</v>
      </c>
      <c r="D7" s="2">
        <v>2</v>
      </c>
      <c r="E7" s="2" t="s">
        <v>526</v>
      </c>
      <c r="F7" s="2">
        <v>25</v>
      </c>
    </row>
    <row r="8" ht="17.4" spans="1:6">
      <c r="A8" s="2">
        <v>7</v>
      </c>
      <c r="B8" s="2" t="s">
        <v>527</v>
      </c>
      <c r="C8" s="2">
        <v>3</v>
      </c>
      <c r="D8" s="2">
        <v>7</v>
      </c>
      <c r="E8" s="2" t="s">
        <v>528</v>
      </c>
      <c r="F8" s="2">
        <v>30</v>
      </c>
    </row>
    <row r="9" ht="17.4" spans="1:6">
      <c r="A9" s="2">
        <v>8</v>
      </c>
      <c r="B9" s="2" t="s">
        <v>529</v>
      </c>
      <c r="C9" s="2">
        <v>3</v>
      </c>
      <c r="D9" s="2">
        <v>2</v>
      </c>
      <c r="E9" s="2" t="s">
        <v>530</v>
      </c>
      <c r="F9" s="2">
        <v>40</v>
      </c>
    </row>
    <row r="10" ht="17.4" spans="1:6">
      <c r="A10" s="2">
        <v>9</v>
      </c>
      <c r="B10" s="2" t="s">
        <v>531</v>
      </c>
      <c r="C10" s="2">
        <v>4</v>
      </c>
      <c r="D10" s="2">
        <v>6</v>
      </c>
      <c r="E10" s="2" t="s">
        <v>532</v>
      </c>
      <c r="F10" s="2">
        <v>97</v>
      </c>
    </row>
    <row r="11" ht="17.4" spans="1:6">
      <c r="A11" s="2">
        <v>10</v>
      </c>
      <c r="B11" s="2" t="s">
        <v>533</v>
      </c>
      <c r="C11" s="2">
        <v>4</v>
      </c>
      <c r="D11" s="2">
        <v>8</v>
      </c>
      <c r="E11" s="2" t="s">
        <v>534</v>
      </c>
      <c r="F11" s="2">
        <v>31</v>
      </c>
    </row>
    <row r="12" ht="17.4" spans="1:6">
      <c r="A12" s="2">
        <v>11</v>
      </c>
      <c r="B12" s="2" t="s">
        <v>535</v>
      </c>
      <c r="C12" s="2">
        <v>5</v>
      </c>
      <c r="D12" s="2">
        <v>4</v>
      </c>
      <c r="E12" s="2" t="s">
        <v>536</v>
      </c>
      <c r="F12" s="2">
        <v>21</v>
      </c>
    </row>
    <row r="13" ht="17.4" spans="1:6">
      <c r="A13" s="2">
        <v>12</v>
      </c>
      <c r="B13" s="2" t="s">
        <v>537</v>
      </c>
      <c r="C13" s="2">
        <v>5</v>
      </c>
      <c r="D13" s="2">
        <v>4</v>
      </c>
      <c r="E13" s="2" t="s">
        <v>538</v>
      </c>
      <c r="F13" s="2">
        <v>38</v>
      </c>
    </row>
    <row r="14" ht="17.4" spans="1:6">
      <c r="A14" s="2">
        <v>13</v>
      </c>
      <c r="B14" s="2" t="s">
        <v>539</v>
      </c>
      <c r="C14" s="2">
        <v>6</v>
      </c>
      <c r="D14" s="2">
        <v>8</v>
      </c>
      <c r="E14" s="2" t="s">
        <v>540</v>
      </c>
      <c r="F14" s="2">
        <v>6</v>
      </c>
    </row>
    <row r="15" ht="17.4" spans="1:6">
      <c r="A15" s="2">
        <v>14</v>
      </c>
      <c r="B15" s="2" t="s">
        <v>541</v>
      </c>
      <c r="C15" s="2">
        <v>6</v>
      </c>
      <c r="D15" s="2">
        <v>7</v>
      </c>
      <c r="E15" s="2" t="s">
        <v>542</v>
      </c>
      <c r="F15" s="2">
        <v>23.25</v>
      </c>
    </row>
    <row r="16" ht="17.4" spans="1:6">
      <c r="A16" s="2">
        <v>15</v>
      </c>
      <c r="B16" s="2" t="s">
        <v>543</v>
      </c>
      <c r="C16" s="2">
        <v>6</v>
      </c>
      <c r="D16" s="2">
        <v>2</v>
      </c>
      <c r="E16" s="2" t="s">
        <v>544</v>
      </c>
      <c r="F16" s="2">
        <v>15.5</v>
      </c>
    </row>
    <row r="17" ht="17.4" spans="1:6">
      <c r="A17" s="2">
        <v>16</v>
      </c>
      <c r="B17" s="2" t="s">
        <v>545</v>
      </c>
      <c r="C17" s="2">
        <v>7</v>
      </c>
      <c r="D17" s="2">
        <v>3</v>
      </c>
      <c r="E17" s="2" t="s">
        <v>546</v>
      </c>
      <c r="F17" s="2">
        <v>17.45</v>
      </c>
    </row>
    <row r="18" ht="17.4" spans="1:6">
      <c r="A18" s="2">
        <v>17</v>
      </c>
      <c r="B18" s="2" t="s">
        <v>547</v>
      </c>
      <c r="C18" s="2">
        <v>7</v>
      </c>
      <c r="D18" s="2">
        <v>6</v>
      </c>
      <c r="E18" s="2" t="s">
        <v>548</v>
      </c>
      <c r="F18" s="2">
        <v>39</v>
      </c>
    </row>
    <row r="19" ht="17.4" spans="1:6">
      <c r="A19" s="2">
        <v>18</v>
      </c>
      <c r="B19" s="2" t="s">
        <v>549</v>
      </c>
      <c r="C19" s="2">
        <v>7</v>
      </c>
      <c r="D19" s="2">
        <v>8</v>
      </c>
      <c r="E19" s="2" t="s">
        <v>550</v>
      </c>
      <c r="F19" s="2">
        <v>62.5</v>
      </c>
    </row>
    <row r="20" ht="17.4" spans="1:6">
      <c r="A20" s="2">
        <v>19</v>
      </c>
      <c r="B20" s="2" t="s">
        <v>551</v>
      </c>
      <c r="C20" s="2">
        <v>8</v>
      </c>
      <c r="D20" s="2">
        <v>3</v>
      </c>
      <c r="E20" s="2" t="s">
        <v>552</v>
      </c>
      <c r="F20" s="2">
        <v>9.2</v>
      </c>
    </row>
    <row r="21" ht="17.4" spans="1:6">
      <c r="A21" s="2">
        <v>20</v>
      </c>
      <c r="B21" s="2" t="s">
        <v>553</v>
      </c>
      <c r="C21" s="2">
        <v>8</v>
      </c>
      <c r="D21" s="2">
        <v>3</v>
      </c>
      <c r="E21" s="2" t="s">
        <v>554</v>
      </c>
      <c r="F21" s="2">
        <v>81</v>
      </c>
    </row>
    <row r="22" ht="17.4" spans="1:6">
      <c r="A22" s="2">
        <v>21</v>
      </c>
      <c r="B22" s="2" t="s">
        <v>555</v>
      </c>
      <c r="C22" s="2">
        <v>8</v>
      </c>
      <c r="D22" s="2">
        <v>3</v>
      </c>
      <c r="E22" s="2" t="s">
        <v>556</v>
      </c>
      <c r="F22" s="2">
        <v>10</v>
      </c>
    </row>
    <row r="23" ht="17.4" spans="1:6">
      <c r="A23" s="2">
        <v>22</v>
      </c>
      <c r="B23" s="2" t="s">
        <v>557</v>
      </c>
      <c r="C23" s="2">
        <v>9</v>
      </c>
      <c r="D23" s="2">
        <v>5</v>
      </c>
      <c r="E23" s="2" t="s">
        <v>558</v>
      </c>
      <c r="F23" s="2">
        <v>21</v>
      </c>
    </row>
    <row r="24" ht="17.4" spans="1:6">
      <c r="A24" s="2">
        <v>23</v>
      </c>
      <c r="B24" s="2" t="s">
        <v>559</v>
      </c>
      <c r="C24" s="2">
        <v>9</v>
      </c>
      <c r="D24" s="2">
        <v>5</v>
      </c>
      <c r="E24" s="2" t="s">
        <v>560</v>
      </c>
      <c r="F24" s="2">
        <v>9</v>
      </c>
    </row>
    <row r="25" ht="17.4" spans="1:6">
      <c r="A25" s="2">
        <v>24</v>
      </c>
      <c r="B25" s="2" t="s">
        <v>561</v>
      </c>
      <c r="C25" s="2">
        <v>10</v>
      </c>
      <c r="D25" s="2">
        <v>1</v>
      </c>
      <c r="E25" s="2" t="s">
        <v>562</v>
      </c>
      <c r="F25" s="2">
        <v>4.5</v>
      </c>
    </row>
    <row r="26" ht="17.4" spans="1:6">
      <c r="A26" s="2">
        <v>25</v>
      </c>
      <c r="B26" s="2" t="s">
        <v>563</v>
      </c>
      <c r="C26" s="2">
        <v>11</v>
      </c>
      <c r="D26" s="2">
        <v>3</v>
      </c>
      <c r="E26" s="2" t="s">
        <v>564</v>
      </c>
      <c r="F26" s="2">
        <v>14</v>
      </c>
    </row>
    <row r="27" ht="17.4" spans="1:6">
      <c r="A27" s="2">
        <v>26</v>
      </c>
      <c r="B27" s="2" t="s">
        <v>565</v>
      </c>
      <c r="C27" s="2">
        <v>11</v>
      </c>
      <c r="D27" s="2">
        <v>3</v>
      </c>
      <c r="E27" s="2" t="s">
        <v>566</v>
      </c>
      <c r="F27" s="2">
        <v>31.23</v>
      </c>
    </row>
    <row r="28" ht="17.4" spans="1:6">
      <c r="A28" s="2">
        <v>27</v>
      </c>
      <c r="B28" s="2" t="s">
        <v>567</v>
      </c>
      <c r="C28" s="2">
        <v>11</v>
      </c>
      <c r="D28" s="2">
        <v>3</v>
      </c>
      <c r="E28" s="2" t="s">
        <v>568</v>
      </c>
      <c r="F28" s="2">
        <v>43.9</v>
      </c>
    </row>
    <row r="29" ht="17.4" spans="1:6">
      <c r="A29" s="2">
        <v>28</v>
      </c>
      <c r="B29" s="2" t="s">
        <v>569</v>
      </c>
      <c r="C29" s="2">
        <v>12</v>
      </c>
      <c r="D29" s="2">
        <v>7</v>
      </c>
      <c r="E29" s="2" t="s">
        <v>570</v>
      </c>
      <c r="F29" s="2">
        <v>45.6</v>
      </c>
    </row>
    <row r="30" ht="17.4" spans="1:6">
      <c r="A30" s="2">
        <v>29</v>
      </c>
      <c r="B30" s="2" t="s">
        <v>571</v>
      </c>
      <c r="C30" s="2">
        <v>12</v>
      </c>
      <c r="D30" s="2">
        <v>6</v>
      </c>
      <c r="E30" s="2" t="s">
        <v>572</v>
      </c>
      <c r="F30" s="2">
        <v>123.79</v>
      </c>
    </row>
    <row r="31" ht="17.4" spans="1:6">
      <c r="A31" s="2">
        <v>30</v>
      </c>
      <c r="B31" s="2" t="s">
        <v>573</v>
      </c>
      <c r="C31" s="2">
        <v>13</v>
      </c>
      <c r="D31" s="2">
        <v>8</v>
      </c>
      <c r="E31" s="2" t="s">
        <v>574</v>
      </c>
      <c r="F31" s="2">
        <v>25.89</v>
      </c>
    </row>
    <row r="32" ht="17.4" spans="1:6">
      <c r="A32" s="2">
        <v>31</v>
      </c>
      <c r="B32" s="2" t="s">
        <v>575</v>
      </c>
      <c r="C32" s="2">
        <v>14</v>
      </c>
      <c r="D32" s="2">
        <v>4</v>
      </c>
      <c r="E32" s="2" t="s">
        <v>576</v>
      </c>
      <c r="F32" s="2">
        <v>12.5</v>
      </c>
    </row>
    <row r="33" ht="17.4" spans="1:6">
      <c r="A33" s="2">
        <v>32</v>
      </c>
      <c r="B33" s="2" t="s">
        <v>577</v>
      </c>
      <c r="C33" s="2">
        <v>14</v>
      </c>
      <c r="D33" s="2">
        <v>4</v>
      </c>
      <c r="E33" s="2" t="s">
        <v>578</v>
      </c>
      <c r="F33" s="2">
        <v>32</v>
      </c>
    </row>
    <row r="34" ht="17.4" spans="1:6">
      <c r="A34" s="2">
        <v>33</v>
      </c>
      <c r="B34" s="2" t="s">
        <v>579</v>
      </c>
      <c r="C34" s="2">
        <v>15</v>
      </c>
      <c r="D34" s="2">
        <v>4</v>
      </c>
      <c r="E34" s="2" t="s">
        <v>580</v>
      </c>
      <c r="F34" s="2">
        <v>2.5</v>
      </c>
    </row>
    <row r="35" ht="17.4" spans="1:6">
      <c r="A35" s="2">
        <v>34</v>
      </c>
      <c r="B35" s="2" t="s">
        <v>581</v>
      </c>
      <c r="C35" s="2">
        <v>16</v>
      </c>
      <c r="D35" s="2">
        <v>1</v>
      </c>
      <c r="E35" s="2" t="s">
        <v>518</v>
      </c>
      <c r="F35" s="2">
        <v>14</v>
      </c>
    </row>
    <row r="36" ht="17.4" spans="1:6">
      <c r="A36" s="2">
        <v>35</v>
      </c>
      <c r="B36" s="2" t="s">
        <v>582</v>
      </c>
      <c r="C36" s="2">
        <v>16</v>
      </c>
      <c r="D36" s="2">
        <v>1</v>
      </c>
      <c r="E36" s="2" t="s">
        <v>518</v>
      </c>
      <c r="F36" s="2">
        <v>18</v>
      </c>
    </row>
    <row r="37" ht="17.4" spans="1:6">
      <c r="A37" s="2">
        <v>36</v>
      </c>
      <c r="B37" s="2" t="s">
        <v>583</v>
      </c>
      <c r="C37" s="2">
        <v>17</v>
      </c>
      <c r="D37" s="2">
        <v>8</v>
      </c>
      <c r="E37" s="2" t="s">
        <v>584</v>
      </c>
      <c r="F37" s="2">
        <v>19</v>
      </c>
    </row>
    <row r="38" ht="17.4" spans="1:6">
      <c r="A38" s="2">
        <v>37</v>
      </c>
      <c r="B38" s="2" t="s">
        <v>585</v>
      </c>
      <c r="C38" s="2">
        <v>17</v>
      </c>
      <c r="D38" s="2">
        <v>8</v>
      </c>
      <c r="E38" s="2" t="s">
        <v>586</v>
      </c>
      <c r="F38" s="2">
        <v>26</v>
      </c>
    </row>
    <row r="39" ht="17.4" spans="1:6">
      <c r="A39" s="2">
        <v>38</v>
      </c>
      <c r="B39" s="2" t="s">
        <v>587</v>
      </c>
      <c r="C39" s="2">
        <v>18</v>
      </c>
      <c r="D39" s="2">
        <v>1</v>
      </c>
      <c r="E39" s="2" t="s">
        <v>588</v>
      </c>
      <c r="F39" s="2">
        <v>263.5</v>
      </c>
    </row>
    <row r="40" ht="17.4" spans="1:6">
      <c r="A40" s="2">
        <v>39</v>
      </c>
      <c r="B40" s="2" t="s">
        <v>589</v>
      </c>
      <c r="C40" s="2">
        <v>18</v>
      </c>
      <c r="D40" s="2">
        <v>1</v>
      </c>
      <c r="E40" s="2" t="s">
        <v>590</v>
      </c>
      <c r="F40" s="2">
        <v>18</v>
      </c>
    </row>
    <row r="41" ht="17.4" spans="1:6">
      <c r="A41" s="2">
        <v>40</v>
      </c>
      <c r="B41" s="2" t="s">
        <v>591</v>
      </c>
      <c r="C41" s="2">
        <v>19</v>
      </c>
      <c r="D41" s="2">
        <v>8</v>
      </c>
      <c r="E41" s="2" t="s">
        <v>592</v>
      </c>
      <c r="F41" s="2">
        <v>18.4</v>
      </c>
    </row>
    <row r="42" ht="17.4" spans="1:6">
      <c r="A42" s="2">
        <v>41</v>
      </c>
      <c r="B42" s="2" t="s">
        <v>593</v>
      </c>
      <c r="C42" s="2">
        <v>19</v>
      </c>
      <c r="D42" s="2">
        <v>8</v>
      </c>
      <c r="E42" s="2" t="s">
        <v>594</v>
      </c>
      <c r="F42" s="2">
        <v>9.65</v>
      </c>
    </row>
    <row r="43" ht="17.4" spans="1:6">
      <c r="A43" s="2">
        <v>42</v>
      </c>
      <c r="B43" s="2" t="s">
        <v>595</v>
      </c>
      <c r="C43" s="2">
        <v>20</v>
      </c>
      <c r="D43" s="2">
        <v>5</v>
      </c>
      <c r="E43" s="2" t="s">
        <v>596</v>
      </c>
      <c r="F43" s="2">
        <v>14</v>
      </c>
    </row>
    <row r="44" ht="17.4" spans="1:6">
      <c r="A44" s="2">
        <v>43</v>
      </c>
      <c r="B44" s="2" t="s">
        <v>597</v>
      </c>
      <c r="C44" s="2">
        <v>20</v>
      </c>
      <c r="D44" s="2">
        <v>1</v>
      </c>
      <c r="E44" s="2" t="s">
        <v>598</v>
      </c>
      <c r="F44" s="2">
        <v>46</v>
      </c>
    </row>
    <row r="45" ht="17.4" spans="1:6">
      <c r="A45" s="2">
        <v>44</v>
      </c>
      <c r="B45" s="2" t="s">
        <v>599</v>
      </c>
      <c r="C45" s="2">
        <v>20</v>
      </c>
      <c r="D45" s="2">
        <v>2</v>
      </c>
      <c r="E45" s="2" t="s">
        <v>600</v>
      </c>
      <c r="F45" s="2">
        <v>19.45</v>
      </c>
    </row>
    <row r="46" ht="17.4" spans="1:6">
      <c r="A46" s="2">
        <v>45</v>
      </c>
      <c r="B46" s="2" t="s">
        <v>601</v>
      </c>
      <c r="C46" s="2">
        <v>21</v>
      </c>
      <c r="D46" s="2">
        <v>8</v>
      </c>
      <c r="E46" s="2" t="s">
        <v>602</v>
      </c>
      <c r="F46" s="2">
        <v>9.5</v>
      </c>
    </row>
    <row r="47" ht="17.4" spans="1:6">
      <c r="A47" s="2">
        <v>46</v>
      </c>
      <c r="B47" s="2" t="s">
        <v>603</v>
      </c>
      <c r="C47" s="2">
        <v>21</v>
      </c>
      <c r="D47" s="2">
        <v>8</v>
      </c>
      <c r="E47" s="2" t="s">
        <v>604</v>
      </c>
      <c r="F47" s="2">
        <v>12</v>
      </c>
    </row>
    <row r="48" ht="17.4" spans="1:6">
      <c r="A48" s="2">
        <v>47</v>
      </c>
      <c r="B48" s="2" t="s">
        <v>605</v>
      </c>
      <c r="C48" s="2">
        <v>22</v>
      </c>
      <c r="D48" s="2">
        <v>3</v>
      </c>
      <c r="E48" s="2" t="s">
        <v>606</v>
      </c>
      <c r="F48" s="2">
        <v>9.5</v>
      </c>
    </row>
    <row r="49" ht="17.4" spans="1:6">
      <c r="A49" s="2">
        <v>48</v>
      </c>
      <c r="B49" s="2" t="s">
        <v>607</v>
      </c>
      <c r="C49" s="2">
        <v>22</v>
      </c>
      <c r="D49" s="2">
        <v>3</v>
      </c>
      <c r="E49" s="2" t="s">
        <v>608</v>
      </c>
      <c r="F49" s="2">
        <v>12.75</v>
      </c>
    </row>
    <row r="50" ht="17.4" spans="1:6">
      <c r="A50" s="2">
        <v>49</v>
      </c>
      <c r="B50" s="2" t="s">
        <v>609</v>
      </c>
      <c r="C50" s="2">
        <v>23</v>
      </c>
      <c r="D50" s="2">
        <v>3</v>
      </c>
      <c r="E50" s="2" t="s">
        <v>610</v>
      </c>
      <c r="F50" s="2">
        <v>20</v>
      </c>
    </row>
    <row r="51" ht="17.4" spans="1:6">
      <c r="A51" s="2">
        <v>50</v>
      </c>
      <c r="B51" s="2" t="s">
        <v>611</v>
      </c>
      <c r="C51" s="2">
        <v>23</v>
      </c>
      <c r="D51" s="2">
        <v>3</v>
      </c>
      <c r="E51" s="2" t="s">
        <v>612</v>
      </c>
      <c r="F51" s="2">
        <v>16.25</v>
      </c>
    </row>
    <row r="52" ht="17.4" spans="1:6">
      <c r="A52" s="2">
        <v>51</v>
      </c>
      <c r="B52" s="2" t="s">
        <v>613</v>
      </c>
      <c r="C52" s="2">
        <v>24</v>
      </c>
      <c r="D52" s="2">
        <v>7</v>
      </c>
      <c r="E52" s="2" t="s">
        <v>614</v>
      </c>
      <c r="F52" s="2">
        <v>53</v>
      </c>
    </row>
    <row r="53" ht="17.4" spans="1:6">
      <c r="A53" s="2">
        <v>52</v>
      </c>
      <c r="B53" s="2" t="s">
        <v>615</v>
      </c>
      <c r="C53" s="2">
        <v>24</v>
      </c>
      <c r="D53" s="2">
        <v>5</v>
      </c>
      <c r="E53" s="2" t="s">
        <v>616</v>
      </c>
      <c r="F53" s="2">
        <v>7</v>
      </c>
    </row>
    <row r="54" ht="17.4" spans="1:6">
      <c r="A54" s="2">
        <v>53</v>
      </c>
      <c r="B54" s="2" t="s">
        <v>617</v>
      </c>
      <c r="C54" s="2">
        <v>24</v>
      </c>
      <c r="D54" s="2">
        <v>6</v>
      </c>
      <c r="E54" s="2" t="s">
        <v>618</v>
      </c>
      <c r="F54" s="2">
        <v>32.8</v>
      </c>
    </row>
    <row r="55" ht="17.4" spans="1:6">
      <c r="A55" s="2">
        <v>54</v>
      </c>
      <c r="B55" s="2" t="s">
        <v>619</v>
      </c>
      <c r="C55" s="2">
        <v>25</v>
      </c>
      <c r="D55" s="2">
        <v>6</v>
      </c>
      <c r="E55" s="2" t="s">
        <v>620</v>
      </c>
      <c r="F55" s="2">
        <v>7.45</v>
      </c>
    </row>
    <row r="56" ht="17.4" spans="1:6">
      <c r="A56" s="2">
        <v>55</v>
      </c>
      <c r="B56" s="2" t="s">
        <v>621</v>
      </c>
      <c r="C56" s="2">
        <v>25</v>
      </c>
      <c r="D56" s="2">
        <v>6</v>
      </c>
      <c r="E56" s="2" t="s">
        <v>622</v>
      </c>
      <c r="F56" s="2">
        <v>24</v>
      </c>
    </row>
    <row r="57" ht="17.4" spans="1:6">
      <c r="A57" s="2">
        <v>56</v>
      </c>
      <c r="B57" s="2" t="s">
        <v>623</v>
      </c>
      <c r="C57" s="2">
        <v>26</v>
      </c>
      <c r="D57" s="2">
        <v>5</v>
      </c>
      <c r="E57" s="2" t="s">
        <v>624</v>
      </c>
      <c r="F57" s="2">
        <v>38</v>
      </c>
    </row>
    <row r="58" ht="17.4" spans="1:6">
      <c r="A58" s="2">
        <v>57</v>
      </c>
      <c r="B58" s="2" t="s">
        <v>625</v>
      </c>
      <c r="C58" s="2">
        <v>26</v>
      </c>
      <c r="D58" s="2">
        <v>5</v>
      </c>
      <c r="E58" s="2" t="s">
        <v>624</v>
      </c>
      <c r="F58" s="2">
        <v>19.5</v>
      </c>
    </row>
    <row r="59" ht="17.4" spans="1:6">
      <c r="A59" s="2">
        <v>58</v>
      </c>
      <c r="B59" s="2" t="s">
        <v>626</v>
      </c>
      <c r="C59" s="2">
        <v>27</v>
      </c>
      <c r="D59" s="2">
        <v>8</v>
      </c>
      <c r="E59" s="2" t="s">
        <v>627</v>
      </c>
      <c r="F59" s="2">
        <v>13.25</v>
      </c>
    </row>
    <row r="60" ht="17.4" spans="1:6">
      <c r="A60" s="2">
        <v>59</v>
      </c>
      <c r="B60" s="2" t="s">
        <v>628</v>
      </c>
      <c r="C60" s="2">
        <v>28</v>
      </c>
      <c r="D60" s="2">
        <v>4</v>
      </c>
      <c r="E60" s="2" t="s">
        <v>629</v>
      </c>
      <c r="F60" s="2">
        <v>55</v>
      </c>
    </row>
    <row r="61" ht="17.4" spans="1:6">
      <c r="A61" s="2">
        <v>60</v>
      </c>
      <c r="B61" s="2" t="s">
        <v>630</v>
      </c>
      <c r="C61" s="2">
        <v>28</v>
      </c>
      <c r="D61" s="2">
        <v>4</v>
      </c>
      <c r="E61" s="2" t="s">
        <v>631</v>
      </c>
      <c r="F61" s="2">
        <v>34</v>
      </c>
    </row>
    <row r="62" ht="17.4" spans="1:6">
      <c r="A62" s="2">
        <v>61</v>
      </c>
      <c r="B62" s="2" t="s">
        <v>632</v>
      </c>
      <c r="C62" s="2">
        <v>29</v>
      </c>
      <c r="D62" s="2">
        <v>2</v>
      </c>
      <c r="E62" s="2" t="s">
        <v>633</v>
      </c>
      <c r="F62" s="2">
        <v>28.5</v>
      </c>
    </row>
    <row r="63" ht="17.4" spans="1:6">
      <c r="A63" s="2">
        <v>62</v>
      </c>
      <c r="B63" s="2" t="s">
        <v>634</v>
      </c>
      <c r="C63" s="2">
        <v>29</v>
      </c>
      <c r="D63" s="2">
        <v>3</v>
      </c>
      <c r="E63" s="2" t="s">
        <v>635</v>
      </c>
      <c r="F63" s="2">
        <v>49.3</v>
      </c>
    </row>
    <row r="64" ht="17.4" spans="1:6">
      <c r="A64" s="2">
        <v>63</v>
      </c>
      <c r="B64" s="2" t="s">
        <v>636</v>
      </c>
      <c r="C64" s="2">
        <v>7</v>
      </c>
      <c r="D64" s="2">
        <v>2</v>
      </c>
      <c r="E64" s="2" t="s">
        <v>637</v>
      </c>
      <c r="F64" s="2">
        <v>43.9</v>
      </c>
    </row>
    <row r="65" ht="17.4" spans="1:6">
      <c r="A65" s="2">
        <v>64</v>
      </c>
      <c r="B65" s="2" t="s">
        <v>638</v>
      </c>
      <c r="C65" s="2">
        <v>12</v>
      </c>
      <c r="D65" s="2">
        <v>5</v>
      </c>
      <c r="E65" s="2" t="s">
        <v>639</v>
      </c>
      <c r="F65" s="2">
        <v>33.25</v>
      </c>
    </row>
    <row r="66" ht="17.4" spans="1:6">
      <c r="A66" s="2">
        <v>65</v>
      </c>
      <c r="B66" s="2" t="s">
        <v>640</v>
      </c>
      <c r="C66" s="2">
        <v>2</v>
      </c>
      <c r="D66" s="2">
        <v>2</v>
      </c>
      <c r="E66" s="2" t="s">
        <v>641</v>
      </c>
      <c r="F66" s="2">
        <v>21.05</v>
      </c>
    </row>
    <row r="67" ht="17.4" spans="1:6">
      <c r="A67" s="2">
        <v>66</v>
      </c>
      <c r="B67" s="2" t="s">
        <v>642</v>
      </c>
      <c r="C67" s="2">
        <v>2</v>
      </c>
      <c r="D67" s="2">
        <v>2</v>
      </c>
      <c r="E67" s="2" t="s">
        <v>643</v>
      </c>
      <c r="F67" s="2">
        <v>17</v>
      </c>
    </row>
    <row r="68" ht="17.4" spans="1:6">
      <c r="A68" s="2">
        <v>67</v>
      </c>
      <c r="B68" s="2" t="s">
        <v>644</v>
      </c>
      <c r="C68" s="2">
        <v>16</v>
      </c>
      <c r="D68" s="2">
        <v>1</v>
      </c>
      <c r="E68" s="2" t="s">
        <v>518</v>
      </c>
      <c r="F68" s="2">
        <v>14</v>
      </c>
    </row>
    <row r="69" ht="17.4" spans="1:6">
      <c r="A69" s="2">
        <v>68</v>
      </c>
      <c r="B69" s="2" t="s">
        <v>645</v>
      </c>
      <c r="C69" s="2">
        <v>8</v>
      </c>
      <c r="D69" s="2">
        <v>3</v>
      </c>
      <c r="E69" s="2" t="s">
        <v>646</v>
      </c>
      <c r="F69" s="2">
        <v>12.5</v>
      </c>
    </row>
    <row r="70" ht="17.4" spans="1:6">
      <c r="A70" s="2">
        <v>69</v>
      </c>
      <c r="B70" s="2" t="s">
        <v>647</v>
      </c>
      <c r="C70" s="2">
        <v>15</v>
      </c>
      <c r="D70" s="2">
        <v>4</v>
      </c>
      <c r="E70" s="2" t="s">
        <v>648</v>
      </c>
      <c r="F70" s="2">
        <v>36</v>
      </c>
    </row>
    <row r="71" ht="17.4" spans="1:6">
      <c r="A71" s="2">
        <v>70</v>
      </c>
      <c r="B71" s="2" t="s">
        <v>649</v>
      </c>
      <c r="C71" s="2">
        <v>7</v>
      </c>
      <c r="D71" s="2">
        <v>1</v>
      </c>
      <c r="E71" s="2" t="s">
        <v>650</v>
      </c>
      <c r="F71" s="2">
        <v>15</v>
      </c>
    </row>
    <row r="72" ht="17.4" spans="1:6">
      <c r="A72" s="2">
        <v>71</v>
      </c>
      <c r="B72" s="2" t="s">
        <v>651</v>
      </c>
      <c r="C72" s="2">
        <v>15</v>
      </c>
      <c r="D72" s="2">
        <v>4</v>
      </c>
      <c r="E72" s="2" t="s">
        <v>538</v>
      </c>
      <c r="F72" s="2">
        <v>21.5</v>
      </c>
    </row>
    <row r="73" ht="17.4" spans="1:6">
      <c r="A73" s="2">
        <v>72</v>
      </c>
      <c r="B73" s="2" t="s">
        <v>652</v>
      </c>
      <c r="C73" s="2">
        <v>14</v>
      </c>
      <c r="D73" s="2">
        <v>4</v>
      </c>
      <c r="E73" s="2" t="s">
        <v>578</v>
      </c>
      <c r="F73" s="2">
        <v>34.8</v>
      </c>
    </row>
    <row r="74" ht="17.4" spans="1:6">
      <c r="A74" s="2">
        <v>73</v>
      </c>
      <c r="B74" s="2" t="s">
        <v>653</v>
      </c>
      <c r="C74" s="2">
        <v>17</v>
      </c>
      <c r="D74" s="2">
        <v>8</v>
      </c>
      <c r="E74" s="2" t="s">
        <v>654</v>
      </c>
      <c r="F74" s="2">
        <v>15</v>
      </c>
    </row>
    <row r="75" ht="17.4" spans="1:6">
      <c r="A75" s="2">
        <v>74</v>
      </c>
      <c r="B75" s="2" t="s">
        <v>655</v>
      </c>
      <c r="C75" s="2">
        <v>4</v>
      </c>
      <c r="D75" s="2">
        <v>7</v>
      </c>
      <c r="E75" s="2" t="s">
        <v>629</v>
      </c>
      <c r="F75" s="2">
        <v>10</v>
      </c>
    </row>
    <row r="76" ht="17.4" spans="1:6">
      <c r="A76" s="2">
        <v>75</v>
      </c>
      <c r="B76" s="2" t="s">
        <v>656</v>
      </c>
      <c r="C76" s="2">
        <v>12</v>
      </c>
      <c r="D76" s="2">
        <v>1</v>
      </c>
      <c r="E76" s="2" t="s">
        <v>657</v>
      </c>
      <c r="F76" s="2">
        <v>7.75</v>
      </c>
    </row>
    <row r="77" ht="17.4" spans="1:6">
      <c r="A77" s="2">
        <v>76</v>
      </c>
      <c r="B77" s="2" t="s">
        <v>658</v>
      </c>
      <c r="C77" s="2">
        <v>23</v>
      </c>
      <c r="D77" s="2">
        <v>1</v>
      </c>
      <c r="E77" s="2" t="s">
        <v>659</v>
      </c>
      <c r="F77" s="2">
        <v>18</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showGridLines="0" workbookViewId="0">
      <selection activeCell="A1" sqref="A1:C5"/>
    </sheetView>
  </sheetViews>
  <sheetFormatPr defaultColWidth="11" defaultRowHeight="15.6" outlineLevelRow="3" outlineLevelCol="2"/>
  <cols>
    <col min="1" max="1" width="15" customWidth="1"/>
    <col min="2" max="2" width="20.125" customWidth="1"/>
    <col min="3" max="3" width="20.5" customWidth="1"/>
  </cols>
  <sheetData>
    <row r="1" ht="17.4" spans="1:3">
      <c r="A1" s="1" t="s">
        <v>33</v>
      </c>
      <c r="B1" s="1" t="s">
        <v>34</v>
      </c>
      <c r="C1" s="1" t="s">
        <v>35</v>
      </c>
    </row>
    <row r="2" ht="17.4" spans="1:3">
      <c r="A2" s="2">
        <v>1</v>
      </c>
      <c r="B2" s="2" t="s">
        <v>660</v>
      </c>
      <c r="C2" s="2" t="s">
        <v>661</v>
      </c>
    </row>
    <row r="3" ht="17.4" spans="1:3">
      <c r="A3" s="2">
        <v>2</v>
      </c>
      <c r="B3" s="2" t="s">
        <v>662</v>
      </c>
      <c r="C3" s="2" t="s">
        <v>663</v>
      </c>
    </row>
    <row r="4" ht="17.4" spans="1:3">
      <c r="A4" s="3">
        <v>3</v>
      </c>
      <c r="B4" s="3" t="s">
        <v>664</v>
      </c>
      <c r="C4" s="3" t="s">
        <v>665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Assignment Questions</vt:lpstr>
      <vt:lpstr>ER Diagram</vt:lpstr>
      <vt:lpstr>Customers</vt:lpstr>
      <vt:lpstr>Categories</vt:lpstr>
      <vt:lpstr>Employees</vt:lpstr>
      <vt:lpstr>OrderDetails</vt:lpstr>
      <vt:lpstr>Orders</vt:lpstr>
      <vt:lpstr>Products</vt:lpstr>
      <vt:lpstr>Shipper</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2022-08-12T05:13:00Z</dcterms:created>
  <dcterms:modified xsi:type="dcterms:W3CDTF">2023-10-21T19:38:38Z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D6DFE001136542A093FD5616E2AC8B4D_12</vt:lpwstr>
  </property>
  <property fmtid="{D5CDD505-2E9C-101B-9397-08002B2CF9AE}" pid="3" name="KSOProductBuildVer">
    <vt:lpwstr>1033-12.2.0.13266</vt:lpwstr>
  </property>
</Properties>
</file>