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G9"/>
  <c r="G6"/>
  <c r="G8"/>
  <c r="G7"/>
  <c r="C12"/>
  <c r="G2"/>
  <c r="G3" s="1"/>
  <c r="G5" l="1"/>
  <c r="G4"/>
</calcChain>
</file>

<file path=xl/sharedStrings.xml><?xml version="1.0" encoding="utf-8"?>
<sst xmlns="http://schemas.openxmlformats.org/spreadsheetml/2006/main" count="46" uniqueCount="33">
  <si>
    <t>Parameter</t>
  </si>
  <si>
    <t>g</t>
  </si>
  <si>
    <t>Units</t>
  </si>
  <si>
    <r>
      <t>m</t>
    </r>
    <r>
      <rPr>
        <vertAlign val="subscript"/>
        <sz val="11"/>
        <color theme="1"/>
        <rFont val="Calibri"/>
        <family val="2"/>
      </rPr>
      <t>sub</t>
    </r>
  </si>
  <si>
    <t>kg</t>
  </si>
  <si>
    <t>Value</t>
  </si>
  <si>
    <r>
      <t>V</t>
    </r>
    <r>
      <rPr>
        <vertAlign val="subscript"/>
        <sz val="11"/>
        <color theme="1"/>
        <rFont val="Calibri"/>
        <family val="2"/>
      </rPr>
      <t>ballast</t>
    </r>
  </si>
  <si>
    <t>kPa</t>
  </si>
  <si>
    <t>Calculated Parameter</t>
  </si>
  <si>
    <t>N</t>
  </si>
  <si>
    <r>
      <t>V</t>
    </r>
    <r>
      <rPr>
        <vertAlign val="subscript"/>
        <sz val="11"/>
        <color theme="1"/>
        <rFont val="Calibri"/>
        <family val="2"/>
      </rPr>
      <t>air tank</t>
    </r>
  </si>
  <si>
    <r>
      <t>p0</t>
    </r>
    <r>
      <rPr>
        <vertAlign val="subscript"/>
        <sz val="11"/>
        <color theme="1"/>
        <rFont val="Calibri"/>
        <family val="2"/>
      </rPr>
      <t>air tank</t>
    </r>
  </si>
  <si>
    <t>Buoyancy Force</t>
  </si>
  <si>
    <r>
      <t>V</t>
    </r>
    <r>
      <rPr>
        <vertAlign val="subscript"/>
        <sz val="11"/>
        <color theme="1"/>
        <rFont val="Calibri"/>
        <family val="2"/>
      </rPr>
      <t xml:space="preserve">sub </t>
    </r>
    <r>
      <rPr>
        <sz val="11"/>
        <color theme="1"/>
        <rFont val="Calibri"/>
        <family val="2"/>
      </rPr>
      <t>(Total Displacement)</t>
    </r>
  </si>
  <si>
    <r>
      <t>p1</t>
    </r>
    <r>
      <rPr>
        <vertAlign val="subscript"/>
        <sz val="11"/>
        <color theme="1"/>
        <rFont val="Calibri"/>
        <family val="2"/>
      </rPr>
      <t>air tank</t>
    </r>
  </si>
  <si>
    <r>
      <t>p2</t>
    </r>
    <r>
      <rPr>
        <vertAlign val="subscript"/>
        <sz val="11"/>
        <color theme="1"/>
        <rFont val="Calibri"/>
        <family val="2"/>
      </rPr>
      <t>air tank</t>
    </r>
  </si>
  <si>
    <t>Sub Weight (dry ballast)</t>
  </si>
  <si>
    <t>Sub Weight (dry ballast, after purge)</t>
  </si>
  <si>
    <t>Sub Weight (100% full ballast)</t>
  </si>
  <si>
    <t>K</t>
  </si>
  <si>
    <t>R</t>
  </si>
  <si>
    <t>L</t>
  </si>
  <si>
    <t>kg/mol</t>
  </si>
  <si>
    <t>Sub Weight (50% full ballast)</t>
  </si>
  <si>
    <t>kPa*L/mol*K</t>
  </si>
  <si>
    <r>
      <t>m/s</t>
    </r>
    <r>
      <rPr>
        <vertAlign val="superscript"/>
        <sz val="11"/>
        <color theme="0" tint="-0.499984740745262"/>
        <rFont val="Calibri"/>
        <family val="2"/>
        <scheme val="minor"/>
      </rPr>
      <t>2</t>
    </r>
  </si>
  <si>
    <r>
      <t>ρ</t>
    </r>
    <r>
      <rPr>
        <vertAlign val="subscript"/>
        <sz val="11"/>
        <color theme="0" tint="-0.499984740745262"/>
        <rFont val="Calibri"/>
        <family val="2"/>
      </rPr>
      <t>water</t>
    </r>
  </si>
  <si>
    <r>
      <t>kg/m</t>
    </r>
    <r>
      <rPr>
        <vertAlign val="superscript"/>
        <sz val="11"/>
        <color theme="0" tint="-0.499984740745262"/>
        <rFont val="Calibri"/>
        <family val="2"/>
        <scheme val="minor"/>
      </rPr>
      <t>3</t>
    </r>
  </si>
  <si>
    <r>
      <t>T</t>
    </r>
    <r>
      <rPr>
        <vertAlign val="subscript"/>
        <sz val="11"/>
        <color theme="0" tint="-0.499984740745262"/>
        <rFont val="Calibri"/>
        <family val="2"/>
      </rPr>
      <t>sub</t>
    </r>
  </si>
  <si>
    <r>
      <t>M</t>
    </r>
    <r>
      <rPr>
        <vertAlign val="subscript"/>
        <sz val="11"/>
        <color theme="0" tint="-0.499984740745262"/>
        <rFont val="Calibri"/>
        <family val="2"/>
      </rPr>
      <t>air</t>
    </r>
  </si>
  <si>
    <r>
      <t>p1</t>
    </r>
    <r>
      <rPr>
        <vertAlign val="subscript"/>
        <sz val="11"/>
        <color theme="0" tint="-0.499984740745262"/>
        <rFont val="Calibri"/>
        <family val="2"/>
      </rPr>
      <t>air tank</t>
    </r>
  </si>
  <si>
    <t>Surfacing Force</t>
  </si>
  <si>
    <t>Submerging Force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</si>
</sst>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vertAlign val="subscript"/>
      <sz val="11"/>
      <color theme="0" tint="-0.499984740745262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/>
    </xf>
    <xf numFmtId="0" fontId="4" fillId="0" borderId="0" xfId="0" applyFont="1"/>
    <xf numFmtId="0" fontId="6" fillId="0" borderId="0" xfId="0" applyFont="1"/>
    <xf numFmtId="0" fontId="0" fillId="2" borderId="0" xfId="0" applyFill="1"/>
    <xf numFmtId="0" fontId="8" fillId="0" borderId="0" xfId="0" applyFont="1"/>
    <xf numFmtId="2" fontId="8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H22" sqref="H22"/>
    </sheetView>
  </sheetViews>
  <sheetFormatPr defaultRowHeight="15"/>
  <cols>
    <col min="1" max="1" width="23.42578125" bestFit="1" customWidth="1"/>
    <col min="5" max="5" width="34.5703125" bestFit="1" customWidth="1"/>
    <col min="7" max="7" width="6.5703125" bestFit="1" customWidth="1"/>
  </cols>
  <sheetData>
    <row r="1" spans="1:7">
      <c r="A1" s="2" t="s">
        <v>0</v>
      </c>
      <c r="B1" s="2" t="s">
        <v>2</v>
      </c>
      <c r="C1" s="2" t="s">
        <v>5</v>
      </c>
      <c r="E1" s="2" t="s">
        <v>8</v>
      </c>
      <c r="F1" s="2" t="s">
        <v>2</v>
      </c>
      <c r="G1" s="2" t="s">
        <v>5</v>
      </c>
    </row>
    <row r="2" spans="1:7" ht="17.25">
      <c r="A2" s="5" t="s">
        <v>1</v>
      </c>
      <c r="B2" s="5" t="s">
        <v>25</v>
      </c>
      <c r="C2" s="5">
        <v>9.81</v>
      </c>
      <c r="E2" s="3" t="s">
        <v>16</v>
      </c>
      <c r="F2" t="s">
        <v>9</v>
      </c>
      <c r="G2" s="4">
        <f>C5*C2</f>
        <v>397.30500000000001</v>
      </c>
    </row>
    <row r="3" spans="1:7" ht="18.75">
      <c r="A3" s="6" t="s">
        <v>26</v>
      </c>
      <c r="B3" s="5" t="s">
        <v>27</v>
      </c>
      <c r="C3" s="5">
        <v>998</v>
      </c>
      <c r="E3" s="3" t="s">
        <v>17</v>
      </c>
      <c r="F3" t="s">
        <v>9</v>
      </c>
      <c r="G3" s="4">
        <f>G2+(C7*C6)/(C10*C9)*C11</f>
        <v>397.31962315961204</v>
      </c>
    </row>
    <row r="4" spans="1:7" ht="18">
      <c r="A4" s="1" t="s">
        <v>13</v>
      </c>
      <c r="B4" t="s">
        <v>21</v>
      </c>
      <c r="C4">
        <v>42</v>
      </c>
      <c r="E4" s="3" t="s">
        <v>23</v>
      </c>
      <c r="F4" t="s">
        <v>9</v>
      </c>
      <c r="G4" s="4">
        <f>G2+0.5*C8*C3*C2/1000</f>
        <v>411.99056999999999</v>
      </c>
    </row>
    <row r="5" spans="1:7" ht="18">
      <c r="A5" s="1" t="s">
        <v>3</v>
      </c>
      <c r="B5" t="s">
        <v>4</v>
      </c>
      <c r="C5">
        <v>40.5</v>
      </c>
      <c r="E5" s="3" t="s">
        <v>18</v>
      </c>
      <c r="F5" t="s">
        <v>9</v>
      </c>
      <c r="G5" s="4">
        <f>G2+C8*C3*C2/1000</f>
        <v>426.67614000000003</v>
      </c>
    </row>
    <row r="6" spans="1:7" ht="18">
      <c r="A6" s="1" t="s">
        <v>10</v>
      </c>
      <c r="B6" t="s">
        <v>21</v>
      </c>
      <c r="C6" s="7">
        <v>0.5</v>
      </c>
      <c r="E6" t="s">
        <v>12</v>
      </c>
      <c r="F6" t="s">
        <v>9</v>
      </c>
      <c r="G6" s="4">
        <f>C3*C2*C4/1000</f>
        <v>411.19596000000001</v>
      </c>
    </row>
    <row r="7" spans="1:7" ht="18">
      <c r="A7" s="1" t="s">
        <v>11</v>
      </c>
      <c r="B7" t="s">
        <v>7</v>
      </c>
      <c r="C7" s="7">
        <v>2500</v>
      </c>
      <c r="E7" s="1" t="s">
        <v>14</v>
      </c>
      <c r="F7" s="1" t="s">
        <v>7</v>
      </c>
      <c r="G7" s="4">
        <f>C7*C6/(C6+C8)</f>
        <v>357.14285714285717</v>
      </c>
    </row>
    <row r="8" spans="1:7" ht="18">
      <c r="A8" s="1" t="s">
        <v>6</v>
      </c>
      <c r="B8" t="s">
        <v>21</v>
      </c>
      <c r="C8" s="7">
        <v>3</v>
      </c>
      <c r="E8" s="1" t="s">
        <v>15</v>
      </c>
      <c r="F8" s="1" t="s">
        <v>7</v>
      </c>
      <c r="G8" s="4">
        <f>G7*C6/(C6+C8)</f>
        <v>51.020408163265309</v>
      </c>
    </row>
    <row r="9" spans="1:7" ht="18">
      <c r="A9" s="6" t="s">
        <v>28</v>
      </c>
      <c r="B9" s="5" t="s">
        <v>19</v>
      </c>
      <c r="C9" s="5">
        <v>298</v>
      </c>
      <c r="E9" s="8" t="s">
        <v>31</v>
      </c>
      <c r="F9" s="8" t="s">
        <v>9</v>
      </c>
      <c r="G9" s="9">
        <f>G4-G3</f>
        <v>14.670946840387955</v>
      </c>
    </row>
    <row r="10" spans="1:7">
      <c r="A10" s="6" t="s">
        <v>20</v>
      </c>
      <c r="B10" s="5" t="s">
        <v>24</v>
      </c>
      <c r="C10" s="5">
        <v>8.31</v>
      </c>
      <c r="E10" s="8" t="s">
        <v>32</v>
      </c>
      <c r="F10" s="10" t="s">
        <v>9</v>
      </c>
      <c r="G10" s="9">
        <f>G5-G4</f>
        <v>14.685570000000041</v>
      </c>
    </row>
    <row r="11" spans="1:7" ht="18">
      <c r="A11" s="6" t="s">
        <v>29</v>
      </c>
      <c r="B11" s="5" t="s">
        <v>22</v>
      </c>
      <c r="C11" s="5">
        <v>2.8969999999999999E-2</v>
      </c>
      <c r="E11" s="4"/>
    </row>
    <row r="12" spans="1:7" ht="18">
      <c r="A12" s="6" t="s">
        <v>30</v>
      </c>
      <c r="B12" s="6" t="s">
        <v>7</v>
      </c>
      <c r="C12" s="6">
        <f>C3*C2*3/1000</f>
        <v>29.371140000000004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Noakes</dc:creator>
  <cp:lastModifiedBy>Bob Noakes</cp:lastModifiedBy>
  <dcterms:created xsi:type="dcterms:W3CDTF">2019-10-02T22:42:52Z</dcterms:created>
  <dcterms:modified xsi:type="dcterms:W3CDTF">2019-10-02T23:29:39Z</dcterms:modified>
</cp:coreProperties>
</file>