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oten\Dropbox\AlbertaWind\"/>
    </mc:Choice>
  </mc:AlternateContent>
  <bookViews>
    <workbookView xWindow="645" yWindow="1185" windowWidth="30465" windowHeight="192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K78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K77" i="1"/>
  <c r="K76" i="1"/>
  <c r="K75" i="1"/>
  <c r="K74" i="1"/>
  <c r="K73" i="1"/>
  <c r="K72" i="1"/>
  <c r="K71" i="1"/>
  <c r="K70" i="1"/>
  <c r="K69" i="1"/>
  <c r="K68" i="1"/>
  <c r="K67" i="1"/>
  <c r="K66" i="1"/>
</calcChain>
</file>

<file path=xl/sharedStrings.xml><?xml version="1.0" encoding="utf-8"?>
<sst xmlns="http://schemas.openxmlformats.org/spreadsheetml/2006/main" count="109" uniqueCount="40">
  <si>
    <t>Location</t>
  </si>
  <si>
    <t>Barnwell</t>
  </si>
  <si>
    <t>Beaverlodge</t>
  </si>
  <si>
    <t>Brooks</t>
  </si>
  <si>
    <t>Fort Vermillion</t>
  </si>
  <si>
    <t>Grand Prairie</t>
  </si>
  <si>
    <t>Killam</t>
  </si>
  <si>
    <t>Lethbridge</t>
  </si>
  <si>
    <t>Lindbergh</t>
  </si>
  <si>
    <t>N/A</t>
  </si>
  <si>
    <t>Medicine Hat</t>
  </si>
  <si>
    <t>Peace River</t>
  </si>
  <si>
    <t>Pincher Creek</t>
  </si>
  <si>
    <t>Prentiss</t>
  </si>
  <si>
    <t>Raymond</t>
  </si>
  <si>
    <t>Valleyview</t>
  </si>
  <si>
    <t>Vegreville</t>
  </si>
  <si>
    <t>Violet Grove</t>
  </si>
  <si>
    <t>Whitecourt</t>
  </si>
  <si>
    <t>Power Output Average, MW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</si>
  <si>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</si>
  <si>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</si>
  <si>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</si>
  <si>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</si>
  <si>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</si>
  <si>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</si>
  <si>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</si>
  <si>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</si>
  <si>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</si>
  <si>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</si>
  <si>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</si>
  <si>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</si>
  <si>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AVERAGES:</t>
  </si>
  <si>
    <t>Bin</t>
  </si>
  <si>
    <t>Summary of Bins</t>
  </si>
  <si>
    <t>Portion of Time</t>
  </si>
  <si>
    <t>&lt; 1 MW</t>
  </si>
  <si>
    <t>1-2 MW</t>
  </si>
  <si>
    <t>&gt;2 MW</t>
  </si>
  <si>
    <t>Wind Speed Average,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</si>
</sst>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/>
      <right style="medium">
        <color rgb="FF9BC2E6"/>
      </right>
      <top/>
      <bottom style="medium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5" borderId="9" xfId="0" applyNumberFormat="1" applyFont="1" applyFill="1" applyBorder="1" applyAlignment="1">
      <alignment vertical="center"/>
    </xf>
    <xf numFmtId="164" fontId="0" fillId="0" borderId="9" xfId="0" applyNumberFormat="1" applyFont="1" applyBorder="1" applyAlignment="1">
      <alignment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center"/>
    </xf>
    <xf numFmtId="0" fontId="0" fillId="5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5" borderId="10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&lt; 1 MW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Sheet1!$J$66:$J$77</c:f>
              <c:strCach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Sheet1!$K$66:$K$77</c:f>
              <c:numCache>
                <c:formatCode>0.000</c:formatCode>
                <c:ptCount val="12"/>
                <c:pt idx="0">
                  <c:v>0.72237442922374429</c:v>
                </c:pt>
                <c:pt idx="1">
                  <c:v>0.70365296803652966</c:v>
                </c:pt>
                <c:pt idx="2">
                  <c:v>0.74280821917808226</c:v>
                </c:pt>
                <c:pt idx="3">
                  <c:v>0.70273972602739732</c:v>
                </c:pt>
                <c:pt idx="4">
                  <c:v>0.72602739726027399</c:v>
                </c:pt>
                <c:pt idx="5">
                  <c:v>0.73082191780821915</c:v>
                </c:pt>
                <c:pt idx="6">
                  <c:v>0.79075342465753429</c:v>
                </c:pt>
                <c:pt idx="7">
                  <c:v>0.69897260273972606</c:v>
                </c:pt>
                <c:pt idx="8">
                  <c:v>0.62020547945205484</c:v>
                </c:pt>
                <c:pt idx="9">
                  <c:v>0.6304794520547945</c:v>
                </c:pt>
                <c:pt idx="10">
                  <c:v>0.65639269406392697</c:v>
                </c:pt>
                <c:pt idx="11">
                  <c:v>0.65639269406392697</c:v>
                </c:pt>
              </c:numCache>
            </c:numRef>
          </c:val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1-2 MW</c:v>
                </c:pt>
              </c:strCache>
            </c:strRef>
          </c:tx>
          <c:spPr>
            <a:pattFill prst="wd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Sheet1!$J$66:$J$77</c:f>
              <c:strCach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Sheet1!$L$66:$L$77</c:f>
              <c:numCache>
                <c:formatCode>0.000</c:formatCode>
                <c:ptCount val="12"/>
                <c:pt idx="0">
                  <c:v>0.24566210045662101</c:v>
                </c:pt>
                <c:pt idx="1">
                  <c:v>0.26974885844748858</c:v>
                </c:pt>
                <c:pt idx="2">
                  <c:v>0.23835616438356166</c:v>
                </c:pt>
                <c:pt idx="3">
                  <c:v>0.27500000000000002</c:v>
                </c:pt>
                <c:pt idx="4">
                  <c:v>0.2441780821917808</c:v>
                </c:pt>
                <c:pt idx="5">
                  <c:v>0.24406392694063928</c:v>
                </c:pt>
                <c:pt idx="6">
                  <c:v>0.18744292237442922</c:v>
                </c:pt>
                <c:pt idx="7">
                  <c:v>0.2745433789954338</c:v>
                </c:pt>
                <c:pt idx="8">
                  <c:v>0.35342465753424657</c:v>
                </c:pt>
                <c:pt idx="9">
                  <c:v>0.34611872146118722</c:v>
                </c:pt>
                <c:pt idx="10">
                  <c:v>0.32111872146118725</c:v>
                </c:pt>
                <c:pt idx="11">
                  <c:v>0.32111872146118725</c:v>
                </c:pt>
              </c:numCache>
            </c:numRef>
          </c:val>
        </c:ser>
        <c:ser>
          <c:idx val="2"/>
          <c:order val="2"/>
          <c:tx>
            <c:strRef>
              <c:f>Sheet1!$M$65</c:f>
              <c:strCache>
                <c:ptCount val="1"/>
                <c:pt idx="0">
                  <c:v>&gt;2 MW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Sheet1!$J$66:$J$77</c:f>
              <c:strCach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Sheet1!$M$66:$M$77</c:f>
              <c:numCache>
                <c:formatCode>0.000</c:formatCode>
                <c:ptCount val="12"/>
                <c:pt idx="0">
                  <c:v>7.7625570776255717E-2</c:v>
                </c:pt>
                <c:pt idx="1">
                  <c:v>7.5865176640230708E-2</c:v>
                </c:pt>
                <c:pt idx="2">
                  <c:v>4.6473203556837303E-2</c:v>
                </c:pt>
                <c:pt idx="3">
                  <c:v>6.5519105984138432E-2</c:v>
                </c:pt>
                <c:pt idx="4">
                  <c:v>7.4254986782023538E-2</c:v>
                </c:pt>
                <c:pt idx="5">
                  <c:v>4.4340302811824078E-2</c:v>
                </c:pt>
                <c:pt idx="6">
                  <c:v>8.9095169430425364E-2</c:v>
                </c:pt>
                <c:pt idx="7">
                  <c:v>6.9742850276375876E-2</c:v>
                </c:pt>
                <c:pt idx="8">
                  <c:v>6.4822158135063687E-2</c:v>
                </c:pt>
                <c:pt idx="9">
                  <c:v>6.065248738284066E-2</c:v>
                </c:pt>
                <c:pt idx="10">
                  <c:v>4.4118000480653688E-2</c:v>
                </c:pt>
                <c:pt idx="11">
                  <c:v>4.4118000480653688E-2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47120"/>
        <c:axId val="242347512"/>
      </c:barChart>
      <c:catAx>
        <c:axId val="2423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42347512"/>
        <c:crosses val="autoZero"/>
        <c:auto val="1"/>
        <c:lblAlgn val="ctr"/>
        <c:lblOffset val="100"/>
        <c:noMultiLvlLbl val="0"/>
      </c:catAx>
      <c:valAx>
        <c:axId val="24234751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/>
                  <a:t>Proportion of capacity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423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57</xdr:row>
      <xdr:rowOff>57150</xdr:rowOff>
    </xdr:from>
    <xdr:to>
      <xdr:col>20</xdr:col>
      <xdr:colOff>552450</xdr:colOff>
      <xdr:row>74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24:M42" totalsRowShown="0">
  <autoFilter ref="A24:M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Location"/>
    <tableColumn id="2" name="2004" dataDxfId="11"/>
    <tableColumn id="3" name="2005" dataDxfId="10"/>
    <tableColumn id="4" name="2006" dataDxfId="9"/>
    <tableColumn id="5" name="2007" dataDxfId="8"/>
    <tableColumn id="6" name="2008" dataDxfId="7"/>
    <tableColumn id="7" name="2009" dataDxfId="6"/>
    <tableColumn id="8" name="2010" dataDxfId="5"/>
    <tableColumn id="9" name="2011" dataDxfId="4"/>
    <tableColumn id="10" name="2012" dataDxfId="3"/>
    <tableColumn id="11" name="2013" dataDxfId="2"/>
    <tableColumn id="12" name="2014" dataDxfId="1"/>
    <tableColumn id="13" name="201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45:M52" totalsRowShown="0" dataDxfId="26" tableBorderDxfId="25">
  <autoFilter ref="A45:M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Bin" dataDxfId="24"/>
    <tableColumn id="2" name="2004" dataDxfId="23"/>
    <tableColumn id="3" name="2005" dataDxfId="22"/>
    <tableColumn id="4" name="2006" dataDxfId="21"/>
    <tableColumn id="5" name="2007" dataDxfId="20"/>
    <tableColumn id="6" name="2008" dataDxfId="19"/>
    <tableColumn id="7" name="2009" dataDxfId="18"/>
    <tableColumn id="8" name="2010" dataDxfId="17"/>
    <tableColumn id="9" name="2011" dataDxfId="16"/>
    <tableColumn id="10" name="2012" dataDxfId="15"/>
    <tableColumn id="11" name="2013" dataDxfId="14"/>
    <tableColumn id="12" name="2014" dataDxfId="13"/>
    <tableColumn id="13" name="2015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37" workbookViewId="0">
      <selection activeCell="N9" sqref="N9"/>
    </sheetView>
  </sheetViews>
  <sheetFormatPr defaultColWidth="11" defaultRowHeight="15.75"/>
  <cols>
    <col min="1" max="1" width="15.125" customWidth="1"/>
    <col min="11" max="11" width="11.375" bestFit="1" customWidth="1"/>
  </cols>
  <sheetData>
    <row r="1" spans="1:14">
      <c r="A1" s="1" t="s">
        <v>39</v>
      </c>
    </row>
    <row r="2" spans="1:14" ht="16.5" thickBot="1"/>
    <row r="3" spans="1:14" ht="16.5" thickBot="1">
      <c r="A3" s="2" t="s">
        <v>0</v>
      </c>
      <c r="B3" s="3">
        <v>2004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4">
        <v>2015</v>
      </c>
    </row>
    <row r="4" spans="1:14" ht="16.5" thickBot="1">
      <c r="A4" s="5" t="s">
        <v>1</v>
      </c>
      <c r="B4" s="6">
        <v>4.6093999999999999</v>
      </c>
      <c r="C4" s="6">
        <v>4.8461999999999996</v>
      </c>
      <c r="D4" s="6">
        <v>4.6013000000000002</v>
      </c>
      <c r="E4" s="6">
        <v>5.0640999999999998</v>
      </c>
      <c r="F4" s="6">
        <v>4.6806000000000001</v>
      </c>
      <c r="G4" s="6">
        <v>4.8975999999999997</v>
      </c>
      <c r="H4" s="6">
        <v>4.4452999999999996</v>
      </c>
      <c r="I4" s="6">
        <v>5.0827</v>
      </c>
      <c r="J4" s="6">
        <v>4.6784999999999997</v>
      </c>
      <c r="K4" s="6">
        <v>4.6406000000000001</v>
      </c>
      <c r="L4" s="6">
        <v>4.3872999999999998</v>
      </c>
      <c r="M4" s="7">
        <v>4.5481999999999996</v>
      </c>
      <c r="N4" s="27">
        <f>AVERAGE(B4:M4)</f>
        <v>4.7068166666666666</v>
      </c>
    </row>
    <row r="5" spans="1:14" ht="16.5" thickBot="1">
      <c r="A5" s="8" t="s">
        <v>2</v>
      </c>
      <c r="B5" s="9">
        <v>3.1945999999999999</v>
      </c>
      <c r="C5" s="9">
        <v>3.0026000000000002</v>
      </c>
      <c r="D5" s="9">
        <v>3.0324</v>
      </c>
      <c r="E5" s="9">
        <v>2.9699</v>
      </c>
      <c r="F5" s="9">
        <v>3.1253000000000002</v>
      </c>
      <c r="G5" s="9">
        <v>3.0028000000000001</v>
      </c>
      <c r="H5" s="9">
        <v>2.7471999999999999</v>
      </c>
      <c r="I5" s="9">
        <v>3.2989000000000002</v>
      </c>
      <c r="J5" s="9">
        <v>3.1863000000000001</v>
      </c>
      <c r="K5" s="9">
        <v>3.0609000000000002</v>
      </c>
      <c r="L5" s="9">
        <v>2.7450999999999999</v>
      </c>
      <c r="M5" s="10">
        <v>2.9091999999999998</v>
      </c>
      <c r="N5" s="27">
        <f t="shared" ref="N5:N20" si="0">AVERAGE(B5:M5)</f>
        <v>3.022933333333333</v>
      </c>
    </row>
    <row r="6" spans="1:14" ht="16.5" thickBot="1">
      <c r="A6" s="5" t="s">
        <v>3</v>
      </c>
      <c r="B6" s="6">
        <v>3.5594000000000001</v>
      </c>
      <c r="C6" s="6">
        <v>3.7077</v>
      </c>
      <c r="D6" s="6">
        <v>3.6505000000000001</v>
      </c>
      <c r="E6" s="6">
        <v>3.6747000000000001</v>
      </c>
      <c r="F6" s="6">
        <v>3.4169</v>
      </c>
      <c r="G6" s="6">
        <v>3.4502000000000002</v>
      </c>
      <c r="H6" s="6">
        <v>3.3875000000000002</v>
      </c>
      <c r="I6" s="6">
        <v>3.6314000000000002</v>
      </c>
      <c r="J6" s="6">
        <v>3.556</v>
      </c>
      <c r="K6" s="6">
        <v>3.3616000000000001</v>
      </c>
      <c r="L6" s="6">
        <v>3.3950999999999998</v>
      </c>
      <c r="M6" s="7">
        <v>3.2625000000000002</v>
      </c>
      <c r="N6" s="27">
        <f t="shared" si="0"/>
        <v>3.5044583333333335</v>
      </c>
    </row>
    <row r="7" spans="1:14" ht="16.5" thickBot="1">
      <c r="A7" s="8" t="s">
        <v>4</v>
      </c>
      <c r="B7" s="9">
        <v>1.8373999999999999</v>
      </c>
      <c r="C7" s="9">
        <v>1.87</v>
      </c>
      <c r="D7" s="9">
        <v>1.8843000000000001</v>
      </c>
      <c r="E7" s="9">
        <v>1.8982000000000001</v>
      </c>
      <c r="F7" s="9">
        <v>1.8827</v>
      </c>
      <c r="G7" s="9">
        <v>1.7685999999999999</v>
      </c>
      <c r="H7" s="9">
        <v>1.7383999999999999</v>
      </c>
      <c r="I7" s="9">
        <v>1.6921999999999999</v>
      </c>
      <c r="J7" s="9">
        <v>1.7774000000000001</v>
      </c>
      <c r="K7" s="9">
        <v>1.7897000000000001</v>
      </c>
      <c r="L7" s="9">
        <v>1.8742000000000001</v>
      </c>
      <c r="M7" s="10">
        <v>1.8822000000000001</v>
      </c>
      <c r="N7" s="27">
        <f t="shared" si="0"/>
        <v>1.8246083333333336</v>
      </c>
    </row>
    <row r="8" spans="1:14" ht="16.5" thickBot="1">
      <c r="A8" s="5" t="s">
        <v>5</v>
      </c>
      <c r="B8" s="6">
        <v>3.2685</v>
      </c>
      <c r="C8" s="6">
        <v>3.2686000000000002</v>
      </c>
      <c r="D8" s="6">
        <v>3.2686000000000002</v>
      </c>
      <c r="E8" s="6">
        <v>3.2685</v>
      </c>
      <c r="F8" s="6">
        <v>3.2686000000000002</v>
      </c>
      <c r="G8" s="6">
        <v>3.2684000000000002</v>
      </c>
      <c r="H8" s="6">
        <v>3.2685</v>
      </c>
      <c r="I8" s="6">
        <v>3.2685</v>
      </c>
      <c r="J8" s="6">
        <v>3.2685</v>
      </c>
      <c r="K8" s="6">
        <v>3.4129999999999998</v>
      </c>
      <c r="L8" s="6">
        <v>3.5162</v>
      </c>
      <c r="M8" s="7">
        <v>3.8153000000000001</v>
      </c>
      <c r="N8" s="27">
        <f t="shared" si="0"/>
        <v>3.346766666666666</v>
      </c>
    </row>
    <row r="9" spans="1:14" ht="16.5" thickBot="1">
      <c r="A9" s="8" t="s">
        <v>6</v>
      </c>
      <c r="B9" s="9">
        <v>4.1074999999999999</v>
      </c>
      <c r="C9" s="9">
        <v>4.0425000000000004</v>
      </c>
      <c r="D9" s="9">
        <v>4.07</v>
      </c>
      <c r="E9" s="9">
        <v>4.194</v>
      </c>
      <c r="F9" s="9">
        <v>4.1037999999999997</v>
      </c>
      <c r="G9" s="9">
        <v>3.9874000000000001</v>
      </c>
      <c r="H9" s="9">
        <v>3.8549000000000002</v>
      </c>
      <c r="I9" s="9">
        <v>4.101</v>
      </c>
      <c r="J9" s="9">
        <v>4.0514999999999999</v>
      </c>
      <c r="K9" s="9">
        <v>3.9453999999999998</v>
      </c>
      <c r="L9" s="9">
        <v>3.89</v>
      </c>
      <c r="M9" s="10">
        <v>3.7991999999999999</v>
      </c>
      <c r="N9" s="27">
        <f t="shared" si="0"/>
        <v>4.0122666666666662</v>
      </c>
    </row>
    <row r="10" spans="1:14" ht="16.5" thickBot="1">
      <c r="A10" s="5" t="s">
        <v>7</v>
      </c>
      <c r="B10" s="6">
        <v>4.3282999999999996</v>
      </c>
      <c r="C10" s="6">
        <v>4.6077000000000004</v>
      </c>
      <c r="D10" s="6">
        <v>4.5503</v>
      </c>
      <c r="E10" s="6">
        <v>4.8085000000000004</v>
      </c>
      <c r="F10" s="6">
        <v>4.4143999999999997</v>
      </c>
      <c r="G10" s="6">
        <v>4.5507999999999997</v>
      </c>
      <c r="H10" s="6">
        <v>4.1798999999999999</v>
      </c>
      <c r="I10" s="6">
        <v>4.9089999999999998</v>
      </c>
      <c r="J10" s="6">
        <v>4.4892000000000003</v>
      </c>
      <c r="K10" s="6">
        <v>4.4973999999999998</v>
      </c>
      <c r="L10" s="6">
        <v>4.2511999999999999</v>
      </c>
      <c r="M10" s="7">
        <v>4.3453999999999997</v>
      </c>
      <c r="N10" s="27">
        <f t="shared" si="0"/>
        <v>4.4943416666666662</v>
      </c>
    </row>
    <row r="11" spans="1:14" ht="16.5" thickBot="1">
      <c r="A11" s="8" t="s">
        <v>8</v>
      </c>
      <c r="B11" s="9" t="s">
        <v>9</v>
      </c>
      <c r="C11" s="9">
        <v>2.7538999999999998</v>
      </c>
      <c r="D11" s="9">
        <v>3.3071999999999999</v>
      </c>
      <c r="E11" s="9">
        <v>3.2957000000000001</v>
      </c>
      <c r="F11" s="9">
        <v>3.2429000000000001</v>
      </c>
      <c r="G11" s="9">
        <v>3.0053000000000001</v>
      </c>
      <c r="H11" s="9">
        <v>3.0952000000000002</v>
      </c>
      <c r="I11" s="9">
        <v>3.3178999999999998</v>
      </c>
      <c r="J11" s="9">
        <v>3.2214</v>
      </c>
      <c r="K11" s="9">
        <v>3.0920999999999998</v>
      </c>
      <c r="L11" s="9">
        <v>3.0701999999999998</v>
      </c>
      <c r="M11" s="10">
        <v>2.9811000000000001</v>
      </c>
      <c r="N11" s="27">
        <f t="shared" si="0"/>
        <v>3.1257181818181818</v>
      </c>
    </row>
    <row r="12" spans="1:14" ht="16.5" thickBot="1">
      <c r="A12" s="5" t="s">
        <v>10</v>
      </c>
      <c r="B12" s="6">
        <v>3.5992000000000002</v>
      </c>
      <c r="C12" s="6">
        <v>3.7507000000000001</v>
      </c>
      <c r="D12" s="6">
        <v>3.6551</v>
      </c>
      <c r="E12" s="6">
        <v>3.7465999999999999</v>
      </c>
      <c r="F12" s="6">
        <v>3.4548999999999999</v>
      </c>
      <c r="G12" s="6">
        <v>3.3725000000000001</v>
      </c>
      <c r="H12" s="6">
        <v>3.1017999999999999</v>
      </c>
      <c r="I12" s="6">
        <v>3.8104</v>
      </c>
      <c r="J12" s="6">
        <v>3.5903</v>
      </c>
      <c r="K12" s="6">
        <v>3.4245999999999999</v>
      </c>
      <c r="L12" s="6">
        <v>3.3551000000000002</v>
      </c>
      <c r="M12" s="7">
        <v>3.3635000000000002</v>
      </c>
      <c r="N12" s="27">
        <f t="shared" si="0"/>
        <v>3.5187249999999999</v>
      </c>
    </row>
    <row r="13" spans="1:14" ht="16.5" thickBot="1">
      <c r="A13" s="8" t="s">
        <v>11</v>
      </c>
      <c r="B13" s="9">
        <v>3.2065000000000001</v>
      </c>
      <c r="C13" s="9">
        <v>2.9621</v>
      </c>
      <c r="D13" s="9">
        <v>3.1484000000000001</v>
      </c>
      <c r="E13" s="9">
        <v>3.2875000000000001</v>
      </c>
      <c r="F13" s="9">
        <v>3.2360000000000002</v>
      </c>
      <c r="G13" s="9">
        <v>3.2241</v>
      </c>
      <c r="H13" s="9">
        <v>2.9916999999999998</v>
      </c>
      <c r="I13" s="9">
        <v>3.1196999999999999</v>
      </c>
      <c r="J13" s="9">
        <v>3.0226000000000002</v>
      </c>
      <c r="K13" s="9">
        <v>2.8883000000000001</v>
      </c>
      <c r="L13" s="9">
        <v>2.6431</v>
      </c>
      <c r="M13" s="10">
        <v>1.6266</v>
      </c>
      <c r="N13" s="27">
        <f t="shared" si="0"/>
        <v>2.9463833333333338</v>
      </c>
    </row>
    <row r="14" spans="1:14" ht="16.5" thickBot="1">
      <c r="A14" s="5" t="s">
        <v>12</v>
      </c>
      <c r="B14" s="6">
        <v>6.2290000000000001</v>
      </c>
      <c r="C14" s="6">
        <v>6.2598000000000003</v>
      </c>
      <c r="D14" s="6">
        <v>6.0788000000000002</v>
      </c>
      <c r="E14" s="6">
        <v>6.5537999999999998</v>
      </c>
      <c r="F14" s="6">
        <v>6.5777000000000001</v>
      </c>
      <c r="G14" s="6">
        <v>6.2613000000000003</v>
      </c>
      <c r="H14" s="6">
        <v>5.6917</v>
      </c>
      <c r="I14" s="6">
        <v>6.8528000000000002</v>
      </c>
      <c r="J14" s="6">
        <v>12.6516</v>
      </c>
      <c r="K14" s="6">
        <v>13.274699999999999</v>
      </c>
      <c r="L14" s="6">
        <v>13.274900000000001</v>
      </c>
      <c r="M14" s="7">
        <v>13.274900000000001</v>
      </c>
      <c r="N14" s="27">
        <f t="shared" si="0"/>
        <v>8.5817500000000013</v>
      </c>
    </row>
    <row r="15" spans="1:14" ht="16.5" thickBot="1">
      <c r="A15" s="8" t="s">
        <v>13</v>
      </c>
      <c r="B15" s="9">
        <v>3.9721000000000002</v>
      </c>
      <c r="C15" s="9">
        <v>3.9897999999999998</v>
      </c>
      <c r="D15" s="9">
        <v>4.0358000000000001</v>
      </c>
      <c r="E15" s="9">
        <v>3.8071999999999999</v>
      </c>
      <c r="F15" s="9">
        <v>3.9336000000000002</v>
      </c>
      <c r="G15" s="9">
        <v>3.9925999999999999</v>
      </c>
      <c r="H15" s="9">
        <v>3.8287</v>
      </c>
      <c r="I15" s="9">
        <v>4.1166</v>
      </c>
      <c r="J15" s="9">
        <v>3.9636999999999998</v>
      </c>
      <c r="K15" s="9">
        <v>3.9885000000000002</v>
      </c>
      <c r="L15" s="9">
        <v>3.9215</v>
      </c>
      <c r="M15" s="10">
        <v>3.8389000000000002</v>
      </c>
      <c r="N15" s="27">
        <f t="shared" si="0"/>
        <v>3.9490833333333342</v>
      </c>
    </row>
    <row r="16" spans="1:14" ht="16.5" thickBot="1">
      <c r="A16" s="5" t="s">
        <v>14</v>
      </c>
      <c r="B16" s="6">
        <v>3.9235000000000002</v>
      </c>
      <c r="C16" s="6">
        <v>4.6445999999999996</v>
      </c>
      <c r="D16" s="6">
        <v>4.6467999999999998</v>
      </c>
      <c r="E16" s="6">
        <v>4.9206000000000003</v>
      </c>
      <c r="F16" s="6">
        <v>4.6963999999999997</v>
      </c>
      <c r="G16" s="6">
        <v>4.6852999999999998</v>
      </c>
      <c r="H16" s="6">
        <v>4.2862</v>
      </c>
      <c r="I16" s="6">
        <v>5.0105000000000004</v>
      </c>
      <c r="J16" s="6">
        <v>4.5789999999999997</v>
      </c>
      <c r="K16" s="6">
        <v>4.5327000000000002</v>
      </c>
      <c r="L16" s="6">
        <v>4.3913000000000002</v>
      </c>
      <c r="M16" s="7">
        <v>4.3855000000000004</v>
      </c>
      <c r="N16" s="27">
        <f t="shared" si="0"/>
        <v>4.558533333333334</v>
      </c>
    </row>
    <row r="17" spans="1:14" ht="16.5" thickBot="1">
      <c r="A17" s="8" t="s">
        <v>15</v>
      </c>
      <c r="B17" s="9">
        <v>3.8929999999999998</v>
      </c>
      <c r="C17" s="9">
        <v>3.8607999999999998</v>
      </c>
      <c r="D17" s="9">
        <v>4.0221</v>
      </c>
      <c r="E17" s="9">
        <v>3.9112</v>
      </c>
      <c r="F17" s="9">
        <v>3.9739</v>
      </c>
      <c r="G17" s="9">
        <v>3.9161000000000001</v>
      </c>
      <c r="H17" s="9">
        <v>3.7366000000000001</v>
      </c>
      <c r="I17" s="9">
        <v>4.0152999999999999</v>
      </c>
      <c r="J17" s="9">
        <v>3.8731</v>
      </c>
      <c r="K17" s="9">
        <v>3.8452000000000002</v>
      </c>
      <c r="L17" s="9">
        <v>3.8220999999999998</v>
      </c>
      <c r="M17" s="10">
        <v>3.8845000000000001</v>
      </c>
      <c r="N17" s="27">
        <f t="shared" si="0"/>
        <v>3.8961583333333336</v>
      </c>
    </row>
    <row r="18" spans="1:14" ht="16.5" thickBot="1">
      <c r="A18" s="5" t="s">
        <v>16</v>
      </c>
      <c r="B18" s="6">
        <v>3.8037999999999998</v>
      </c>
      <c r="C18" s="6">
        <v>3.7688999999999999</v>
      </c>
      <c r="D18" s="6">
        <v>3.831</v>
      </c>
      <c r="E18" s="6">
        <v>3.8445</v>
      </c>
      <c r="F18" s="6">
        <v>3.8407</v>
      </c>
      <c r="G18" s="6">
        <v>3.6665000000000001</v>
      </c>
      <c r="H18" s="6">
        <v>3.5348999999999999</v>
      </c>
      <c r="I18" s="6">
        <v>3.8429000000000002</v>
      </c>
      <c r="J18" s="6">
        <v>3.7610999999999999</v>
      </c>
      <c r="K18" s="6">
        <v>3.6869999999999998</v>
      </c>
      <c r="L18" s="6">
        <v>3.5836999999999999</v>
      </c>
      <c r="M18" s="7">
        <v>3.4803000000000002</v>
      </c>
      <c r="N18" s="27">
        <f t="shared" si="0"/>
        <v>3.7204416666666664</v>
      </c>
    </row>
    <row r="19" spans="1:14" ht="16.5" thickBot="1">
      <c r="A19" s="8" t="s">
        <v>17</v>
      </c>
      <c r="B19" s="9">
        <v>3.0827</v>
      </c>
      <c r="C19" s="9">
        <v>2.9817</v>
      </c>
      <c r="D19" s="9">
        <v>2.9719000000000002</v>
      </c>
      <c r="E19" s="9">
        <v>3.0779999999999998</v>
      </c>
      <c r="F19" s="9">
        <v>3.0604</v>
      </c>
      <c r="G19" s="9">
        <v>3.0047999999999999</v>
      </c>
      <c r="H19" s="9">
        <v>2.8409</v>
      </c>
      <c r="I19" s="9">
        <v>3.1678999999999999</v>
      </c>
      <c r="J19" s="9">
        <v>3.0272000000000001</v>
      </c>
      <c r="K19" s="9">
        <v>2.895</v>
      </c>
      <c r="L19" s="9">
        <v>2.9125999999999999</v>
      </c>
      <c r="M19" s="10">
        <v>2.8616000000000001</v>
      </c>
      <c r="N19" s="27">
        <f t="shared" si="0"/>
        <v>2.990391666666667</v>
      </c>
    </row>
    <row r="20" spans="1:14" ht="16.5" thickBot="1">
      <c r="A20" s="5" t="s">
        <v>18</v>
      </c>
      <c r="B20" s="6">
        <v>2.6932</v>
      </c>
      <c r="C20" s="6">
        <v>2.5118999999999998</v>
      </c>
      <c r="D20" s="6">
        <v>2.6989999999999998</v>
      </c>
      <c r="E20" s="6">
        <v>2.9085000000000001</v>
      </c>
      <c r="F20" s="6">
        <v>2.6417999999999999</v>
      </c>
      <c r="G20" s="6">
        <v>2.5348000000000002</v>
      </c>
      <c r="H20" s="6">
        <v>2.4091</v>
      </c>
      <c r="I20" s="6">
        <v>2.6347999999999998</v>
      </c>
      <c r="J20" s="6">
        <v>2.6913999999999998</v>
      </c>
      <c r="K20" s="6">
        <v>2.6827000000000001</v>
      </c>
      <c r="L20" s="6">
        <v>2.7563</v>
      </c>
      <c r="M20" s="7">
        <v>2.8121</v>
      </c>
      <c r="N20" s="27">
        <f t="shared" si="0"/>
        <v>2.6646333333333332</v>
      </c>
    </row>
    <row r="21" spans="1:14">
      <c r="N21" s="27">
        <f>AVERAGE(N4:N20)</f>
        <v>3.8155299910873444</v>
      </c>
    </row>
    <row r="23" spans="1:14">
      <c r="A23" s="1" t="s">
        <v>19</v>
      </c>
      <c r="B23" s="1"/>
    </row>
    <row r="24" spans="1:14">
      <c r="A24" s="18" t="s">
        <v>0</v>
      </c>
      <c r="B24" s="11" t="s">
        <v>20</v>
      </c>
      <c r="C24" s="11" t="s">
        <v>21</v>
      </c>
      <c r="D24" s="11" t="s">
        <v>22</v>
      </c>
      <c r="E24" s="11" t="s">
        <v>23</v>
      </c>
      <c r="F24" s="11" t="s">
        <v>24</v>
      </c>
      <c r="G24" s="11" t="s">
        <v>25</v>
      </c>
      <c r="H24" s="11" t="s">
        <v>26</v>
      </c>
      <c r="I24" s="11" t="s">
        <v>27</v>
      </c>
      <c r="J24" s="11" t="s">
        <v>28</v>
      </c>
      <c r="K24" s="11" t="s">
        <v>29</v>
      </c>
      <c r="L24" s="11" t="s">
        <v>30</v>
      </c>
      <c r="M24" s="11" t="s">
        <v>31</v>
      </c>
    </row>
    <row r="25" spans="1:14">
      <c r="A25" s="18" t="s">
        <v>1</v>
      </c>
      <c r="B25" s="14">
        <v>0.71522003721332983</v>
      </c>
      <c r="C25" s="14">
        <v>0.7839254605859941</v>
      </c>
      <c r="D25" s="14">
        <v>0.69981655101189499</v>
      </c>
      <c r="E25" s="14">
        <v>0.86850355903763499</v>
      </c>
      <c r="F25" s="14">
        <v>0.72974771527237914</v>
      </c>
      <c r="G25" s="14">
        <v>0.80930537960659632</v>
      </c>
      <c r="H25" s="14">
        <v>0.6817757102744898</v>
      </c>
      <c r="I25" s="14">
        <v>0.87082186227037306</v>
      </c>
      <c r="J25" s="14">
        <v>0.72859405113690168</v>
      </c>
      <c r="K25" s="14">
        <v>0.73006549724160197</v>
      </c>
      <c r="L25" s="14">
        <v>0.63172005446455659</v>
      </c>
      <c r="M25" s="14">
        <v>0.68272105719456411</v>
      </c>
      <c r="N25">
        <f>AVERAGE(Table13[[#This Row],[2004]:[2015]])</f>
        <v>0.74435141127585969</v>
      </c>
    </row>
    <row r="26" spans="1:14">
      <c r="A26" s="18" t="s">
        <v>2</v>
      </c>
      <c r="B26" s="14">
        <v>0.54550633886443545</v>
      </c>
      <c r="C26" s="14">
        <v>0.49411501403044877</v>
      </c>
      <c r="D26" s="14">
        <v>0.50543215650035545</v>
      </c>
      <c r="E26" s="14">
        <v>0.4855885344735939</v>
      </c>
      <c r="F26" s="14">
        <v>0.5413175883794048</v>
      </c>
      <c r="G26" s="14">
        <v>0.50514930402015135</v>
      </c>
      <c r="H26" s="14">
        <v>0.41918244628223211</v>
      </c>
      <c r="I26" s="14">
        <v>0.59647289561640271</v>
      </c>
      <c r="J26" s="14">
        <v>0.54380586146356091</v>
      </c>
      <c r="K26" s="14">
        <v>0.48959843592720198</v>
      </c>
      <c r="L26" s="14">
        <v>0.40159879919668096</v>
      </c>
      <c r="M26" s="14">
        <v>0.47993156125681014</v>
      </c>
      <c r="N26">
        <f>AVERAGE(Table13[[#This Row],[2004]:[2015]])</f>
        <v>0.50064157800093989</v>
      </c>
    </row>
    <row r="27" spans="1:14">
      <c r="A27" s="18" t="s">
        <v>3</v>
      </c>
      <c r="B27" s="14">
        <v>0.40862805619521153</v>
      </c>
      <c r="C27" s="14">
        <v>0.44388349926376208</v>
      </c>
      <c r="D27" s="14">
        <v>0.41753374468427956</v>
      </c>
      <c r="E27" s="14">
        <v>0.42587252092505223</v>
      </c>
      <c r="F27" s="14">
        <v>0.36726475496848693</v>
      </c>
      <c r="G27" s="14">
        <v>0.39182508679576944</v>
      </c>
      <c r="H27" s="14">
        <v>0.38265136434559882</v>
      </c>
      <c r="I27" s="14">
        <v>0.42472917440831509</v>
      </c>
      <c r="J27" s="14">
        <v>0.40902877355761758</v>
      </c>
      <c r="K27" s="14">
        <v>0.35508812560700159</v>
      </c>
      <c r="L27" s="14">
        <v>0.34798321225179291</v>
      </c>
      <c r="M27" s="14">
        <v>0.3375006270714514</v>
      </c>
      <c r="N27">
        <f>AVERAGE(Table13[[#This Row],[2004]:[2015]])</f>
        <v>0.39266574500619494</v>
      </c>
    </row>
    <row r="28" spans="1:14">
      <c r="A28" s="18" t="s">
        <v>4</v>
      </c>
      <c r="B28" s="14">
        <v>0.1252005003657119</v>
      </c>
      <c r="C28" s="14">
        <v>0.12472041435729836</v>
      </c>
      <c r="D28" s="14">
        <v>0.12660947561374822</v>
      </c>
      <c r="E28" s="14">
        <v>0.12674617786321915</v>
      </c>
      <c r="F28" s="14">
        <v>0.13350956173513581</v>
      </c>
      <c r="G28" s="14">
        <v>9.9046437216255043E-2</v>
      </c>
      <c r="H28" s="14">
        <v>9.3139720530713802E-2</v>
      </c>
      <c r="I28" s="14">
        <v>9.4701687345311758E-2</v>
      </c>
      <c r="J28" s="14">
        <v>0.11136855869230698</v>
      </c>
      <c r="K28" s="14">
        <v>0.11198048743763775</v>
      </c>
      <c r="L28" s="14">
        <v>0.12482789689499693</v>
      </c>
      <c r="M28" s="14">
        <v>0.1294053254383474</v>
      </c>
      <c r="N28">
        <f>AVERAGE(Table13[[#This Row],[2004]:[2015]])</f>
        <v>0.1167713536242236</v>
      </c>
    </row>
    <row r="29" spans="1:14">
      <c r="A29" s="18" t="s">
        <v>5</v>
      </c>
      <c r="B29" s="14">
        <v>0.2610619241117732</v>
      </c>
      <c r="C29" s="14">
        <v>0.26105518022345464</v>
      </c>
      <c r="D29" s="14">
        <v>0.26107309801547329</v>
      </c>
      <c r="E29" s="14">
        <v>0.26106329006750967</v>
      </c>
      <c r="F29" s="14">
        <v>0.26106975615231076</v>
      </c>
      <c r="G29" s="14">
        <v>0.26104444249247272</v>
      </c>
      <c r="H29" s="14">
        <v>0.26105934645328116</v>
      </c>
      <c r="I29" s="14">
        <v>0.26106450525459141</v>
      </c>
      <c r="J29" s="14">
        <v>0.26107810130214282</v>
      </c>
      <c r="K29" s="14">
        <v>0.35444255559159454</v>
      </c>
      <c r="L29" s="14">
        <v>0.43537364465833833</v>
      </c>
      <c r="M29" s="14">
        <v>0.53892201738195367</v>
      </c>
      <c r="N29">
        <f>AVERAGE(Table13[[#This Row],[2004]:[2015]])</f>
        <v>0.30652565514207469</v>
      </c>
    </row>
    <row r="30" spans="1:14">
      <c r="A30" s="18" t="s">
        <v>6</v>
      </c>
      <c r="B30" s="14">
        <v>0.63010767332459416</v>
      </c>
      <c r="C30" s="14">
        <v>0.62417631717111977</v>
      </c>
      <c r="D30" s="14">
        <v>0.63102731289618486</v>
      </c>
      <c r="E30" s="14">
        <v>0.66909012144945113</v>
      </c>
      <c r="F30" s="14">
        <v>0.64279915700343615</v>
      </c>
      <c r="G30" s="14">
        <v>0.60978209961523733</v>
      </c>
      <c r="H30" s="14">
        <v>0.55612665559979657</v>
      </c>
      <c r="I30" s="14">
        <v>0.63641862403554583</v>
      </c>
      <c r="J30" s="14">
        <v>0.62516008032341963</v>
      </c>
      <c r="K30" s="14">
        <v>0.60466714275101707</v>
      </c>
      <c r="L30" s="14">
        <v>0.567703679999781</v>
      </c>
      <c r="M30" s="14">
        <v>0.52297314972166498</v>
      </c>
      <c r="N30">
        <f>AVERAGE(Table13[[#This Row],[2004]:[2015]])</f>
        <v>0.61000266782427071</v>
      </c>
    </row>
    <row r="31" spans="1:14">
      <c r="A31" s="18" t="s">
        <v>7</v>
      </c>
      <c r="B31" s="14">
        <v>0.65305095863553275</v>
      </c>
      <c r="C31" s="14">
        <v>0.74592028799977173</v>
      </c>
      <c r="D31" s="14">
        <v>0.71478299215646435</v>
      </c>
      <c r="E31" s="14">
        <v>0.81189983646934427</v>
      </c>
      <c r="F31" s="14">
        <v>0.67671652060126386</v>
      </c>
      <c r="G31" s="14">
        <v>0.73007418599211282</v>
      </c>
      <c r="H31" s="14">
        <v>0.5997170660357658</v>
      </c>
      <c r="I31" s="14">
        <v>0.8352255196083973</v>
      </c>
      <c r="J31" s="14">
        <v>0.69886158946086729</v>
      </c>
      <c r="K31" s="14">
        <v>0.70300217410538934</v>
      </c>
      <c r="L31" s="14">
        <v>0.61649326431837148</v>
      </c>
      <c r="M31" s="14">
        <v>0.64354811382413346</v>
      </c>
      <c r="N31">
        <f>AVERAGE(Table13[[#This Row],[2004]:[2015]])</f>
        <v>0.70244104243395122</v>
      </c>
    </row>
    <row r="32" spans="1:14">
      <c r="A32" s="18" t="s">
        <v>8</v>
      </c>
      <c r="B32" s="17" t="s">
        <v>9</v>
      </c>
      <c r="C32" s="14">
        <v>0.28688912584897575</v>
      </c>
      <c r="D32" s="14">
        <v>0.3401043190173173</v>
      </c>
      <c r="E32" s="14">
        <v>0.34949883733272569</v>
      </c>
      <c r="F32" s="14">
        <v>0.33453483584176652</v>
      </c>
      <c r="G32" s="14">
        <v>0.26168971234681299</v>
      </c>
      <c r="H32" s="14">
        <v>0.28561859973884718</v>
      </c>
      <c r="I32" s="14">
        <v>0.33220083225587194</v>
      </c>
      <c r="J32" s="14">
        <v>0.32510731287378553</v>
      </c>
      <c r="K32" s="14">
        <v>0.29013433483051815</v>
      </c>
      <c r="L32" s="14">
        <v>0.2749718850734566</v>
      </c>
      <c r="M32" s="14">
        <v>0.25242160720267587</v>
      </c>
      <c r="N32">
        <f>AVERAGE(Table13[[#This Row],[2004]:[2015]])</f>
        <v>0.30301558203297757</v>
      </c>
    </row>
    <row r="33" spans="1:14">
      <c r="A33" s="18" t="s">
        <v>11</v>
      </c>
      <c r="B33" s="14">
        <v>0.60135776209682368</v>
      </c>
      <c r="C33" s="14">
        <v>0.51791428261621453</v>
      </c>
      <c r="D33" s="14">
        <v>0.56638425809802784</v>
      </c>
      <c r="E33" s="14">
        <v>0.59819304744653645</v>
      </c>
      <c r="F33" s="14">
        <v>0.58505590934943352</v>
      </c>
      <c r="G33" s="14">
        <v>0.57825773102025657</v>
      </c>
      <c r="H33" s="14">
        <v>0.51768332959390106</v>
      </c>
      <c r="I33" s="14">
        <v>0.55525861341811711</v>
      </c>
      <c r="J33" s="14">
        <v>0.51399288064694471</v>
      </c>
      <c r="K33" s="14">
        <v>0.48262686676094479</v>
      </c>
      <c r="L33" s="14">
        <v>0.37837737929388132</v>
      </c>
      <c r="M33" s="14">
        <v>2.8777085951215874E-2</v>
      </c>
      <c r="N33">
        <f>AVERAGE(Table13[[#This Row],[2004]:[2015]])</f>
        <v>0.49365659552435809</v>
      </c>
    </row>
    <row r="34" spans="1:14">
      <c r="A34" s="18" t="s">
        <v>10</v>
      </c>
      <c r="B34" s="14">
        <v>0.50107734594380882</v>
      </c>
      <c r="C34" s="14">
        <v>0.5404264369009788</v>
      </c>
      <c r="D34" s="14">
        <v>0.53464529956116036</v>
      </c>
      <c r="E34" s="14">
        <v>0.5569763578949356</v>
      </c>
      <c r="F34" s="14">
        <v>0.47076454325806805</v>
      </c>
      <c r="G34" s="14">
        <v>0.46576759218204727</v>
      </c>
      <c r="H34" s="14">
        <v>0.41373049510039356</v>
      </c>
      <c r="I34" s="14">
        <v>0.57454897737598254</v>
      </c>
      <c r="J34" s="14">
        <v>0.50173123243019135</v>
      </c>
      <c r="K34" s="14">
        <v>0.43707280722579428</v>
      </c>
      <c r="L34" s="14">
        <v>0.4217507852809268</v>
      </c>
      <c r="M34" s="14">
        <v>0.42384516044066106</v>
      </c>
      <c r="N34">
        <f>AVERAGE(Table13[[#This Row],[2004]:[2015]])</f>
        <v>0.48686141946624567</v>
      </c>
    </row>
    <row r="35" spans="1:14">
      <c r="A35" s="18" t="s">
        <v>12</v>
      </c>
      <c r="B35" s="14">
        <v>1.3580325189665818</v>
      </c>
      <c r="C35" s="14">
        <v>1.3632424247255657</v>
      </c>
      <c r="D35" s="14">
        <v>1.3232006781975572</v>
      </c>
      <c r="E35" s="14">
        <v>1.4368456087781702</v>
      </c>
      <c r="F35" s="14">
        <v>1.4724696727228244</v>
      </c>
      <c r="G35" s="14">
        <v>1.3536875653578735</v>
      </c>
      <c r="H35" s="14">
        <v>1.1872972043623002</v>
      </c>
      <c r="I35" s="14">
        <v>1.6047532344672901</v>
      </c>
      <c r="J35" s="14">
        <v>2.692918393865487</v>
      </c>
      <c r="K35" s="14">
        <v>2.7839113562354774</v>
      </c>
      <c r="L35" s="14">
        <v>2.7827028548324422</v>
      </c>
      <c r="M35" s="14">
        <v>2.7815262079645873</v>
      </c>
      <c r="N35">
        <f>AVERAGE(Table13[[#This Row],[2004]:[2015]])</f>
        <v>1.8450489767063463</v>
      </c>
    </row>
    <row r="36" spans="1:14">
      <c r="A36" s="18" t="s">
        <v>13</v>
      </c>
      <c r="B36" s="14">
        <v>0.73702542490140588</v>
      </c>
      <c r="C36" s="14">
        <v>0.73676123760431789</v>
      </c>
      <c r="D36" s="14">
        <v>0.76779329223973125</v>
      </c>
      <c r="E36" s="14">
        <v>0.72503704685549597</v>
      </c>
      <c r="F36" s="14">
        <v>0.71489037926684296</v>
      </c>
      <c r="G36" s="14">
        <v>0.74672517218371415</v>
      </c>
      <c r="H36" s="14">
        <v>0.68291456645834403</v>
      </c>
      <c r="I36" s="14">
        <v>0.7989105244725746</v>
      </c>
      <c r="J36" s="14">
        <v>0.73882773736506846</v>
      </c>
      <c r="K36" s="14">
        <v>0.75901828326144793</v>
      </c>
      <c r="L36" s="14">
        <v>0.72509541630681229</v>
      </c>
      <c r="M36" s="14">
        <v>0.67855132296546772</v>
      </c>
      <c r="N36">
        <f>AVERAGE(Table13[[#This Row],[2004]:[2015]])</f>
        <v>0.73429586699010196</v>
      </c>
    </row>
    <row r="37" spans="1:14">
      <c r="A37" s="18" t="s">
        <v>14</v>
      </c>
      <c r="B37" s="14">
        <v>0.58943313940188691</v>
      </c>
      <c r="C37" s="14">
        <v>0.72857944492959881</v>
      </c>
      <c r="D37" s="14">
        <v>0.72828006921374566</v>
      </c>
      <c r="E37" s="14">
        <v>0.83373177941357035</v>
      </c>
      <c r="F37" s="14">
        <v>0.75505982292869422</v>
      </c>
      <c r="G37" s="14">
        <v>0.75471535991281724</v>
      </c>
      <c r="H37" s="14">
        <v>0.61844055325933978</v>
      </c>
      <c r="I37" s="14">
        <v>0.85054208374500595</v>
      </c>
      <c r="J37" s="14">
        <v>0.71772861076413264</v>
      </c>
      <c r="K37" s="14">
        <v>0.70412584147012303</v>
      </c>
      <c r="L37" s="14">
        <v>0.64760309941722261</v>
      </c>
      <c r="M37" s="14">
        <v>0.63983231360791948</v>
      </c>
      <c r="N37">
        <f>AVERAGE(Table13[[#This Row],[2004]:[2015]])</f>
        <v>0.71400600983867146</v>
      </c>
    </row>
    <row r="38" spans="1:14">
      <c r="A38" s="18" t="s">
        <v>15</v>
      </c>
      <c r="B38" s="14">
        <v>0.80427244338637116</v>
      </c>
      <c r="C38" s="14">
        <v>0.77869951432979445</v>
      </c>
      <c r="D38" s="14">
        <v>0.85531862737751885</v>
      </c>
      <c r="E38" s="14">
        <v>0.81486934907216235</v>
      </c>
      <c r="F38" s="14">
        <v>0.82676490184993501</v>
      </c>
      <c r="G38" s="14">
        <v>0.82680924911178777</v>
      </c>
      <c r="H38" s="14">
        <v>0.74778500754967669</v>
      </c>
      <c r="I38" s="14">
        <v>0.84707969802143979</v>
      </c>
      <c r="J38" s="14">
        <v>0.77900009936292514</v>
      </c>
      <c r="K38" s="14">
        <v>0.76887190606326283</v>
      </c>
      <c r="L38" s="14">
        <v>0.7489459058432858</v>
      </c>
      <c r="M38" s="14">
        <v>0.78678032974395684</v>
      </c>
      <c r="N38">
        <f>AVERAGE(Table13[[#This Row],[2004]:[2015]])</f>
        <v>0.798766419309343</v>
      </c>
    </row>
    <row r="39" spans="1:14">
      <c r="A39" s="18" t="s">
        <v>17</v>
      </c>
      <c r="B39" s="14">
        <v>0.31187319365606303</v>
      </c>
      <c r="C39" s="14">
        <v>0.27237464795251592</v>
      </c>
      <c r="D39" s="14">
        <v>0.26552810809096539</v>
      </c>
      <c r="E39" s="14">
        <v>0.292979362987762</v>
      </c>
      <c r="F39" s="14">
        <v>0.31201835064985112</v>
      </c>
      <c r="G39" s="14">
        <v>0.30077388388674847</v>
      </c>
      <c r="H39" s="14">
        <v>0.26795019289806749</v>
      </c>
      <c r="I39" s="14">
        <v>0.32346011283318687</v>
      </c>
      <c r="J39" s="14">
        <v>0.28200450602669508</v>
      </c>
      <c r="K39" s="14">
        <v>0.25917422935049417</v>
      </c>
      <c r="L39" s="14">
        <v>0.26182743723575236</v>
      </c>
      <c r="M39" s="14">
        <v>0.24624321644032254</v>
      </c>
      <c r="N39">
        <f>AVERAGE(Table13[[#This Row],[2004]:[2015]])</f>
        <v>0.28301727016736872</v>
      </c>
    </row>
    <row r="40" spans="1:14">
      <c r="A40" s="18" t="s">
        <v>16</v>
      </c>
      <c r="B40" s="14">
        <v>0.44809256585345802</v>
      </c>
      <c r="C40" s="14">
        <v>0.44659637543935349</v>
      </c>
      <c r="D40" s="14">
        <v>0.46344561282504215</v>
      </c>
      <c r="E40" s="14">
        <v>0.46166623680877034</v>
      </c>
      <c r="F40" s="14">
        <v>0.47997042986676214</v>
      </c>
      <c r="G40" s="14">
        <v>0.43070109172662668</v>
      </c>
      <c r="H40" s="14">
        <v>0.38398401541889238</v>
      </c>
      <c r="I40" s="14">
        <v>0.45392357515485721</v>
      </c>
      <c r="J40" s="14">
        <v>0.43644963071655113</v>
      </c>
      <c r="K40" s="14">
        <v>0.42640307533530053</v>
      </c>
      <c r="L40" s="14">
        <v>0.39640562120478356</v>
      </c>
      <c r="M40" s="14">
        <v>0.36387697311996231</v>
      </c>
      <c r="N40">
        <f>AVERAGE(Table13[[#This Row],[2004]:[2015]])</f>
        <v>0.43262626695586331</v>
      </c>
    </row>
    <row r="41" spans="1:14">
      <c r="A41" s="18" t="s">
        <v>18</v>
      </c>
      <c r="B41" s="14">
        <v>0.4659465449822961</v>
      </c>
      <c r="C41" s="14">
        <v>0.41685182238202567</v>
      </c>
      <c r="D41" s="14">
        <v>0.46797446002106086</v>
      </c>
      <c r="E41" s="14">
        <v>0.51076800050004134</v>
      </c>
      <c r="F41" s="14">
        <v>0.46823861382466087</v>
      </c>
      <c r="G41" s="14">
        <v>0.42291966760534716</v>
      </c>
      <c r="H41" s="14">
        <v>0.38459865874493959</v>
      </c>
      <c r="I41" s="14">
        <v>0.43746123519204339</v>
      </c>
      <c r="J41" s="14">
        <v>0.46407902465163869</v>
      </c>
      <c r="K41" s="14">
        <v>0.45072400138979546</v>
      </c>
      <c r="L41" s="14">
        <v>0.44275698849444267</v>
      </c>
      <c r="M41" s="14">
        <v>0.45068530634930382</v>
      </c>
      <c r="N41">
        <f>AVERAGE(Table13[[#This Row],[2004]:[2015]])</f>
        <v>0.44858369367813294</v>
      </c>
    </row>
    <row r="42" spans="1:14">
      <c r="A42" s="18" t="s">
        <v>32</v>
      </c>
      <c r="B42" s="14">
        <v>0.70425555743715818</v>
      </c>
      <c r="C42" s="14">
        <v>0.71154533010054333</v>
      </c>
      <c r="D42" s="14">
        <v>0.68192760450566847</v>
      </c>
      <c r="E42" s="14">
        <v>0.72699332468553357</v>
      </c>
      <c r="F42" s="14">
        <v>0.70948007659199119</v>
      </c>
      <c r="G42" s="14">
        <v>0.68046683285732268</v>
      </c>
      <c r="H42" s="14">
        <v>0.60227732728668215</v>
      </c>
      <c r="I42" s="14">
        <v>0.76559164294385684</v>
      </c>
      <c r="J42" s="14">
        <v>0.94542458131182794</v>
      </c>
      <c r="K42" s="14">
        <v>0.95313205946454116</v>
      </c>
      <c r="L42" s="14">
        <v>0.92771232446322882</v>
      </c>
      <c r="M42" s="14">
        <v>0.91660599997842762</v>
      </c>
      <c r="N42">
        <f>AVERAGE(Table13[[#This Row],[2004]:[2015]])</f>
        <v>0.77711772180223182</v>
      </c>
    </row>
    <row r="43" spans="1: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4">
      <c r="A44" s="1" t="s">
        <v>34</v>
      </c>
    </row>
    <row r="45" spans="1:14">
      <c r="A45" s="11" t="s">
        <v>33</v>
      </c>
      <c r="B45" s="11" t="s">
        <v>20</v>
      </c>
      <c r="C45" s="11" t="s">
        <v>21</v>
      </c>
      <c r="D45" s="11" t="s">
        <v>22</v>
      </c>
      <c r="E45" s="11" t="s">
        <v>23</v>
      </c>
      <c r="F45" s="11" t="s">
        <v>24</v>
      </c>
      <c r="G45" s="11" t="s">
        <v>25</v>
      </c>
      <c r="H45" s="11" t="s">
        <v>26</v>
      </c>
      <c r="I45" s="11" t="s">
        <v>27</v>
      </c>
      <c r="J45" s="11" t="s">
        <v>28</v>
      </c>
      <c r="K45" s="11" t="s">
        <v>29</v>
      </c>
      <c r="L45" s="11" t="s">
        <v>30</v>
      </c>
      <c r="M45" s="11" t="s">
        <v>31</v>
      </c>
    </row>
    <row r="46" spans="1:14">
      <c r="A46" s="19">
        <v>0.5</v>
      </c>
      <c r="B46" s="12">
        <v>4166</v>
      </c>
      <c r="C46" s="12">
        <v>4147</v>
      </c>
      <c r="D46" s="12">
        <v>4100</v>
      </c>
      <c r="E46" s="12">
        <v>3908</v>
      </c>
      <c r="F46" s="12">
        <v>4064</v>
      </c>
      <c r="G46" s="12">
        <v>4301</v>
      </c>
      <c r="H46" s="12">
        <v>4858</v>
      </c>
      <c r="I46" s="12">
        <v>3359</v>
      </c>
      <c r="J46" s="12">
        <v>1279</v>
      </c>
      <c r="K46" s="12">
        <v>1110</v>
      </c>
      <c r="L46" s="12">
        <v>1126</v>
      </c>
      <c r="M46" s="12">
        <v>1126</v>
      </c>
    </row>
    <row r="47" spans="1:14">
      <c r="A47" s="20">
        <v>1</v>
      </c>
      <c r="B47" s="13">
        <v>2162</v>
      </c>
      <c r="C47" s="13">
        <v>2017</v>
      </c>
      <c r="D47" s="13">
        <v>2407</v>
      </c>
      <c r="E47" s="13">
        <v>2248</v>
      </c>
      <c r="F47" s="13">
        <v>2296</v>
      </c>
      <c r="G47" s="13">
        <v>2101</v>
      </c>
      <c r="H47" s="13">
        <v>2069</v>
      </c>
      <c r="I47" s="13">
        <v>2764</v>
      </c>
      <c r="J47" s="13">
        <v>4154</v>
      </c>
      <c r="K47" s="13">
        <v>4413</v>
      </c>
      <c r="L47" s="13">
        <v>4624</v>
      </c>
      <c r="M47" s="13">
        <v>4624</v>
      </c>
    </row>
    <row r="48" spans="1:14">
      <c r="A48" s="19">
        <v>1.5</v>
      </c>
      <c r="B48" s="12">
        <v>1507</v>
      </c>
      <c r="C48" s="12">
        <v>1724</v>
      </c>
      <c r="D48" s="12">
        <v>1509</v>
      </c>
      <c r="E48" s="12">
        <v>1692</v>
      </c>
      <c r="F48" s="12">
        <v>1499</v>
      </c>
      <c r="G48" s="12">
        <v>1504</v>
      </c>
      <c r="H48" s="12">
        <v>1199</v>
      </c>
      <c r="I48" s="12">
        <v>1725</v>
      </c>
      <c r="J48" s="12">
        <v>2398</v>
      </c>
      <c r="K48" s="12">
        <v>2314</v>
      </c>
      <c r="L48" s="12">
        <v>2222</v>
      </c>
      <c r="M48" s="12">
        <v>2222</v>
      </c>
    </row>
    <row r="49" spans="1:13">
      <c r="A49" s="20">
        <v>2</v>
      </c>
      <c r="B49" s="13">
        <v>645</v>
      </c>
      <c r="C49" s="13">
        <v>639</v>
      </c>
      <c r="D49" s="13">
        <v>579</v>
      </c>
      <c r="E49" s="13">
        <v>717</v>
      </c>
      <c r="F49" s="13">
        <v>640</v>
      </c>
      <c r="G49" s="13">
        <v>634</v>
      </c>
      <c r="H49" s="13">
        <v>443</v>
      </c>
      <c r="I49" s="13">
        <v>680</v>
      </c>
      <c r="J49" s="13">
        <v>698</v>
      </c>
      <c r="K49" s="13">
        <v>718</v>
      </c>
      <c r="L49" s="13">
        <v>591</v>
      </c>
      <c r="M49" s="13">
        <v>591</v>
      </c>
    </row>
    <row r="50" spans="1:13">
      <c r="A50" s="19">
        <v>2.5</v>
      </c>
      <c r="B50" s="12">
        <v>241</v>
      </c>
      <c r="C50" s="12">
        <v>192</v>
      </c>
      <c r="D50" s="12">
        <v>142</v>
      </c>
      <c r="E50" s="12">
        <v>159</v>
      </c>
      <c r="F50" s="12">
        <v>222</v>
      </c>
      <c r="G50" s="12">
        <v>200</v>
      </c>
      <c r="H50" s="12">
        <v>130</v>
      </c>
      <c r="I50" s="12">
        <v>194</v>
      </c>
      <c r="J50" s="12">
        <v>199</v>
      </c>
      <c r="K50" s="12">
        <v>173</v>
      </c>
      <c r="L50" s="12">
        <v>171</v>
      </c>
      <c r="M50" s="12">
        <v>171</v>
      </c>
    </row>
    <row r="51" spans="1:13">
      <c r="A51" s="20">
        <v>3</v>
      </c>
      <c r="B51" s="13">
        <v>38</v>
      </c>
      <c r="C51" s="13">
        <v>41</v>
      </c>
      <c r="D51" s="13">
        <v>23</v>
      </c>
      <c r="E51" s="13">
        <v>36</v>
      </c>
      <c r="F51" s="13">
        <v>37</v>
      </c>
      <c r="G51" s="13">
        <v>16</v>
      </c>
      <c r="H51" s="13">
        <v>56</v>
      </c>
      <c r="I51" s="13">
        <v>36</v>
      </c>
      <c r="J51" s="13">
        <v>32</v>
      </c>
      <c r="K51" s="13">
        <v>31</v>
      </c>
      <c r="L51" s="13">
        <v>18</v>
      </c>
      <c r="M51" s="13">
        <v>18</v>
      </c>
    </row>
    <row r="52" spans="1:13">
      <c r="A52" s="21">
        <v>3.5</v>
      </c>
      <c r="B52" s="22">
        <v>1</v>
      </c>
      <c r="C52" s="22">
        <v>0</v>
      </c>
      <c r="D52" s="22">
        <v>0</v>
      </c>
      <c r="E52" s="22">
        <v>0</v>
      </c>
      <c r="F52" s="22">
        <v>2</v>
      </c>
      <c r="G52" s="22">
        <v>4</v>
      </c>
      <c r="H52" s="22">
        <v>5</v>
      </c>
      <c r="I52" s="22">
        <v>2</v>
      </c>
      <c r="J52" s="22">
        <v>0</v>
      </c>
      <c r="K52" s="22">
        <v>1</v>
      </c>
      <c r="L52" s="22">
        <v>8</v>
      </c>
      <c r="M52" s="22">
        <v>8</v>
      </c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5" spans="1:13">
      <c r="A55" s="1" t="s">
        <v>35</v>
      </c>
    </row>
    <row r="56" spans="1:13">
      <c r="A56" s="23" t="s">
        <v>33</v>
      </c>
      <c r="B56" s="24" t="s">
        <v>20</v>
      </c>
      <c r="C56" s="24" t="s">
        <v>21</v>
      </c>
      <c r="D56" s="24" t="s">
        <v>22</v>
      </c>
      <c r="E56" s="24" t="s">
        <v>23</v>
      </c>
      <c r="F56" s="24" t="s">
        <v>24</v>
      </c>
      <c r="G56" s="24" t="s">
        <v>25</v>
      </c>
      <c r="H56" s="24" t="s">
        <v>26</v>
      </c>
      <c r="I56" s="24" t="s">
        <v>27</v>
      </c>
      <c r="J56" s="24" t="s">
        <v>28</v>
      </c>
      <c r="K56" s="24" t="s">
        <v>29</v>
      </c>
      <c r="L56" s="24" t="s">
        <v>30</v>
      </c>
      <c r="M56" s="25" t="s">
        <v>31</v>
      </c>
    </row>
    <row r="57" spans="1:13">
      <c r="A57" s="19">
        <v>0.5</v>
      </c>
      <c r="B57" s="15">
        <v>0.47557077625570776</v>
      </c>
      <c r="C57" s="15">
        <v>0.47340182648401824</v>
      </c>
      <c r="D57" s="15">
        <v>0.4680365296803653</v>
      </c>
      <c r="E57" s="15">
        <v>0.4461187214611872</v>
      </c>
      <c r="F57" s="15">
        <v>0.46392694063926943</v>
      </c>
      <c r="G57" s="15">
        <v>0.49098173515981736</v>
      </c>
      <c r="H57" s="15">
        <v>0.55456621004566209</v>
      </c>
      <c r="I57" s="15">
        <v>0.38344748858447486</v>
      </c>
      <c r="J57" s="15">
        <v>0.14600456621004565</v>
      </c>
      <c r="K57" s="15">
        <v>0.12671232876712329</v>
      </c>
      <c r="L57" s="15">
        <v>0.12853881278538812</v>
      </c>
      <c r="M57" s="15">
        <v>0.12853881278538812</v>
      </c>
    </row>
    <row r="58" spans="1:13">
      <c r="A58" s="20">
        <v>1</v>
      </c>
      <c r="B58" s="16">
        <v>0.24680365296803652</v>
      </c>
      <c r="C58" s="16">
        <v>0.23025114155251142</v>
      </c>
      <c r="D58" s="16">
        <v>0.27477168949771691</v>
      </c>
      <c r="E58" s="16">
        <v>0.25662100456621006</v>
      </c>
      <c r="F58" s="16">
        <v>0.26210045662100456</v>
      </c>
      <c r="G58" s="16">
        <v>0.23984018264840182</v>
      </c>
      <c r="H58" s="16">
        <v>0.23618721461187214</v>
      </c>
      <c r="I58" s="16">
        <v>0.31552511415525114</v>
      </c>
      <c r="J58" s="16">
        <v>0.47420091324200914</v>
      </c>
      <c r="K58" s="16">
        <v>0.50376712328767126</v>
      </c>
      <c r="L58" s="16">
        <v>0.52785388127853883</v>
      </c>
      <c r="M58" s="16">
        <v>0.52785388127853883</v>
      </c>
    </row>
    <row r="59" spans="1:13">
      <c r="A59" s="19">
        <v>1.5</v>
      </c>
      <c r="B59" s="15">
        <v>0.17203196347031963</v>
      </c>
      <c r="C59" s="15">
        <v>0.19680365296803654</v>
      </c>
      <c r="D59" s="15">
        <v>0.17226027397260274</v>
      </c>
      <c r="E59" s="15">
        <v>0.19315068493150686</v>
      </c>
      <c r="F59" s="15">
        <v>0.1711187214611872</v>
      </c>
      <c r="G59" s="15">
        <v>0.17168949771689498</v>
      </c>
      <c r="H59" s="15">
        <v>0.13687214611872145</v>
      </c>
      <c r="I59" s="15">
        <v>0.19691780821917809</v>
      </c>
      <c r="J59" s="15">
        <v>0.2737442922374429</v>
      </c>
      <c r="K59" s="15">
        <v>0.26415525114155253</v>
      </c>
      <c r="L59" s="15">
        <v>0.2536529680365297</v>
      </c>
      <c r="M59" s="15">
        <v>0.2536529680365297</v>
      </c>
    </row>
    <row r="60" spans="1:13">
      <c r="A60" s="20">
        <v>2</v>
      </c>
      <c r="B60" s="16">
        <v>7.3630136986301373E-2</v>
      </c>
      <c r="C60" s="16">
        <v>7.294520547945206E-2</v>
      </c>
      <c r="D60" s="16">
        <v>6.609589041095891E-2</v>
      </c>
      <c r="E60" s="16">
        <v>8.1849315068493148E-2</v>
      </c>
      <c r="F60" s="16">
        <v>7.3059360730593603E-2</v>
      </c>
      <c r="G60" s="16">
        <v>7.2374429223744291E-2</v>
      </c>
      <c r="H60" s="16">
        <v>5.0570776255707765E-2</v>
      </c>
      <c r="I60" s="16">
        <v>7.7625570776255703E-2</v>
      </c>
      <c r="J60" s="16">
        <v>7.9680365296803654E-2</v>
      </c>
      <c r="K60" s="16">
        <v>8.1963470319634704E-2</v>
      </c>
      <c r="L60" s="16">
        <v>6.7465753424657535E-2</v>
      </c>
      <c r="M60" s="16">
        <v>6.7465753424657535E-2</v>
      </c>
    </row>
    <row r="61" spans="1:13">
      <c r="A61" s="19">
        <v>2.5</v>
      </c>
      <c r="B61" s="15">
        <v>2.7511415525114154E-2</v>
      </c>
      <c r="C61" s="15">
        <v>2.1917808219178082E-2</v>
      </c>
      <c r="D61" s="15">
        <v>1.6210045662100457E-2</v>
      </c>
      <c r="E61" s="15">
        <v>1.8150684931506848E-2</v>
      </c>
      <c r="F61" s="15">
        <v>2.5342465753424658E-2</v>
      </c>
      <c r="G61" s="15">
        <v>2.2831050228310501E-2</v>
      </c>
      <c r="H61" s="15">
        <v>1.4840182648401826E-2</v>
      </c>
      <c r="I61" s="15">
        <v>2.2146118721461189E-2</v>
      </c>
      <c r="J61" s="15">
        <v>2.2716894977168951E-2</v>
      </c>
      <c r="K61" s="15">
        <v>1.9748858447488585E-2</v>
      </c>
      <c r="L61" s="15">
        <v>1.9520547945205479E-2</v>
      </c>
      <c r="M61" s="15">
        <v>1.9520547945205479E-2</v>
      </c>
    </row>
    <row r="62" spans="1:13">
      <c r="A62" s="20">
        <v>3</v>
      </c>
      <c r="B62" s="16">
        <v>0.05</v>
      </c>
      <c r="C62" s="16">
        <v>5.3947368421052633E-2</v>
      </c>
      <c r="D62" s="16">
        <v>3.0263157894736843E-2</v>
      </c>
      <c r="E62" s="16">
        <v>4.736842105263158E-2</v>
      </c>
      <c r="F62" s="16">
        <v>4.8684210526315788E-2</v>
      </c>
      <c r="G62" s="16">
        <v>2.1052631578947368E-2</v>
      </c>
      <c r="H62" s="16">
        <v>7.3684210526315783E-2</v>
      </c>
      <c r="I62" s="16">
        <v>4.736842105263158E-2</v>
      </c>
      <c r="J62" s="16">
        <v>4.2105263157894736E-2</v>
      </c>
      <c r="K62" s="16">
        <v>4.0789473684210528E-2</v>
      </c>
      <c r="L62" s="16">
        <v>2.368421052631579E-2</v>
      </c>
      <c r="M62" s="16">
        <v>2.368421052631579E-2</v>
      </c>
    </row>
    <row r="63" spans="1:13">
      <c r="A63" s="19">
        <v>3.5</v>
      </c>
      <c r="B63" s="15">
        <v>1.1415525114155251E-4</v>
      </c>
      <c r="C63" s="15">
        <v>0</v>
      </c>
      <c r="D63" s="15">
        <v>0</v>
      </c>
      <c r="E63" s="15">
        <v>0</v>
      </c>
      <c r="F63" s="15">
        <v>2.2831050228310502E-4</v>
      </c>
      <c r="G63" s="15">
        <v>4.5662100456621003E-4</v>
      </c>
      <c r="H63" s="15">
        <v>5.7077625570776253E-4</v>
      </c>
      <c r="I63" s="15">
        <v>2.2831050228310502E-4</v>
      </c>
      <c r="J63" s="15">
        <v>0</v>
      </c>
      <c r="K63" s="15">
        <v>1.1415525114155251E-4</v>
      </c>
      <c r="L63" s="15">
        <v>9.1324200913242006E-4</v>
      </c>
      <c r="M63" s="15">
        <v>9.1324200913242006E-4</v>
      </c>
    </row>
    <row r="65" spans="1:13">
      <c r="A65" t="s">
        <v>33</v>
      </c>
      <c r="B65">
        <v>0.5</v>
      </c>
      <c r="C65">
        <v>1</v>
      </c>
      <c r="D65">
        <v>1.5</v>
      </c>
      <c r="E65">
        <v>2</v>
      </c>
      <c r="F65">
        <v>2.5</v>
      </c>
      <c r="G65">
        <v>3</v>
      </c>
      <c r="H65">
        <v>3.5</v>
      </c>
      <c r="K65" t="s">
        <v>36</v>
      </c>
      <c r="L65" t="s">
        <v>37</v>
      </c>
      <c r="M65" t="s">
        <v>38</v>
      </c>
    </row>
    <row r="66" spans="1:13">
      <c r="A66" s="24" t="s">
        <v>20</v>
      </c>
      <c r="B66" s="26">
        <v>0.47557077625570776</v>
      </c>
      <c r="C66" s="26">
        <v>0.24680365296803652</v>
      </c>
      <c r="D66" s="26">
        <v>0.17203196347031963</v>
      </c>
      <c r="E66" s="26">
        <v>7.3630136986301373E-2</v>
      </c>
      <c r="F66" s="26">
        <v>2.7511415525114154E-2</v>
      </c>
      <c r="G66" s="26">
        <v>0.05</v>
      </c>
      <c r="H66" s="26">
        <v>1.1415525114155251E-4</v>
      </c>
      <c r="J66" s="24" t="s">
        <v>20</v>
      </c>
      <c r="K66" s="26">
        <f>(B66+C66)</f>
        <v>0.72237442922374429</v>
      </c>
      <c r="L66" s="26">
        <f>D66+E66</f>
        <v>0.24566210045662101</v>
      </c>
      <c r="M66" s="26">
        <f>F66+G66+H66</f>
        <v>7.7625570776255717E-2</v>
      </c>
    </row>
    <row r="67" spans="1:13">
      <c r="A67" s="24" t="s">
        <v>21</v>
      </c>
      <c r="B67" s="26">
        <v>0.47340182648401824</v>
      </c>
      <c r="C67" s="26">
        <v>0.23025114155251142</v>
      </c>
      <c r="D67" s="26">
        <v>0.19680365296803654</v>
      </c>
      <c r="E67" s="26">
        <v>7.294520547945206E-2</v>
      </c>
      <c r="F67" s="26">
        <v>2.1917808219178082E-2</v>
      </c>
      <c r="G67" s="26">
        <v>5.3947368421052633E-2</v>
      </c>
      <c r="H67" s="26">
        <v>0</v>
      </c>
      <c r="J67" s="24" t="s">
        <v>21</v>
      </c>
      <c r="K67" s="26">
        <f t="shared" ref="K67:K77" si="1">(B67+C67)</f>
        <v>0.70365296803652966</v>
      </c>
      <c r="L67" s="26">
        <f t="shared" ref="L67:L77" si="2">D67+E67</f>
        <v>0.26974885844748858</v>
      </c>
      <c r="M67" s="26">
        <f t="shared" ref="M67:M77" si="3">F67+G67+H67</f>
        <v>7.5865176640230708E-2</v>
      </c>
    </row>
    <row r="68" spans="1:13">
      <c r="A68" s="24" t="s">
        <v>22</v>
      </c>
      <c r="B68" s="26">
        <v>0.4680365296803653</v>
      </c>
      <c r="C68" s="26">
        <v>0.27477168949771691</v>
      </c>
      <c r="D68" s="26">
        <v>0.17226027397260274</v>
      </c>
      <c r="E68" s="26">
        <v>6.609589041095891E-2</v>
      </c>
      <c r="F68" s="26">
        <v>1.6210045662100457E-2</v>
      </c>
      <c r="G68" s="26">
        <v>3.0263157894736843E-2</v>
      </c>
      <c r="H68" s="26">
        <v>0</v>
      </c>
      <c r="J68" s="24" t="s">
        <v>22</v>
      </c>
      <c r="K68" s="26">
        <f t="shared" si="1"/>
        <v>0.74280821917808226</v>
      </c>
      <c r="L68" s="26">
        <f t="shared" si="2"/>
        <v>0.23835616438356166</v>
      </c>
      <c r="M68" s="26">
        <f t="shared" si="3"/>
        <v>4.6473203556837303E-2</v>
      </c>
    </row>
    <row r="69" spans="1:13">
      <c r="A69" s="24" t="s">
        <v>23</v>
      </c>
      <c r="B69" s="26">
        <v>0.4461187214611872</v>
      </c>
      <c r="C69" s="26">
        <v>0.25662100456621006</v>
      </c>
      <c r="D69" s="26">
        <v>0.19315068493150686</v>
      </c>
      <c r="E69" s="26">
        <v>8.1849315068493148E-2</v>
      </c>
      <c r="F69" s="26">
        <v>1.8150684931506848E-2</v>
      </c>
      <c r="G69" s="26">
        <v>4.736842105263158E-2</v>
      </c>
      <c r="H69" s="26">
        <v>0</v>
      </c>
      <c r="J69" s="24" t="s">
        <v>23</v>
      </c>
      <c r="K69" s="26">
        <f t="shared" si="1"/>
        <v>0.70273972602739732</v>
      </c>
      <c r="L69" s="26">
        <f t="shared" si="2"/>
        <v>0.27500000000000002</v>
      </c>
      <c r="M69" s="26">
        <f t="shared" si="3"/>
        <v>6.5519105984138432E-2</v>
      </c>
    </row>
    <row r="70" spans="1:13">
      <c r="A70" s="24" t="s">
        <v>24</v>
      </c>
      <c r="B70" s="26">
        <v>0.46392694063926943</v>
      </c>
      <c r="C70" s="26">
        <v>0.26210045662100456</v>
      </c>
      <c r="D70" s="26">
        <v>0.1711187214611872</v>
      </c>
      <c r="E70" s="26">
        <v>7.3059360730593603E-2</v>
      </c>
      <c r="F70" s="26">
        <v>2.5342465753424658E-2</v>
      </c>
      <c r="G70" s="26">
        <v>4.8684210526315788E-2</v>
      </c>
      <c r="H70" s="26">
        <v>2.2831050228310502E-4</v>
      </c>
      <c r="J70" s="24" t="s">
        <v>24</v>
      </c>
      <c r="K70" s="26">
        <f t="shared" si="1"/>
        <v>0.72602739726027399</v>
      </c>
      <c r="L70" s="26">
        <f t="shared" si="2"/>
        <v>0.2441780821917808</v>
      </c>
      <c r="M70" s="26">
        <f t="shared" si="3"/>
        <v>7.4254986782023538E-2</v>
      </c>
    </row>
    <row r="71" spans="1:13">
      <c r="A71" s="24" t="s">
        <v>25</v>
      </c>
      <c r="B71" s="26">
        <v>0.49098173515981736</v>
      </c>
      <c r="C71" s="26">
        <v>0.23984018264840182</v>
      </c>
      <c r="D71" s="26">
        <v>0.17168949771689498</v>
      </c>
      <c r="E71" s="26">
        <v>7.2374429223744291E-2</v>
      </c>
      <c r="F71" s="26">
        <v>2.2831050228310501E-2</v>
      </c>
      <c r="G71" s="26">
        <v>2.1052631578947368E-2</v>
      </c>
      <c r="H71" s="26">
        <v>4.5662100456621003E-4</v>
      </c>
      <c r="J71" s="24" t="s">
        <v>25</v>
      </c>
      <c r="K71" s="26">
        <f t="shared" si="1"/>
        <v>0.73082191780821915</v>
      </c>
      <c r="L71" s="26">
        <f t="shared" si="2"/>
        <v>0.24406392694063928</v>
      </c>
      <c r="M71" s="26">
        <f t="shared" si="3"/>
        <v>4.4340302811824078E-2</v>
      </c>
    </row>
    <row r="72" spans="1:13">
      <c r="A72" s="24" t="s">
        <v>26</v>
      </c>
      <c r="B72" s="26">
        <v>0.55456621004566209</v>
      </c>
      <c r="C72" s="26">
        <v>0.23618721461187214</v>
      </c>
      <c r="D72" s="26">
        <v>0.13687214611872145</v>
      </c>
      <c r="E72" s="26">
        <v>5.0570776255707765E-2</v>
      </c>
      <c r="F72" s="26">
        <v>1.4840182648401826E-2</v>
      </c>
      <c r="G72" s="26">
        <v>7.3684210526315783E-2</v>
      </c>
      <c r="H72" s="26">
        <v>5.7077625570776253E-4</v>
      </c>
      <c r="J72" s="24" t="s">
        <v>26</v>
      </c>
      <c r="K72" s="26">
        <f t="shared" si="1"/>
        <v>0.79075342465753429</v>
      </c>
      <c r="L72" s="26">
        <f t="shared" si="2"/>
        <v>0.18744292237442922</v>
      </c>
      <c r="M72" s="26">
        <f t="shared" si="3"/>
        <v>8.9095169430425364E-2</v>
      </c>
    </row>
    <row r="73" spans="1:13">
      <c r="A73" s="24" t="s">
        <v>27</v>
      </c>
      <c r="B73" s="26">
        <v>0.38344748858447486</v>
      </c>
      <c r="C73" s="26">
        <v>0.31552511415525114</v>
      </c>
      <c r="D73" s="26">
        <v>0.19691780821917809</v>
      </c>
      <c r="E73" s="26">
        <v>7.7625570776255703E-2</v>
      </c>
      <c r="F73" s="26">
        <v>2.2146118721461189E-2</v>
      </c>
      <c r="G73" s="26">
        <v>4.736842105263158E-2</v>
      </c>
      <c r="H73" s="26">
        <v>2.2831050228310502E-4</v>
      </c>
      <c r="J73" s="24" t="s">
        <v>27</v>
      </c>
      <c r="K73" s="26">
        <f t="shared" si="1"/>
        <v>0.69897260273972606</v>
      </c>
      <c r="L73" s="26">
        <f t="shared" si="2"/>
        <v>0.2745433789954338</v>
      </c>
      <c r="M73" s="26">
        <f t="shared" si="3"/>
        <v>6.9742850276375876E-2</v>
      </c>
    </row>
    <row r="74" spans="1:13">
      <c r="A74" s="24" t="s">
        <v>28</v>
      </c>
      <c r="B74" s="26">
        <v>0.14600456621004565</v>
      </c>
      <c r="C74" s="26">
        <v>0.47420091324200914</v>
      </c>
      <c r="D74" s="26">
        <v>0.2737442922374429</v>
      </c>
      <c r="E74" s="26">
        <v>7.9680365296803654E-2</v>
      </c>
      <c r="F74" s="26">
        <v>2.2716894977168951E-2</v>
      </c>
      <c r="G74" s="26">
        <v>4.2105263157894736E-2</v>
      </c>
      <c r="H74" s="26">
        <v>0</v>
      </c>
      <c r="J74" s="24" t="s">
        <v>28</v>
      </c>
      <c r="K74" s="26">
        <f t="shared" si="1"/>
        <v>0.62020547945205484</v>
      </c>
      <c r="L74" s="26">
        <f t="shared" si="2"/>
        <v>0.35342465753424657</v>
      </c>
      <c r="M74" s="26">
        <f t="shared" si="3"/>
        <v>6.4822158135063687E-2</v>
      </c>
    </row>
    <row r="75" spans="1:13">
      <c r="A75" s="24" t="s">
        <v>29</v>
      </c>
      <c r="B75" s="26">
        <v>0.12671232876712329</v>
      </c>
      <c r="C75" s="26">
        <v>0.50376712328767126</v>
      </c>
      <c r="D75" s="26">
        <v>0.26415525114155253</v>
      </c>
      <c r="E75" s="26">
        <v>8.1963470319634704E-2</v>
      </c>
      <c r="F75" s="26">
        <v>1.9748858447488585E-2</v>
      </c>
      <c r="G75" s="26">
        <v>4.0789473684210528E-2</v>
      </c>
      <c r="H75" s="26">
        <v>1.1415525114155251E-4</v>
      </c>
      <c r="J75" s="24" t="s">
        <v>29</v>
      </c>
      <c r="K75" s="26">
        <f t="shared" si="1"/>
        <v>0.6304794520547945</v>
      </c>
      <c r="L75" s="26">
        <f t="shared" si="2"/>
        <v>0.34611872146118722</v>
      </c>
      <c r="M75" s="26">
        <f t="shared" si="3"/>
        <v>6.065248738284066E-2</v>
      </c>
    </row>
    <row r="76" spans="1:13">
      <c r="A76" s="24" t="s">
        <v>30</v>
      </c>
      <c r="B76" s="26">
        <v>0.12853881278538812</v>
      </c>
      <c r="C76" s="26">
        <v>0.52785388127853883</v>
      </c>
      <c r="D76" s="26">
        <v>0.2536529680365297</v>
      </c>
      <c r="E76" s="26">
        <v>6.7465753424657535E-2</v>
      </c>
      <c r="F76" s="26">
        <v>1.9520547945205479E-2</v>
      </c>
      <c r="G76" s="26">
        <v>2.368421052631579E-2</v>
      </c>
      <c r="H76" s="26">
        <v>9.1324200913242006E-4</v>
      </c>
      <c r="J76" s="24" t="s">
        <v>30</v>
      </c>
      <c r="K76" s="26">
        <f t="shared" si="1"/>
        <v>0.65639269406392697</v>
      </c>
      <c r="L76" s="26">
        <f t="shared" si="2"/>
        <v>0.32111872146118725</v>
      </c>
      <c r="M76" s="26">
        <f t="shared" si="3"/>
        <v>4.4118000480653688E-2</v>
      </c>
    </row>
    <row r="77" spans="1:13">
      <c r="A77" s="25" t="s">
        <v>31</v>
      </c>
      <c r="B77" s="26">
        <v>0.12853881278538812</v>
      </c>
      <c r="C77" s="26">
        <v>0.52785388127853883</v>
      </c>
      <c r="D77" s="26">
        <v>0.2536529680365297</v>
      </c>
      <c r="E77" s="26">
        <v>6.7465753424657535E-2</v>
      </c>
      <c r="F77" s="26">
        <v>1.9520547945205479E-2</v>
      </c>
      <c r="G77" s="26">
        <v>2.368421052631579E-2</v>
      </c>
      <c r="H77" s="26">
        <v>9.1324200913242006E-4</v>
      </c>
      <c r="J77" s="25" t="s">
        <v>31</v>
      </c>
      <c r="K77" s="26">
        <f t="shared" si="1"/>
        <v>0.65639269406392697</v>
      </c>
      <c r="L77" s="26">
        <f t="shared" si="2"/>
        <v>0.32111872146118725</v>
      </c>
      <c r="M77" s="26">
        <f t="shared" si="3"/>
        <v>4.4118000480653688E-2</v>
      </c>
    </row>
    <row r="78" spans="1:13">
      <c r="K78" s="26">
        <f>MIN(K66:K77)</f>
        <v>0.62020547945205484</v>
      </c>
      <c r="L78" s="26">
        <f t="shared" ref="L78:M78" si="4">MAX(L66:L77)</f>
        <v>0.35342465753424657</v>
      </c>
      <c r="M78" s="26">
        <f t="shared" si="4"/>
        <v>8.9095169430425364E-2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GC kooten</cp:lastModifiedBy>
  <dcterms:created xsi:type="dcterms:W3CDTF">2016-05-01T23:17:30Z</dcterms:created>
  <dcterms:modified xsi:type="dcterms:W3CDTF">2016-05-05T19:17:23Z</dcterms:modified>
</cp:coreProperties>
</file>