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985" yWindow="60" windowWidth="13935" windowHeight="11640" tabRatio="933"/>
  </bookViews>
  <sheets>
    <sheet name="Formato 2" sheetId="1" r:id="rId1"/>
  </sheets>
  <calcPr calcId="124519"/>
</workbook>
</file>

<file path=xl/calcChain.xml><?xml version="1.0" encoding="utf-8"?>
<calcChain xmlns="http://schemas.openxmlformats.org/spreadsheetml/2006/main">
  <c r="I36" i="1"/>
  <c r="B53"/>
  <c r="D21"/>
  <c r="D22"/>
  <c r="D30" l="1"/>
  <c r="D26"/>
  <c r="D33"/>
  <c r="C22"/>
  <c r="C21"/>
  <c r="H46"/>
  <c r="G46"/>
  <c r="B52"/>
  <c r="D27" l="1"/>
  <c r="D29" s="1"/>
  <c r="D31" s="1"/>
  <c r="D32" s="1"/>
  <c r="I39" l="1"/>
  <c r="C30"/>
  <c r="C26"/>
  <c r="C33"/>
  <c r="H33" l="1"/>
  <c r="C27"/>
  <c r="C29" s="1"/>
  <c r="C31" l="1"/>
  <c r="C32" s="1"/>
  <c r="H32" s="1"/>
  <c r="H29"/>
</calcChain>
</file>

<file path=xl/sharedStrings.xml><?xml version="1.0" encoding="utf-8"?>
<sst xmlns="http://schemas.openxmlformats.org/spreadsheetml/2006/main" count="86" uniqueCount="79">
  <si>
    <t xml:space="preserve">OP  - </t>
  </si>
  <si>
    <t>EMPRESA:</t>
  </si>
  <si>
    <t>FECHA:</t>
  </si>
  <si>
    <t>CONTACTO:</t>
  </si>
  <si>
    <t>MOLDE:</t>
  </si>
  <si>
    <t>MATERIAL</t>
  </si>
  <si>
    <t>Cant. Utilizada.</t>
  </si>
  <si>
    <t>Tela</t>
  </si>
  <si>
    <t>Hilo</t>
  </si>
  <si>
    <t>Sastre</t>
  </si>
  <si>
    <t>Bordado</t>
  </si>
  <si>
    <t>Gastos de bordado</t>
  </si>
  <si>
    <t>Depreciación de maqu.</t>
  </si>
  <si>
    <t>Celular</t>
  </si>
  <si>
    <t>Envio</t>
  </si>
  <si>
    <t>Otros</t>
  </si>
  <si>
    <t>IVA</t>
  </si>
  <si>
    <t>Costo Unitario:</t>
  </si>
  <si>
    <t>Precio de Venta:</t>
  </si>
  <si>
    <t>Utilidad de Confección:</t>
  </si>
  <si>
    <t>Utilidad del Bordado:</t>
  </si>
  <si>
    <t>Utilidad Neta:</t>
  </si>
  <si>
    <t>Utilidad Neta Total:</t>
  </si>
  <si>
    <t>Bs.</t>
  </si>
  <si>
    <t>Total Reserva de Bordado:</t>
  </si>
  <si>
    <t>BORDADO.</t>
  </si>
  <si>
    <t>Diseño:</t>
  </si>
  <si>
    <t>Disquet:</t>
  </si>
  <si>
    <t>Canal:</t>
  </si>
  <si>
    <t>Puntos:</t>
  </si>
  <si>
    <t>Ubicación:</t>
  </si>
  <si>
    <t>Costo:</t>
  </si>
  <si>
    <t>CALCULO</t>
  </si>
  <si>
    <t>Cant Por Talla</t>
  </si>
  <si>
    <t>SERIGRAFIA</t>
  </si>
  <si>
    <t>Serigrafista:</t>
  </si>
  <si>
    <t>Ubicación</t>
  </si>
  <si>
    <t>Total Tela</t>
  </si>
  <si>
    <t>Para</t>
  </si>
  <si>
    <t>TELA</t>
  </si>
  <si>
    <t>HOJA</t>
  </si>
  <si>
    <t>PARA</t>
  </si>
  <si>
    <t>DETALLE</t>
  </si>
  <si>
    <t>TALLA L</t>
  </si>
  <si>
    <t>L</t>
  </si>
  <si>
    <t>COMPRA</t>
  </si>
  <si>
    <t>MEDIDA</t>
  </si>
  <si>
    <t>UNIDAD</t>
  </si>
  <si>
    <t xml:space="preserve">PRECIO POR UD </t>
  </si>
  <si>
    <t>PRECIO X METRO</t>
  </si>
  <si>
    <t>PRECIO TOTAL</t>
  </si>
  <si>
    <t>Bs/METRO</t>
  </si>
  <si>
    <t>TELA  PRECIO= Bs/MTR</t>
  </si>
  <si>
    <t>MUJER</t>
  </si>
  <si>
    <t>SERIGRAFIADO</t>
  </si>
  <si>
    <t>Talla "L"</t>
  </si>
  <si>
    <t>SASTRE/12</t>
  </si>
  <si>
    <t>Minoil S.A</t>
  </si>
  <si>
    <t>Carol Vallejo</t>
  </si>
  <si>
    <t>poleras polo mujer m/c "L" Y 2 TALLAS ESPECIALES pique calipso bordado PI-&gt;Bella Holandesa</t>
  </si>
  <si>
    <t>COMPLETOS</t>
  </si>
  <si>
    <t>PIQUE CALIPSO</t>
  </si>
  <si>
    <t>CUELLO</t>
  </si>
  <si>
    <t>PUÑO</t>
  </si>
  <si>
    <t>NO</t>
  </si>
  <si>
    <t>EFECTO DOBLE POLERA</t>
  </si>
  <si>
    <t>PELLON</t>
  </si>
  <si>
    <t>CARTERITA</t>
  </si>
  <si>
    <t>BOTON</t>
  </si>
  <si>
    <t>TALLA</t>
  </si>
  <si>
    <t>CELOFAN</t>
  </si>
  <si>
    <t>3 Bs/UD</t>
  </si>
  <si>
    <t>2,5 Bs/UD</t>
  </si>
  <si>
    <t>35 Bs/1000 UDS</t>
  </si>
  <si>
    <t>Talla especial</t>
  </si>
  <si>
    <t>BELLA HOLANDESA</t>
  </si>
  <si>
    <t>SI</t>
  </si>
  <si>
    <t>xxl</t>
  </si>
  <si>
    <t>PECHO IZQ.</t>
  </si>
</sst>
</file>

<file path=xl/styles.xml><?xml version="1.0" encoding="utf-8"?>
<styleSheet xmlns="http://schemas.openxmlformats.org/spreadsheetml/2006/main">
  <numFmts count="3">
    <numFmt numFmtId="164" formatCode="[$-C0A]d\-mmm\-yy;@"/>
    <numFmt numFmtId="165" formatCode="000###"/>
    <numFmt numFmtId="166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8"/>
      <name val="Lucida Calligraphy"/>
      <family val="4"/>
    </font>
    <font>
      <sz val="26"/>
      <color rgb="FF000058"/>
      <name val="Hobo Std"/>
      <family val="3"/>
    </font>
    <font>
      <b/>
      <sz val="10"/>
      <color rgb="FF000058"/>
      <name val="Lucida Calligraphy"/>
      <family val="4"/>
    </font>
    <font>
      <sz val="11"/>
      <name val="Lucida Calligraphy"/>
      <family val="4"/>
    </font>
    <font>
      <sz val="11"/>
      <color theme="1"/>
      <name val="Lucida Calligraphy"/>
      <family val="4"/>
    </font>
    <font>
      <sz val="9"/>
      <color theme="1"/>
      <name val="Lucida Calligraphy"/>
      <family val="4"/>
    </font>
    <font>
      <sz val="10"/>
      <color theme="1"/>
      <name val="Lucida Calligraphy"/>
      <family val="4"/>
    </font>
    <font>
      <b/>
      <sz val="9"/>
      <color theme="1"/>
      <name val="Lucida Calligraphy"/>
      <family val="4"/>
    </font>
    <font>
      <sz val="10"/>
      <color rgb="FF002060"/>
      <name val="Lucida Calligraphy"/>
      <family val="4"/>
    </font>
    <font>
      <b/>
      <sz val="11"/>
      <color theme="1"/>
      <name val="Lucida Calligraphy"/>
      <family val="4"/>
    </font>
    <font>
      <b/>
      <sz val="10"/>
      <color theme="1"/>
      <name val="Lucida Calligraphy"/>
      <family val="4"/>
    </font>
    <font>
      <b/>
      <sz val="12"/>
      <color theme="1"/>
      <name val="Calibri"/>
      <family val="2"/>
      <scheme val="minor"/>
    </font>
    <font>
      <b/>
      <sz val="12"/>
      <color theme="1"/>
      <name val="Lucida Calligraphy"/>
      <family val="4"/>
    </font>
    <font>
      <b/>
      <sz val="11"/>
      <color rgb="FF002060"/>
      <name val="Lucida Calligraphy"/>
      <family val="4"/>
    </font>
    <font>
      <b/>
      <sz val="9"/>
      <color rgb="FF002060"/>
      <name val="Lucida Calligraphy"/>
      <family val="4"/>
    </font>
    <font>
      <sz val="11"/>
      <color theme="5" tint="-0.249977111117893"/>
      <name val="Lucida Calligraphy"/>
      <family val="4"/>
    </font>
    <font>
      <sz val="10"/>
      <color theme="1"/>
      <name val="Arial"/>
      <family val="2"/>
    </font>
    <font>
      <i/>
      <sz val="10"/>
      <color theme="3" tint="-0.499984740745262"/>
      <name val="Lucida Calligraphy"/>
      <family val="4"/>
    </font>
    <font>
      <sz val="12"/>
      <color theme="1"/>
      <name val="Lucida Calligraphy"/>
      <family val="4"/>
    </font>
    <font>
      <b/>
      <sz val="11"/>
      <color rgb="FF000058"/>
      <name val="Lucida Calligraphy"/>
      <family val="4"/>
    </font>
    <font>
      <b/>
      <sz val="8"/>
      <color theme="1"/>
      <name val="Lucida Calligraphy"/>
      <family val="4"/>
    </font>
    <font>
      <b/>
      <sz val="10"/>
      <color theme="3" tint="-0.499984740745262"/>
      <name val="Lucida Calligraphy"/>
      <family val="4"/>
    </font>
    <font>
      <sz val="11"/>
      <color rgb="FFFF0000"/>
      <name val="Calibri"/>
      <family val="2"/>
      <scheme val="minor"/>
    </font>
    <font>
      <b/>
      <sz val="11"/>
      <name val="Lucida Calligraphy"/>
      <family val="4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A2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164" fontId="3" fillId="0" borderId="0"/>
    <xf numFmtId="0" fontId="1" fillId="0" borderId="0"/>
    <xf numFmtId="0" fontId="3" fillId="0" borderId="0"/>
    <xf numFmtId="0" fontId="1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21" fillId="0" borderId="0">
      <alignment horizontal="justify" vertical="center"/>
    </xf>
    <xf numFmtId="165" fontId="3" fillId="0" borderId="0"/>
    <xf numFmtId="165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1">
    <xf numFmtId="0" fontId="0" fillId="0" borderId="0" xfId="0"/>
    <xf numFmtId="164" fontId="4" fillId="0" borderId="0" xfId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1" fillId="0" borderId="0" xfId="2"/>
    <xf numFmtId="164" fontId="6" fillId="0" borderId="0" xfId="2" applyNumberFormat="1" applyFont="1"/>
    <xf numFmtId="0" fontId="9" fillId="0" borderId="0" xfId="2" applyNumberFormat="1" applyFont="1" applyAlignment="1">
      <alignment horizontal="left"/>
    </xf>
    <xf numFmtId="0" fontId="9" fillId="0" borderId="0" xfId="2" applyNumberFormat="1" applyFont="1" applyAlignment="1">
      <alignment horizontal="center"/>
    </xf>
    <xf numFmtId="164" fontId="11" fillId="0" borderId="0" xfId="2" applyNumberFormat="1" applyFont="1" applyFill="1" applyBorder="1" applyAlignment="1">
      <alignment horizontal="center" vertical="center"/>
    </xf>
    <xf numFmtId="0" fontId="10" fillId="0" borderId="4" xfId="4" applyBorder="1" applyAlignment="1">
      <alignment vertical="center"/>
    </xf>
    <xf numFmtId="2" fontId="8" fillId="0" borderId="4" xfId="4" applyNumberFormat="1" applyFont="1" applyBorder="1" applyAlignment="1">
      <alignment vertical="center"/>
    </xf>
    <xf numFmtId="2" fontId="8" fillId="0" borderId="5" xfId="4" applyNumberFormat="1" applyFont="1" applyBorder="1" applyAlignment="1">
      <alignment vertical="center"/>
    </xf>
    <xf numFmtId="164" fontId="1" fillId="0" borderId="0" xfId="2" applyNumberFormat="1" applyAlignment="1">
      <alignment vertical="center"/>
    </xf>
    <xf numFmtId="2" fontId="8" fillId="0" borderId="0" xfId="2" applyNumberFormat="1" applyFont="1" applyFill="1" applyBorder="1" applyAlignment="1">
      <alignment vertical="center"/>
    </xf>
    <xf numFmtId="0" fontId="1" fillId="0" borderId="0" xfId="2" applyAlignment="1">
      <alignment vertical="center"/>
    </xf>
    <xf numFmtId="0" fontId="10" fillId="0" borderId="7" xfId="4" applyBorder="1" applyAlignment="1">
      <alignment vertical="center"/>
    </xf>
    <xf numFmtId="2" fontId="8" fillId="0" borderId="7" xfId="4" applyNumberFormat="1" applyFont="1" applyBorder="1" applyAlignment="1">
      <alignment vertical="center"/>
    </xf>
    <xf numFmtId="2" fontId="8" fillId="0" borderId="8" xfId="4" applyNumberFormat="1" applyFont="1" applyBorder="1" applyAlignment="1">
      <alignment vertical="center"/>
    </xf>
    <xf numFmtId="2" fontId="8" fillId="0" borderId="9" xfId="4" applyNumberFormat="1" applyFont="1" applyBorder="1" applyAlignment="1">
      <alignment vertical="center"/>
    </xf>
    <xf numFmtId="164" fontId="10" fillId="0" borderId="11" xfId="2" applyNumberFormat="1" applyFont="1" applyBorder="1" applyAlignment="1">
      <alignment vertical="center"/>
    </xf>
    <xf numFmtId="2" fontId="8" fillId="0" borderId="11" xfId="4" applyNumberFormat="1" applyFont="1" applyBorder="1" applyAlignment="1">
      <alignment vertical="center"/>
    </xf>
    <xf numFmtId="2" fontId="13" fillId="0" borderId="0" xfId="2" applyNumberFormat="1" applyFont="1" applyFill="1" applyBorder="1"/>
    <xf numFmtId="164" fontId="8" fillId="0" borderId="15" xfId="2" applyNumberFormat="1" applyFont="1" applyBorder="1" applyAlignment="1">
      <alignment horizontal="left"/>
    </xf>
    <xf numFmtId="164" fontId="8" fillId="0" borderId="16" xfId="2" applyNumberFormat="1" applyFont="1" applyBorder="1" applyAlignment="1">
      <alignment horizontal="left"/>
    </xf>
    <xf numFmtId="2" fontId="14" fillId="0" borderId="17" xfId="2" applyNumberFormat="1" applyFont="1" applyBorder="1"/>
    <xf numFmtId="166" fontId="14" fillId="0" borderId="0" xfId="2" applyNumberFormat="1" applyFont="1" applyFill="1" applyBorder="1"/>
    <xf numFmtId="164" fontId="10" fillId="0" borderId="15" xfId="2" applyNumberFormat="1" applyFont="1" applyBorder="1" applyAlignment="1">
      <alignment horizontal="left"/>
    </xf>
    <xf numFmtId="2" fontId="11" fillId="0" borderId="17" xfId="2" applyNumberFormat="1" applyFont="1" applyBorder="1"/>
    <xf numFmtId="2" fontId="15" fillId="2" borderId="17" xfId="2" applyNumberFormat="1" applyFont="1" applyFill="1" applyBorder="1" applyAlignment="1">
      <alignment horizontal="center" vertical="center"/>
    </xf>
    <xf numFmtId="164" fontId="16" fillId="0" borderId="0" xfId="2" applyNumberFormat="1" applyFont="1"/>
    <xf numFmtId="0" fontId="17" fillId="0" borderId="0" xfId="0" applyFont="1"/>
    <xf numFmtId="0" fontId="8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" fontId="8" fillId="0" borderId="0" xfId="4" applyNumberFormat="1" applyFont="1" applyAlignment="1">
      <alignment horizontal="center" vertical="center"/>
    </xf>
    <xf numFmtId="2" fontId="19" fillId="0" borderId="0" xfId="4" applyNumberFormat="1" applyFont="1" applyAlignment="1">
      <alignment horizontal="center" vertical="center"/>
    </xf>
    <xf numFmtId="0" fontId="10" fillId="0" borderId="0" xfId="4"/>
    <xf numFmtId="0" fontId="22" fillId="0" borderId="0" xfId="2" applyNumberFormat="1" applyFont="1" applyAlignment="1">
      <alignment horizontal="left" vertical="top"/>
    </xf>
    <xf numFmtId="0" fontId="22" fillId="0" borderId="0" xfId="2" applyNumberFormat="1" applyFont="1" applyAlignment="1">
      <alignment horizontal="center" vertical="justify"/>
    </xf>
    <xf numFmtId="164" fontId="14" fillId="0" borderId="1" xfId="2" applyNumberFormat="1" applyFont="1" applyFill="1" applyBorder="1" applyAlignment="1">
      <alignment horizontal="left" vertical="center"/>
    </xf>
    <xf numFmtId="0" fontId="22" fillId="0" borderId="17" xfId="2" applyNumberFormat="1" applyFont="1" applyBorder="1" applyAlignment="1">
      <alignment horizontal="center"/>
    </xf>
    <xf numFmtId="0" fontId="10" fillId="3" borderId="7" xfId="4" applyFill="1" applyBorder="1" applyAlignment="1">
      <alignment vertical="center"/>
    </xf>
    <xf numFmtId="0" fontId="10" fillId="6" borderId="7" xfId="4" applyFill="1" applyBorder="1" applyAlignment="1">
      <alignment vertical="center"/>
    </xf>
    <xf numFmtId="2" fontId="8" fillId="6" borderId="7" xfId="4" applyNumberFormat="1" applyFont="1" applyFill="1" applyBorder="1" applyAlignment="1">
      <alignment vertical="center"/>
    </xf>
    <xf numFmtId="0" fontId="10" fillId="7" borderId="7" xfId="4" applyFill="1" applyBorder="1" applyAlignment="1">
      <alignment vertical="center"/>
    </xf>
    <xf numFmtId="2" fontId="8" fillId="7" borderId="7" xfId="4" applyNumberFormat="1" applyFont="1" applyFill="1" applyBorder="1" applyAlignment="1">
      <alignment vertical="center"/>
    </xf>
    <xf numFmtId="164" fontId="9" fillId="8" borderId="12" xfId="2" applyNumberFormat="1" applyFont="1" applyFill="1" applyBorder="1" applyAlignment="1">
      <alignment horizontal="left" vertical="center"/>
    </xf>
    <xf numFmtId="164" fontId="8" fillId="8" borderId="13" xfId="2" applyNumberFormat="1" applyFont="1" applyFill="1" applyBorder="1" applyAlignment="1">
      <alignment horizontal="left" vertical="center"/>
    </xf>
    <xf numFmtId="2" fontId="13" fillId="8" borderId="15" xfId="2" applyNumberFormat="1" applyFont="1" applyFill="1" applyBorder="1" applyAlignment="1">
      <alignment horizontal="center"/>
    </xf>
    <xf numFmtId="166" fontId="13" fillId="8" borderId="17" xfId="2" applyNumberFormat="1" applyFont="1" applyFill="1" applyBorder="1" applyAlignment="1">
      <alignment horizontal="center"/>
    </xf>
    <xf numFmtId="0" fontId="10" fillId="8" borderId="7" xfId="4" applyFill="1" applyBorder="1" applyAlignment="1">
      <alignment vertical="center"/>
    </xf>
    <xf numFmtId="164" fontId="12" fillId="9" borderId="15" xfId="2" applyNumberFormat="1" applyFont="1" applyFill="1" applyBorder="1" applyAlignment="1">
      <alignment horizontal="left"/>
    </xf>
    <xf numFmtId="164" fontId="12" fillId="9" borderId="16" xfId="2" applyNumberFormat="1" applyFont="1" applyFill="1" applyBorder="1" applyAlignment="1">
      <alignment horizontal="left"/>
    </xf>
    <xf numFmtId="2" fontId="13" fillId="9" borderId="17" xfId="2" applyNumberFormat="1" applyFont="1" applyFill="1" applyBorder="1"/>
    <xf numFmtId="0" fontId="8" fillId="0" borderId="3" xfId="4" applyFont="1" applyBorder="1" applyAlignment="1">
      <alignment vertical="center"/>
    </xf>
    <xf numFmtId="0" fontId="8" fillId="0" borderId="6" xfId="4" applyFont="1" applyBorder="1" applyAlignment="1">
      <alignment vertical="center"/>
    </xf>
    <xf numFmtId="0" fontId="8" fillId="8" borderId="6" xfId="4" applyFont="1" applyFill="1" applyBorder="1" applyAlignment="1">
      <alignment vertical="center"/>
    </xf>
    <xf numFmtId="0" fontId="8" fillId="3" borderId="6" xfId="4" applyFont="1" applyFill="1" applyBorder="1" applyAlignment="1">
      <alignment vertical="center"/>
    </xf>
    <xf numFmtId="0" fontId="8" fillId="6" borderId="6" xfId="4" applyFont="1" applyFill="1" applyBorder="1" applyAlignment="1">
      <alignment vertical="center"/>
    </xf>
    <xf numFmtId="0" fontId="8" fillId="7" borderId="6" xfId="4" applyFont="1" applyFill="1" applyBorder="1" applyAlignment="1">
      <alignment vertical="center"/>
    </xf>
    <xf numFmtId="0" fontId="8" fillId="0" borderId="10" xfId="4" applyFont="1" applyBorder="1" applyAlignment="1">
      <alignment vertical="center"/>
    </xf>
    <xf numFmtId="164" fontId="12" fillId="10" borderId="15" xfId="2" applyNumberFormat="1" applyFont="1" applyFill="1" applyBorder="1" applyAlignment="1">
      <alignment horizontal="left"/>
    </xf>
    <xf numFmtId="164" fontId="12" fillId="10" borderId="16" xfId="2" applyNumberFormat="1" applyFont="1" applyFill="1" applyBorder="1" applyAlignment="1">
      <alignment horizontal="left"/>
    </xf>
    <xf numFmtId="2" fontId="13" fillId="10" borderId="17" xfId="2" applyNumberFormat="1" applyFont="1" applyFill="1" applyBorder="1"/>
    <xf numFmtId="0" fontId="8" fillId="10" borderId="6" xfId="4" applyFont="1" applyFill="1" applyBorder="1" applyAlignment="1">
      <alignment vertical="center"/>
    </xf>
    <xf numFmtId="0" fontId="10" fillId="10" borderId="7" xfId="4" applyFill="1" applyBorder="1" applyAlignment="1">
      <alignment vertical="center"/>
    </xf>
    <xf numFmtId="2" fontId="8" fillId="10" borderId="7" xfId="4" applyNumberFormat="1" applyFont="1" applyFill="1" applyBorder="1" applyAlignment="1">
      <alignment vertical="center"/>
    </xf>
    <xf numFmtId="164" fontId="12" fillId="5" borderId="15" xfId="2" applyNumberFormat="1" applyFont="1" applyFill="1" applyBorder="1" applyAlignment="1">
      <alignment horizontal="left"/>
    </xf>
    <xf numFmtId="164" fontId="12" fillId="5" borderId="16" xfId="2" applyNumberFormat="1" applyFont="1" applyFill="1" applyBorder="1" applyAlignment="1">
      <alignment horizontal="left"/>
    </xf>
    <xf numFmtId="2" fontId="13" fillId="5" borderId="17" xfId="2" applyNumberFormat="1" applyFont="1" applyFill="1" applyBorder="1"/>
    <xf numFmtId="0" fontId="8" fillId="11" borderId="6" xfId="4" applyFont="1" applyFill="1" applyBorder="1" applyAlignment="1">
      <alignment vertical="center"/>
    </xf>
    <xf numFmtId="0" fontId="10" fillId="11" borderId="7" xfId="4" applyFill="1" applyBorder="1" applyAlignment="1">
      <alignment vertical="center"/>
    </xf>
    <xf numFmtId="2" fontId="8" fillId="11" borderId="7" xfId="4" applyNumberFormat="1" applyFont="1" applyFill="1" applyBorder="1" applyAlignment="1">
      <alignment vertical="center"/>
    </xf>
    <xf numFmtId="164" fontId="12" fillId="4" borderId="12" xfId="2" applyNumberFormat="1" applyFont="1" applyFill="1" applyBorder="1" applyAlignment="1">
      <alignment horizontal="left"/>
    </xf>
    <xf numFmtId="164" fontId="12" fillId="4" borderId="13" xfId="2" applyNumberFormat="1" applyFont="1" applyFill="1" applyBorder="1" applyAlignment="1">
      <alignment horizontal="left"/>
    </xf>
    <xf numFmtId="2" fontId="13" fillId="4" borderId="14" xfId="2" applyNumberFormat="1" applyFont="1" applyFill="1" applyBorder="1"/>
    <xf numFmtId="0" fontId="22" fillId="0" borderId="18" xfId="2" applyNumberFormat="1" applyFont="1" applyBorder="1" applyAlignment="1">
      <alignment vertical="justify"/>
    </xf>
    <xf numFmtId="0" fontId="10" fillId="0" borderId="0" xfId="4" applyAlignment="1">
      <alignment horizontal="center"/>
    </xf>
    <xf numFmtId="0" fontId="24" fillId="0" borderId="2" xfId="2" applyNumberFormat="1" applyFont="1" applyFill="1" applyBorder="1" applyAlignment="1">
      <alignment horizontal="center" vertical="center"/>
    </xf>
    <xf numFmtId="164" fontId="9" fillId="0" borderId="2" xfId="2" applyNumberFormat="1" applyFont="1" applyFill="1" applyBorder="1" applyAlignment="1">
      <alignment horizontal="center" vertical="justify"/>
    </xf>
    <xf numFmtId="164" fontId="23" fillId="0" borderId="0" xfId="2" applyNumberFormat="1" applyFont="1" applyAlignment="1"/>
    <xf numFmtId="0" fontId="17" fillId="0" borderId="0" xfId="0" applyFont="1" applyAlignment="1"/>
    <xf numFmtId="0" fontId="25" fillId="0" borderId="0" xfId="4" applyFont="1"/>
    <xf numFmtId="2" fontId="10" fillId="0" borderId="0" xfId="4" applyNumberFormat="1"/>
    <xf numFmtId="0" fontId="2" fillId="0" borderId="0" xfId="0" applyFont="1" applyAlignment="1">
      <alignment horizontal="center"/>
    </xf>
    <xf numFmtId="0" fontId="26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0" xfId="0" applyAlignment="1"/>
    <xf numFmtId="2" fontId="0" fillId="0" borderId="0" xfId="0" applyNumberFormat="1"/>
    <xf numFmtId="0" fontId="17" fillId="0" borderId="0" xfId="0" applyFont="1" applyBorder="1"/>
    <xf numFmtId="166" fontId="0" fillId="0" borderId="7" xfId="0" applyNumberFormat="1" applyBorder="1"/>
    <xf numFmtId="2" fontId="0" fillId="0" borderId="7" xfId="0" applyNumberFormat="1" applyBorder="1"/>
    <xf numFmtId="2" fontId="0" fillId="0" borderId="7" xfId="0" applyNumberFormat="1" applyFill="1" applyBorder="1"/>
    <xf numFmtId="166" fontId="0" fillId="0" borderId="7" xfId="0" applyNumberFormat="1" applyFill="1" applyBorder="1"/>
    <xf numFmtId="0" fontId="24" fillId="0" borderId="2" xfId="2" applyNumberFormat="1" applyFont="1" applyFill="1" applyBorder="1" applyAlignment="1">
      <alignment horizontal="left" vertical="center"/>
    </xf>
    <xf numFmtId="164" fontId="0" fillId="0" borderId="0" xfId="2" applyNumberFormat="1" applyFont="1" applyAlignment="1">
      <alignment vertical="center"/>
    </xf>
    <xf numFmtId="0" fontId="10" fillId="0" borderId="6" xfId="4" applyFont="1" applyBorder="1" applyAlignment="1">
      <alignment vertical="center"/>
    </xf>
    <xf numFmtId="0" fontId="9" fillId="0" borderId="6" xfId="4" applyFont="1" applyBorder="1" applyAlignment="1">
      <alignment vertical="center"/>
    </xf>
    <xf numFmtId="2" fontId="10" fillId="3" borderId="7" xfId="4" applyNumberFormat="1" applyFill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center" vertical="center"/>
    </xf>
    <xf numFmtId="0" fontId="28" fillId="13" borderId="0" xfId="0" applyFont="1" applyFill="1" applyAlignment="1">
      <alignment horizontal="center"/>
    </xf>
    <xf numFmtId="0" fontId="27" fillId="12" borderId="15" xfId="0" applyFont="1" applyFill="1" applyBorder="1" applyAlignment="1">
      <alignment horizontal="center"/>
    </xf>
    <xf numFmtId="0" fontId="27" fillId="12" borderId="19" xfId="0" applyFont="1" applyFill="1" applyBorder="1" applyAlignment="1">
      <alignment horizontal="center"/>
    </xf>
    <xf numFmtId="0" fontId="27" fillId="12" borderId="16" xfId="0" applyFont="1" applyFill="1" applyBorder="1" applyAlignment="1">
      <alignment horizontal="center"/>
    </xf>
    <xf numFmtId="0" fontId="5" fillId="0" borderId="0" xfId="3" applyNumberFormat="1" applyFont="1" applyFill="1" applyAlignment="1">
      <alignment horizontal="center" vertical="center"/>
    </xf>
    <xf numFmtId="164" fontId="7" fillId="0" borderId="0" xfId="2" applyNumberFormat="1" applyFont="1" applyAlignment="1">
      <alignment horizontal="left"/>
    </xf>
    <xf numFmtId="164" fontId="8" fillId="0" borderId="0" xfId="2" applyNumberFormat="1" applyFont="1" applyAlignment="1">
      <alignment horizontal="left"/>
    </xf>
    <xf numFmtId="0" fontId="22" fillId="0" borderId="0" xfId="2" applyNumberFormat="1" applyFont="1" applyAlignment="1">
      <alignment horizontal="center" vertical="justify"/>
    </xf>
    <xf numFmtId="0" fontId="8" fillId="0" borderId="15" xfId="2" applyNumberFormat="1" applyFont="1" applyBorder="1" applyAlignment="1">
      <alignment horizontal="center" vertical="justify"/>
    </xf>
    <xf numFmtId="0" fontId="8" fillId="0" borderId="16" xfId="2" applyNumberFormat="1" applyFont="1" applyBorder="1" applyAlignment="1">
      <alignment horizontal="center" vertical="justify"/>
    </xf>
    <xf numFmtId="0" fontId="9" fillId="0" borderId="0" xfId="0" applyFont="1" applyFill="1" applyAlignment="1">
      <alignment horizontal="center" vertical="center"/>
    </xf>
  </cellXfs>
  <cellStyles count="29"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5"/>
    <cellStyle name="Normal 2" xfId="11"/>
    <cellStyle name="Normal 2 2" xfId="12"/>
    <cellStyle name="Normal 2 2 2" xfId="13"/>
    <cellStyle name="Normal 2 2 2 2" xfId="14"/>
    <cellStyle name="Normal 2 2 2 2 2" xfId="15"/>
    <cellStyle name="Normal 2 3" xfId="16"/>
    <cellStyle name="Normal 2 3 2" xfId="17"/>
    <cellStyle name="Normal 2 3 2 2" xfId="18"/>
    <cellStyle name="Normal 2 3 2 2 2" xfId="19"/>
    <cellStyle name="Normal 2 4" xfId="20"/>
    <cellStyle name="Normal 2 4 2" xfId="21"/>
    <cellStyle name="Normal 2 5" xfId="3"/>
    <cellStyle name="Normal 2 6" xfId="22"/>
    <cellStyle name="Normal 2 7" xfId="1"/>
    <cellStyle name="Normal 3" xfId="23"/>
    <cellStyle name="Normal 4" xfId="24"/>
    <cellStyle name="Normal 5" xfId="25"/>
    <cellStyle name="Normal 6" xfId="26"/>
    <cellStyle name="Normal 7" xfId="2"/>
    <cellStyle name="Normal 8" xfId="27"/>
    <cellStyle name="Normal 9" xfId="28"/>
    <cellStyle name="zenny" xfId="4"/>
  </cellStyles>
  <dxfs count="0"/>
  <tableStyles count="0" defaultTableStyle="TableStyleMedium9" defaultPivotStyle="PivotStyleLight16"/>
  <colors>
    <mruColors>
      <color rgb="FFF0A2E1"/>
      <color rgb="FFFFAFFF"/>
      <color rgb="FFFFCCFF"/>
      <color rgb="FF66FFFF"/>
      <color rgb="FFFFFF9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tabSelected="1" topLeftCell="A22" workbookViewId="0">
      <selection activeCell="A36" sqref="A36:B36"/>
    </sheetView>
  </sheetViews>
  <sheetFormatPr baseColWidth="10" defaultRowHeight="13.5"/>
  <cols>
    <col min="1" max="1" width="21.5703125" style="37" customWidth="1"/>
    <col min="2" max="2" width="11.140625" style="37" customWidth="1"/>
    <col min="3" max="3" width="9.5703125" style="37" customWidth="1"/>
    <col min="4" max="4" width="9.85546875" style="37" customWidth="1"/>
    <col min="5" max="6" width="9.5703125" style="37" customWidth="1"/>
    <col min="7" max="7" width="11.5703125" style="37" customWidth="1"/>
    <col min="8" max="8" width="10.85546875" style="37" customWidth="1"/>
    <col min="9" max="9" width="7.42578125" style="37" customWidth="1"/>
    <col min="10" max="10" width="5" style="37" customWidth="1"/>
    <col min="11" max="16384" width="11.42578125" style="37"/>
  </cols>
  <sheetData>
    <row r="1" spans="1:11" ht="39" customHeight="1">
      <c r="A1" s="1"/>
      <c r="B1" s="2"/>
      <c r="C1" s="3" t="s">
        <v>0</v>
      </c>
      <c r="D1" s="114">
        <v>959</v>
      </c>
      <c r="E1" s="114"/>
      <c r="F1" s="4"/>
      <c r="G1" s="4"/>
      <c r="H1" s="4"/>
      <c r="I1" s="4"/>
      <c r="J1" s="4"/>
      <c r="K1" s="4"/>
    </row>
    <row r="2" spans="1:11" ht="17.25">
      <c r="A2" s="81" t="s">
        <v>1</v>
      </c>
      <c r="B2" s="115" t="s">
        <v>57</v>
      </c>
      <c r="C2" s="115"/>
      <c r="D2" s="115"/>
      <c r="E2" s="115"/>
      <c r="F2" s="115"/>
      <c r="G2" s="5" t="s">
        <v>2</v>
      </c>
      <c r="H2" s="116">
        <v>40626</v>
      </c>
      <c r="I2" s="116"/>
      <c r="J2" s="4"/>
      <c r="K2" s="4"/>
    </row>
    <row r="3" spans="1:11" ht="17.25">
      <c r="A3" s="81" t="s">
        <v>3</v>
      </c>
      <c r="B3" s="116" t="s">
        <v>58</v>
      </c>
      <c r="C3" s="116"/>
      <c r="D3" s="116"/>
      <c r="E3" s="116"/>
      <c r="F3" s="116"/>
      <c r="G3" s="5" t="s">
        <v>4</v>
      </c>
      <c r="H3" s="6">
        <v>25</v>
      </c>
      <c r="I3" s="7"/>
      <c r="J3" s="4"/>
      <c r="K3" s="4"/>
    </row>
    <row r="4" spans="1:11" ht="42.75" customHeight="1">
      <c r="A4" s="117" t="s">
        <v>59</v>
      </c>
      <c r="B4" s="117"/>
      <c r="C4" s="117"/>
      <c r="D4" s="117"/>
      <c r="E4" s="117"/>
      <c r="F4" s="117"/>
      <c r="G4" s="117"/>
      <c r="H4" s="38"/>
      <c r="I4" s="7"/>
      <c r="J4" s="4"/>
      <c r="K4" s="4"/>
    </row>
    <row r="5" spans="1:11" ht="13.5" customHeight="1" thickBot="1">
      <c r="A5" s="39"/>
      <c r="B5" s="39"/>
      <c r="C5" s="77"/>
      <c r="D5" s="77"/>
      <c r="E5" s="77"/>
      <c r="F5" s="77"/>
      <c r="G5" s="77"/>
      <c r="H5" s="38"/>
      <c r="I5" s="7"/>
      <c r="J5" s="7"/>
      <c r="K5" s="4"/>
    </row>
    <row r="6" spans="1:11" ht="18.75" customHeight="1" thickBot="1">
      <c r="A6" s="118" t="s">
        <v>33</v>
      </c>
      <c r="B6" s="119"/>
      <c r="C6" s="41">
        <v>8</v>
      </c>
      <c r="D6" s="41">
        <v>2</v>
      </c>
      <c r="E6" s="41">
        <v>1</v>
      </c>
      <c r="F6" s="41"/>
      <c r="G6" s="41"/>
      <c r="H6" s="4"/>
      <c r="I6" s="4"/>
      <c r="K6" s="4"/>
    </row>
    <row r="7" spans="1:11" ht="24.75" customHeight="1" thickBot="1">
      <c r="A7" s="40" t="s">
        <v>5</v>
      </c>
      <c r="B7" s="80" t="s">
        <v>6</v>
      </c>
      <c r="C7" s="79" t="s">
        <v>55</v>
      </c>
      <c r="D7" s="100" t="s">
        <v>74</v>
      </c>
      <c r="E7" s="79" t="s">
        <v>77</v>
      </c>
      <c r="F7" s="79"/>
      <c r="G7" s="79"/>
      <c r="H7" s="8"/>
      <c r="I7" s="8"/>
      <c r="K7" s="4"/>
    </row>
    <row r="8" spans="1:11" ht="15.75" customHeight="1">
      <c r="A8" s="55" t="s">
        <v>7</v>
      </c>
      <c r="B8" s="9"/>
      <c r="C8" s="10">
        <v>14</v>
      </c>
      <c r="D8" s="10">
        <v>14</v>
      </c>
      <c r="E8" s="10"/>
      <c r="F8" s="10"/>
      <c r="G8" s="11"/>
      <c r="H8" s="101"/>
      <c r="I8" s="13"/>
      <c r="K8" s="14"/>
    </row>
    <row r="9" spans="1:11" ht="15.75" customHeight="1">
      <c r="A9" s="56" t="s">
        <v>8</v>
      </c>
      <c r="B9" s="15"/>
      <c r="C9" s="16">
        <v>0.3</v>
      </c>
      <c r="D9" s="16">
        <v>0.3</v>
      </c>
      <c r="E9" s="16"/>
      <c r="F9" s="16"/>
      <c r="G9" s="17"/>
      <c r="H9" s="12"/>
      <c r="I9" s="13"/>
      <c r="K9" s="14"/>
    </row>
    <row r="10" spans="1:11" ht="15.75" customHeight="1">
      <c r="A10" s="56" t="s">
        <v>9</v>
      </c>
      <c r="B10" s="15"/>
      <c r="C10" s="16">
        <v>4</v>
      </c>
      <c r="D10" s="16">
        <v>4</v>
      </c>
      <c r="E10" s="16"/>
      <c r="F10" s="16"/>
      <c r="G10" s="17"/>
      <c r="H10" s="12"/>
      <c r="I10" s="13"/>
      <c r="K10" s="14"/>
    </row>
    <row r="11" spans="1:11" ht="15.75" customHeight="1">
      <c r="A11" s="103" t="s">
        <v>62</v>
      </c>
      <c r="B11" s="15"/>
      <c r="C11" s="16">
        <v>3.5</v>
      </c>
      <c r="D11" s="16">
        <v>3.5</v>
      </c>
      <c r="E11" s="16"/>
      <c r="F11" s="16"/>
      <c r="G11" s="18"/>
      <c r="H11" s="37" t="s">
        <v>71</v>
      </c>
      <c r="I11" s="13"/>
      <c r="K11" s="14"/>
    </row>
    <row r="12" spans="1:11" ht="15.75" customHeight="1">
      <c r="A12" s="103" t="s">
        <v>63</v>
      </c>
      <c r="B12" s="15" t="s">
        <v>64</v>
      </c>
      <c r="C12" s="16">
        <v>0</v>
      </c>
      <c r="D12" s="16">
        <v>0</v>
      </c>
      <c r="E12" s="16"/>
      <c r="F12" s="16"/>
      <c r="G12" s="18"/>
      <c r="H12" s="37" t="s">
        <v>72</v>
      </c>
      <c r="I12" s="13"/>
      <c r="K12" s="14"/>
    </row>
    <row r="13" spans="1:11" ht="15.75" customHeight="1">
      <c r="A13" s="103" t="s">
        <v>65</v>
      </c>
      <c r="B13" s="15" t="s">
        <v>64</v>
      </c>
      <c r="C13" s="16">
        <v>0</v>
      </c>
      <c r="D13" s="16">
        <v>0</v>
      </c>
      <c r="E13" s="16"/>
      <c r="F13" s="16"/>
      <c r="G13" s="18"/>
      <c r="I13" s="13"/>
      <c r="K13" s="14"/>
    </row>
    <row r="14" spans="1:11" ht="15.75" customHeight="1">
      <c r="A14" s="103" t="s">
        <v>66</v>
      </c>
      <c r="B14" s="15"/>
      <c r="C14" s="16">
        <v>0.1</v>
      </c>
      <c r="D14" s="16">
        <v>0.1</v>
      </c>
      <c r="E14" s="16"/>
      <c r="F14" s="16"/>
      <c r="G14" s="18"/>
      <c r="I14" s="13"/>
      <c r="K14" s="14"/>
    </row>
    <row r="15" spans="1:11" ht="15.75" customHeight="1">
      <c r="A15" s="103" t="s">
        <v>67</v>
      </c>
      <c r="B15" s="15"/>
      <c r="C15" s="16">
        <v>0.45</v>
      </c>
      <c r="D15" s="16">
        <v>0.45</v>
      </c>
      <c r="E15" s="16"/>
      <c r="F15" s="16"/>
      <c r="G15" s="18"/>
      <c r="I15" s="13"/>
      <c r="K15" s="14"/>
    </row>
    <row r="16" spans="1:11" ht="15.75" customHeight="1">
      <c r="A16" s="103" t="s">
        <v>68</v>
      </c>
      <c r="B16" s="15"/>
      <c r="C16" s="16">
        <v>0</v>
      </c>
      <c r="D16" s="16">
        <v>0</v>
      </c>
      <c r="E16" s="16"/>
      <c r="F16" s="16"/>
      <c r="G16" s="18"/>
      <c r="H16" s="37" t="s">
        <v>73</v>
      </c>
      <c r="I16" s="13"/>
      <c r="K16" s="14"/>
    </row>
    <row r="17" spans="1:11" ht="15.75" customHeight="1">
      <c r="A17" s="103" t="s">
        <v>69</v>
      </c>
      <c r="B17" s="15"/>
      <c r="C17" s="16">
        <v>0.1</v>
      </c>
      <c r="D17" s="16">
        <v>0.1</v>
      </c>
      <c r="E17" s="16"/>
      <c r="F17" s="16"/>
      <c r="G17" s="18"/>
      <c r="H17" s="12"/>
      <c r="I17" s="13"/>
      <c r="K17" s="14"/>
    </row>
    <row r="18" spans="1:11" ht="15.75" customHeight="1">
      <c r="A18" s="103" t="s">
        <v>70</v>
      </c>
      <c r="B18" s="15"/>
      <c r="C18" s="16">
        <v>0.1</v>
      </c>
      <c r="D18" s="16">
        <v>0.1</v>
      </c>
      <c r="E18" s="16"/>
      <c r="F18" s="16"/>
      <c r="G18" s="18"/>
      <c r="H18" s="12"/>
      <c r="I18" s="13"/>
      <c r="K18" s="14"/>
    </row>
    <row r="19" spans="1:11" ht="15.75" customHeight="1">
      <c r="A19" s="102" t="s">
        <v>54</v>
      </c>
      <c r="B19" s="15" t="s">
        <v>64</v>
      </c>
      <c r="C19" s="16">
        <v>0</v>
      </c>
      <c r="D19" s="16">
        <v>0</v>
      </c>
      <c r="E19" s="16"/>
      <c r="F19" s="16"/>
      <c r="G19" s="18"/>
      <c r="H19" s="12"/>
      <c r="I19" s="13"/>
      <c r="K19" s="14"/>
    </row>
    <row r="20" spans="1:11" ht="15.75" customHeight="1">
      <c r="A20" s="65" t="s">
        <v>10</v>
      </c>
      <c r="B20" s="66" t="s">
        <v>76</v>
      </c>
      <c r="C20" s="67">
        <v>1.6</v>
      </c>
      <c r="D20" s="67">
        <v>1.6</v>
      </c>
      <c r="E20" s="67"/>
      <c r="F20" s="67"/>
      <c r="G20" s="67"/>
      <c r="H20" s="12"/>
      <c r="I20" s="13"/>
      <c r="K20" s="14"/>
    </row>
    <row r="21" spans="1:11" ht="15.75" customHeight="1">
      <c r="A21" s="57" t="s">
        <v>11</v>
      </c>
      <c r="B21" s="51"/>
      <c r="C21" s="51">
        <f>C20*0.15</f>
        <v>0.24</v>
      </c>
      <c r="D21" s="51">
        <f>D20*0.15</f>
        <v>0.24</v>
      </c>
      <c r="E21" s="51"/>
      <c r="F21" s="51"/>
      <c r="G21" s="51"/>
      <c r="H21" s="101"/>
      <c r="I21" s="13"/>
      <c r="K21" s="14"/>
    </row>
    <row r="22" spans="1:11" ht="15.75" customHeight="1">
      <c r="A22" s="58" t="s">
        <v>12</v>
      </c>
      <c r="B22" s="42"/>
      <c r="C22" s="104">
        <f>C10/12</f>
        <v>0.33333333333333331</v>
      </c>
      <c r="D22" s="104">
        <f>D10/12</f>
        <v>0.33333333333333331</v>
      </c>
      <c r="E22" s="42"/>
      <c r="F22" s="42"/>
      <c r="G22" s="42"/>
      <c r="H22" s="101" t="s">
        <v>56</v>
      </c>
      <c r="I22" s="13"/>
      <c r="K22" s="14"/>
    </row>
    <row r="23" spans="1:11" ht="15.75" customHeight="1">
      <c r="A23" s="59" t="s">
        <v>13</v>
      </c>
      <c r="B23" s="43"/>
      <c r="C23" s="44">
        <v>0.1</v>
      </c>
      <c r="D23" s="44">
        <v>0.1</v>
      </c>
      <c r="E23" s="44"/>
      <c r="F23" s="44"/>
      <c r="G23" s="44"/>
      <c r="H23" s="12"/>
      <c r="I23" s="13"/>
      <c r="K23" s="14"/>
    </row>
    <row r="24" spans="1:11" ht="15.75" customHeight="1">
      <c r="A24" s="60" t="s">
        <v>14</v>
      </c>
      <c r="B24" s="45"/>
      <c r="C24" s="46">
        <v>0.25</v>
      </c>
      <c r="D24" s="46">
        <v>0.25</v>
      </c>
      <c r="E24" s="46"/>
      <c r="F24" s="46"/>
      <c r="G24" s="46"/>
      <c r="H24" s="13"/>
      <c r="I24" s="13"/>
      <c r="K24" s="14"/>
    </row>
    <row r="25" spans="1:11" ht="15.75" customHeight="1">
      <c r="A25" s="71" t="s">
        <v>15</v>
      </c>
      <c r="B25" s="72"/>
      <c r="C25" s="73">
        <v>3.5</v>
      </c>
      <c r="D25" s="73">
        <v>3.5</v>
      </c>
      <c r="E25" s="73"/>
      <c r="F25" s="73"/>
      <c r="G25" s="73"/>
      <c r="H25" s="13"/>
      <c r="I25" s="13"/>
      <c r="K25" s="14"/>
    </row>
    <row r="26" spans="1:11" ht="15.75" customHeight="1" thickBot="1">
      <c r="A26" s="61" t="s">
        <v>16</v>
      </c>
      <c r="B26" s="19"/>
      <c r="C26" s="20">
        <f>C28*0.06</f>
        <v>2.31</v>
      </c>
      <c r="D26" s="20">
        <f>D28*0.06</f>
        <v>2.37</v>
      </c>
      <c r="E26" s="20"/>
      <c r="F26" s="20"/>
      <c r="G26" s="20"/>
      <c r="H26" s="13"/>
      <c r="I26" s="13"/>
      <c r="K26" s="14"/>
    </row>
    <row r="27" spans="1:11" ht="18" thickBot="1">
      <c r="A27" s="74" t="s">
        <v>17</v>
      </c>
      <c r="B27" s="75"/>
      <c r="C27" s="76">
        <f>SUM(C8:C26)</f>
        <v>30.883333333333336</v>
      </c>
      <c r="D27" s="76">
        <f>SUM(D8:D26)</f>
        <v>30.943333333333339</v>
      </c>
      <c r="E27" s="76"/>
      <c r="F27" s="76"/>
      <c r="G27" s="76"/>
      <c r="H27" s="21"/>
      <c r="I27" s="21"/>
      <c r="K27" s="4"/>
    </row>
    <row r="28" spans="1:11" ht="18" thickBot="1">
      <c r="A28" s="68" t="s">
        <v>18</v>
      </c>
      <c r="B28" s="69"/>
      <c r="C28" s="70">
        <v>38.5</v>
      </c>
      <c r="D28" s="70">
        <v>39.5</v>
      </c>
      <c r="E28" s="70"/>
      <c r="F28" s="70"/>
      <c r="G28" s="70"/>
      <c r="H28" s="21"/>
      <c r="I28" s="21"/>
      <c r="K28" s="4"/>
    </row>
    <row r="29" spans="1:11" ht="18" thickBot="1">
      <c r="A29" s="52" t="s">
        <v>19</v>
      </c>
      <c r="B29" s="53"/>
      <c r="C29" s="54">
        <f>C28-C27</f>
        <v>7.6166666666666636</v>
      </c>
      <c r="D29" s="54">
        <f>D28-D27</f>
        <v>8.5566666666666613</v>
      </c>
      <c r="E29" s="54"/>
      <c r="F29" s="54"/>
      <c r="G29" s="54"/>
      <c r="H29" s="21">
        <f>(((C29*C6)+(D29*D6)+(E29*E6)+(F29*F6)+(G29*G6))/5)</f>
        <v>15.609333333333325</v>
      </c>
      <c r="I29" s="21"/>
      <c r="K29" s="4"/>
    </row>
    <row r="30" spans="1:11" ht="18" thickBot="1">
      <c r="A30" s="62" t="s">
        <v>20</v>
      </c>
      <c r="B30" s="63"/>
      <c r="C30" s="64">
        <f>C20</f>
        <v>1.6</v>
      </c>
      <c r="D30" s="64">
        <f>D20</f>
        <v>1.6</v>
      </c>
      <c r="E30" s="64"/>
      <c r="F30" s="64"/>
      <c r="G30" s="64"/>
      <c r="H30" s="21"/>
      <c r="I30" s="21"/>
      <c r="K30" s="4"/>
    </row>
    <row r="31" spans="1:11" ht="18" thickBot="1">
      <c r="A31" s="22" t="s">
        <v>21</v>
      </c>
      <c r="B31" s="23"/>
      <c r="C31" s="24">
        <f>C29+C30</f>
        <v>9.2166666666666632</v>
      </c>
      <c r="D31" s="24">
        <f>D29+D30</f>
        <v>10.156666666666661</v>
      </c>
      <c r="E31" s="24"/>
      <c r="F31" s="24"/>
      <c r="G31" s="24"/>
      <c r="H31" s="25"/>
      <c r="I31" s="25"/>
      <c r="K31" s="4"/>
    </row>
    <row r="32" spans="1:11" ht="18.75" thickBot="1">
      <c r="A32" s="26" t="s">
        <v>22</v>
      </c>
      <c r="B32" s="23"/>
      <c r="C32" s="27">
        <f>C31*C6</f>
        <v>73.733333333333306</v>
      </c>
      <c r="D32" s="27">
        <f>D31*D6</f>
        <v>20.313333333333322</v>
      </c>
      <c r="E32" s="27"/>
      <c r="F32" s="27"/>
      <c r="G32" s="27"/>
      <c r="H32" s="28">
        <f>SUM(C32:G32)</f>
        <v>94.046666666666624</v>
      </c>
      <c r="I32" s="29" t="s">
        <v>23</v>
      </c>
      <c r="K32" s="4"/>
    </row>
    <row r="33" spans="1:11" ht="21" customHeight="1" thickBot="1">
      <c r="A33" s="47" t="s">
        <v>24</v>
      </c>
      <c r="B33" s="48"/>
      <c r="C33" s="49">
        <f>C21*C6</f>
        <v>1.92</v>
      </c>
      <c r="D33" s="49">
        <f>D21*D6</f>
        <v>0.48</v>
      </c>
      <c r="E33" s="49"/>
      <c r="F33" s="49"/>
      <c r="G33" s="49"/>
      <c r="H33" s="50">
        <f>SUM(C33:G33)</f>
        <v>2.4</v>
      </c>
      <c r="I33" s="29" t="s">
        <v>23</v>
      </c>
      <c r="K33" s="4"/>
    </row>
    <row r="34" spans="1:11" ht="18.75" customHeight="1">
      <c r="A34" s="82" t="s">
        <v>25</v>
      </c>
      <c r="B34" s="31"/>
      <c r="C34" s="31"/>
      <c r="D34" s="31"/>
      <c r="E34" s="31"/>
      <c r="F34" s="31"/>
      <c r="G34" s="31"/>
      <c r="H34"/>
      <c r="I34"/>
      <c r="J34"/>
      <c r="K34"/>
    </row>
    <row r="35" spans="1:11" ht="15">
      <c r="A35" s="107" t="s">
        <v>26</v>
      </c>
      <c r="B35" s="107"/>
      <c r="C35" s="107" t="s">
        <v>27</v>
      </c>
      <c r="D35" s="107"/>
      <c r="E35" s="32" t="s">
        <v>28</v>
      </c>
      <c r="F35" s="32" t="s">
        <v>29</v>
      </c>
      <c r="G35" s="107" t="s">
        <v>30</v>
      </c>
      <c r="H35" s="107"/>
      <c r="I35" s="33" t="s">
        <v>31</v>
      </c>
      <c r="J35"/>
      <c r="K35"/>
    </row>
    <row r="36" spans="1:11" ht="14.25" customHeight="1">
      <c r="A36" s="120" t="s">
        <v>75</v>
      </c>
      <c r="B36" s="120"/>
      <c r="C36" s="106"/>
      <c r="D36" s="106"/>
      <c r="E36" s="34"/>
      <c r="F36" s="34">
        <v>3200</v>
      </c>
      <c r="G36" s="106" t="s">
        <v>78</v>
      </c>
      <c r="H36" s="106"/>
      <c r="I36" s="35">
        <f>F36*0.00007*7.05</f>
        <v>1.5791999999999997</v>
      </c>
      <c r="J36"/>
      <c r="K36"/>
    </row>
    <row r="37" spans="1:11" ht="14.25" customHeight="1">
      <c r="A37" s="106"/>
      <c r="B37" s="106"/>
      <c r="C37" s="106"/>
      <c r="D37" s="106"/>
      <c r="E37" s="34"/>
      <c r="F37" s="34"/>
      <c r="G37" s="106"/>
      <c r="H37" s="106"/>
      <c r="I37" s="35"/>
      <c r="J37"/>
      <c r="K37"/>
    </row>
    <row r="38" spans="1:11" ht="14.25" customHeight="1">
      <c r="A38" s="106"/>
      <c r="B38" s="106"/>
      <c r="C38" s="106"/>
      <c r="D38" s="106"/>
      <c r="E38" s="34"/>
      <c r="F38" s="34"/>
      <c r="G38" s="106"/>
      <c r="H38" s="106"/>
      <c r="I38" s="35"/>
      <c r="J38"/>
      <c r="K38"/>
    </row>
    <row r="39" spans="1:11" ht="12" customHeight="1">
      <c r="A39"/>
      <c r="B39"/>
      <c r="C39"/>
      <c r="D39"/>
      <c r="E39"/>
      <c r="F39"/>
      <c r="G39"/>
      <c r="H39"/>
      <c r="I39" s="36">
        <f>SUM(I36:I38)</f>
        <v>1.5791999999999997</v>
      </c>
      <c r="J39"/>
      <c r="K39"/>
    </row>
    <row r="40" spans="1:11" ht="18.75" customHeight="1">
      <c r="A40" s="82" t="s">
        <v>34</v>
      </c>
      <c r="B40" s="31"/>
      <c r="C40" s="31"/>
      <c r="D40" s="31"/>
      <c r="E40" s="31"/>
      <c r="F40" s="31"/>
      <c r="G40" s="31"/>
      <c r="H40"/>
      <c r="I40" s="36"/>
      <c r="J40"/>
      <c r="K40"/>
    </row>
    <row r="41" spans="1:11" ht="12" customHeight="1">
      <c r="A41" s="107" t="s">
        <v>26</v>
      </c>
      <c r="B41" s="107"/>
      <c r="C41" s="107" t="s">
        <v>36</v>
      </c>
      <c r="D41" s="107"/>
      <c r="E41" s="107" t="s">
        <v>31</v>
      </c>
      <c r="F41" s="107"/>
      <c r="G41" s="107" t="s">
        <v>35</v>
      </c>
      <c r="H41" s="107"/>
      <c r="K41"/>
    </row>
    <row r="42" spans="1:11" ht="12" customHeight="1">
      <c r="A42" s="105"/>
      <c r="B42" s="105"/>
      <c r="C42" s="105"/>
      <c r="D42" s="105"/>
      <c r="E42" s="105"/>
      <c r="F42" s="105"/>
      <c r="G42" s="105"/>
      <c r="H42" s="105"/>
      <c r="I42" s="36"/>
      <c r="J42"/>
      <c r="K42"/>
    </row>
    <row r="43" spans="1:11" customFormat="1" ht="18" thickBot="1">
      <c r="A43" s="30" t="s">
        <v>52</v>
      </c>
      <c r="H43" s="85" t="s">
        <v>37</v>
      </c>
      <c r="I43" s="85" t="s">
        <v>38</v>
      </c>
    </row>
    <row r="44" spans="1:11" customFormat="1" ht="18" thickBot="1">
      <c r="A44" s="111" t="s">
        <v>53</v>
      </c>
      <c r="B44" s="112"/>
      <c r="C44" s="112"/>
      <c r="D44" s="112"/>
      <c r="E44" s="113"/>
    </row>
    <row r="45" spans="1:11" customFormat="1" ht="15">
      <c r="A45" s="86"/>
      <c r="B45" s="87" t="s">
        <v>39</v>
      </c>
      <c r="C45" s="87" t="s">
        <v>40</v>
      </c>
      <c r="D45" s="87" t="s">
        <v>41</v>
      </c>
      <c r="E45" s="88" t="s">
        <v>42</v>
      </c>
    </row>
    <row r="46" spans="1:11" customFormat="1" ht="15">
      <c r="A46" s="89" t="s">
        <v>43</v>
      </c>
      <c r="B46" s="90">
        <v>1.3</v>
      </c>
      <c r="C46" s="90">
        <v>3</v>
      </c>
      <c r="D46" s="90">
        <v>3</v>
      </c>
      <c r="E46" s="91" t="s">
        <v>60</v>
      </c>
      <c r="G46">
        <f t="shared" ref="G46" si="0">B46*C46</f>
        <v>3.9000000000000004</v>
      </c>
      <c r="H46">
        <f t="shared" ref="H46" si="1">C46*D46</f>
        <v>9</v>
      </c>
    </row>
    <row r="48" spans="1:11" customFormat="1" ht="17.25">
      <c r="A48" s="30" t="s">
        <v>32</v>
      </c>
      <c r="B48" s="110" t="s">
        <v>53</v>
      </c>
      <c r="C48" s="110"/>
      <c r="D48" s="110"/>
      <c r="E48" s="110"/>
      <c r="F48" s="93"/>
      <c r="G48" s="105"/>
      <c r="H48" s="105"/>
    </row>
    <row r="49" spans="1:8" customFormat="1" ht="15">
      <c r="B49" t="s">
        <v>44</v>
      </c>
    </row>
    <row r="50" spans="1:8" customFormat="1" ht="15">
      <c r="B50">
        <v>3.9</v>
      </c>
    </row>
    <row r="51" spans="1:8" customFormat="1" ht="15">
      <c r="B51">
        <v>32</v>
      </c>
    </row>
    <row r="52" spans="1:8" customFormat="1" ht="15">
      <c r="B52">
        <f t="shared" ref="B52" si="2">B50*B51</f>
        <v>124.8</v>
      </c>
    </row>
    <row r="53" spans="1:8" customFormat="1" ht="15">
      <c r="B53" s="94">
        <f>B52/9</f>
        <v>13.866666666666667</v>
      </c>
      <c r="C53" s="94"/>
      <c r="D53" s="94"/>
      <c r="E53" s="94"/>
      <c r="F53" s="94"/>
      <c r="G53" s="94"/>
      <c r="H53" s="94"/>
    </row>
    <row r="54" spans="1:8" customFormat="1" ht="15"/>
    <row r="55" spans="1:8" customFormat="1" ht="15"/>
    <row r="56" spans="1:8" customFormat="1" ht="17.25">
      <c r="A56" s="95" t="s">
        <v>45</v>
      </c>
    </row>
    <row r="57" spans="1:8" customFormat="1" ht="15">
      <c r="A57" s="90" t="s">
        <v>39</v>
      </c>
      <c r="B57" s="90" t="s">
        <v>46</v>
      </c>
      <c r="C57" s="90" t="s">
        <v>47</v>
      </c>
      <c r="D57" s="90" t="s">
        <v>48</v>
      </c>
      <c r="E57" s="90" t="s">
        <v>49</v>
      </c>
      <c r="F57" s="90" t="s">
        <v>50</v>
      </c>
      <c r="G57" s="90" t="s">
        <v>51</v>
      </c>
    </row>
    <row r="58" spans="1:8" customFormat="1" ht="15">
      <c r="A58" s="90" t="s">
        <v>61</v>
      </c>
      <c r="B58" s="90"/>
      <c r="C58" s="90"/>
      <c r="D58" s="90"/>
      <c r="E58" s="96"/>
      <c r="F58" s="90"/>
      <c r="G58" s="97"/>
    </row>
    <row r="59" spans="1:8" customFormat="1" ht="15">
      <c r="A59" s="92"/>
      <c r="B59" s="92"/>
      <c r="C59" s="92"/>
      <c r="D59" s="92"/>
      <c r="E59" s="96"/>
      <c r="F59" s="90"/>
      <c r="G59" s="92"/>
    </row>
    <row r="60" spans="1:8" customFormat="1" ht="15">
      <c r="A60" s="92"/>
      <c r="B60" s="92"/>
      <c r="C60" s="92"/>
      <c r="D60" s="92"/>
      <c r="E60" s="98"/>
      <c r="F60" s="90"/>
      <c r="G60" s="92"/>
    </row>
    <row r="61" spans="1:8" customFormat="1" ht="15">
      <c r="A61" s="92"/>
      <c r="B61" s="92"/>
      <c r="C61" s="92"/>
      <c r="D61" s="92"/>
      <c r="E61" s="92"/>
      <c r="F61" s="92"/>
      <c r="G61" s="92"/>
    </row>
    <row r="62" spans="1:8" customFormat="1" ht="15">
      <c r="A62" s="92"/>
      <c r="B62" s="92"/>
      <c r="C62" s="92"/>
      <c r="D62" s="92"/>
      <c r="E62" s="99"/>
      <c r="F62" s="92"/>
      <c r="G62" s="92"/>
    </row>
    <row r="63" spans="1:8" customFormat="1" ht="15">
      <c r="A63" s="92"/>
      <c r="B63" s="92"/>
      <c r="C63" s="92"/>
      <c r="D63" s="92"/>
      <c r="E63" s="99"/>
      <c r="F63" s="92"/>
      <c r="G63" s="92"/>
    </row>
    <row r="64" spans="1:8" customFormat="1" ht="15">
      <c r="A64" s="90"/>
      <c r="B64" s="90"/>
      <c r="C64" s="90"/>
      <c r="D64" s="90"/>
      <c r="E64" s="90"/>
      <c r="F64" s="90"/>
      <c r="G64" s="90"/>
    </row>
    <row r="65" spans="1:7" customFormat="1" ht="15">
      <c r="A65" s="90"/>
      <c r="B65" s="90"/>
      <c r="C65" s="90"/>
      <c r="D65" s="90"/>
      <c r="E65" s="90"/>
      <c r="F65" s="90"/>
      <c r="G65" s="90"/>
    </row>
    <row r="66" spans="1:7" customFormat="1" ht="15"/>
    <row r="67" spans="1:7" customFormat="1" ht="15"/>
    <row r="68" spans="1:7">
      <c r="A68" s="83"/>
      <c r="B68" s="109"/>
      <c r="C68" s="109"/>
      <c r="D68" s="109"/>
      <c r="E68" s="109"/>
      <c r="F68" s="109"/>
    </row>
    <row r="76" spans="1:7">
      <c r="B76" s="108"/>
      <c r="C76" s="108"/>
      <c r="D76" s="108"/>
      <c r="E76" s="108"/>
      <c r="F76" s="108"/>
    </row>
    <row r="77" spans="1:7">
      <c r="C77" s="78"/>
      <c r="D77" s="78"/>
      <c r="E77" s="78"/>
    </row>
    <row r="78" spans="1:7">
      <c r="C78" s="84"/>
      <c r="D78" s="84"/>
      <c r="E78" s="84"/>
    </row>
    <row r="79" spans="1:7">
      <c r="C79" s="84"/>
      <c r="D79" s="84"/>
      <c r="E79" s="84"/>
    </row>
    <row r="80" spans="1:7">
      <c r="C80" s="84"/>
      <c r="D80" s="84"/>
      <c r="E80" s="84"/>
    </row>
    <row r="81" spans="3:5">
      <c r="C81" s="108"/>
      <c r="D81" s="108"/>
      <c r="E81" s="108"/>
    </row>
  </sheetData>
  <mergeCells count="32">
    <mergeCell ref="G36:H36"/>
    <mergeCell ref="D1:E1"/>
    <mergeCell ref="B2:F2"/>
    <mergeCell ref="H2:I2"/>
    <mergeCell ref="B3:F3"/>
    <mergeCell ref="A4:G4"/>
    <mergeCell ref="A6:B6"/>
    <mergeCell ref="A35:B35"/>
    <mergeCell ref="C35:D35"/>
    <mergeCell ref="G35:H35"/>
    <mergeCell ref="A36:B36"/>
    <mergeCell ref="C36:D36"/>
    <mergeCell ref="C81:E81"/>
    <mergeCell ref="C41:D41"/>
    <mergeCell ref="A41:B41"/>
    <mergeCell ref="A42:B42"/>
    <mergeCell ref="C42:D42"/>
    <mergeCell ref="E41:F41"/>
    <mergeCell ref="E42:F42"/>
    <mergeCell ref="B68:F68"/>
    <mergeCell ref="B76:F76"/>
    <mergeCell ref="B48:E48"/>
    <mergeCell ref="A44:E44"/>
    <mergeCell ref="G48:H48"/>
    <mergeCell ref="G37:H37"/>
    <mergeCell ref="A38:B38"/>
    <mergeCell ref="C38:D38"/>
    <mergeCell ref="G38:H38"/>
    <mergeCell ref="G42:H42"/>
    <mergeCell ref="G41:H41"/>
    <mergeCell ref="A37:B37"/>
    <mergeCell ref="C37:D37"/>
  </mergeCells>
  <pageMargins left="0.39370078740157483" right="0.19685039370078741" top="0.39370078740157483" bottom="0.39370078740157483" header="0.19685039370078741" footer="0.19685039370078741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2</vt:lpstr>
    </vt:vector>
  </TitlesOfParts>
  <Company>trailer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Villanueva</dc:creator>
  <cp:lastModifiedBy>Villanueva</cp:lastModifiedBy>
  <cp:lastPrinted>2010-09-02T15:12:06Z</cp:lastPrinted>
  <dcterms:created xsi:type="dcterms:W3CDTF">2010-09-02T14:16:30Z</dcterms:created>
  <dcterms:modified xsi:type="dcterms:W3CDTF">2011-04-13T14:26:40Z</dcterms:modified>
</cp:coreProperties>
</file>