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/Documents/Working/Proposals/2022 NOAA CIROH/Subproject Proposals/Horsburgh_Snow_Sensing/Submitted Materials/"/>
    </mc:Choice>
  </mc:AlternateContent>
  <xr:revisionPtr revIDLastSave="0" documentId="13_ncr:1_{0F8AD210-5B21-044F-B4EB-79C732C321B6}" xr6:coauthVersionLast="47" xr6:coauthVersionMax="47" xr10:uidLastSave="{00000000-0000-0000-0000-000000000000}"/>
  <bookViews>
    <workbookView xWindow="52080" yWindow="620" windowWidth="45840" windowHeight="20500" activeTab="1" xr2:uid="{6EB52CEB-1D4B-9D4B-8914-58F1C62D238A}"/>
  </bookViews>
  <sheets>
    <sheet name="Install" sheetId="6" r:id="rId1"/>
    <sheet name="Low-Cost Snow Station" sheetId="2" r:id="rId2"/>
    <sheet name="Base Sta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22" i="2"/>
  <c r="D21" i="2"/>
  <c r="D7" i="2"/>
  <c r="D32" i="2" l="1"/>
  <c r="D31" i="2"/>
  <c r="D5" i="6"/>
  <c r="D4" i="6"/>
  <c r="D3" i="6"/>
  <c r="D6" i="6" s="1"/>
  <c r="D6" i="5"/>
  <c r="D5" i="5"/>
  <c r="D4" i="5"/>
  <c r="D3" i="5"/>
  <c r="D8" i="5" s="1"/>
  <c r="D9" i="2"/>
  <c r="D39" i="2"/>
  <c r="D6" i="2"/>
  <c r="D16" i="2"/>
  <c r="D24" i="2"/>
  <c r="D5" i="2"/>
  <c r="D41" i="2"/>
  <c r="D40" i="2"/>
  <c r="D38" i="2"/>
  <c r="D37" i="2"/>
  <c r="D33" i="2"/>
  <c r="D30" i="2"/>
  <c r="D29" i="2"/>
  <c r="D23" i="2"/>
  <c r="D25" i="2"/>
  <c r="D20" i="2"/>
  <c r="D15" i="2"/>
  <c r="D14" i="2"/>
  <c r="D8" i="2"/>
  <c r="D11" i="2" s="1"/>
  <c r="D4" i="2"/>
  <c r="D26" i="2" l="1"/>
  <c r="D42" i="2"/>
  <c r="D34" i="2"/>
  <c r="D17" i="2"/>
  <c r="D44" i="2" l="1"/>
  <c r="D45" i="2" s="1"/>
</calcChain>
</file>

<file path=xl/sharedStrings.xml><?xml version="1.0" encoding="utf-8"?>
<sst xmlns="http://schemas.openxmlformats.org/spreadsheetml/2006/main" count="115" uniqueCount="76">
  <si>
    <t>Item</t>
  </si>
  <si>
    <t>Number</t>
  </si>
  <si>
    <t>Unit Cost</t>
  </si>
  <si>
    <t>Total Cost</t>
  </si>
  <si>
    <t>Sensors</t>
  </si>
  <si>
    <t>Power</t>
  </si>
  <si>
    <t>Notes</t>
  </si>
  <si>
    <t>Datalogger and communication peripherals</t>
  </si>
  <si>
    <t>Enclosure total</t>
  </si>
  <si>
    <t>Data logger and communications total</t>
  </si>
  <si>
    <t>Power Total</t>
  </si>
  <si>
    <t>Sensors Total</t>
  </si>
  <si>
    <t>Mounting Total</t>
  </si>
  <si>
    <t xml:space="preserve">    Xbee Radio for datalogger communications</t>
  </si>
  <si>
    <t>Snow Sensing Node</t>
  </si>
  <si>
    <t xml:space="preserve">    CR1220 Coin cell battery</t>
  </si>
  <si>
    <t>Link</t>
  </si>
  <si>
    <t xml:space="preserve">    EnviroDIY Mayfly Arduino datalogger starter kit</t>
  </si>
  <si>
    <t xml:space="preserve">    Pelican 1400 weather proof datalogger enclosure</t>
  </si>
  <si>
    <t>Additional Supplies and Installation</t>
  </si>
  <si>
    <t xml:space="preserve">    Desiccant packs (150 packs per container)</t>
  </si>
  <si>
    <t>Instrumentation Enclosure and Mounts</t>
  </si>
  <si>
    <t xml:space="preserve">    Conduit entry for cables and sealing putty</t>
  </si>
  <si>
    <t xml:space="preserve">    Stainless steel mounting hardware</t>
  </si>
  <si>
    <t xml:space="preserve">    Lithium Ion Battery Pack - 3.7 V 6600 mAh</t>
  </si>
  <si>
    <t xml:space="preserve">    Grove cable connectors for connecting sensors (5 pack)</t>
  </si>
  <si>
    <t xml:space="preserve">    METER TEROS borehole installation tool rental (monthly)</t>
  </si>
  <si>
    <t>Total Additional Supplies and Installation</t>
  </si>
  <si>
    <t xml:space="preserve">    Soil auger power head and 4 inch bit</t>
  </si>
  <si>
    <t xml:space="preserve">    Term Block Plug 2POS STR 2.5mm (connector for solar panel cable)</t>
  </si>
  <si>
    <t xml:space="preserve">    Solar panel mounting bracket</t>
  </si>
  <si>
    <t xml:space="preserve">    Aluminum mast, 2" Schedule 80 auminum pipe, 16' length</t>
  </si>
  <si>
    <t xml:space="preserve">    Mast base mount, steel u-channel, concrete, and bolts</t>
  </si>
  <si>
    <t xml:space="preserve">    Aluminum instrument crossarm and mounting bracket</t>
  </si>
  <si>
    <t xml:space="preserve">    Radio antenna and cable</t>
  </si>
  <si>
    <t>These could be inadequate for distance/vegetation</t>
  </si>
  <si>
    <t xml:space="preserve">900 MHz </t>
  </si>
  <si>
    <t>Connectors for sensors</t>
  </si>
  <si>
    <t>For the real time clock</t>
  </si>
  <si>
    <t>Includes charge controller, SD Card, and right angle SD Card chip</t>
  </si>
  <si>
    <t>This is a pretty small enclosure for the number of sensors we are connecting</t>
  </si>
  <si>
    <t>Mount the enclosure to the Aluminum mast</t>
  </si>
  <si>
    <t>Snow Monitoring Station Total:</t>
  </si>
  <si>
    <t>Base Station</t>
  </si>
  <si>
    <t>Xbee Radio for datalogger communications</t>
  </si>
  <si>
    <t>Radio antenna and cable</t>
  </si>
  <si>
    <t>Xbee voltage regulator</t>
  </si>
  <si>
    <t>Base Station Total</t>
  </si>
  <si>
    <t>Xbee Explorer USB</t>
  </si>
  <si>
    <t>Have to drill and mount a conduit. Cable glands would be better, but too many wires</t>
  </si>
  <si>
    <t>This is purchase, rental is like $80-$100 per day</t>
  </si>
  <si>
    <t>Seems rediculous, but this is their charge</t>
  </si>
  <si>
    <t>Platform and Mounting</t>
  </si>
  <si>
    <t>I think this battery may be inadequate for the number of sensors we want to use</t>
  </si>
  <si>
    <t xml:space="preserve">    Solar sensor mounting stands with leveling base</t>
  </si>
  <si>
    <t xml:space="preserve">    Grove screw terminal </t>
  </si>
  <si>
    <t>Connect SDI-12 sensors to grove connectors</t>
  </si>
  <si>
    <t>1 Single ended analog voltage (0-2.5V), 1 high resolution differential voltage output (0 - 114 mV)</t>
  </si>
  <si>
    <t>Single ended analog voltage or pulse width output</t>
  </si>
  <si>
    <t xml:space="preserve">    6V 6W Solar Panel </t>
  </si>
  <si>
    <t xml:space="preserve">    Power cable extension for solar panel, 4 ft</t>
  </si>
  <si>
    <t xml:space="preserve">    Power extension cable with bare leads</t>
  </si>
  <si>
    <t>Could probably just buy the longer cable and clip the connnector and strip wires</t>
  </si>
  <si>
    <t>Connect solar panel leads to Mayfly</t>
  </si>
  <si>
    <t xml:space="preserve">    Conduit and fittings for soil sensor cables</t>
  </si>
  <si>
    <t>10 Stations:</t>
  </si>
  <si>
    <t xml:space="preserve">    METER Teros 12 soil moisture, temperature, electrical cond., 3 depths</t>
  </si>
  <si>
    <t>SDI-12 output - 3 sensors for each site for 3 depths</t>
  </si>
  <si>
    <t xml:space="preserve">    Apogee SL-510-SS Upward Looking Pyrgeometer, incoming longwave radiation</t>
  </si>
  <si>
    <t xml:space="preserve">    Apogee SP-710-SS Albedometer Package (upward and downward facing thermopile 
    pyranometer sensors for incoming/outgoing broadband solar)</t>
  </si>
  <si>
    <t xml:space="preserve">    Maxbotics MB7374 snow depth analog voltage or pulse width output</t>
  </si>
  <si>
    <t xml:space="preserve">    Apogee SL-610-SS Downward Looking Pyrgeometer, outgoing longwave radiation</t>
  </si>
  <si>
    <t>Differential voltage output (0-90 mV upward looking) and (0-70 mV downward looking)</t>
  </si>
  <si>
    <t xml:space="preserve">    Additional high resolution analog to digital converter (ADS 1115 16-bit, 4 channel)</t>
  </si>
  <si>
    <t>Extends ability of the Mayfly to make high-resolution anolog measurements</t>
  </si>
  <si>
    <t>900 MHz spread spectrum for LRO sites (other options available)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</si>
</sst>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6" fontId="0" fillId="0" borderId="0" xfId="0" applyNumberFormat="1"/>
    <xf numFmtId="0" fontId="2" fillId="0" borderId="0" xfId="0" applyFont="1"/>
    <xf numFmtId="0" fontId="3" fillId="0" borderId="0" xfId="1"/>
    <xf numFmtId="0" fontId="3" fillId="0" borderId="0" xfId="1" applyFill="1"/>
    <xf numFmtId="6" fontId="2" fillId="0" borderId="0" xfId="0" applyNumberFormat="1" applyFont="1"/>
    <xf numFmtId="6" fontId="3" fillId="0" borderId="0" xfId="1" applyNumberFormat="1"/>
    <xf numFmtId="164" fontId="0" fillId="0" borderId="0" xfId="0" applyNumberFormat="1"/>
    <xf numFmtId="164" fontId="2" fillId="0" borderId="0" xfId="0" applyNumberFormat="1" applyFont="1"/>
    <xf numFmtId="0" fontId="1" fillId="0" borderId="0" xfId="1" applyFont="1" applyFill="1"/>
    <xf numFmtId="0" fontId="2" fillId="2" borderId="0" xfId="0" applyFont="1" applyFill="1"/>
    <xf numFmtId="164" fontId="2" fillId="2" borderId="0" xfId="0" applyNumberFormat="1" applyFont="1" applyFill="1"/>
    <xf numFmtId="0" fontId="0" fillId="2" borderId="0" xfId="0" applyFill="1"/>
    <xf numFmtId="164" fontId="0" fillId="2" borderId="0" xfId="0" applyNumberFormat="1" applyFill="1"/>
    <xf numFmtId="0" fontId="2" fillId="3" borderId="0" xfId="0" applyFont="1" applyFill="1"/>
    <xf numFmtId="0" fontId="0" fillId="3" borderId="0" xfId="0" applyFill="1"/>
    <xf numFmtId="164" fontId="0" fillId="3" borderId="0" xfId="0" applyNumberFormat="1" applyFill="1"/>
    <xf numFmtId="164" fontId="2" fillId="3" borderId="0" xfId="0" applyNumberFormat="1" applyFont="1" applyFill="1"/>
    <xf numFmtId="6" fontId="2" fillId="3" borderId="0" xfId="0" applyNumberFormat="1" applyFont="1" applyFill="1"/>
    <xf numFmtId="0" fontId="2" fillId="4" borderId="0" xfId="0" applyFont="1" applyFill="1"/>
    <xf numFmtId="0" fontId="0" fillId="4" borderId="0" xfId="0" applyFill="1"/>
    <xf numFmtId="164" fontId="0" fillId="4" borderId="0" xfId="0" applyNumberFormat="1" applyFill="1"/>
    <xf numFmtId="164" fontId="2" fillId="4" borderId="0" xfId="0" applyNumberFormat="1" applyFont="1" applyFill="1"/>
    <xf numFmtId="6" fontId="2" fillId="4" borderId="0" xfId="0" applyNumberFormat="1" applyFont="1" applyFill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tergroup.com/en/meter-environment/products/teros-borehole-installation-tool" TargetMode="External"/><Relationship Id="rId1" Type="http://schemas.openxmlformats.org/officeDocument/2006/relationships/hyperlink" Target="https://www.mscdirect.com/browse/tnpla/42476754?cid=ppc-google-&amp;mkwid=%7cdc&amp;pcrid=635468927493&amp;rd=k&amp;product_id=42476754&amp;gclid=CjwKCAiA5sieBhBnEiwAR9oh2mXP1e_Am9OUjJVph0R5u4UVodH57CGZ2wMEPYYo9lrVnSLoZwdbcBoCb2MQAvD_BwE&amp;gclsrc=aw.d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url?q=https://www.voltaicsystems.com/extension-with-exposed-leads&amp;sa=D&amp;source=editors&amp;ust=1674794314591515&amp;usg=AOvVaw102-Lcexj6o4PceY9yVeZ5" TargetMode="External"/><Relationship Id="rId13" Type="http://schemas.openxmlformats.org/officeDocument/2006/relationships/hyperlink" Target="https://www.amazon.com/Liquid-Tight-Connector-Flexible-Metallic-Electrical/dp/B09NNBJS1L/ref=sr_1_2_sspa?gclid=CjwKCAiA5sieBhBnEiwAR9oh2p4yj13_bpnHkcAgXop1Vre8GXXKHAlF42ClZr4QYljav76X_Cp8FxoCGIwQAvD_BwE&amp;hvadid=194644154765&amp;hvdev=c&amp;hvlocphy=9029814&amp;hvnetw=g&amp;hvqmt=e&amp;hvrand=3911808061492439785&amp;hvtargid=kwd-303885151661&amp;hydadcr=26287_9742885&amp;keywords=electrical%2Bflexible%2Bconduit&amp;qid=1674801645&amp;sr=8-2-spons&amp;spLa=ZW5jcnlwdGVkUXVhbGlmaWVyPUEyUkNUQ1BBTVBMSjYzJmVuY3J5cHRlZElkPUEwMTk1NzM3M1JSWFMxQUFROE1OQSZlbmNyeXB0ZWRBZElkPUEwNjE4MzEzMUc4QUpZOFFTQkFNOCZ3aWRnZXROYW1lPXNwX2F0ZiZhY3Rpb249Y2xpY2tSZWRpcmVjdCZkb05vdExvZ0NsaWNrPXRydWU&amp;th=1" TargetMode="External"/><Relationship Id="rId18" Type="http://schemas.openxmlformats.org/officeDocument/2006/relationships/hyperlink" Target="https://www.apogeeinstruments.com/sl-610-ss-pyrgeometer-downward-looking/" TargetMode="External"/><Relationship Id="rId3" Type="http://schemas.openxmlformats.org/officeDocument/2006/relationships/hyperlink" Target="https://www.google.com/url?q=https://www.digikey.com/en/products/detail/panasonic-bsg/CR1220/269740?s%3DN4IgTCBcDaIA4AYDMSC0A7AJiAugXyA&amp;sa=D&amp;source=editors&amp;ust=1674794314584596&amp;usg=AOvVaw1U1nv3N3nuDPI-icR_W2Fc" TargetMode="External"/><Relationship Id="rId21" Type="http://schemas.openxmlformats.org/officeDocument/2006/relationships/hyperlink" Target="https://www.apogeeinstruments.com/al-120-solar-mounting-bracket-with-leveling-plate/" TargetMode="External"/><Relationship Id="rId7" Type="http://schemas.openxmlformats.org/officeDocument/2006/relationships/hyperlink" Target="https://www.digikey.com/en/products/detail/seeed-technology-co-ltd/110990031/5482557?s=N4IgTCBcDaIIwFYCcB2AtHADCpaB2AJiALoC%2BQA" TargetMode="External"/><Relationship Id="rId12" Type="http://schemas.openxmlformats.org/officeDocument/2006/relationships/hyperlink" Target="https://www.onlinemetals.com/en/buy/aluminum/2-nom-schedule-80-aluminum-pipe-6061-t6-extruded/pid/1231" TargetMode="External"/><Relationship Id="rId17" Type="http://schemas.openxmlformats.org/officeDocument/2006/relationships/hyperlink" Target="https://www.seeedstudio.com/Grove-Screw-Terminal.html" TargetMode="External"/><Relationship Id="rId2" Type="http://schemas.openxmlformats.org/officeDocument/2006/relationships/hyperlink" Target="https://www.amazon.com/EnviroDIY-Mayfly-Arduino-Compatible-Starter/dp/B01FCVALDW/ref=sr_1_1?crid=2K6L1IUZFGNBE&amp;keywords=mayfly+data+logger+starter+kit&amp;qid=1650976705&amp;sprefix=mayfly+data+logger+starter+kit%2Caps%2C47&amp;sr=8-1" TargetMode="External"/><Relationship Id="rId16" Type="http://schemas.openxmlformats.org/officeDocument/2006/relationships/hyperlink" Target="https://www.apogeeinstruments.com/sl-510-ss-pyrgeometer-upward-looking/" TargetMode="External"/><Relationship Id="rId20" Type="http://schemas.openxmlformats.org/officeDocument/2006/relationships/hyperlink" Target="https://voltaicsystems.com/3511-ext-4ft/" TargetMode="External"/><Relationship Id="rId1" Type="http://schemas.openxmlformats.org/officeDocument/2006/relationships/hyperlink" Target="https://voltaicsystems.com/medium-bracket/" TargetMode="External"/><Relationship Id="rId6" Type="http://schemas.openxmlformats.org/officeDocument/2006/relationships/hyperlink" Target="https://www.adafruit.com/product/353" TargetMode="External"/><Relationship Id="rId11" Type="http://schemas.openxmlformats.org/officeDocument/2006/relationships/hyperlink" Target="https://www.digikey.com/en/products/detail/maxbotix-inc/MB7374-100/7896824" TargetMode="External"/><Relationship Id="rId5" Type="http://schemas.openxmlformats.org/officeDocument/2006/relationships/hyperlink" Target="https://www.pelican.com/us/en/product/cases/protector/1400" TargetMode="External"/><Relationship Id="rId15" Type="http://schemas.openxmlformats.org/officeDocument/2006/relationships/hyperlink" Target="https://www.amazon.com/gp/product/B07G1XQ1BS/ref=ppx_yo_dt_b_asin_title_o01_s00?ie=UTF8&amp;psc=1" TargetMode="External"/><Relationship Id="rId10" Type="http://schemas.openxmlformats.org/officeDocument/2006/relationships/hyperlink" Target="https://www.metergroup.com/en/meter-environment/products/teros-12-soil-moisture-sensor" TargetMode="External"/><Relationship Id="rId19" Type="http://schemas.openxmlformats.org/officeDocument/2006/relationships/hyperlink" Target="https://www.apogeeinstruments.com/sp-710-ss-albedometer-sensor-package/?gclid=Cj0KCQjwuZGnBhD1ARIsACxbAVhsqw8eyGFxmSj2awLB2cv0mZyJVF_yY5Ny5CLsMcdaOQBERr-AeOoaApE8EALw_wcB" TargetMode="External"/><Relationship Id="rId4" Type="http://schemas.openxmlformats.org/officeDocument/2006/relationships/hyperlink" Target="https://www.google.com/url?q=https://www.digikey.com/en/products/detail/phoenix-contact/1778832/2625556&amp;sa=D&amp;source=editors&amp;ust=1674794314590247&amp;usg=AOvVaw0bPMa-XAILzpegzi5Wtzwo" TargetMode="External"/><Relationship Id="rId9" Type="http://schemas.openxmlformats.org/officeDocument/2006/relationships/hyperlink" Target="https://voltaicsystems.com/6-watt-panel/" TargetMode="External"/><Relationship Id="rId14" Type="http://schemas.openxmlformats.org/officeDocument/2006/relationships/hyperlink" Target="https://www.data-alliance.net/antenna-900mhz-gsm-3dbi-weatherproof-ip67-cable-to-rp-sma-thru-hole-mount/" TargetMode="External"/><Relationship Id="rId22" Type="http://schemas.openxmlformats.org/officeDocument/2006/relationships/hyperlink" Target="https://www.adafruit.com/product/108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1373" TargetMode="External"/><Relationship Id="rId2" Type="http://schemas.openxmlformats.org/officeDocument/2006/relationships/hyperlink" Target="https://www.mouser.com/ProductDetail/DIGI/XBP9B-DMSTB002?qs=DKWVmJ6b%2FTI6ccdzCLHkpw%3D%3D" TargetMode="External"/><Relationship Id="rId1" Type="http://schemas.openxmlformats.org/officeDocument/2006/relationships/hyperlink" Target="https://www.data-alliance.net/antenna-900mhz-gsm-3dbi-weatherproof-ip67-cable-to-rp-sma-thru-hole-mount/" TargetMode="External"/><Relationship Id="rId4" Type="http://schemas.openxmlformats.org/officeDocument/2006/relationships/hyperlink" Target="https://www.sparkfun.com/products/118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7967-A7DD-1747-B6E5-23816231B78C}">
  <dimension ref="A1:F6"/>
  <sheetViews>
    <sheetView zoomScale="160" zoomScaleNormal="160" workbookViewId="0">
      <selection activeCell="C5" sqref="C5"/>
    </sheetView>
  </sheetViews>
  <sheetFormatPr baseColWidth="10" defaultRowHeight="16" x14ac:dyDescent="0.2"/>
  <cols>
    <col min="1" max="1" width="51" bestFit="1" customWidth="1"/>
    <col min="6" max="6" width="41.33203125" customWidth="1"/>
  </cols>
  <sheetData>
    <row r="1" spans="1:6" x14ac:dyDescent="0.2">
      <c r="A1" s="10" t="s">
        <v>19</v>
      </c>
      <c r="B1" s="12"/>
      <c r="C1" s="13"/>
      <c r="D1" s="13"/>
      <c r="E1" s="12"/>
      <c r="F1" s="12"/>
    </row>
    <row r="2" spans="1:6" x14ac:dyDescent="0.2">
      <c r="A2" s="10" t="s">
        <v>0</v>
      </c>
      <c r="B2" s="10" t="s">
        <v>1</v>
      </c>
      <c r="C2" s="11" t="s">
        <v>2</v>
      </c>
      <c r="D2" s="11" t="s">
        <v>3</v>
      </c>
      <c r="E2" s="10"/>
      <c r="F2" s="10" t="s">
        <v>6</v>
      </c>
    </row>
    <row r="3" spans="1:6" x14ac:dyDescent="0.2">
      <c r="A3" t="s">
        <v>28</v>
      </c>
      <c r="B3">
        <v>1</v>
      </c>
      <c r="C3" s="7">
        <v>450</v>
      </c>
      <c r="D3" s="7">
        <f>B3*C3</f>
        <v>450</v>
      </c>
      <c r="F3" t="s">
        <v>50</v>
      </c>
    </row>
    <row r="4" spans="1:6" x14ac:dyDescent="0.2">
      <c r="A4" t="s">
        <v>20</v>
      </c>
      <c r="B4">
        <v>1</v>
      </c>
      <c r="C4" s="7">
        <v>125</v>
      </c>
      <c r="D4" s="7">
        <f>B4*C4</f>
        <v>125</v>
      </c>
      <c r="E4" s="3" t="s">
        <v>16</v>
      </c>
    </row>
    <row r="5" spans="1:6" x14ac:dyDescent="0.2">
      <c r="A5" t="s">
        <v>26</v>
      </c>
      <c r="B5">
        <v>1</v>
      </c>
      <c r="C5" s="7">
        <v>500</v>
      </c>
      <c r="D5" s="7">
        <f>B5*C5</f>
        <v>500</v>
      </c>
      <c r="E5" s="3" t="s">
        <v>16</v>
      </c>
      <c r="F5" t="s">
        <v>51</v>
      </c>
    </row>
    <row r="6" spans="1:6" x14ac:dyDescent="0.2">
      <c r="A6" s="10" t="s">
        <v>27</v>
      </c>
      <c r="B6" s="10"/>
      <c r="C6" s="11"/>
      <c r="D6" s="11">
        <f>SUM(D3:D5)</f>
        <v>1075</v>
      </c>
      <c r="E6" s="12"/>
      <c r="F6" s="12"/>
    </row>
  </sheetData>
  <hyperlinks>
    <hyperlink ref="E4" r:id="rId1" xr:uid="{52840F65-EE19-5B45-B6C0-EEBC7FFCA9DA}"/>
    <hyperlink ref="E5" r:id="rId2" xr:uid="{34DF673B-52F7-7143-99E3-DBF88391A2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0150-E134-1049-A012-C7D00DAA06DE}">
  <dimension ref="A1:F50"/>
  <sheetViews>
    <sheetView tabSelected="1" topLeftCell="A27" zoomScale="160" zoomScaleNormal="160" workbookViewId="0">
      <selection activeCell="E8" sqref="E8"/>
    </sheetView>
  </sheetViews>
  <sheetFormatPr baseColWidth="10" defaultRowHeight="16" x14ac:dyDescent="0.2"/>
  <cols>
    <col min="1" max="1" width="69.1640625" bestFit="1" customWidth="1"/>
    <col min="3" max="4" width="10.83203125" style="7"/>
    <col min="6" max="6" width="82.5" bestFit="1" customWidth="1"/>
  </cols>
  <sheetData>
    <row r="1" spans="1:6" x14ac:dyDescent="0.2">
      <c r="A1" s="14" t="s">
        <v>14</v>
      </c>
      <c r="B1" s="15"/>
      <c r="C1" s="16"/>
      <c r="D1" s="16"/>
      <c r="E1" s="15"/>
      <c r="F1" s="15"/>
    </row>
    <row r="2" spans="1:6" x14ac:dyDescent="0.2">
      <c r="A2" s="14" t="s">
        <v>0</v>
      </c>
      <c r="B2" s="14" t="s">
        <v>1</v>
      </c>
      <c r="C2" s="17" t="s">
        <v>2</v>
      </c>
      <c r="D2" s="17" t="s">
        <v>3</v>
      </c>
      <c r="E2" s="14"/>
      <c r="F2" s="14" t="s">
        <v>6</v>
      </c>
    </row>
    <row r="3" spans="1:6" x14ac:dyDescent="0.2">
      <c r="A3" s="2" t="s">
        <v>7</v>
      </c>
    </row>
    <row r="4" spans="1:6" x14ac:dyDescent="0.2">
      <c r="A4" t="s">
        <v>17</v>
      </c>
      <c r="B4">
        <v>1</v>
      </c>
      <c r="C4" s="7">
        <v>160</v>
      </c>
      <c r="D4" s="7">
        <f t="shared" ref="D4:D10" si="0">B4*C4</f>
        <v>160</v>
      </c>
      <c r="E4" s="6" t="s">
        <v>16</v>
      </c>
      <c r="F4" t="s">
        <v>39</v>
      </c>
    </row>
    <row r="5" spans="1:6" x14ac:dyDescent="0.2">
      <c r="A5" t="s">
        <v>15</v>
      </c>
      <c r="B5">
        <v>1</v>
      </c>
      <c r="C5" s="7">
        <v>1.1299999999999999</v>
      </c>
      <c r="D5" s="7">
        <f t="shared" si="0"/>
        <v>1.1299999999999999</v>
      </c>
      <c r="E5" s="6" t="s">
        <v>16</v>
      </c>
      <c r="F5" t="s">
        <v>38</v>
      </c>
    </row>
    <row r="6" spans="1:6" x14ac:dyDescent="0.2">
      <c r="A6" t="s">
        <v>25</v>
      </c>
      <c r="B6">
        <v>1</v>
      </c>
      <c r="C6" s="7">
        <v>3.5</v>
      </c>
      <c r="D6" s="7">
        <f t="shared" si="0"/>
        <v>3.5</v>
      </c>
      <c r="E6" s="6" t="s">
        <v>16</v>
      </c>
      <c r="F6" t="s">
        <v>37</v>
      </c>
    </row>
    <row r="7" spans="1:6" x14ac:dyDescent="0.2">
      <c r="A7" t="s">
        <v>55</v>
      </c>
      <c r="B7">
        <v>5</v>
      </c>
      <c r="C7" s="7">
        <v>1.7</v>
      </c>
      <c r="D7" s="7">
        <f t="shared" si="0"/>
        <v>8.5</v>
      </c>
      <c r="E7" s="6" t="s">
        <v>16</v>
      </c>
      <c r="F7" t="s">
        <v>56</v>
      </c>
    </row>
    <row r="8" spans="1:6" x14ac:dyDescent="0.2">
      <c r="A8" t="s">
        <v>13</v>
      </c>
      <c r="B8">
        <v>1</v>
      </c>
      <c r="C8" s="7">
        <v>72</v>
      </c>
      <c r="D8" s="7">
        <f t="shared" si="0"/>
        <v>72</v>
      </c>
      <c r="E8" s="6" t="s">
        <v>16</v>
      </c>
      <c r="F8" t="s">
        <v>75</v>
      </c>
    </row>
    <row r="9" spans="1:6" x14ac:dyDescent="0.2">
      <c r="A9" t="s">
        <v>34</v>
      </c>
      <c r="B9">
        <v>1</v>
      </c>
      <c r="C9" s="7">
        <v>10</v>
      </c>
      <c r="D9" s="7">
        <f t="shared" si="0"/>
        <v>10</v>
      </c>
      <c r="E9" s="6" t="s">
        <v>16</v>
      </c>
      <c r="F9" t="s">
        <v>35</v>
      </c>
    </row>
    <row r="10" spans="1:6" x14ac:dyDescent="0.2">
      <c r="A10" t="s">
        <v>73</v>
      </c>
      <c r="B10">
        <v>1</v>
      </c>
      <c r="C10" s="7">
        <v>15</v>
      </c>
      <c r="D10" s="7">
        <f t="shared" si="0"/>
        <v>15</v>
      </c>
      <c r="E10" s="6" t="s">
        <v>16</v>
      </c>
      <c r="F10" t="s">
        <v>74</v>
      </c>
    </row>
    <row r="11" spans="1:6" x14ac:dyDescent="0.2">
      <c r="A11" s="2" t="s">
        <v>9</v>
      </c>
      <c r="D11" s="8">
        <f>SUM(D4:D10)</f>
        <v>270.13</v>
      </c>
      <c r="E11" s="5"/>
    </row>
    <row r="13" spans="1:6" x14ac:dyDescent="0.2">
      <c r="A13" s="2" t="s">
        <v>21</v>
      </c>
    </row>
    <row r="14" spans="1:6" x14ac:dyDescent="0.2">
      <c r="A14" t="s">
        <v>18</v>
      </c>
      <c r="B14">
        <v>1</v>
      </c>
      <c r="C14" s="7">
        <v>110</v>
      </c>
      <c r="D14" s="7">
        <f>B14*C14</f>
        <v>110</v>
      </c>
      <c r="E14" s="4" t="s">
        <v>16</v>
      </c>
      <c r="F14" t="s">
        <v>40</v>
      </c>
    </row>
    <row r="15" spans="1:6" x14ac:dyDescent="0.2">
      <c r="A15" t="s">
        <v>22</v>
      </c>
      <c r="B15">
        <v>1</v>
      </c>
      <c r="C15" s="7">
        <v>20</v>
      </c>
      <c r="D15" s="7">
        <f>B15*C15</f>
        <v>20</v>
      </c>
      <c r="E15" s="1"/>
      <c r="F15" t="s">
        <v>49</v>
      </c>
    </row>
    <row r="16" spans="1:6" x14ac:dyDescent="0.2">
      <c r="A16" t="s">
        <v>23</v>
      </c>
      <c r="B16">
        <v>1</v>
      </c>
      <c r="C16" s="7">
        <v>25</v>
      </c>
      <c r="D16" s="7">
        <f>B16*C16</f>
        <v>25</v>
      </c>
      <c r="E16" s="1"/>
      <c r="F16" t="s">
        <v>41</v>
      </c>
    </row>
    <row r="17" spans="1:6" x14ac:dyDescent="0.2">
      <c r="A17" s="2" t="s">
        <v>8</v>
      </c>
      <c r="D17" s="8">
        <f>SUM(D14:D15)</f>
        <v>130</v>
      </c>
      <c r="E17" s="5"/>
    </row>
    <row r="19" spans="1:6" x14ac:dyDescent="0.2">
      <c r="A19" s="2" t="s">
        <v>5</v>
      </c>
    </row>
    <row r="20" spans="1:6" x14ac:dyDescent="0.2">
      <c r="A20" t="s">
        <v>59</v>
      </c>
      <c r="B20">
        <v>1</v>
      </c>
      <c r="C20" s="7">
        <v>60</v>
      </c>
      <c r="D20" s="7">
        <f t="shared" ref="D20:D25" si="1">B20*C20</f>
        <v>60</v>
      </c>
      <c r="E20" s="4" t="s">
        <v>16</v>
      </c>
    </row>
    <row r="21" spans="1:6" x14ac:dyDescent="0.2">
      <c r="A21" t="s">
        <v>60</v>
      </c>
      <c r="B21">
        <v>1</v>
      </c>
      <c r="C21" s="7">
        <v>6</v>
      </c>
      <c r="D21" s="7">
        <f t="shared" si="1"/>
        <v>6</v>
      </c>
      <c r="E21" s="3" t="s">
        <v>16</v>
      </c>
      <c r="F21" t="s">
        <v>62</v>
      </c>
    </row>
    <row r="22" spans="1:6" x14ac:dyDescent="0.2">
      <c r="A22" t="s">
        <v>61</v>
      </c>
      <c r="B22">
        <v>1</v>
      </c>
      <c r="C22" s="7">
        <v>4</v>
      </c>
      <c r="D22" s="7">
        <f t="shared" si="1"/>
        <v>4</v>
      </c>
      <c r="E22" s="4" t="s">
        <v>16</v>
      </c>
    </row>
    <row r="23" spans="1:6" x14ac:dyDescent="0.2">
      <c r="A23" t="s">
        <v>29</v>
      </c>
      <c r="B23">
        <v>1</v>
      </c>
      <c r="C23" s="7">
        <v>1</v>
      </c>
      <c r="D23" s="7">
        <f t="shared" si="1"/>
        <v>1</v>
      </c>
      <c r="E23" s="6" t="s">
        <v>16</v>
      </c>
      <c r="F23" t="s">
        <v>63</v>
      </c>
    </row>
    <row r="24" spans="1:6" x14ac:dyDescent="0.2">
      <c r="A24" t="s">
        <v>30</v>
      </c>
      <c r="B24">
        <v>1</v>
      </c>
      <c r="C24" s="7">
        <v>9</v>
      </c>
      <c r="D24" s="7">
        <f t="shared" si="1"/>
        <v>9</v>
      </c>
      <c r="E24" s="6" t="s">
        <v>16</v>
      </c>
    </row>
    <row r="25" spans="1:6" x14ac:dyDescent="0.2">
      <c r="A25" t="s">
        <v>24</v>
      </c>
      <c r="B25">
        <v>1</v>
      </c>
      <c r="C25" s="7">
        <v>25</v>
      </c>
      <c r="D25" s="7">
        <f t="shared" si="1"/>
        <v>25</v>
      </c>
      <c r="E25" s="4" t="s">
        <v>16</v>
      </c>
      <c r="F25" t="s">
        <v>53</v>
      </c>
    </row>
    <row r="26" spans="1:6" x14ac:dyDescent="0.2">
      <c r="A26" s="2" t="s">
        <v>10</v>
      </c>
      <c r="B26" s="2"/>
      <c r="C26" s="8"/>
      <c r="D26" s="8">
        <f>SUM(D20:D25)</f>
        <v>105</v>
      </c>
      <c r="E26" s="5"/>
    </row>
    <row r="28" spans="1:6" x14ac:dyDescent="0.2">
      <c r="A28" s="2" t="s">
        <v>4</v>
      </c>
    </row>
    <row r="29" spans="1:6" x14ac:dyDescent="0.2">
      <c r="A29" t="s">
        <v>66</v>
      </c>
      <c r="B29">
        <v>3</v>
      </c>
      <c r="C29" s="7">
        <v>263.33</v>
      </c>
      <c r="D29" s="7">
        <f>B29*C29</f>
        <v>789.99</v>
      </c>
      <c r="E29" s="6" t="s">
        <v>16</v>
      </c>
      <c r="F29" s="9" t="s">
        <v>67</v>
      </c>
    </row>
    <row r="30" spans="1:6" x14ac:dyDescent="0.2">
      <c r="A30" t="s">
        <v>70</v>
      </c>
      <c r="B30">
        <v>1</v>
      </c>
      <c r="C30" s="7">
        <v>172.44</v>
      </c>
      <c r="D30" s="7">
        <f>B30*C30</f>
        <v>172.44</v>
      </c>
      <c r="E30" s="6" t="s">
        <v>16</v>
      </c>
      <c r="F30" s="7" t="s">
        <v>58</v>
      </c>
    </row>
    <row r="31" spans="1:6" ht="33" customHeight="1" x14ac:dyDescent="0.2">
      <c r="A31" s="24" t="s">
        <v>69</v>
      </c>
      <c r="B31">
        <v>1</v>
      </c>
      <c r="C31" s="7">
        <v>596.70000000000005</v>
      </c>
      <c r="D31" s="7">
        <f>B31*C31</f>
        <v>596.70000000000005</v>
      </c>
      <c r="E31" s="4" t="s">
        <v>16</v>
      </c>
      <c r="F31" t="s">
        <v>72</v>
      </c>
    </row>
    <row r="32" spans="1:6" x14ac:dyDescent="0.2">
      <c r="A32" t="s">
        <v>68</v>
      </c>
      <c r="B32">
        <v>1</v>
      </c>
      <c r="C32" s="7">
        <v>500</v>
      </c>
      <c r="D32" s="7">
        <f>B32*C32</f>
        <v>500</v>
      </c>
      <c r="E32" s="6" t="s">
        <v>16</v>
      </c>
      <c r="F32" s="7" t="s">
        <v>57</v>
      </c>
    </row>
    <row r="33" spans="1:6" x14ac:dyDescent="0.2">
      <c r="A33" t="s">
        <v>71</v>
      </c>
      <c r="B33">
        <v>1</v>
      </c>
      <c r="C33" s="7">
        <v>539.1</v>
      </c>
      <c r="D33" s="7">
        <f>B33*C33</f>
        <v>539.1</v>
      </c>
      <c r="E33" s="4" t="s">
        <v>16</v>
      </c>
      <c r="F33" s="7" t="s">
        <v>57</v>
      </c>
    </row>
    <row r="34" spans="1:6" x14ac:dyDescent="0.2">
      <c r="A34" s="2" t="s">
        <v>11</v>
      </c>
      <c r="B34" s="2"/>
      <c r="C34" s="8"/>
      <c r="D34" s="8">
        <f>SUM(D29:D33)</f>
        <v>2598.23</v>
      </c>
      <c r="E34" s="5"/>
    </row>
    <row r="35" spans="1:6" x14ac:dyDescent="0.2">
      <c r="E35" s="1"/>
    </row>
    <row r="36" spans="1:6" x14ac:dyDescent="0.2">
      <c r="A36" s="2" t="s">
        <v>52</v>
      </c>
      <c r="E36" s="1"/>
    </row>
    <row r="37" spans="1:6" x14ac:dyDescent="0.2">
      <c r="A37" t="s">
        <v>64</v>
      </c>
      <c r="B37">
        <v>1</v>
      </c>
      <c r="C37" s="7">
        <v>40</v>
      </c>
      <c r="D37" s="7">
        <f t="shared" ref="D37:D41" si="2">B37*C37</f>
        <v>40</v>
      </c>
      <c r="E37" s="6" t="s">
        <v>16</v>
      </c>
    </row>
    <row r="38" spans="1:6" x14ac:dyDescent="0.2">
      <c r="A38" t="s">
        <v>31</v>
      </c>
      <c r="B38">
        <v>1</v>
      </c>
      <c r="C38" s="7">
        <v>230</v>
      </c>
      <c r="D38" s="7">
        <f t="shared" si="2"/>
        <v>230</v>
      </c>
      <c r="E38" s="6" t="s">
        <v>16</v>
      </c>
    </row>
    <row r="39" spans="1:6" x14ac:dyDescent="0.2">
      <c r="A39" t="s">
        <v>32</v>
      </c>
      <c r="B39">
        <v>1</v>
      </c>
      <c r="C39" s="7">
        <v>50</v>
      </c>
      <c r="D39" s="7">
        <f t="shared" si="2"/>
        <v>50</v>
      </c>
      <c r="E39" s="1"/>
    </row>
    <row r="40" spans="1:6" x14ac:dyDescent="0.2">
      <c r="A40" t="s">
        <v>33</v>
      </c>
      <c r="B40">
        <v>1</v>
      </c>
      <c r="C40" s="7">
        <v>100</v>
      </c>
      <c r="D40" s="7">
        <f t="shared" si="2"/>
        <v>100</v>
      </c>
      <c r="E40" s="1"/>
    </row>
    <row r="41" spans="1:6" x14ac:dyDescent="0.2">
      <c r="A41" t="s">
        <v>54</v>
      </c>
      <c r="B41">
        <v>4</v>
      </c>
      <c r="C41" s="7">
        <v>66</v>
      </c>
      <c r="D41" s="7">
        <f t="shared" si="2"/>
        <v>264</v>
      </c>
      <c r="E41" s="6" t="s">
        <v>16</v>
      </c>
    </row>
    <row r="42" spans="1:6" x14ac:dyDescent="0.2">
      <c r="A42" s="2" t="s">
        <v>12</v>
      </c>
      <c r="B42" s="2"/>
      <c r="C42" s="8"/>
      <c r="D42" s="8">
        <f>SUM(D37:D41)</f>
        <v>684</v>
      </c>
      <c r="E42" s="5"/>
    </row>
    <row r="43" spans="1:6" x14ac:dyDescent="0.2">
      <c r="A43" s="2"/>
      <c r="B43" s="2"/>
      <c r="C43" s="8"/>
      <c r="D43" s="8"/>
      <c r="E43" s="5"/>
    </row>
    <row r="44" spans="1:6" x14ac:dyDescent="0.2">
      <c r="A44" s="14" t="s">
        <v>42</v>
      </c>
      <c r="B44" s="14"/>
      <c r="C44" s="17"/>
      <c r="D44" s="17">
        <f>SUM(D11,D17,D26,D34,D42)</f>
        <v>3787.36</v>
      </c>
      <c r="E44" s="18"/>
      <c r="F44" s="15"/>
    </row>
    <row r="45" spans="1:6" x14ac:dyDescent="0.2">
      <c r="A45" s="2"/>
      <c r="B45" s="2"/>
      <c r="C45" s="8" t="s">
        <v>65</v>
      </c>
      <c r="D45" s="8">
        <f>10*D44</f>
        <v>37873.599999999999</v>
      </c>
      <c r="E45" s="5"/>
    </row>
    <row r="50" spans="1:1" x14ac:dyDescent="0.2">
      <c r="A50" s="2"/>
    </row>
  </sheetData>
  <hyperlinks>
    <hyperlink ref="E24" r:id="rId1" xr:uid="{5D27D376-B185-B047-ABA5-45D3D8AA894B}"/>
    <hyperlink ref="E4" r:id="rId2" xr:uid="{9DE95B4F-5B32-BE49-822C-C28091E050C8}"/>
    <hyperlink ref="E5" r:id="rId3" xr:uid="{265C8903-4AEC-DE44-B1F0-7DCFD4E09549}"/>
    <hyperlink ref="E23" r:id="rId4" xr:uid="{4492537A-F5AE-7A4E-BABB-661221C5FCFB}"/>
    <hyperlink ref="E14" r:id="rId5" xr:uid="{31DA9E84-8C68-DC47-82C7-C550EA22FBAB}"/>
    <hyperlink ref="E25" r:id="rId6" xr:uid="{489924BC-4E48-C546-827A-0C39A992E654}"/>
    <hyperlink ref="E6" r:id="rId7" xr:uid="{D7F77966-9390-464E-8627-399015801D2B}"/>
    <hyperlink ref="E22" r:id="rId8" xr:uid="{5E7FA114-B4CB-ED40-9A54-8391356C408B}"/>
    <hyperlink ref="E20" r:id="rId9" xr:uid="{D91C09C8-A0C5-2D4A-8851-FCBD4D763E64}"/>
    <hyperlink ref="E29" r:id="rId10" xr:uid="{753A6B9C-278C-CF4C-84C9-5C0074671CCB}"/>
    <hyperlink ref="E30" r:id="rId11" xr:uid="{EE12F505-94E2-9040-9F36-39E49B00EEE5}"/>
    <hyperlink ref="E38" r:id="rId12" xr:uid="{41F7D1B4-1643-2749-A102-E4B7E3B2E355}"/>
    <hyperlink ref="E37" r:id="rId13" xr:uid="{3699042D-C581-404D-823B-FA74C0C0085E}"/>
    <hyperlink ref="E9" r:id="rId14" xr:uid="{A528B10E-9CEF-5847-BF43-66B21C3362C8}"/>
    <hyperlink ref="E8" r:id="rId15" xr:uid="{36718C9F-C4F7-3A4B-9335-A7EF1C832D89}"/>
    <hyperlink ref="E32" r:id="rId16" xr:uid="{1150E36B-E057-CB48-A651-C652627B2EDD}"/>
    <hyperlink ref="E7" r:id="rId17" xr:uid="{ABA722A5-FBD9-5648-907E-EA5124EDD3C7}"/>
    <hyperlink ref="E33" r:id="rId18" xr:uid="{44CF969B-DACE-E94F-A02D-6F1D0B4F6CE8}"/>
    <hyperlink ref="E31" r:id="rId19" xr:uid="{AB0B822C-24BB-BD41-9551-CBF52F543F1A}"/>
    <hyperlink ref="E21" r:id="rId20" xr:uid="{4B5086F6-87E7-2845-879B-2C662E0F0CA3}"/>
    <hyperlink ref="E41" r:id="rId21" xr:uid="{1B479231-AA17-6240-8EF8-E036321C9DEE}"/>
    <hyperlink ref="E10" r:id="rId22" xr:uid="{67BAD35F-F9D8-E241-A03C-D640E8A92E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AADAA-8EA2-524A-942B-A292044CE39A}">
  <dimension ref="A1:F8"/>
  <sheetViews>
    <sheetView zoomScale="140" zoomScaleNormal="140" workbookViewId="0">
      <selection activeCell="A10" sqref="A10"/>
    </sheetView>
  </sheetViews>
  <sheetFormatPr baseColWidth="10" defaultRowHeight="16" x14ac:dyDescent="0.2"/>
  <cols>
    <col min="1" max="1" width="37.33203125" bestFit="1" customWidth="1"/>
    <col min="6" max="6" width="43.6640625" bestFit="1" customWidth="1"/>
  </cols>
  <sheetData>
    <row r="1" spans="1:6" x14ac:dyDescent="0.2">
      <c r="A1" s="19" t="s">
        <v>43</v>
      </c>
      <c r="B1" s="20"/>
      <c r="C1" s="21"/>
      <c r="D1" s="21"/>
      <c r="E1" s="20"/>
      <c r="F1" s="20"/>
    </row>
    <row r="2" spans="1:6" x14ac:dyDescent="0.2">
      <c r="A2" s="19" t="s">
        <v>0</v>
      </c>
      <c r="B2" s="19" t="s">
        <v>1</v>
      </c>
      <c r="C2" s="22" t="s">
        <v>2</v>
      </c>
      <c r="D2" s="22" t="s">
        <v>3</v>
      </c>
      <c r="E2" s="19"/>
      <c r="F2" s="19" t="s">
        <v>6</v>
      </c>
    </row>
    <row r="3" spans="1:6" x14ac:dyDescent="0.2">
      <c r="A3" t="s">
        <v>44</v>
      </c>
      <c r="B3">
        <v>1</v>
      </c>
      <c r="C3" s="7">
        <v>68</v>
      </c>
      <c r="D3" s="7">
        <f>B3*C3</f>
        <v>68</v>
      </c>
      <c r="E3" s="6" t="s">
        <v>16</v>
      </c>
      <c r="F3" t="s">
        <v>36</v>
      </c>
    </row>
    <row r="4" spans="1:6" x14ac:dyDescent="0.2">
      <c r="A4" t="s">
        <v>46</v>
      </c>
      <c r="B4">
        <v>1</v>
      </c>
      <c r="C4" s="7">
        <v>12</v>
      </c>
      <c r="D4" s="7">
        <f>B4*C4</f>
        <v>12</v>
      </c>
      <c r="E4" s="6" t="s">
        <v>16</v>
      </c>
    </row>
    <row r="5" spans="1:6" x14ac:dyDescent="0.2">
      <c r="A5" t="s">
        <v>48</v>
      </c>
      <c r="B5">
        <v>1</v>
      </c>
      <c r="C5" s="7">
        <v>30</v>
      </c>
      <c r="D5" s="7">
        <f>B5*C5</f>
        <v>30</v>
      </c>
      <c r="E5" s="6" t="s">
        <v>16</v>
      </c>
    </row>
    <row r="6" spans="1:6" x14ac:dyDescent="0.2">
      <c r="A6" t="s">
        <v>45</v>
      </c>
      <c r="B6">
        <v>1</v>
      </c>
      <c r="C6" s="7">
        <v>10</v>
      </c>
      <c r="D6" s="7">
        <f>B6*C6</f>
        <v>10</v>
      </c>
      <c r="E6" s="6" t="s">
        <v>16</v>
      </c>
      <c r="F6" t="s">
        <v>35</v>
      </c>
    </row>
    <row r="7" spans="1:6" x14ac:dyDescent="0.2">
      <c r="A7" s="2"/>
      <c r="B7" s="2"/>
      <c r="C7" s="8"/>
      <c r="D7" s="8"/>
      <c r="E7" s="5"/>
    </row>
    <row r="8" spans="1:6" x14ac:dyDescent="0.2">
      <c r="A8" s="19" t="s">
        <v>47</v>
      </c>
      <c r="B8" s="19"/>
      <c r="C8" s="22"/>
      <c r="D8" s="22">
        <f>SUM(D3:D6)</f>
        <v>120</v>
      </c>
      <c r="E8" s="23"/>
      <c r="F8" s="19"/>
    </row>
  </sheetData>
  <hyperlinks>
    <hyperlink ref="E6" r:id="rId1" xr:uid="{A6FCFF16-2A3E-CB47-90AE-0FC50B53452E}"/>
    <hyperlink ref="E3" r:id="rId2" xr:uid="{CBA02BA6-1630-B645-AA76-F76E0CBB027D}"/>
    <hyperlink ref="E4" r:id="rId3" xr:uid="{46D5428F-50C0-A24F-A9A3-A18612DF1680}"/>
    <hyperlink ref="E5" r:id="rId4" xr:uid="{D9D12930-487B-D743-9E00-8A9A094D66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Install</vt:lpstr>
      <vt:lpstr>Low-Cost Snow Station</vt:lpstr>
      <vt:lpstr>Base 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Horsburgh</dc:creator>
  <cp:lastModifiedBy>Jeff Horsburgh</cp:lastModifiedBy>
  <dcterms:created xsi:type="dcterms:W3CDTF">2023-01-24T21:17:26Z</dcterms:created>
  <dcterms:modified xsi:type="dcterms:W3CDTF">2023-08-22T18:54:21Z</dcterms:modified>
</cp:coreProperties>
</file>