
<file path=[Content_Types].xml><?xml version="1.0" encoding="utf-8"?>
<Types xmlns="http://schemas.openxmlformats.org/package/2006/content-types">
  <Override PartName="/xl/styles.xml" ContentType="application/vnd.openxmlformats-officedocument.spreadsheetml.styles+xml"/>
  <Override PartName="/xl/worksheets/sheet28.xml" ContentType="application/vnd.openxmlformats-officedocument.spreadsheetml.worksheet+xml"/>
  <Override PartName="/xl/drawings/drawing12.xml" ContentType="application/vnd.openxmlformats-officedocument.drawing+xml"/>
  <Override PartName="/xl/charts/chart11.xml" ContentType="application/vnd.openxmlformats-officedocument.drawingml.chart+xml"/>
  <Override PartName="/xl/charts/chart6.xml" ContentType="application/vnd.openxmlformats-officedocument.drawingml.chart+xml"/>
  <Override PartName="/xl/worksheets/sheet24.xml" ContentType="application/vnd.openxmlformats-officedocument.spreadsheetml.worksheet+xml"/>
  <Override PartName="/xl/drawings/drawing7.xml" ContentType="application/vnd.openxmlformats-officedocument.drawing+xml"/>
  <Override PartName="/xl/sharedStrings.xml" ContentType="application/vnd.openxmlformats-officedocument.spreadsheetml.sharedStrings+xml"/>
  <Override PartName="/xl/worksheets/sheet16.xml" ContentType="application/vnd.openxmlformats-officedocument.spreadsheetml.worksheet+xml"/>
  <Default Extension="rels" ContentType="application/vnd.openxmlformats-package.relationships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drawings/drawing3.xml" ContentType="application/vnd.openxmlformats-officedocument.drawing+xml"/>
  <Override PartName="/xl/worksheets/sheet9.xml" ContentType="application/vnd.openxmlformats-officedocument.spreadsheetml.worksheet+xml"/>
  <Override PartName="/docProps/app.xml" ContentType="application/vnd.openxmlformats-officedocument.extended-properties+xml"/>
  <Override PartName="/xl/worksheets/sheet5.xml" ContentType="application/vnd.openxmlformats-officedocument.spreadsheetml.worksheet+xml"/>
  <Override PartName="/xl/charts/chart2.xml" ContentType="application/vnd.openxmlformats-officedocument.drawingml.chart+xml"/>
  <Default Extension="xml" ContentType="application/xml"/>
  <Override PartName="/xl/drawings/drawing13.xml" ContentType="application/vnd.openxmlformats-officedocument.drawing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worksheets/sheet17.xml" ContentType="application/vnd.openxmlformats-officedocument.spreadsheetml.worksheet+xml"/>
  <Override PartName="/xl/worksheets/sheet25.xml" ContentType="application/vnd.openxmlformats-officedocument.spreadsheetml.worksheet+xml"/>
  <Override PartName="/xl/drawings/drawing4.xml" ContentType="application/vnd.openxmlformats-officedocument.drawing+xml"/>
  <Override PartName="/xl/worksheets/sheet13.xml" ContentType="application/vnd.openxmlformats-officedocument.spreadsheetml.worksheet+xml"/>
  <Override PartName="/xl/worksheets/sheet21.xml" ContentType="application/vnd.openxmlformats-officedocument.spreadsheetml.worksheet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worksheets/sheet6.xml" ContentType="application/vnd.openxmlformats-officedocument.spreadsheetml.worksheet+xml"/>
  <Override PartName="/xl/charts/chart3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worksheets/sheet26.xml" ContentType="application/vnd.openxmlformats-officedocument.spreadsheetml.worksheet+xml"/>
  <Override PartName="/xl/drawings/drawing9.xml" ContentType="application/vnd.openxmlformats-officedocument.drawing+xml"/>
  <Override PartName="/xl/theme/theme1.xml" ContentType="application/vnd.openxmlformats-officedocument.theme+xml"/>
  <Override PartName="/xl/worksheets/sheet18.xml" ContentType="application/vnd.openxmlformats-officedocument.spreadsheetml.worksheet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xl/charts/chart4.xml" ContentType="application/vnd.openxmlformats-officedocument.drawingml.chart+xml"/>
  <Override PartName="/xl/worksheets/sheet22.xml" ContentType="application/vnd.openxmlformats-officedocument.spreadsheetml.worksheet+xml"/>
  <Override PartName="/xl/drawings/drawing5.xml" ContentType="application/vnd.openxmlformats-officedocument.drawing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10.xml" ContentType="application/vnd.openxmlformats-officedocument.spreadsheetml.worksheet+xml"/>
  <Override PartName="/xl/worksheets/sheet7.xml" ContentType="application/vnd.openxmlformats-officedocument.spreadsheetml.workshee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worksheets/sheet19.xml" ContentType="application/vnd.openxmlformats-officedocument.spreadsheetml.worksheet+xml"/>
  <Override PartName="/xl/worksheets/sheet27.xml" ContentType="application/vnd.openxmlformats-officedocument.spreadsheetml.worksheet+xml"/>
  <Override PartName="/xl/drawings/drawing11.xml" ContentType="application/vnd.openxmlformats-officedocument.drawing+xml"/>
  <Override PartName="/xl/charts/chart10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15.xml" ContentType="application/vnd.openxmlformats-officedocument.spreadsheetml.worksheet+xml"/>
  <Override PartName="/xl/worksheets/sheet23.xml" ContentType="application/vnd.openxmlformats-officedocument.spreadsheetml.worksheet+xml"/>
  <Override PartName="/xl/drawings/drawing2.xml" ContentType="application/vnd.openxmlformats-officedocument.drawing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1380" yWindow="-40" windowWidth="21600" windowHeight="14280" tabRatio="1000" firstSheet="1" activeTab="9"/>
  </bookViews>
  <sheets>
    <sheet name="13May20" sheetId="6" r:id="rId1"/>
    <sheet name="13May21" sheetId="7" r:id="rId2"/>
    <sheet name="13May22" sheetId="2" r:id="rId3"/>
    <sheet name="13May23" sheetId="8" r:id="rId4"/>
    <sheet name="13May24" sheetId="9" r:id="rId5"/>
    <sheet name="13May25" sheetId="10" r:id="rId6"/>
    <sheet name="13May26" sheetId="11" r:id="rId7"/>
    <sheet name="13May27" sheetId="12" r:id="rId8"/>
    <sheet name="13May28" sheetId="14" r:id="rId9"/>
    <sheet name="13May29" sheetId="15" r:id="rId10"/>
    <sheet name="13May30" sheetId="16" r:id="rId11"/>
    <sheet name="13May31" sheetId="17" r:id="rId12"/>
    <sheet name="13Jun01" sheetId="18" r:id="rId13"/>
    <sheet name="13Jun02" sheetId="19" r:id="rId14"/>
    <sheet name="13Nov17" sheetId="34" r:id="rId15"/>
    <sheet name="13Nov18" sheetId="35" r:id="rId16"/>
    <sheet name="13Nov19" sheetId="36" r:id="rId17"/>
    <sheet name="13Nov20" sheetId="37" r:id="rId18"/>
    <sheet name="13Nov21" sheetId="38" r:id="rId19"/>
    <sheet name="13Nov22" sheetId="39" r:id="rId20"/>
    <sheet name="13Dec13" sheetId="40" r:id="rId21"/>
    <sheet name="13Dec14" sheetId="41" r:id="rId22"/>
    <sheet name="13Dec15" sheetId="42" r:id="rId23"/>
    <sheet name="13Dec16" sheetId="43" r:id="rId24"/>
    <sheet name="13Dec17" sheetId="44" r:id="rId25"/>
    <sheet name="13Dec18" sheetId="45" r:id="rId26"/>
    <sheet name="13Dec19" sheetId="46" r:id="rId27"/>
    <sheet name="13Dec20" sheetId="47" r:id="rId28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63" i="18"/>
  <c r="I63"/>
  <c r="H63"/>
  <c r="G63"/>
  <c r="J59"/>
  <c r="I59"/>
  <c r="H59"/>
  <c r="G59"/>
  <c r="J50" i="19"/>
  <c r="I50"/>
  <c r="H50"/>
  <c r="G50"/>
  <c r="J50" i="6"/>
  <c r="I50"/>
  <c r="H50"/>
  <c r="G50"/>
  <c r="I71" i="7"/>
  <c r="J71"/>
  <c r="H71"/>
  <c r="G71"/>
  <c r="J68"/>
  <c r="I68"/>
  <c r="H68"/>
  <c r="G68"/>
  <c r="J53" i="2"/>
  <c r="I53"/>
  <c r="H53"/>
  <c r="G53"/>
  <c r="J70" i="8"/>
  <c r="I70"/>
  <c r="H70"/>
  <c r="G70"/>
  <c r="J77" i="9"/>
  <c r="I77"/>
  <c r="H77"/>
  <c r="G77"/>
  <c r="J73" i="10"/>
  <c r="I73"/>
  <c r="H73"/>
  <c r="G73"/>
  <c r="J73" i="11"/>
  <c r="I73"/>
  <c r="H73"/>
  <c r="G73"/>
  <c r="J45" i="12"/>
  <c r="I45"/>
  <c r="H45"/>
  <c r="G45"/>
  <c r="J71" i="14"/>
  <c r="I71"/>
  <c r="H71"/>
  <c r="G71"/>
  <c r="J73" i="15"/>
  <c r="I73"/>
  <c r="H73"/>
  <c r="G73"/>
  <c r="J71"/>
  <c r="I71"/>
  <c r="H71"/>
  <c r="G71"/>
  <c r="J67"/>
  <c r="I67"/>
  <c r="H67"/>
  <c r="G67"/>
  <c r="J73" i="16"/>
  <c r="I73"/>
  <c r="H73"/>
  <c r="G73"/>
  <c r="J71"/>
  <c r="I71"/>
  <c r="H71"/>
  <c r="G71"/>
  <c r="J67"/>
  <c r="I67"/>
  <c r="H67"/>
  <c r="G67"/>
  <c r="H67" i="17"/>
  <c r="G67"/>
  <c r="J63"/>
  <c r="I63"/>
  <c r="H63"/>
  <c r="G63"/>
</calcChain>
</file>

<file path=xl/sharedStrings.xml><?xml version="1.0" encoding="utf-8"?>
<sst xmlns="http://schemas.openxmlformats.org/spreadsheetml/2006/main" count="10174" uniqueCount="947">
  <si>
    <t>crater to terminator ~ 4 sec West</t>
  </si>
  <si>
    <t>Finally clear</t>
  </si>
  <si>
    <t>Clouds around</t>
  </si>
  <si>
    <t>na_09</t>
  </si>
  <si>
    <t>th_08</t>
  </si>
  <si>
    <t>flat_k_01-05</t>
  </si>
  <si>
    <t>K flats (1-5)</t>
  </si>
  <si>
    <t>North Port: Trm = 17.2 C, RH = 19.3%, Tgas = ? F</t>
  </si>
  <si>
    <t>Moon illumination ~  96% (waxing gibbous)</t>
  </si>
  <si>
    <t>Weather: Clouds before midnight; Clear after midnight</t>
  </si>
  <si>
    <t>2013 December 19</t>
  </si>
  <si>
    <t>Found moon.  Mtn fogged over. T = 3.5C. Snow threatened.</t>
  </si>
  <si>
    <t>North Port: Trm = 16.2 C, RH = 30.2%, Tgas = 48F</t>
  </si>
  <si>
    <t>Moon illumination ~  92% (waxing gibbous)</t>
  </si>
  <si>
    <t>Weather: Clear, T = -0.6C, RH = 100%</t>
  </si>
  <si>
    <t>2013 December 20</t>
  </si>
  <si>
    <t>Expo</t>
  </si>
  <si>
    <t>Weather: Clear, T = 4.8 C, RH = 35%, Winds 26 mph ENE</t>
  </si>
  <si>
    <t>Observers: Oliversen, Gardner</t>
  </si>
  <si>
    <t>2013 December 15</t>
  </si>
  <si>
    <t>na_71</t>
  </si>
  <si>
    <t>th_69</t>
  </si>
  <si>
    <t>th_68</t>
  </si>
  <si>
    <t>th_64</t>
  </si>
  <si>
    <t>sky_63</t>
  </si>
  <si>
    <t>FOV 1 min East of terminator</t>
  </si>
  <si>
    <t>FOV 42 sec East of terminator</t>
  </si>
  <si>
    <t>FOV 28 sec East of terminator</t>
  </si>
  <si>
    <t>Trm = 15.6 C, RH ~ 19.4%</t>
  </si>
  <si>
    <t>sky_31</t>
  </si>
  <si>
    <t>FOV 2 min East of terminator</t>
  </si>
  <si>
    <t>Moon illumination ~ 98% (waxing gibbous)</t>
  </si>
  <si>
    <t>Telescope focus = NA, focus &amp; collimated on moon</t>
  </si>
  <si>
    <t>North Port: Trm = 17.8 C, RH = 49.2%F</t>
  </si>
  <si>
    <t>Moon illumination ~ 81% (waning gibbous)</t>
  </si>
  <si>
    <t>Weather: Rainy/Cloudy, T = 5.5 C, RH = 96%</t>
  </si>
  <si>
    <t>Observers: Oliversen, Spalsbury</t>
  </si>
  <si>
    <t>sky_55</t>
  </si>
  <si>
    <t>lots of clouds</t>
  </si>
  <si>
    <t>sky_48</t>
  </si>
  <si>
    <t>Central highlands. Adjusted collimation. Something in FOV.</t>
  </si>
  <si>
    <t>North Port: Trm = 14.8 C, RH = 28%, Tgas = 47F</t>
  </si>
  <si>
    <t>Adjusted/translated position of Fabry-Perot colliminating lens</t>
  </si>
  <si>
    <t>Moon illumination ~84 % (waxing gibbous)</t>
  </si>
  <si>
    <t>Clouds spotty….clearing</t>
  </si>
  <si>
    <t>Adjusting #3 mirror</t>
  </si>
  <si>
    <t>sky_33</t>
  </si>
  <si>
    <t xml:space="preserve">Plato </t>
  </si>
  <si>
    <t>Clouds clearing a bit</t>
  </si>
  <si>
    <t>blue line between the 3 and 0 (30).  The FWHM decreased by ~15%</t>
  </si>
  <si>
    <t>North Port: Trm = ?, RH = ?</t>
  </si>
  <si>
    <t>Conducted focus test on Th I ( 7647A).  Optimum focus for CCD camera lens is set with</t>
  </si>
  <si>
    <t>Moon illumination ~ 99% (waning gibbous)</t>
  </si>
  <si>
    <t>Weather: Scattered Clouds/Clear, T = ?, RH = ?</t>
  </si>
  <si>
    <t xml:space="preserve">2013 December 17 </t>
  </si>
  <si>
    <t>Endymion</t>
  </si>
  <si>
    <t>Kunowsky</t>
  </si>
  <si>
    <t>Gambart</t>
  </si>
  <si>
    <t>Dionysius</t>
  </si>
  <si>
    <t xml:space="preserve">Langrenus </t>
  </si>
  <si>
    <t>Entrance Aperture = 3' &amp; 2'</t>
  </si>
  <si>
    <t>North Port: Trm = 14.4 C, RH = 31.9%</t>
  </si>
  <si>
    <t>Started 5 x 15 min flats @ 8:45</t>
  </si>
  <si>
    <t>flat</t>
  </si>
  <si>
    <t>na_flat_01-05</t>
  </si>
  <si>
    <t>Flat</t>
  </si>
  <si>
    <t>Still cloudy.  22 deg halo visible</t>
  </si>
  <si>
    <t>Very dim moon, cloud thickness increasing  &amp; high bkgd levels...</t>
  </si>
  <si>
    <t>High background</t>
  </si>
  <si>
    <t>Clouds still noticeably passing on guide cam</t>
  </si>
  <si>
    <t>th_63</t>
  </si>
  <si>
    <t>sky_62</t>
  </si>
  <si>
    <t>Proclus</t>
  </si>
  <si>
    <t>FOV between Copernicus &amp; Fra Mauro craters</t>
  </si>
  <si>
    <t>Tout = 4.2 C</t>
  </si>
  <si>
    <t>Looks  like a railing; Is not the wind screen - Is platform in front of mirror.</t>
  </si>
  <si>
    <t xml:space="preserve">North Port: </t>
  </si>
  <si>
    <t>Moon illumination ~ 99.6% (full moon)</t>
  </si>
  <si>
    <t>Weather: Variable Cloudy, T = 7.2 C, winds: calm, RH = 73%</t>
  </si>
  <si>
    <t>2013 November 18</t>
  </si>
  <si>
    <t>29.2 S</t>
  </si>
  <si>
    <t>56.3 W</t>
  </si>
  <si>
    <t>Vieta</t>
  </si>
  <si>
    <t>th_56</t>
  </si>
  <si>
    <t>th_55</t>
  </si>
  <si>
    <t>th_54</t>
  </si>
  <si>
    <t>moon_53</t>
  </si>
  <si>
    <t>obj</t>
  </si>
  <si>
    <t>moon_52</t>
  </si>
  <si>
    <t>moon_51</t>
  </si>
  <si>
    <t>T = 13.9 C, RH ~ 23%</t>
  </si>
  <si>
    <t>th_70</t>
  </si>
  <si>
    <t>Std Config</t>
  </si>
  <si>
    <t>na_69</t>
  </si>
  <si>
    <t>moon_68</t>
  </si>
  <si>
    <t>moon_67</t>
  </si>
  <si>
    <t>moon_66</t>
  </si>
  <si>
    <t>Mare Labrium</t>
  </si>
  <si>
    <t>moon_65</t>
  </si>
  <si>
    <t>Mare Cognitum</t>
  </si>
  <si>
    <t>moon_64</t>
  </si>
  <si>
    <t>Mare Nubium</t>
  </si>
  <si>
    <t>Thick clouds passing to SE, cirrus around moon</t>
  </si>
  <si>
    <r>
      <t>FOV 5 deg</t>
    </r>
    <r>
      <rPr>
        <sz val="10"/>
        <rFont val="Arial"/>
        <family val="2"/>
      </rPr>
      <t xml:space="preserve"> South of center</t>
    </r>
  </si>
  <si>
    <t>sky_13</t>
  </si>
  <si>
    <t>clouds passing thru</t>
  </si>
  <si>
    <t>High Backgrounds ~ 3000</t>
  </si>
  <si>
    <t>Moon in diffuse cirrus clouds</t>
  </si>
  <si>
    <t>Weather: Clouds, T = ? C, RH = ?</t>
  </si>
  <si>
    <t>2013 December 18</t>
  </si>
  <si>
    <t>th_67</t>
  </si>
  <si>
    <t>th_66</t>
  </si>
  <si>
    <t>Na Lamp still on</t>
  </si>
  <si>
    <t>th_65</t>
  </si>
  <si>
    <t>na_64</t>
  </si>
  <si>
    <t>na_63</t>
  </si>
  <si>
    <t>sky_54</t>
  </si>
  <si>
    <t>~ 9 sec between terminator &amp; crater</t>
  </si>
  <si>
    <t>Trm = 16.5 C, RH ~ 21.2%</t>
  </si>
  <si>
    <t>crater to terminator ~ 9 sec West</t>
  </si>
  <si>
    <t>Field lens edge @ terminator (W)</t>
  </si>
  <si>
    <t>Clouds - lots of scattered light</t>
  </si>
  <si>
    <t>Moon illumination ~ 91% (waxing gibbous)</t>
  </si>
  <si>
    <t>Weather: Clear, T = ?, RH = ?</t>
  </si>
  <si>
    <t>2013 December 14</t>
  </si>
  <si>
    <t>th_78</t>
  </si>
  <si>
    <t>th_77</t>
  </si>
  <si>
    <t>th_76</t>
  </si>
  <si>
    <t>Th_Ar</t>
  </si>
  <si>
    <t>na_75</t>
  </si>
  <si>
    <t>na_74</t>
  </si>
  <si>
    <t>moon_73</t>
  </si>
  <si>
    <t>moon_72</t>
  </si>
  <si>
    <t>moon_71</t>
  </si>
  <si>
    <t>moon_70</t>
  </si>
  <si>
    <t>moon_69</t>
  </si>
  <si>
    <t>Consorinus</t>
  </si>
  <si>
    <t>Weather: Scattered clouds, T = 8.2 C, RH = 35%, winds = calm</t>
  </si>
  <si>
    <t>2013 November 20</t>
  </si>
  <si>
    <t>Line ratio in Th-Ar is very sensitive to lamp centering</t>
  </si>
  <si>
    <t>th_45</t>
  </si>
  <si>
    <t xml:space="preserve">Th-Ar HC lamp </t>
  </si>
  <si>
    <t>T = 17.8 C, RH ~ 35%</t>
  </si>
  <si>
    <t>na_42</t>
  </si>
  <si>
    <t>T = 14.7 C, RH ~ 21.3%</t>
  </si>
  <si>
    <t>th_50</t>
  </si>
  <si>
    <t>sky_49</t>
  </si>
  <si>
    <t>thin cirrus</t>
  </si>
  <si>
    <t>T = 14.8 C, RH ~ 21.2%</t>
  </si>
  <si>
    <t>Clouds passing thru guide cam; faint cirrus</t>
  </si>
  <si>
    <t>T = 14.9 C, RH ~ 23%</t>
  </si>
  <si>
    <t>Th-Ar HC lamp lamp</t>
  </si>
  <si>
    <t>sky_26</t>
  </si>
  <si>
    <t xml:space="preserve">Central highlands  </t>
  </si>
  <si>
    <t>glitch in pressure computer system rebooted both computer &amp; module</t>
  </si>
  <si>
    <t>FOV = 2', T = 15.0 C, RH = 23%</t>
  </si>
  <si>
    <t>North Port: Trm = 14.9 C, RH = 23%, Tgas = 45F</t>
  </si>
  <si>
    <t>time</t>
    <phoneticPr fontId="6" type="noConversion"/>
  </si>
  <si>
    <t>th_02</t>
    <phoneticPr fontId="6" type="noConversion"/>
  </si>
  <si>
    <t>th_19</t>
    <phoneticPr fontId="6" type="noConversion"/>
  </si>
  <si>
    <t>th_40</t>
    <phoneticPr fontId="6" type="noConversion"/>
  </si>
  <si>
    <t>time</t>
    <phoneticPr fontId="6" type="noConversion"/>
  </si>
  <si>
    <t>th_32</t>
    <phoneticPr fontId="6" type="noConversion"/>
  </si>
  <si>
    <t>Moon in aperture</t>
  </si>
  <si>
    <t>FOV = 1'</t>
  </si>
  <si>
    <t>Trm = 18.6 C, RH ~ 20%</t>
  </si>
  <si>
    <t>Tout = 7.4 C, RH ~ 31%, Winds ~ 12 mph East</t>
  </si>
  <si>
    <t>th__03</t>
  </si>
  <si>
    <t>North Port: Trm = 18.8 C, RH = 30%, Tgas = 56F</t>
  </si>
  <si>
    <t>Moon illumination ~ 93% (waning gibbous)</t>
  </si>
  <si>
    <t>sky_38</t>
  </si>
  <si>
    <t>40 m W of moon center</t>
  </si>
  <si>
    <t>na_39</t>
  </si>
  <si>
    <t>th_41</t>
  </si>
  <si>
    <t>2013 May 29</t>
  </si>
  <si>
    <t xml:space="preserve">Weather: , T =10.8 C , RH =34 %, winds~ 24. 1 mph W </t>
  </si>
  <si>
    <t>Trm=19.6 C, RH~ 22.1%</t>
  </si>
  <si>
    <t>Arcsec</t>
  </si>
  <si>
    <t>Cntr X</t>
  </si>
  <si>
    <t>Cntr Y</t>
  </si>
  <si>
    <t>flat_k_01 - 05</t>
  </si>
  <si>
    <t>Weather: Clear, T = 9.3 C, RH = 52%</t>
  </si>
  <si>
    <t>2013 December 13</t>
  </si>
  <si>
    <t>th_71</t>
  </si>
  <si>
    <t>Diffuse cirrus passing on guide cam</t>
  </si>
  <si>
    <t>FOV location unspecified</t>
  </si>
  <si>
    <t xml:space="preserve">Central highlands </t>
  </si>
  <si>
    <t>clouds</t>
  </si>
  <si>
    <t>Wispy clouds banding across sky like tiger stripes. FOV = 3'</t>
  </si>
  <si>
    <t>New focus ~ so, same Pa/Pb</t>
  </si>
  <si>
    <t>("Old focus" at infinity)</t>
  </si>
  <si>
    <t>North Port: Trm = 15.9 C, RH = 16.7%</t>
  </si>
  <si>
    <t>Weather: Clear, T = 4.8 C, RH = 35%</t>
  </si>
  <si>
    <t>2013 December 16</t>
  </si>
  <si>
    <t>th_46</t>
  </si>
  <si>
    <t>na_44</t>
  </si>
  <si>
    <t>no clouds</t>
  </si>
  <si>
    <r>
      <t>FOV 20 min</t>
    </r>
    <r>
      <rPr>
        <sz val="10"/>
        <rFont val="Arial"/>
        <family val="2"/>
      </rPr>
      <t xml:space="preserve"> West of center</t>
    </r>
  </si>
  <si>
    <t>sky_43</t>
  </si>
  <si>
    <t>Weather: Scattered Clouds, Winds ~25 mph, T = 5.5 C, RH = 72%</t>
  </si>
  <si>
    <t>Observers: Oliversen,  Lupie</t>
  </si>
  <si>
    <t>2013 November 21</t>
  </si>
  <si>
    <t>Camera focus centered on infinity</t>
  </si>
  <si>
    <t>HC lamp moved - no longer centered on aperture</t>
  </si>
  <si>
    <t>Camera focus centered to the right side of infinity</t>
  </si>
  <si>
    <t>Blue line under the 0 of 30</t>
  </si>
  <si>
    <t>Camera focus centered on the 3 of 30</t>
  </si>
  <si>
    <t>Blue line under the 3 of 30</t>
  </si>
  <si>
    <t>Camera focus centered between infinity &amp; 30</t>
  </si>
  <si>
    <t>Camera focus centered on right half of infinity</t>
  </si>
  <si>
    <t>th_01</t>
  </si>
  <si>
    <t>Adjusted filter tilt to improve centering between paper centering disk and crosshairs</t>
  </si>
  <si>
    <t>North Port: Trm = 18.0 C, RH = 42.3%</t>
  </si>
  <si>
    <t>Repositioned CCD camera tilt to see if it affected the self-reversal: inconclusive</t>
  </si>
  <si>
    <t>Moon illumination ~ 99.8% (full moon)</t>
  </si>
  <si>
    <t>2013 November 22</t>
  </si>
  <si>
    <t>T =13.2 C, RH ~ 34.5%</t>
  </si>
  <si>
    <t>na_13</t>
  </si>
  <si>
    <t xml:space="preserve">Moon center </t>
  </si>
  <si>
    <t>Note: Clouds in field</t>
  </si>
  <si>
    <t>Light cirrus</t>
  </si>
  <si>
    <t>Observer: Sub -</t>
  </si>
  <si>
    <t>Longitude</t>
  </si>
  <si>
    <t>Latitude</t>
  </si>
  <si>
    <t>Solar:  Sub-</t>
  </si>
  <si>
    <t>(km/s)</t>
  </si>
  <si>
    <t>(km)</t>
  </si>
  <si>
    <t>/L</t>
  </si>
  <si>
    <t>B:  Slave</t>
  </si>
  <si>
    <t>RH ~ 100%</t>
  </si>
  <si>
    <t>comp</t>
  </si>
  <si>
    <t>Std Config - HC over Entr Aperture</t>
  </si>
  <si>
    <t>Na D2 5890/4 A</t>
  </si>
  <si>
    <t>foggy</t>
  </si>
  <si>
    <t>Std Config - Lamp off ceiling card</t>
  </si>
  <si>
    <t>Na_lamp</t>
  </si>
  <si>
    <t>(deg)</t>
  </si>
  <si>
    <t>(arcsec)</t>
  </si>
  <si>
    <t>&lt;Ycntr&gt;</t>
  </si>
  <si>
    <t>&lt;Xcntr&gt;</t>
  </si>
  <si>
    <t>(sec)</t>
  </si>
  <si>
    <t>Fabry-Perot (ave)</t>
  </si>
  <si>
    <t>Telescope focus = NA, focus sun &amp; collimated on sky</t>
  </si>
  <si>
    <t>10 deg N of Copernicus</t>
  </si>
  <si>
    <t>sky_25</t>
  </si>
  <si>
    <t>na_26</t>
  </si>
  <si>
    <t>th_27</t>
  </si>
  <si>
    <t>th_28</t>
  </si>
  <si>
    <t>Trm=20.3 C, RH~ 30 %, Tgas= 62 F</t>
  </si>
  <si>
    <t>T=16.5 C, RH~ 27 %, wins ~ 15 mph ENE</t>
  </si>
  <si>
    <t>2013 June 02</t>
  </si>
  <si>
    <t>moon_63</t>
  </si>
  <si>
    <t>Mare Humorum</t>
  </si>
  <si>
    <t>moon_62</t>
  </si>
  <si>
    <t>Mare Crisium</t>
  </si>
  <si>
    <t>moon_61</t>
  </si>
  <si>
    <t>Mare Fecunditatus</t>
  </si>
  <si>
    <t>moon_60</t>
  </si>
  <si>
    <t>Mare Nectaris</t>
  </si>
  <si>
    <t>moon_59</t>
  </si>
  <si>
    <t>Sea of Tranquility</t>
  </si>
  <si>
    <t>moon_58</t>
  </si>
  <si>
    <t>Mare Sorenitates</t>
  </si>
  <si>
    <t>moon_57</t>
  </si>
  <si>
    <t>moon_56</t>
  </si>
  <si>
    <t>moon_55</t>
  </si>
  <si>
    <t>moon_54</t>
  </si>
  <si>
    <t>sky_51</t>
  </si>
  <si>
    <t>Clouds coming in from the SW</t>
  </si>
  <si>
    <t>focus changed</t>
  </si>
  <si>
    <t>sky_39</t>
  </si>
  <si>
    <t>FOV = 3'</t>
  </si>
  <si>
    <t>FOV = 2', T = 13.8 C, RH ~ 25.5%</t>
  </si>
  <si>
    <t>FOV = 2'</t>
  </si>
  <si>
    <t>Furnerius</t>
  </si>
  <si>
    <t>Petavius</t>
  </si>
  <si>
    <t>Clouds; Tout = 7.0C, RH ~ 30%, Winds ~ 10 mph</t>
  </si>
  <si>
    <t>Aristarchus</t>
  </si>
  <si>
    <t>Plato</t>
  </si>
  <si>
    <t>47.4 W</t>
  </si>
  <si>
    <t>23.7 N</t>
  </si>
  <si>
    <t>9.3 W</t>
  </si>
  <si>
    <t>51.6 N</t>
  </si>
  <si>
    <t>bias_01 -11</t>
  </si>
  <si>
    <t>Messala</t>
  </si>
  <si>
    <t>59.9 E</t>
  </si>
  <si>
    <t>39.2 N</t>
  </si>
  <si>
    <t>6" dia. F/5</t>
  </si>
  <si>
    <t>Crater ID unverified</t>
  </si>
  <si>
    <t>moon_50</t>
  </si>
  <si>
    <t>Central Highland</t>
  </si>
  <si>
    <t>moon_49</t>
  </si>
  <si>
    <t>moon_48</t>
  </si>
  <si>
    <t>moon_47</t>
  </si>
  <si>
    <t>moon_46</t>
  </si>
  <si>
    <t>moon_45</t>
  </si>
  <si>
    <t>th_43</t>
  </si>
  <si>
    <t>FOV 10 deg South of Moon Center</t>
  </si>
  <si>
    <t>Sky bgkd</t>
  </si>
  <si>
    <t>Saved moon_10 as moon_11</t>
  </si>
  <si>
    <t>th_07</t>
  </si>
  <si>
    <t>th_06</t>
  </si>
  <si>
    <t>Entrance Aperture = 3' &amp; 1'</t>
  </si>
  <si>
    <t>Telescope focus = NA, focus on sun &amp; collimated on sky</t>
  </si>
  <si>
    <t>Moon illumination ~97.5 % (waning gibbous)</t>
  </si>
  <si>
    <t>Weather: Clear, T = 7.5 C, RH = 66%, Winds = 8 mph South</t>
  </si>
  <si>
    <t>2013 November 19</t>
  </si>
  <si>
    <t>zero</t>
  </si>
  <si>
    <t>5 bias frames</t>
  </si>
  <si>
    <t>bias_01-05</t>
  </si>
  <si>
    <t>bias</t>
  </si>
  <si>
    <t>th_30</t>
  </si>
  <si>
    <t>na_29</t>
  </si>
  <si>
    <t>th_44</t>
    <phoneticPr fontId="0" type="noConversion"/>
  </si>
  <si>
    <t>th_16</t>
    <phoneticPr fontId="0" type="noConversion"/>
  </si>
  <si>
    <t>th_31</t>
    <phoneticPr fontId="0" type="noConversion"/>
  </si>
  <si>
    <t>th_42</t>
    <phoneticPr fontId="0" type="noConversion"/>
  </si>
  <si>
    <t>th_16</t>
    <phoneticPr fontId="0" type="noConversion"/>
  </si>
  <si>
    <t>file#</t>
    <phoneticPr fontId="6" type="noConversion"/>
  </si>
  <si>
    <t>centroid</t>
    <phoneticPr fontId="6" type="noConversion"/>
  </si>
  <si>
    <t>Zero</t>
  </si>
  <si>
    <t>Th I (Na)</t>
  </si>
  <si>
    <t>Th I (K)</t>
  </si>
  <si>
    <t>K I D1</t>
  </si>
  <si>
    <t>Cleomedes</t>
  </si>
  <si>
    <t>file #</t>
    <phoneticPr fontId="0" type="noConversion"/>
  </si>
  <si>
    <t>centroid</t>
    <phoneticPr fontId="0" type="noConversion"/>
  </si>
  <si>
    <t>time</t>
    <phoneticPr fontId="0" type="noConversion"/>
  </si>
  <si>
    <t>th_02</t>
    <phoneticPr fontId="0" type="noConversion"/>
  </si>
  <si>
    <t>th_11</t>
    <phoneticPr fontId="0" type="noConversion"/>
  </si>
  <si>
    <t>file#</t>
    <phoneticPr fontId="0" type="noConversion"/>
  </si>
  <si>
    <t>centroid</t>
    <phoneticPr fontId="0" type="noConversion"/>
  </si>
  <si>
    <t>th_17</t>
    <phoneticPr fontId="0" type="noConversion"/>
  </si>
  <si>
    <t>th_25</t>
    <phoneticPr fontId="0" type="noConversion"/>
  </si>
  <si>
    <t>th_02</t>
    <phoneticPr fontId="0" type="noConversion"/>
  </si>
  <si>
    <t>th_14</t>
    <phoneticPr fontId="0" type="noConversion"/>
  </si>
  <si>
    <t>th_25</t>
    <phoneticPr fontId="0" type="noConversion"/>
  </si>
  <si>
    <t>th_18</t>
    <phoneticPr fontId="0" type="noConversion"/>
  </si>
  <si>
    <t>th_29</t>
    <phoneticPr fontId="0" type="noConversion"/>
  </si>
  <si>
    <t>th_39</t>
    <phoneticPr fontId="0" type="noConversion"/>
  </si>
  <si>
    <t>th_12</t>
    <phoneticPr fontId="0" type="noConversion"/>
  </si>
  <si>
    <t>th_20</t>
    <phoneticPr fontId="0" type="noConversion"/>
  </si>
  <si>
    <t>th_29</t>
    <phoneticPr fontId="0" type="noConversion"/>
  </si>
  <si>
    <t>th_36</t>
    <phoneticPr fontId="0" type="noConversion"/>
  </si>
  <si>
    <t>th_47</t>
    <phoneticPr fontId="0" type="noConversion"/>
  </si>
  <si>
    <t>th_12</t>
    <phoneticPr fontId="0" type="noConversion"/>
  </si>
  <si>
    <t>th_29</t>
    <phoneticPr fontId="0" type="noConversion"/>
  </si>
  <si>
    <t>th_33</t>
    <phoneticPr fontId="0" type="noConversion"/>
  </si>
  <si>
    <t>*serious Cirrus clouds</t>
  </si>
  <si>
    <t>*clouds!</t>
  </si>
  <si>
    <t>flat_na_01 - 05</t>
  </si>
  <si>
    <t>White Lamp at focal plane reflected off white foam core in ceiling</t>
  </si>
  <si>
    <t>Recolliminated mirrors</t>
  </si>
  <si>
    <t>Telescope focus 18" above instrument.  Refocused. May have been moved by maintenance working electrical problem</t>
  </si>
  <si>
    <t>FOV = 1'; mistuned: sky flat-like</t>
  </si>
  <si>
    <t>mis-tune_99</t>
  </si>
  <si>
    <r>
      <t>FOV 10 deg</t>
    </r>
    <r>
      <rPr>
        <sz val="10"/>
        <rFont val="Arial"/>
        <family val="2"/>
      </rPr>
      <t xml:space="preserve"> South of center</t>
    </r>
  </si>
  <si>
    <t>sky_22</t>
  </si>
  <si>
    <t>Std Config - HC off ceiling card</t>
  </si>
  <si>
    <t>Entrance Aperture = 1' or 3'</t>
  </si>
  <si>
    <t>North Port: Trm = 18.6 C, RH = 30.8%, Tgas ?</t>
  </si>
  <si>
    <t>Moon illumination ~ 88%  (waning gibbous)</t>
  </si>
  <si>
    <t xml:space="preserve">North Port: Trm =  RH = </t>
  </si>
  <si>
    <t xml:space="preserve"> 04:22</t>
  </si>
  <si>
    <t>Trm=19.2 C, RH=28.2%</t>
  </si>
  <si>
    <t>FOV at 1 m W of limb</t>
  </si>
  <si>
    <t>sky_14</t>
  </si>
  <si>
    <t>Tycho limb</t>
  </si>
  <si>
    <t>FOV at limb (N)</t>
  </si>
  <si>
    <t>th_15</t>
  </si>
  <si>
    <t>T=11.3 C, RH~ 28 %, winds ~ 20 mph WNW</t>
  </si>
  <si>
    <t>FOV at field lens edge (N)</t>
  </si>
  <si>
    <t>Reduced Ring</t>
  </si>
  <si>
    <t>Shutter Closed</t>
  </si>
  <si>
    <t>H-alpha 6563/5.5 A</t>
  </si>
  <si>
    <t>T=12.5 C, RH~20%, winds~ 29 mph WSW</t>
  </si>
  <si>
    <t>Avg X ctr</t>
  </si>
  <si>
    <t>Avg Y ctr</t>
  </si>
  <si>
    <t>Std Dev X ctr</t>
  </si>
  <si>
    <t>Std Dev Y ctr</t>
  </si>
  <si>
    <t>Weather:  T = C , RH = %</t>
  </si>
  <si>
    <t>AM = 3.66</t>
  </si>
  <si>
    <t>AM=4.45</t>
  </si>
  <si>
    <t>AM=4.22</t>
  </si>
  <si>
    <t>AM=3.35</t>
  </si>
  <si>
    <t>AM=3.08</t>
  </si>
  <si>
    <t>AM=2.71</t>
  </si>
  <si>
    <t>AM=2.89</t>
  </si>
  <si>
    <t>AM=2.50</t>
  </si>
  <si>
    <t>RA</t>
  </si>
  <si>
    <t>DEC</t>
  </si>
  <si>
    <t>deldot</t>
  </si>
  <si>
    <t>S-T-O</t>
  </si>
  <si>
    <t xml:space="preserve">Illumination : </t>
  </si>
  <si>
    <t>Illumination:</t>
  </si>
  <si>
    <t xml:space="preserve">Illumination: </t>
  </si>
  <si>
    <t>r</t>
  </si>
  <si>
    <t>rdot</t>
  </si>
  <si>
    <t>delta</t>
  </si>
  <si>
    <t>Azimuth</t>
  </si>
  <si>
    <t>Elevation</t>
  </si>
  <si>
    <t>LST</t>
  </si>
  <si>
    <t>AM</t>
  </si>
  <si>
    <t>Mv</t>
  </si>
  <si>
    <t>Brightness</t>
  </si>
  <si>
    <t>Surface</t>
  </si>
  <si>
    <t>Illuminated</t>
  </si>
  <si>
    <t>Fraction</t>
  </si>
  <si>
    <t>Diameter</t>
  </si>
  <si>
    <t>(hh.dddd)</t>
  </si>
  <si>
    <t>(dd.dddd)</t>
  </si>
  <si>
    <t>/T</t>
  </si>
  <si>
    <t>L/T</t>
  </si>
  <si>
    <t>S-O-T</t>
  </si>
  <si>
    <t>* moon_19 not saved</t>
  </si>
  <si>
    <t>*moon_21 not saved</t>
  </si>
  <si>
    <t>Godin crater</t>
  </si>
  <si>
    <t>FOV at 28 s W of crater</t>
  </si>
  <si>
    <t>FOV at 1 m W of crater</t>
  </si>
  <si>
    <t>sky_32</t>
  </si>
  <si>
    <t>na_35</t>
  </si>
  <si>
    <t>th_37</t>
  </si>
  <si>
    <t>th_37 and th_38 are at wrong pressures. Recorded wrong or set wrong.</t>
  </si>
  <si>
    <t>k_39</t>
  </si>
  <si>
    <t>2013 May 31</t>
  </si>
  <si>
    <t>Observers: Oliversen, Mierkiewicz, Gardner</t>
  </si>
  <si>
    <t>Weather:  T =12.8 C , RH =70 %, winds~ 30 mph</t>
  </si>
  <si>
    <t>Trm=20.3 C, RH~ 47 %</t>
  </si>
  <si>
    <t>Camera program restarted. Froze at -101 C</t>
  </si>
  <si>
    <t>AM=3.6</t>
  </si>
  <si>
    <t>sky_21</t>
  </si>
  <si>
    <t>th_22</t>
  </si>
  <si>
    <t>na_30</t>
  </si>
  <si>
    <t>2013 June 01</t>
  </si>
  <si>
    <t>Weather:  T =17.1 C , RH =29 %, winds~ 5 mph NW</t>
  </si>
  <si>
    <t>Na sky twilight</t>
  </si>
  <si>
    <t>sky_01</t>
  </si>
  <si>
    <t>na_02</t>
  </si>
  <si>
    <t>Trm=20.4 C, 31%</t>
  </si>
  <si>
    <t>th_05</t>
  </si>
  <si>
    <t>FITS unsigned 16-bit image</t>
  </si>
  <si>
    <t>Weather: In clouds, T = 4.2 C, RH = 100%</t>
  </si>
  <si>
    <t>Shift Speed = 44.975; Read Rate = 50 kHz; T(camera) = -80 C, water cooled</t>
  </si>
  <si>
    <t>Observers: Oliversen, Lupie</t>
  </si>
  <si>
    <t>2013 November 17</t>
  </si>
  <si>
    <t>System Configuration: Andor 912</t>
  </si>
  <si>
    <t>Std Config - reduced ring</t>
  </si>
  <si>
    <t>FOV at 1 m E of limb</t>
  </si>
  <si>
    <t>FOV at 2 m E of limb</t>
  </si>
  <si>
    <t>th_20</t>
  </si>
  <si>
    <t>Trm=19.5 C, RH ~ 27.3 %</t>
  </si>
  <si>
    <t>FOV at 10.5 m S of limb</t>
  </si>
  <si>
    <t>55.5 E</t>
  </si>
  <si>
    <t>27.7 N</t>
  </si>
  <si>
    <t>5.6 N</t>
  </si>
  <si>
    <t>60.4 E</t>
  </si>
  <si>
    <t>25.3 N</t>
  </si>
  <si>
    <t>th_12</t>
  </si>
  <si>
    <t xml:space="preserve"> Trm=19.6 C, RH~ 21.6 %</t>
  </si>
  <si>
    <t xml:space="preserve">Na Gates lamp (shield w/  1" hole) mounted near top of superstructure SE vertical beam &amp; reflected off card in the ceiling (North Port). </t>
  </si>
  <si>
    <t>na_01</t>
  </si>
  <si>
    <t>Th_Ar HC lamp</t>
  </si>
  <si>
    <t>th_03</t>
  </si>
  <si>
    <t>th_04</t>
  </si>
  <si>
    <t>Central Highlands</t>
  </si>
  <si>
    <t>moon_08</t>
  </si>
  <si>
    <t>ANDV11321 589.0/0.4nm</t>
  </si>
  <si>
    <t>FOV at 7 m S of limb</t>
  </si>
  <si>
    <t>FOV at 15 m S of limb</t>
  </si>
  <si>
    <t>FOV at 30 m S of limb</t>
  </si>
  <si>
    <t>bias_01 - 11</t>
  </si>
  <si>
    <t>Std Config: Reflected off card in ceiling</t>
  </si>
  <si>
    <t>Copernicus</t>
  </si>
  <si>
    <t>9.7 N</t>
  </si>
  <si>
    <t>20.0 W</t>
  </si>
  <si>
    <t>Th-Ar HC lamp</t>
  </si>
  <si>
    <t>Observers: Oliversen, Mierkiewicz, Derr, Walter</t>
  </si>
  <si>
    <t>Weather:  T = 13.7C, RH = 32%,winds~ 25 mph W</t>
  </si>
  <si>
    <t>Trm=19.7 C, RH~25.6%</t>
  </si>
  <si>
    <t>Trm=19.6 C, RH~ 24.6 %</t>
  </si>
  <si>
    <t xml:space="preserve">Weather:clear{hazy},  T =18.5 C  , RH = 27%, winds~3 mph NW </t>
  </si>
  <si>
    <t>quick collimation on sky after sunset. Moved #3 mirror.</t>
  </si>
  <si>
    <t>Std Config:  HC over aperture with diffusing sheet</t>
  </si>
  <si>
    <t>Reduced Ring.  Std Config:  HC over aperture with diffusing sheet</t>
  </si>
  <si>
    <t>moon_14</t>
  </si>
  <si>
    <t>moon_15</t>
  </si>
  <si>
    <t>sky_19</t>
  </si>
  <si>
    <t>Trm=19.5 C, RH~ 25.4 %</t>
  </si>
  <si>
    <t>Trm=19.3 C, RH=21.7%, Tgas=62 F</t>
  </si>
  <si>
    <t>Cleomedes limb</t>
  </si>
  <si>
    <t>Plato limb</t>
  </si>
  <si>
    <t>sky_42</t>
  </si>
  <si>
    <t>na_43</t>
  </si>
  <si>
    <t>th_44</t>
  </si>
  <si>
    <t>Trm=19.2 C, RH~19.8%</t>
  </si>
  <si>
    <t>2013 May 26</t>
  </si>
  <si>
    <t>Observers: Oliversen, Mierkiewicz,Derr, Walter</t>
  </si>
  <si>
    <t>Weather: , T = 13.9C, RH = 21%, Winds = 25 mph WSW</t>
  </si>
  <si>
    <t>Trm=19.8 C, RH~ 19.3 %</t>
  </si>
  <si>
    <t>Trm=19.6 C, RH~19.8 %</t>
  </si>
  <si>
    <t>sky_30</t>
  </si>
  <si>
    <t>th_31</t>
  </si>
  <si>
    <t>sky_40</t>
  </si>
  <si>
    <t>na_41</t>
  </si>
  <si>
    <t>th_42</t>
  </si>
  <si>
    <t>Trm=19.2 C, RH ~ 18.6%</t>
  </si>
  <si>
    <t>T=10.7 C, RH~ 14%, winds ~ 17 mph WSW</t>
  </si>
  <si>
    <t>Observers: Oliversen, Mierkiewicz, Gardner, Walter</t>
  </si>
  <si>
    <t xml:space="preserve">Weather: , T = 14 .0 C, RH =11%, winds~ 25 mph NW </t>
  </si>
  <si>
    <t>2013 May 28</t>
  </si>
  <si>
    <t>Trm=19.5 C, RH~ 14.4 %</t>
  </si>
  <si>
    <t>Trm=19.4 C, Rh~ 14.5 %</t>
  </si>
  <si>
    <t>th_23</t>
    <phoneticPr fontId="6" type="noConversion"/>
  </si>
  <si>
    <t>th_36</t>
    <phoneticPr fontId="6" type="noConversion"/>
  </si>
  <si>
    <t>reduced ring</t>
    <phoneticPr fontId="6" type="noConversion"/>
  </si>
  <si>
    <t>th_02</t>
    <phoneticPr fontId="6" type="noConversion"/>
  </si>
  <si>
    <t>th_22</t>
    <phoneticPr fontId="6" type="noConversion"/>
  </si>
  <si>
    <t>th_31</t>
    <phoneticPr fontId="6" type="noConversion"/>
  </si>
  <si>
    <t>centroid</t>
    <phoneticPr fontId="6" type="noConversion"/>
  </si>
  <si>
    <t>th_27</t>
    <phoneticPr fontId="6" type="noConversion"/>
  </si>
  <si>
    <t>sky_18</t>
  </si>
  <si>
    <t>Trm=19.2 C, Rh 14.2 %, Tgas= 62 F</t>
  </si>
  <si>
    <t>T=12 C, Rh~ 14%, winds~ 18 mph</t>
  </si>
  <si>
    <t>Observers: Oliversen, Derr</t>
  </si>
  <si>
    <t>Weather: Clear, 18 mph WNW, T = 12.1 C, RH = 37</t>
  </si>
  <si>
    <t>Adjusted collimation, moved #2 mirror</t>
  </si>
  <si>
    <t>Theophilus Crater</t>
  </si>
  <si>
    <t>sky_28</t>
  </si>
  <si>
    <t>th_29</t>
  </si>
  <si>
    <t>Entrance Aperture =  3'</t>
  </si>
  <si>
    <t>2014 Feb 19</t>
  </si>
  <si>
    <t>K HC Lamp</t>
  </si>
  <si>
    <t>th_33</t>
  </si>
  <si>
    <t>k_05</t>
  </si>
  <si>
    <t>2013 May 20</t>
  </si>
  <si>
    <t>Th I 7647/5.5 A (K: 764.7/0.55 nm)</t>
  </si>
  <si>
    <t>ANDV13404 764.7/0.55nm</t>
  </si>
  <si>
    <t>K D1 7699/5 A (769.9/0.55 nm)</t>
  </si>
  <si>
    <t>ANDV 13173 769.9/0.55nm</t>
  </si>
  <si>
    <t>Na D1 5890/4 A</t>
  </si>
  <si>
    <t>Th I 7647/5.5 A</t>
  </si>
  <si>
    <t>K D1 7699/5 A</t>
  </si>
  <si>
    <t>Moon Center</t>
  </si>
  <si>
    <t>Langrenus Limb</t>
  </si>
  <si>
    <t>moon_09</t>
  </si>
  <si>
    <t>FOV at limb</t>
  </si>
  <si>
    <t>Sky Bkgd</t>
  </si>
  <si>
    <t>10 deg N of Moon Center</t>
  </si>
  <si>
    <t>k_15</t>
  </si>
  <si>
    <t>FOV at limb (E)</t>
  </si>
  <si>
    <t>*sky_30?</t>
  </si>
  <si>
    <t>na_31</t>
  </si>
  <si>
    <t>th_32</t>
  </si>
  <si>
    <t>Trm=19.3 C, RH~24 %</t>
  </si>
  <si>
    <t>K lamp</t>
  </si>
  <si>
    <t>k_35</t>
  </si>
  <si>
    <t>k_36</t>
  </si>
  <si>
    <t>k_37</t>
  </si>
  <si>
    <t>2013 May 30</t>
  </si>
  <si>
    <t>Observers: Oliversen, Mierkiewicz, Walter, Gardner</t>
  </si>
  <si>
    <t>Trm=19.7 C, RH ~ 20.8 %</t>
  </si>
  <si>
    <t>k_03</t>
  </si>
  <si>
    <t>*moon_06 was not saved</t>
  </si>
  <si>
    <t>th_16</t>
  </si>
  <si>
    <t>th_17</t>
  </si>
  <si>
    <t>FOV at 15 min S of limb</t>
  </si>
  <si>
    <t>sky_24</t>
  </si>
  <si>
    <t>AM=2.39</t>
  </si>
  <si>
    <t>AM=2.20</t>
  </si>
  <si>
    <t>FOV at 2 min E of limb</t>
  </si>
  <si>
    <t>AM=2.10</t>
  </si>
  <si>
    <t>AM=1.98</t>
  </si>
  <si>
    <t>5 m N of moon center</t>
  </si>
  <si>
    <t>NSO - McMath-Pierce Telescope Main at North Port</t>
  </si>
  <si>
    <t>L1</t>
  </si>
  <si>
    <t>L2</t>
  </si>
  <si>
    <t>L3</t>
  </si>
  <si>
    <t>L4</t>
  </si>
  <si>
    <t>f = 30"</t>
  </si>
  <si>
    <t>Too much scattered light from moon. Redid.</t>
  </si>
  <si>
    <t>Tycho  Limb</t>
  </si>
  <si>
    <t>Copernicus Crater</t>
  </si>
  <si>
    <t>T=11.8 C, RH~20%, winds~ 12 mph NE</t>
  </si>
  <si>
    <t>Trm=18.8 C, RH ~ 19.3 %, Tgas = 62 F</t>
  </si>
  <si>
    <t>40 m E of Moon Center</t>
  </si>
  <si>
    <t>2013 May 22</t>
  </si>
  <si>
    <t>Weather:  Cirrus, T =14.6 C  , RH ~18%, Winds ~18 mph NW</t>
  </si>
  <si>
    <t>K HC lamp</t>
  </si>
  <si>
    <t>bias_01-bias_11</t>
  </si>
  <si>
    <t>Trm=19.5 C, RH~16.2 %</t>
  </si>
  <si>
    <t>Flat field</t>
  </si>
  <si>
    <t>Clouds over most of sky-scattered holes</t>
  </si>
  <si>
    <t>T=13.6 C, RH~ 39 %, winds ~ 17 mph W</t>
  </si>
  <si>
    <t>sky_17</t>
  </si>
  <si>
    <t>10 deg N of moon center</t>
  </si>
  <si>
    <t>th_18</t>
  </si>
  <si>
    <t>FOV at terminator at field lens edge</t>
  </si>
  <si>
    <t>FOV at terminator</t>
  </si>
  <si>
    <t>FOV at 42 s E of Crater</t>
  </si>
  <si>
    <t>FOV at 1 m E of crater</t>
  </si>
  <si>
    <t>FOV at 28 s E of Crater</t>
  </si>
  <si>
    <t>Trm=19.2 C, RH~ 20.5 %</t>
  </si>
  <si>
    <t>k_06</t>
  </si>
  <si>
    <t>H capillary tube</t>
  </si>
  <si>
    <t>h_07</t>
  </si>
  <si>
    <t>flat_na_06-10</t>
  </si>
  <si>
    <t>flat_ha_01-03</t>
  </si>
  <si>
    <t>flat_k_06-08</t>
  </si>
  <si>
    <t>Weather: , T = 12.8 C, RH =25 %, winds ~ 30 mph W</t>
  </si>
  <si>
    <t>Trm=19.9 C, RH~21.6 %,Tgas= 62 F</t>
  </si>
  <si>
    <t>FOV at 2 m W of limb</t>
  </si>
  <si>
    <t>Sky bkgd</t>
  </si>
  <si>
    <t>Pressure</t>
  </si>
  <si>
    <t>Gain</t>
  </si>
  <si>
    <t>FOV</t>
  </si>
  <si>
    <t>Wavelength</t>
  </si>
  <si>
    <t>T= 12.8 C, RH~ 25 %, winds ~ 25 mph WSW</t>
  </si>
  <si>
    <t>na_38</t>
  </si>
  <si>
    <t>th_40</t>
  </si>
  <si>
    <t>2013 May 24</t>
  </si>
  <si>
    <t>Observers: Oliversen, Mierkiewciz, Derr, Walter</t>
  </si>
  <si>
    <t>Lunar Sodium &amp; Potassium Observations</t>
  </si>
  <si>
    <t>Telescope focus = NA</t>
  </si>
  <si>
    <t>Object</t>
  </si>
  <si>
    <t>File</t>
  </si>
  <si>
    <t>(UT)</t>
  </si>
  <si>
    <t>(hh:mm)</t>
  </si>
  <si>
    <t>Filter</t>
  </si>
  <si>
    <t>(Primary Å)</t>
  </si>
  <si>
    <t>XC</t>
  </si>
  <si>
    <t>YC</t>
  </si>
  <si>
    <t>Comp</t>
  </si>
  <si>
    <t>Na Lamp</t>
  </si>
  <si>
    <t>Notes:</t>
  </si>
  <si>
    <t>Ar I</t>
  </si>
  <si>
    <t>Grimaldi</t>
  </si>
  <si>
    <t>68.3 W</t>
  </si>
  <si>
    <t>5.5 S</t>
  </si>
  <si>
    <t>Na D2</t>
  </si>
  <si>
    <t>Langrenus</t>
  </si>
  <si>
    <t>61.1 E</t>
  </si>
  <si>
    <t>8.9 S</t>
  </si>
  <si>
    <t>Th I</t>
  </si>
  <si>
    <t>Tycho</t>
  </si>
  <si>
    <t>11.1 W</t>
  </si>
  <si>
    <t>43.4 S</t>
  </si>
  <si>
    <t>Taruntius</t>
  </si>
  <si>
    <t>46.5 E</t>
  </si>
  <si>
    <t>5.6N</t>
  </si>
  <si>
    <t>Telescope lens</t>
  </si>
  <si>
    <t>Field lens</t>
  </si>
  <si>
    <t>FOV at 7 m N of limb</t>
  </si>
  <si>
    <t>FOV at 10.5 m N of limb</t>
  </si>
  <si>
    <t>FOV at 15 m N of limb</t>
  </si>
  <si>
    <t>Trm=19.4 C, RH~26.3 %</t>
  </si>
  <si>
    <t>th_36</t>
  </si>
  <si>
    <t>Trm=19.5 C, Rh~27.5 %</t>
  </si>
  <si>
    <t>moon_37</t>
  </si>
  <si>
    <t>moon_38</t>
  </si>
  <si>
    <t>na_46</t>
  </si>
  <si>
    <t>th_47</t>
  </si>
  <si>
    <t>Trm=11.7 C, RH~47%</t>
  </si>
  <si>
    <t>th_48</t>
  </si>
  <si>
    <t>2013 May 25</t>
  </si>
  <si>
    <t>FOV at field lens edge</t>
  </si>
  <si>
    <t>Cleomedes Limb</t>
  </si>
  <si>
    <t>moon_10</t>
  </si>
  <si>
    <t>moon_11</t>
  </si>
  <si>
    <t>Obj</t>
  </si>
  <si>
    <t>moon_12</t>
  </si>
  <si>
    <t>moon_13</t>
  </si>
  <si>
    <t>B (torr)</t>
  </si>
  <si>
    <t>Comments #1</t>
  </si>
  <si>
    <t>Type</t>
  </si>
  <si>
    <t>Comment #2</t>
  </si>
  <si>
    <t xml:space="preserve">  </t>
  </si>
  <si>
    <t xml:space="preserve">Filters </t>
  </si>
  <si>
    <t>Na D2 5890/4 A (589.0/0.4 nm)</t>
  </si>
  <si>
    <t>Old</t>
  </si>
  <si>
    <t>Dual Etalon Fabry-Perot:  Master (A) = 4 mm; Slave (B) = 3.52 mm</t>
  </si>
  <si>
    <t>Field Lens dia = 176 mm</t>
  </si>
  <si>
    <t>Replaced FP etalon 'new' B with 'orignal' FP 1.76 mm etalon</t>
  </si>
  <si>
    <t>moon_16</t>
  </si>
  <si>
    <t>moon_17</t>
  </si>
  <si>
    <t>moon_18</t>
  </si>
  <si>
    <t>moon_19</t>
  </si>
  <si>
    <t>moon_20</t>
  </si>
  <si>
    <t>FOV at 28 s W of limb</t>
  </si>
  <si>
    <t>moon_21</t>
  </si>
  <si>
    <t>moon_22</t>
  </si>
  <si>
    <t>moon_23</t>
  </si>
  <si>
    <t>moon_24</t>
  </si>
  <si>
    <t>Sky Bkd</t>
  </si>
  <si>
    <t>moon_27</t>
  </si>
  <si>
    <t>moon_28</t>
  </si>
  <si>
    <t>moon_29</t>
  </si>
  <si>
    <t>Observers: Oliversen, Mierkiewicz,Walter, Gardner</t>
  </si>
  <si>
    <t xml:space="preserve">Weather: , T = C, RH =, wind ~,scattered clouds </t>
  </si>
  <si>
    <t>H alpha lamp tube</t>
  </si>
  <si>
    <t>ha_03</t>
  </si>
  <si>
    <t>Grimaldi limb</t>
  </si>
  <si>
    <t>*moon_05 not saved</t>
  </si>
  <si>
    <t>Aristarchus limb</t>
  </si>
  <si>
    <t>Langrenus crater</t>
  </si>
  <si>
    <t>FOV at 10 s W of crater</t>
  </si>
  <si>
    <t>FOV at 20 s W of crater</t>
  </si>
  <si>
    <t xml:space="preserve">Telescope focus =NA </t>
  </si>
  <si>
    <t>Grimaldi Limb</t>
  </si>
  <si>
    <t>Aristarchus Limb</t>
  </si>
  <si>
    <t>FOV at 28 s E of limb</t>
  </si>
  <si>
    <t>FOV at 42 s E of limb</t>
  </si>
  <si>
    <t>FOV at 1 min E of limb</t>
  </si>
  <si>
    <t>th_39</t>
  </si>
  <si>
    <t>th_25</t>
  </si>
  <si>
    <t>moon_03</t>
  </si>
  <si>
    <t>moon_04</t>
  </si>
  <si>
    <t>FOV at 10.5 min N of limb</t>
  </si>
  <si>
    <t>FOV at 7 min N of limb</t>
  </si>
  <si>
    <t>Aristarchus Crater</t>
  </si>
  <si>
    <t>Grimaldi Crater</t>
  </si>
  <si>
    <t xml:space="preserve">Na Gates lamp (shield w/  1" hole) mounted near top of super-structure SE vertical beam &amp; reflected off card in the ceiling. </t>
  </si>
  <si>
    <t>Moon center</t>
  </si>
  <si>
    <t>sky_11</t>
  </si>
  <si>
    <t>th_23</t>
  </si>
  <si>
    <t>H-alpha 6563/5.5 A (656.3/0.55 nm)</t>
  </si>
  <si>
    <t>ANDV13296 656.3/0.55nm</t>
  </si>
  <si>
    <t>Diameter</t>
    <phoneticPr fontId="0" type="noConversion"/>
  </si>
  <si>
    <t>FOV at 45 s E of crater</t>
  </si>
  <si>
    <t>(Primary Å)</t>
    <phoneticPr fontId="0" type="noConversion"/>
  </si>
  <si>
    <t>Filter</t>
    <phoneticPr fontId="0" type="noConversion"/>
  </si>
  <si>
    <t>FOV at 1 m E of limb</t>
    <phoneticPr fontId="0" type="noConversion"/>
  </si>
  <si>
    <t>Type</t>
    <phoneticPr fontId="0" type="noConversion"/>
  </si>
  <si>
    <t>aristarchus Limb</t>
  </si>
  <si>
    <t>FOV at 30 s W of crater</t>
  </si>
  <si>
    <t>FOV at 45 s W of crater</t>
  </si>
  <si>
    <t>FOV at 60 s W of crater</t>
  </si>
  <si>
    <t>FOV at limb (e)</t>
  </si>
  <si>
    <t>sky_30</t>
    <phoneticPr fontId="6" type="noConversion"/>
  </si>
  <si>
    <t>Std configuration. Reflected off card in ceiling</t>
  </si>
  <si>
    <t>Trm= 12 C, RH ~ 37 %, wind ~ 12 mph NW</t>
  </si>
  <si>
    <t>Drive Off</t>
  </si>
  <si>
    <t>bias frame</t>
  </si>
  <si>
    <t>Closed shutter.</t>
  </si>
  <si>
    <t>Dark</t>
  </si>
  <si>
    <t>Bias frame</t>
  </si>
  <si>
    <t>dark_19</t>
  </si>
  <si>
    <t>Cover put on top of field lens</t>
  </si>
  <si>
    <t>sky_35</t>
  </si>
  <si>
    <t>Std configuration</t>
  </si>
  <si>
    <t>Lunar Sodium Observations</t>
  </si>
  <si>
    <t xml:space="preserve"> </t>
  </si>
  <si>
    <t>FOV at field lens edge</t>
    <phoneticPr fontId="6" type="noConversion"/>
  </si>
  <si>
    <t>mare iridum</t>
  </si>
  <si>
    <t>Furnerius</t>
    <phoneticPr fontId="6" type="noConversion"/>
  </si>
  <si>
    <t>Petavius</t>
    <phoneticPr fontId="6" type="noConversion"/>
  </si>
  <si>
    <t>Endymion</t>
    <phoneticPr fontId="6" type="noConversion"/>
  </si>
  <si>
    <t>Cleomedes</t>
    <phoneticPr fontId="6" type="noConversion"/>
  </si>
  <si>
    <t>FOV at 10.5' n of limb</t>
    <phoneticPr fontId="6" type="noConversion"/>
  </si>
  <si>
    <t>Langrenus</t>
    <phoneticPr fontId="6" type="noConversion"/>
  </si>
  <si>
    <t>Moon center</t>
    <phoneticPr fontId="6" type="noConversion"/>
  </si>
  <si>
    <t>FOV at 15' n of limb</t>
  </si>
  <si>
    <t>FOV at 15' n of limb</t>
    <phoneticPr fontId="6" type="noConversion"/>
  </si>
  <si>
    <t>FOV at terminator, 18.5 sec W, 4' 50" N of crater</t>
  </si>
  <si>
    <t>FOV at 28 sec W of limb</t>
  </si>
  <si>
    <t xml:space="preserve">FOV at limb (E) </t>
  </si>
  <si>
    <t>FOV at terminator (W)</t>
  </si>
  <si>
    <t>FOV at 28 sec e of limb</t>
  </si>
  <si>
    <t>FOV at 42 sec e of limb</t>
  </si>
  <si>
    <t>FOV at 1 min e of limb</t>
  </si>
  <si>
    <t>FOV at 2 min e of limb</t>
  </si>
  <si>
    <t>Trm=19.3 C, RH~ 16.4 %, Tgas=62 F</t>
  </si>
  <si>
    <t>Scattered clouds throughout</t>
  </si>
  <si>
    <t>th_14</t>
  </si>
  <si>
    <t>na_18</t>
  </si>
  <si>
    <t>th_19</t>
  </si>
  <si>
    <t>2013 May 23</t>
  </si>
  <si>
    <t>Weather: Scattered clouds, winds~33 mph W , T = 14.5 C, RH = 23%</t>
  </si>
  <si>
    <t>Trm=19.7 C, RH~19.4%, Tgas= 62 F</t>
  </si>
  <si>
    <t>Bias Frame</t>
  </si>
  <si>
    <t>Scattered clouds</t>
  </si>
  <si>
    <t>Trm=19.2 C, RH~ 21 %</t>
  </si>
  <si>
    <t>Skies clearer from this point owards</t>
  </si>
  <si>
    <t>f = 750 mm</t>
  </si>
  <si>
    <t>f = 308 mm</t>
  </si>
  <si>
    <t>f = 200 mm</t>
  </si>
  <si>
    <t>Entrance Aperture = 3'</t>
  </si>
  <si>
    <t>d = 6"</t>
  </si>
  <si>
    <t>d = 50.8 mm</t>
  </si>
  <si>
    <t>d = 59 mm</t>
  </si>
  <si>
    <t>f/4</t>
  </si>
  <si>
    <t>Time</t>
  </si>
  <si>
    <t>HA</t>
  </si>
  <si>
    <t>FOV at field Lens edge (N)</t>
  </si>
  <si>
    <t>FOV at field Lens edge (S)</t>
  </si>
  <si>
    <t>FOV at field Lens edge (E)</t>
  </si>
  <si>
    <t>FOV Terminator at field lens edge</t>
  </si>
  <si>
    <t>FOV at 2 min w of limb</t>
  </si>
  <si>
    <t>FOV at 2 min w of limb</t>
    <phoneticPr fontId="6" type="noConversion"/>
  </si>
  <si>
    <t>Plato</t>
    <phoneticPr fontId="6" type="noConversion"/>
  </si>
  <si>
    <t>fov at limb</t>
  </si>
  <si>
    <t>FOV at limb (n)</t>
  </si>
  <si>
    <t xml:space="preserve">FOV at limb (n) </t>
  </si>
  <si>
    <t>Copernicus</t>
    <phoneticPr fontId="6" type="noConversion"/>
  </si>
  <si>
    <t>Copernicus</t>
    <phoneticPr fontId="6" type="noConversion"/>
  </si>
  <si>
    <t>Moon Center</t>
    <phoneticPr fontId="6" type="noConversion"/>
  </si>
  <si>
    <t>FOV at field lens edge (e)</t>
  </si>
  <si>
    <t xml:space="preserve">FOV at limb (e) </t>
  </si>
  <si>
    <t xml:space="preserve">FOV at limb (e)  </t>
  </si>
  <si>
    <t>FOV at limb (W)</t>
  </si>
  <si>
    <t>FOV at Field lens edge (N)</t>
  </si>
  <si>
    <t>FOV at Field lens edge (W)</t>
  </si>
  <si>
    <t>FOV at limb (S)</t>
  </si>
  <si>
    <t>FOV at field lens edge (S)</t>
  </si>
  <si>
    <t>FOV at field lens edge (W)</t>
  </si>
  <si>
    <t>FOV at limb (N), FOV = 2'</t>
  </si>
  <si>
    <t>FOV at terminator (N)</t>
  </si>
  <si>
    <t>FP collimator</t>
  </si>
  <si>
    <t>CCD camera lens</t>
  </si>
  <si>
    <t>Fabry-Perot</t>
  </si>
  <si>
    <t>A: Master</t>
  </si>
  <si>
    <t>4.00 mm</t>
  </si>
  <si>
    <t>B: Slave</t>
  </si>
  <si>
    <t>1.76 mm</t>
  </si>
  <si>
    <t>Andover: 50 mm dia,  2 cavity</t>
  </si>
  <si>
    <t>Dual Etalon Fabry-Perot:  Master (A) = 4 mm; Slave (B) = 1.76 mm</t>
  </si>
  <si>
    <t>F = 30"</t>
  </si>
  <si>
    <t>Image</t>
  </si>
  <si>
    <t>A (torr)</t>
  </si>
  <si>
    <t>Mare iridum</t>
    <phoneticPr fontId="6" type="noConversion"/>
  </si>
  <si>
    <t>Moon center</t>
    <phoneticPr fontId="6" type="noConversion"/>
  </si>
  <si>
    <t>FOV at field lens edge (n)</t>
    <phoneticPr fontId="6" type="noConversion"/>
  </si>
  <si>
    <t>FOV at field lens edge (e)</t>
    <phoneticPr fontId="6" type="noConversion"/>
  </si>
  <si>
    <t>FOV at field lens edge (w)</t>
    <phoneticPr fontId="6" type="noConversion"/>
  </si>
  <si>
    <t>FOV at 42 sec W of limb</t>
    <phoneticPr fontId="6" type="noConversion"/>
  </si>
  <si>
    <t>FOV at field lens edge (e)</t>
    <phoneticPr fontId="6" type="noConversion"/>
  </si>
  <si>
    <t>FOV at field lens edge (s)</t>
    <phoneticPr fontId="6" type="noConversion"/>
  </si>
  <si>
    <t>FOV at 10' n of limb</t>
  </si>
  <si>
    <t>Langrenus</t>
    <phoneticPr fontId="6" type="noConversion"/>
  </si>
  <si>
    <t>FOV at field lens edge (E)</t>
  </si>
  <si>
    <t>moon_23</t>
    <phoneticPr fontId="6" type="noConversion"/>
  </si>
  <si>
    <t>moon_24</t>
    <phoneticPr fontId="6" type="noConversion"/>
  </si>
  <si>
    <t>Mare Iridum</t>
  </si>
  <si>
    <t>Mare Iridum</t>
    <phoneticPr fontId="6" type="noConversion"/>
  </si>
  <si>
    <t>Moon center</t>
    <phoneticPr fontId="6" type="noConversion"/>
  </si>
  <si>
    <t xml:space="preserve"> FOV at field lens edge (E)</t>
  </si>
  <si>
    <t>FOV 28 sec w of crater</t>
  </si>
  <si>
    <t>moon_30</t>
  </si>
  <si>
    <t>moon_31</t>
  </si>
  <si>
    <t>moon_32</t>
  </si>
  <si>
    <t>th_34</t>
  </si>
  <si>
    <t>moon_35</t>
  </si>
  <si>
    <t>moon_36</t>
  </si>
  <si>
    <t>moon_39</t>
  </si>
  <si>
    <t>moon_40</t>
  </si>
  <si>
    <t>moon_41</t>
  </si>
  <si>
    <t>moon_44</t>
  </si>
  <si>
    <t>Na lamp</t>
  </si>
  <si>
    <t>th_02</t>
  </si>
  <si>
    <t>Reduced ring</t>
  </si>
  <si>
    <t>moon_05</t>
  </si>
  <si>
    <t>moon_06</t>
  </si>
  <si>
    <t>moon_07</t>
  </si>
  <si>
    <t>th_11</t>
  </si>
  <si>
    <t>Tycho Limb</t>
  </si>
  <si>
    <t>Plato Limb</t>
  </si>
  <si>
    <t>moon_25</t>
  </si>
  <si>
    <t>FOV at 42 s W of limb</t>
  </si>
  <si>
    <t>moon_26</t>
  </si>
  <si>
    <t>moon_33</t>
  </si>
  <si>
    <t>moon_34</t>
  </si>
  <si>
    <t>Central highlands</t>
  </si>
  <si>
    <t>sky_37</t>
  </si>
  <si>
    <t>th_38</t>
  </si>
  <si>
    <t>moon_42</t>
  </si>
  <si>
    <t>moon_43</t>
  </si>
  <si>
    <t>sky_45</t>
  </si>
  <si>
    <t>FOV at 7 min S of limb</t>
  </si>
  <si>
    <t>FOV at 10.5 min S of limb</t>
  </si>
  <si>
    <t>FOV 32 sec w of crater</t>
  </si>
  <si>
    <t>FOV 42 sec w of crater</t>
  </si>
  <si>
    <t>FOV 51 sec w of crater</t>
  </si>
  <si>
    <t>FOV 1 min w of crater</t>
  </si>
  <si>
    <t>FOV 1 min W of crater</t>
    <phoneticPr fontId="6" type="noConversion"/>
  </si>
  <si>
    <t>Mare Iridum</t>
    <phoneticPr fontId="6" type="noConversion"/>
  </si>
  <si>
    <t>Moon Center</t>
    <phoneticPr fontId="6" type="noConversion"/>
  </si>
  <si>
    <t>Kunowsky</t>
    <phoneticPr fontId="6" type="noConversion"/>
  </si>
  <si>
    <t>Gambart</t>
    <phoneticPr fontId="6" type="noConversion"/>
  </si>
  <si>
    <t>Dionysius</t>
    <phoneticPr fontId="6" type="noConversion"/>
  </si>
  <si>
    <t>Censorinus</t>
    <phoneticPr fontId="6" type="noConversion"/>
  </si>
  <si>
    <t>Langrenus</t>
    <phoneticPr fontId="6" type="noConversion"/>
  </si>
  <si>
    <t>Moon Center</t>
    <phoneticPr fontId="6" type="noConversion"/>
  </si>
  <si>
    <t>FOV at limb (W)</t>
    <phoneticPr fontId="6" type="noConversion"/>
  </si>
  <si>
    <t>FOV 28 sec w of limb</t>
  </si>
  <si>
    <t>FOV 42 sec w of limb</t>
  </si>
  <si>
    <t>FOV 1 min w of limb</t>
  </si>
  <si>
    <t>FOV 2 min w of limb</t>
  </si>
  <si>
    <t>FOV at field lens edge (w)</t>
  </si>
  <si>
    <t>FOV at field lens edge (w)</t>
    <phoneticPr fontId="6" type="noConversion"/>
  </si>
  <si>
    <t>Mare</t>
    <phoneticPr fontId="6" type="noConversion"/>
  </si>
  <si>
    <t>Moon Center</t>
    <phoneticPr fontId="6" type="noConversion"/>
  </si>
  <si>
    <t>FOV 28 sec e of limb</t>
  </si>
  <si>
    <t>FOV 42 sec e of limb</t>
  </si>
  <si>
    <t>FOV 1 min e of limb</t>
  </si>
  <si>
    <t>FOV 2 min e of limb</t>
  </si>
  <si>
    <t>moon_08</t>
    <phoneticPr fontId="6" type="noConversion"/>
  </si>
  <si>
    <t>na_01</t>
    <phoneticPr fontId="6" type="noConversion"/>
  </si>
  <si>
    <t>Moon Center</t>
    <phoneticPr fontId="6" type="noConversion"/>
  </si>
  <si>
    <t>Moon Center</t>
    <phoneticPr fontId="6" type="noConversion"/>
  </si>
  <si>
    <t>FOV just (S) of Plato, Surveyor 7</t>
    <phoneticPr fontId="6" type="noConversion"/>
  </si>
  <si>
    <t>Moon Center</t>
    <phoneticPr fontId="6" type="noConversion"/>
  </si>
  <si>
    <t>Moon Center</t>
    <phoneticPr fontId="6" type="noConversion"/>
  </si>
  <si>
    <t>FOV atTerminator, 8.5 sec e of crater</t>
  </si>
  <si>
    <t>FOV at 28 sec e of crater</t>
  </si>
  <si>
    <t>FOV at 42 sec e of crater</t>
  </si>
  <si>
    <t>FOV at 1 min e of crater</t>
  </si>
  <si>
    <t>FOV at 2 min e of crater</t>
  </si>
  <si>
    <t>FOV at terminator, 11 sec e of crater</t>
  </si>
  <si>
    <t>FOV 7' n of limb</t>
  </si>
  <si>
    <t>FOV at 10 deg  South of center</t>
  </si>
  <si>
    <t>FOV at 10 deg  South of center</t>
    <phoneticPr fontId="6" type="noConversion"/>
  </si>
  <si>
    <t>FOV at 7' s of limb</t>
  </si>
  <si>
    <t>FOV at 7' s of limb</t>
    <phoneticPr fontId="6" type="noConversion"/>
  </si>
  <si>
    <t>FOV at 10.5' s of limb</t>
  </si>
  <si>
    <t>FOV at 10.5' s of limb</t>
    <phoneticPr fontId="6" type="noConversion"/>
  </si>
  <si>
    <t>FOV at 15' s of limb</t>
  </si>
  <si>
    <t>FOV at 15' s of limb</t>
    <phoneticPr fontId="6" type="noConversion"/>
  </si>
  <si>
    <t>FOV at 7' n of limb</t>
  </si>
  <si>
    <t>FOV at 7' n of limb</t>
    <phoneticPr fontId="6" type="noConversion"/>
  </si>
  <si>
    <t>Obj</t>
    <phoneticPr fontId="0" type="noConversion"/>
  </si>
  <si>
    <t>FOV at 14 sec w of limb</t>
  </si>
  <si>
    <t>FOV at 28 sec w of limb</t>
  </si>
  <si>
    <t>FOV at 42 sec w of limb</t>
  </si>
  <si>
    <t>FOV at 1 min w of limb</t>
  </si>
  <si>
    <t xml:space="preserve">FOV at limb (s) </t>
  </si>
  <si>
    <t>FOV at limb (s)</t>
  </si>
  <si>
    <t>FOV at field lens edge (n)</t>
  </si>
  <si>
    <t>FOV at field lens edge (s)</t>
  </si>
  <si>
    <t>FOV at 42 sec e of limb</t>
    <phoneticPr fontId="6" type="noConversion"/>
  </si>
  <si>
    <t>moon_31</t>
    <phoneticPr fontId="6" type="noConversion"/>
  </si>
  <si>
    <t>FOV 10 deg S of Moon Center</t>
    <phoneticPr fontId="6" type="noConversion"/>
  </si>
  <si>
    <t>sky_21</t>
    <phoneticPr fontId="6" type="noConversion"/>
  </si>
  <si>
    <t>sky_27</t>
    <phoneticPr fontId="6" type="noConversion"/>
  </si>
  <si>
    <t>sky_39</t>
    <phoneticPr fontId="6" type="noConversion"/>
  </si>
  <si>
    <t>Moon Center</t>
    <phoneticPr fontId="6" type="noConversion"/>
  </si>
  <si>
    <t>na_53</t>
    <phoneticPr fontId="6" type="noConversion"/>
  </si>
  <si>
    <t>FOV at 28 sec e of limb:  lots of scattered light</t>
    <phoneticPr fontId="6" type="noConversion"/>
  </si>
  <si>
    <t>aristarchus</t>
  </si>
</sst>
</file>

<file path=xl/styles.xml><?xml version="1.0" encoding="utf-8"?>
<styleSheet xmlns="http://schemas.openxmlformats.org/spreadsheetml/2006/main">
  <numFmts count="16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0.000"/>
    <numFmt numFmtId="169" formatCode="0.0000"/>
    <numFmt numFmtId="170" formatCode="0.00000"/>
    <numFmt numFmtId="171" formatCode="#,##0.0000"/>
    <numFmt numFmtId="172" formatCode="0.0"/>
    <numFmt numFmtId="173" formatCode="#,###,###,##0.00000"/>
    <numFmt numFmtId="174" formatCode="#,###,###,##0.00"/>
    <numFmt numFmtId="175" formatCode="#,###,###,##0.0000"/>
    <numFmt numFmtId="176" formatCode="#,###,###,##0.0"/>
    <numFmt numFmtId="177" formatCode="#,###,###,##0"/>
    <numFmt numFmtId="178" formatCode="#,###,###,##0.000"/>
    <numFmt numFmtId="179" formatCode="h:mm;@"/>
  </numFmts>
  <fonts count="11"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sz val="8"/>
      <name val="Verdana"/>
      <family val="2"/>
    </font>
    <font>
      <sz val="10"/>
      <name val="Arial Unicode MS"/>
      <family val="2"/>
    </font>
    <font>
      <u/>
      <sz val="10"/>
      <color indexed="12"/>
      <name val="Arial"/>
      <family val="2"/>
    </font>
    <font>
      <u/>
      <sz val="10"/>
      <color indexed="9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indexed="8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medium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45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wrapText="1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68" fontId="2" fillId="0" borderId="0" xfId="0" applyNumberFormat="1" applyFont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68" fontId="2" fillId="0" borderId="1" xfId="0" applyNumberFormat="1" applyFont="1" applyBorder="1" applyAlignment="1">
      <alignment horizont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left" vertical="center" wrapText="1"/>
    </xf>
    <xf numFmtId="168" fontId="0" fillId="0" borderId="0" xfId="0" applyNumberForma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wrapText="1"/>
    </xf>
    <xf numFmtId="0" fontId="0" fillId="0" borderId="0" xfId="0" applyFont="1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Alignme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20" fontId="0" fillId="0" borderId="0" xfId="0" applyNumberFormat="1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Border="1" applyAlignment="1">
      <alignment vertic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20" fontId="0" fillId="0" borderId="0" xfId="0" applyNumberFormat="1"/>
    <xf numFmtId="20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0" fontId="2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wrapText="1"/>
    </xf>
    <xf numFmtId="20" fontId="1" fillId="0" borderId="0" xfId="0" applyNumberFormat="1" applyFont="1" applyAlignment="1">
      <alignment horizont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left" vertical="center"/>
    </xf>
    <xf numFmtId="20" fontId="2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 vertical="center" wrapText="1"/>
    </xf>
    <xf numFmtId="20" fontId="2" fillId="0" borderId="1" xfId="0" applyNumberFormat="1" applyFont="1" applyBorder="1" applyAlignment="1">
      <alignment horizontal="center"/>
    </xf>
    <xf numFmtId="20" fontId="0" fillId="0" borderId="0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 vertical="center" wrapText="1"/>
    </xf>
    <xf numFmtId="0" fontId="0" fillId="0" borderId="0" xfId="0" applyFont="1" applyFill="1" applyBorder="1" applyAlignment="1">
      <alignment vertical="center" wrapText="1"/>
    </xf>
    <xf numFmtId="20" fontId="3" fillId="0" borderId="0" xfId="0" applyNumberFormat="1" applyFont="1" applyAlignment="1">
      <alignment horizont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vertical="center" wrapText="1"/>
    </xf>
    <xf numFmtId="0" fontId="0" fillId="0" borderId="0" xfId="0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/>
    </xf>
    <xf numFmtId="0" fontId="0" fillId="0" borderId="0" xfId="0" applyBorder="1" applyAlignment="1">
      <alignment vertical="center" wrapText="1"/>
    </xf>
    <xf numFmtId="20" fontId="0" fillId="0" borderId="0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right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vertical="center" wrapText="1"/>
    </xf>
    <xf numFmtId="20" fontId="2" fillId="0" borderId="0" xfId="0" applyNumberFormat="1" applyFont="1" applyBorder="1" applyAlignment="1">
      <alignment horizontal="center" vertical="center"/>
    </xf>
    <xf numFmtId="168" fontId="2" fillId="0" borderId="0" xfId="0" applyNumberFormat="1" applyFont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20" fontId="2" fillId="0" borderId="1" xfId="0" applyNumberFormat="1" applyFont="1" applyBorder="1" applyAlignment="1">
      <alignment horizontal="center" vertical="center"/>
    </xf>
    <xf numFmtId="168" fontId="2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center" wrapText="1"/>
    </xf>
    <xf numFmtId="0" fontId="0" fillId="0" borderId="0" xfId="0" applyFont="1" applyAlignment="1">
      <alignment vertical="center" wrapText="1"/>
    </xf>
    <xf numFmtId="20" fontId="0" fillId="0" borderId="0" xfId="0" applyNumberFormat="1" applyFont="1" applyAlignment="1">
      <alignment horizontal="center" vertical="center"/>
    </xf>
    <xf numFmtId="168" fontId="0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ill="1" applyBorder="1" applyAlignment="1">
      <alignment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 applyBorder="1" applyAlignment="1">
      <alignment horizontal="center"/>
    </xf>
    <xf numFmtId="0" fontId="0" fillId="0" borderId="0" xfId="0" applyAlignment="1">
      <alignment horizontal="left" vertical="center"/>
    </xf>
    <xf numFmtId="0" fontId="2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center"/>
    </xf>
    <xf numFmtId="168" fontId="3" fillId="0" borderId="0" xfId="0" applyNumberFormat="1" applyFont="1" applyAlignment="1">
      <alignment horizontal="left"/>
    </xf>
    <xf numFmtId="169" fontId="0" fillId="0" borderId="0" xfId="0" applyNumberFormat="1" applyAlignment="1">
      <alignment horizontal="center" vertical="center"/>
    </xf>
    <xf numFmtId="169" fontId="0" fillId="0" borderId="0" xfId="0" applyNumberFormat="1" applyFont="1" applyAlignment="1">
      <alignment horizontal="center" vertical="center"/>
    </xf>
    <xf numFmtId="169" fontId="0" fillId="0" borderId="0" xfId="0" applyNumberFormat="1"/>
    <xf numFmtId="0" fontId="0" fillId="0" borderId="0" xfId="0" applyBorder="1"/>
    <xf numFmtId="0" fontId="0" fillId="0" borderId="1" xfId="0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0" borderId="4" xfId="0" applyFont="1" applyFill="1" applyBorder="1" applyAlignment="1">
      <alignment horizontal="center"/>
    </xf>
    <xf numFmtId="2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7" fillId="0" borderId="0" xfId="0" applyFont="1"/>
    <xf numFmtId="11" fontId="0" fillId="0" borderId="0" xfId="0" applyNumberFormat="1"/>
    <xf numFmtId="170" fontId="0" fillId="0" borderId="0" xfId="0" applyNumberFormat="1"/>
    <xf numFmtId="4" fontId="0" fillId="0" borderId="0" xfId="0" applyNumberFormat="1" applyAlignment="1">
      <alignment horizontal="center"/>
    </xf>
    <xf numFmtId="4" fontId="0" fillId="0" borderId="0" xfId="0" applyNumberFormat="1" applyFont="1" applyAlignment="1">
      <alignment horizontal="center"/>
    </xf>
    <xf numFmtId="2" fontId="0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171" fontId="0" fillId="0" borderId="0" xfId="0" applyNumberFormat="1" applyFont="1" applyAlignment="1">
      <alignment horizontal="center"/>
    </xf>
    <xf numFmtId="171" fontId="0" fillId="0" borderId="0" xfId="0" applyNumberFormat="1" applyAlignment="1">
      <alignment horizontal="center"/>
    </xf>
    <xf numFmtId="172" fontId="0" fillId="0" borderId="0" xfId="0" applyNumberFormat="1" applyAlignment="1">
      <alignment horizontal="center"/>
    </xf>
    <xf numFmtId="4" fontId="2" fillId="0" borderId="4" xfId="0" applyNumberFormat="1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1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46" fontId="0" fillId="0" borderId="0" xfId="0" applyNumberFormat="1"/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left" indent="2"/>
    </xf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0" fontId="2" fillId="0" borderId="0" xfId="0" applyNumberFormat="1" applyFont="1" applyAlignment="1">
      <alignment horizontal="center" vertical="center"/>
    </xf>
    <xf numFmtId="20" fontId="3" fillId="0" borderId="0" xfId="0" applyNumberFormat="1" applyFont="1" applyAlignment="1">
      <alignment horizontal="center" vertical="center"/>
    </xf>
    <xf numFmtId="168" fontId="3" fillId="0" borderId="0" xfId="0" applyNumberFormat="1" applyFont="1" applyAlignment="1">
      <alignment horizontal="center"/>
    </xf>
    <xf numFmtId="0" fontId="2" fillId="0" borderId="4" xfId="0" applyFont="1" applyBorder="1" applyAlignment="1">
      <alignment horizontal="center"/>
    </xf>
    <xf numFmtId="1" fontId="2" fillId="0" borderId="4" xfId="0" applyNumberFormat="1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Border="1" applyAlignment="1">
      <alignment horizontal="center" vertical="center" wrapText="1"/>
    </xf>
    <xf numFmtId="168" fontId="2" fillId="0" borderId="5" xfId="0" applyNumberFormat="1" applyFont="1" applyBorder="1" applyAlignment="1">
      <alignment horizontal="center"/>
    </xf>
    <xf numFmtId="0" fontId="0" fillId="0" borderId="5" xfId="0" applyBorder="1" applyAlignment="1">
      <alignment horizontal="center"/>
    </xf>
    <xf numFmtId="20" fontId="2" fillId="0" borderId="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5" xfId="0" applyFont="1" applyBorder="1" applyAlignment="1">
      <alignment wrapText="1"/>
    </xf>
    <xf numFmtId="1" fontId="2" fillId="0" borderId="0" xfId="0" applyNumberFormat="1" applyFont="1" applyAlignment="1">
      <alignment horizontal="center"/>
    </xf>
    <xf numFmtId="172" fontId="0" fillId="0" borderId="0" xfId="0" applyNumberFormat="1" applyAlignment="1">
      <alignment horizontal="center" vertical="center"/>
    </xf>
    <xf numFmtId="172" fontId="0" fillId="0" borderId="0" xfId="0" applyNumberFormat="1" applyAlignment="1">
      <alignment horizontal="left" vertical="center"/>
    </xf>
    <xf numFmtId="172" fontId="2" fillId="0" borderId="0" xfId="0" applyNumberFormat="1" applyFont="1" applyAlignment="1">
      <alignment vertical="center"/>
    </xf>
    <xf numFmtId="172" fontId="2" fillId="0" borderId="0" xfId="0" applyNumberFormat="1" applyFont="1" applyAlignment="1">
      <alignment horizontal="center" vertical="center"/>
    </xf>
    <xf numFmtId="172" fontId="0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left" wrapText="1"/>
    </xf>
    <xf numFmtId="179" fontId="0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172" fontId="0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169" fontId="0" fillId="0" borderId="0" xfId="0" applyNumberFormat="1" applyAlignment="1">
      <alignment horizontal="center"/>
    </xf>
    <xf numFmtId="0" fontId="9" fillId="0" borderId="0" xfId="1" applyFont="1" applyAlignment="1" applyProtection="1">
      <alignment horizontal="left" vertical="center" wrapText="1"/>
    </xf>
    <xf numFmtId="169" fontId="0" fillId="0" borderId="0" xfId="0" applyNumberFormat="1" applyFont="1" applyAlignment="1">
      <alignment horizontal="center"/>
    </xf>
    <xf numFmtId="2" fontId="0" fillId="0" borderId="0" xfId="0" applyNumberFormat="1" applyAlignment="1" applyProtection="1">
      <alignment horizontal="left" vertical="center" wrapText="1"/>
      <protection locked="0"/>
    </xf>
    <xf numFmtId="20" fontId="0" fillId="0" borderId="0" xfId="0" applyNumberFormat="1" applyAlignment="1">
      <alignment vertical="center" wrapText="1"/>
    </xf>
    <xf numFmtId="1" fontId="0" fillId="0" borderId="0" xfId="0" applyNumberFormat="1" applyFont="1" applyAlignment="1">
      <alignment horizontal="center" vertical="center"/>
    </xf>
    <xf numFmtId="0" fontId="0" fillId="0" borderId="0" xfId="0" applyFont="1" applyAlignment="1">
      <alignment vertical="center"/>
    </xf>
    <xf numFmtId="169" fontId="2" fillId="0" borderId="5" xfId="0" applyNumberFormat="1" applyFont="1" applyBorder="1" applyAlignment="1">
      <alignment horizontal="center"/>
    </xf>
    <xf numFmtId="169" fontId="2" fillId="0" borderId="0" xfId="0" applyNumberFormat="1" applyFont="1" applyAlignment="1">
      <alignment horizontal="center"/>
    </xf>
    <xf numFmtId="169" fontId="2" fillId="0" borderId="0" xfId="0" applyNumberFormat="1" applyFont="1" applyAlignment="1">
      <alignment vertical="center"/>
    </xf>
    <xf numFmtId="0" fontId="2" fillId="0" borderId="0" xfId="0" applyFont="1" applyBorder="1" applyAlignment="1">
      <alignment horizontal="center" vertical="center" wrapText="1"/>
    </xf>
    <xf numFmtId="168" fontId="0" fillId="0" borderId="0" xfId="0" applyNumberFormat="1" applyFont="1" applyAlignment="1">
      <alignment horizontal="center"/>
    </xf>
    <xf numFmtId="0" fontId="3" fillId="0" borderId="0" xfId="0" applyFont="1" applyAlignment="1"/>
    <xf numFmtId="168" fontId="0" fillId="0" borderId="0" xfId="0" applyNumberFormat="1" applyFont="1" applyAlignment="1">
      <alignment horizontal="center" vertical="center" wrapText="1"/>
    </xf>
    <xf numFmtId="0" fontId="10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 wrapText="1"/>
    </xf>
    <xf numFmtId="168" fontId="0" fillId="0" borderId="0" xfId="0" applyNumberForma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20" fontId="0" fillId="0" borderId="0" xfId="0" applyNumberFormat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20" fontId="0" fillId="0" borderId="0" xfId="0" applyNumberFormat="1" applyFont="1" applyBorder="1" applyAlignment="1">
      <alignment horizontal="center" vertical="center" wrapText="1"/>
    </xf>
    <xf numFmtId="2" fontId="2" fillId="0" borderId="0" xfId="0" applyNumberFormat="1" applyFont="1" applyBorder="1" applyAlignment="1">
      <alignment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 wrapText="1"/>
    </xf>
    <xf numFmtId="0" fontId="0" fillId="0" borderId="0" xfId="0" applyFont="1" applyAlignment="1">
      <alignment horizontal="center" wrapText="1"/>
    </xf>
    <xf numFmtId="0" fontId="3" fillId="0" borderId="0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6" xfId="0" applyFont="1" applyBorder="1" applyAlignment="1"/>
    <xf numFmtId="20" fontId="0" fillId="0" borderId="6" xfId="0" applyNumberFormat="1" applyBorder="1" applyAlignment="1">
      <alignment horizontal="center"/>
    </xf>
    <xf numFmtId="0" fontId="0" fillId="0" borderId="6" xfId="0" applyFont="1" applyBorder="1" applyAlignment="1">
      <alignment horizontal="left"/>
    </xf>
    <xf numFmtId="20" fontId="0" fillId="0" borderId="6" xfId="0" applyNumberFormat="1" applyFont="1" applyBorder="1" applyAlignment="1">
      <alignment horizontal="center"/>
    </xf>
    <xf numFmtId="0" fontId="0" fillId="0" borderId="6" xfId="0" applyBorder="1" applyAlignment="1">
      <alignment horizontal="center"/>
    </xf>
    <xf numFmtId="20" fontId="0" fillId="0" borderId="6" xfId="0" applyNumberFormat="1" applyBorder="1" applyAlignment="1">
      <alignment horizontal="center" vertical="center"/>
    </xf>
    <xf numFmtId="0" fontId="0" fillId="0" borderId="0" xfId="0" applyFont="1" applyAlignment="1">
      <alignment wrapText="1"/>
    </xf>
    <xf numFmtId="0" fontId="0" fillId="0" borderId="0" xfId="0" applyFont="1" applyAlignment="1">
      <alignment horizontal="left" wrapText="1"/>
    </xf>
    <xf numFmtId="20" fontId="0" fillId="0" borderId="0" xfId="0" applyNumberFormat="1" applyFont="1" applyAlignment="1">
      <alignment horizontal="left" wrapText="1"/>
    </xf>
    <xf numFmtId="0" fontId="0" fillId="2" borderId="0" xfId="0" applyFill="1" applyAlignment="1">
      <alignment horizontal="left" vertical="center" wrapText="1"/>
    </xf>
    <xf numFmtId="20" fontId="0" fillId="0" borderId="0" xfId="0" applyNumberFormat="1" applyFont="1" applyAlignment="1">
      <alignment horizontal="center"/>
    </xf>
    <xf numFmtId="179" fontId="0" fillId="0" borderId="0" xfId="0" applyNumberFormat="1" applyFont="1" applyAlignment="1">
      <alignment horizontal="center" vertical="center"/>
    </xf>
    <xf numFmtId="0" fontId="2" fillId="0" borderId="7" xfId="0" applyFont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" fontId="2" fillId="0" borderId="7" xfId="0" applyNumberFormat="1" applyFont="1" applyFill="1" applyBorder="1" applyAlignment="1">
      <alignment horizontal="center"/>
    </xf>
    <xf numFmtId="4" fontId="2" fillId="0" borderId="7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 vertical="center"/>
    </xf>
    <xf numFmtId="49" fontId="0" fillId="0" borderId="0" xfId="0" applyNumberFormat="1" applyAlignment="1">
      <alignment horizontal="left" vertical="center" wrapText="1"/>
    </xf>
    <xf numFmtId="0" fontId="0" fillId="0" borderId="0" xfId="0" applyNumberFormat="1" applyAlignment="1">
      <alignment horizontal="center"/>
    </xf>
    <xf numFmtId="0" fontId="0" fillId="2" borderId="6" xfId="0" applyFont="1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6" xfId="0" applyFill="1" applyBorder="1" applyAlignment="1">
      <alignment horizontal="left" vertical="center" wrapText="1"/>
    </xf>
    <xf numFmtId="0" fontId="0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172" fontId="0" fillId="0" borderId="0" xfId="0" applyNumberFormat="1" applyAlignment="1">
      <alignment horizontal="center"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center" wrapText="1"/>
    </xf>
    <xf numFmtId="20" fontId="2" fillId="0" borderId="0" xfId="0" applyNumberFormat="1" applyFont="1" applyAlignment="1">
      <alignment horizontal="center" vertical="center" wrapText="1"/>
    </xf>
    <xf numFmtId="20" fontId="0" fillId="0" borderId="0" xfId="0" applyNumberFormat="1" applyAlignment="1">
      <alignment horizontal="left"/>
    </xf>
    <xf numFmtId="0" fontId="0" fillId="2" borderId="6" xfId="0" applyFill="1" applyBorder="1"/>
    <xf numFmtId="0" fontId="2" fillId="0" borderId="5" xfId="0" applyFont="1" applyBorder="1" applyAlignment="1">
      <alignment horizontal="left" wrapText="1"/>
    </xf>
    <xf numFmtId="172" fontId="0" fillId="0" borderId="0" xfId="0" applyNumberFormat="1" applyAlignment="1">
      <alignment horizontal="left" vertical="center" wrapText="1"/>
    </xf>
    <xf numFmtId="20" fontId="2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20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 wrapText="1"/>
    </xf>
    <xf numFmtId="0" fontId="0" fillId="0" borderId="0" xfId="0" applyFont="1" applyBorder="1" applyAlignment="1"/>
    <xf numFmtId="0" fontId="10" fillId="0" borderId="0" xfId="0" applyFont="1" applyAlignment="1">
      <alignment horizontal="center"/>
    </xf>
    <xf numFmtId="20" fontId="10" fillId="0" borderId="0" xfId="0" applyNumberFormat="1" applyFont="1" applyAlignment="1">
      <alignment horizontal="center"/>
    </xf>
    <xf numFmtId="20" fontId="0" fillId="0" borderId="0" xfId="0" applyNumberFormat="1" applyAlignment="1">
      <alignment horizontal="left" vertical="center"/>
    </xf>
    <xf numFmtId="20" fontId="0" fillId="0" borderId="0" xfId="0" applyNumberFormat="1" applyFont="1" applyAlignment="1">
      <alignment horizontal="left"/>
    </xf>
    <xf numFmtId="20" fontId="2" fillId="0" borderId="0" xfId="0" applyNumberFormat="1" applyFont="1" applyAlignment="1">
      <alignment horizontal="left"/>
    </xf>
    <xf numFmtId="172" fontId="2" fillId="0" borderId="0" xfId="0" applyNumberFormat="1" applyFont="1" applyAlignment="1">
      <alignment horizontal="center"/>
    </xf>
    <xf numFmtId="20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0" fillId="0" borderId="0" xfId="0" applyAlignment="1">
      <alignment horizontal="left" vertical="center" wrapText="1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176" fontId="0" fillId="0" borderId="0" xfId="0" applyNumberFormat="1" applyAlignment="1">
      <alignment horizontal="center"/>
    </xf>
    <xf numFmtId="17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73" fontId="0" fillId="0" borderId="0" xfId="0" applyNumberFormat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right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4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left"/>
    </xf>
    <xf numFmtId="0" fontId="2" fillId="0" borderId="0" xfId="0" applyFont="1" applyAlignment="1">
      <alignment horizontal="center" vertical="center"/>
    </xf>
    <xf numFmtId="0" fontId="0" fillId="0" borderId="0" xfId="0" applyFont="1" applyBorder="1" applyAlignment="1">
      <alignment horizontal="left"/>
    </xf>
    <xf numFmtId="0" fontId="2" fillId="0" borderId="0" xfId="0" applyFont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2" fillId="0" borderId="0" xfId="0" applyFont="1" applyBorder="1" applyAlignment="1">
      <alignment horizontal="center"/>
    </xf>
    <xf numFmtId="0" fontId="0" fillId="0" borderId="0" xfId="0"/>
    <xf numFmtId="172" fontId="2" fillId="0" borderId="0" xfId="0" applyNumberFormat="1" applyFont="1" applyAlignment="1">
      <alignment horizontal="center" vertical="center"/>
    </xf>
    <xf numFmtId="0" fontId="0" fillId="0" borderId="0" xfId="0" applyAlignment="1">
      <alignment horizontal="left" vertical="center"/>
    </xf>
    <xf numFmtId="172" fontId="2" fillId="0" borderId="0" xfId="0" applyNumberFormat="1" applyFont="1" applyAlignment="1">
      <alignment horizontal="center" vertical="center" wrapText="1"/>
    </xf>
    <xf numFmtId="172" fontId="0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0" xfId="0" applyFont="1" applyBorder="1" applyAlignment="1">
      <alignment horizontal="right"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 wrapText="1"/>
    </xf>
    <xf numFmtId="0" fontId="2" fillId="0" borderId="0" xfId="0" applyFont="1" applyAlignment="1">
      <alignment horizontal="right" wrapText="1"/>
    </xf>
    <xf numFmtId="0" fontId="2" fillId="0" borderId="0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theme" Target="theme/theme1.xml"/><Relationship Id="rId30" Type="http://schemas.openxmlformats.org/officeDocument/2006/relationships/styles" Target="styles.xml"/><Relationship Id="rId31" Type="http://schemas.openxmlformats.org/officeDocument/2006/relationships/sharedStrings" Target="sharedStrings.xml"/><Relationship Id="rId3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'13May20'!$C$66:$C$67</c:f>
              <c:numCache>
                <c:formatCode>h:mm</c:formatCode>
                <c:ptCount val="2"/>
                <c:pt idx="0">
                  <c:v>0.197916666666667</c:v>
                </c:pt>
                <c:pt idx="1">
                  <c:v>0.261111111111111</c:v>
                </c:pt>
              </c:numCache>
            </c:numRef>
          </c:xVal>
          <c:yVal>
            <c:numRef>
              <c:f>'13May20'!$B$66:$B$67</c:f>
              <c:numCache>
                <c:formatCode>General</c:formatCode>
                <c:ptCount val="2"/>
                <c:pt idx="0">
                  <c:v>96.0</c:v>
                </c:pt>
                <c:pt idx="1">
                  <c:v>96.3</c:v>
                </c:pt>
              </c:numCache>
            </c:numRef>
          </c:yVal>
        </c:ser>
        <c:axId val="358253512"/>
        <c:axId val="358416680"/>
      </c:scatterChart>
      <c:valAx>
        <c:axId val="358253512"/>
        <c:scaling>
          <c:orientation val="minMax"/>
        </c:scaling>
        <c:axPos val="b"/>
        <c:numFmt formatCode="h:mm" sourceLinked="1"/>
        <c:tickLblPos val="nextTo"/>
        <c:crossAx val="358416680"/>
        <c:crosses val="autoZero"/>
        <c:crossBetween val="midCat"/>
      </c:valAx>
      <c:valAx>
        <c:axId val="358416680"/>
        <c:scaling>
          <c:orientation val="minMax"/>
        </c:scaling>
        <c:axPos val="l"/>
        <c:majorGridlines/>
        <c:numFmt formatCode="General" sourceLinked="1"/>
        <c:tickLblPos val="nextTo"/>
        <c:crossAx val="3582535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'13May29'!$D$77:$D$78</c:f>
              <c:numCache>
                <c:formatCode>h:mm</c:formatCode>
                <c:ptCount val="2"/>
                <c:pt idx="0">
                  <c:v>0.333333333333333</c:v>
                </c:pt>
                <c:pt idx="1">
                  <c:v>0.509027777777778</c:v>
                </c:pt>
              </c:numCache>
            </c:numRef>
          </c:xVal>
          <c:yVal>
            <c:numRef>
              <c:f>'13May29'!$C$77:$C$78</c:f>
              <c:numCache>
                <c:formatCode>General</c:formatCode>
                <c:ptCount val="2"/>
                <c:pt idx="0">
                  <c:v>97.4</c:v>
                </c:pt>
                <c:pt idx="1">
                  <c:v>97.2</c:v>
                </c:pt>
              </c:numCache>
            </c:numRef>
          </c:yVal>
        </c:ser>
        <c:axId val="358783192"/>
        <c:axId val="358908568"/>
      </c:scatterChart>
      <c:valAx>
        <c:axId val="358783192"/>
        <c:scaling>
          <c:orientation val="minMax"/>
        </c:scaling>
        <c:axPos val="b"/>
        <c:numFmt formatCode="h:mm" sourceLinked="1"/>
        <c:tickLblPos val="nextTo"/>
        <c:crossAx val="358908568"/>
        <c:crosses val="autoZero"/>
        <c:crossBetween val="midCat"/>
      </c:valAx>
      <c:valAx>
        <c:axId val="358908568"/>
        <c:scaling>
          <c:orientation val="minMax"/>
        </c:scaling>
        <c:axPos val="l"/>
        <c:majorGridlines/>
        <c:numFmt formatCode="General" sourceLinked="1"/>
        <c:tickLblPos val="nextTo"/>
        <c:crossAx val="3587831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'13May30'!$C$78:$C$80</c:f>
              <c:numCache>
                <c:formatCode>h:mm</c:formatCode>
                <c:ptCount val="3"/>
                <c:pt idx="0">
                  <c:v>0.294444444444444</c:v>
                </c:pt>
                <c:pt idx="1">
                  <c:v>0.424305555555556</c:v>
                </c:pt>
                <c:pt idx="2">
                  <c:v>0.498611111111111</c:v>
                </c:pt>
              </c:numCache>
            </c:numRef>
          </c:xVal>
          <c:yVal>
            <c:numRef>
              <c:f>'13May30'!$B$78:$B$80</c:f>
              <c:numCache>
                <c:formatCode>0.000</c:formatCode>
                <c:ptCount val="3"/>
                <c:pt idx="0">
                  <c:v>97.2</c:v>
                </c:pt>
                <c:pt idx="1">
                  <c:v>97.1</c:v>
                </c:pt>
                <c:pt idx="2" formatCode="General">
                  <c:v>97.1</c:v>
                </c:pt>
              </c:numCache>
            </c:numRef>
          </c:yVal>
        </c:ser>
        <c:axId val="392963480"/>
        <c:axId val="358924936"/>
      </c:scatterChart>
      <c:valAx>
        <c:axId val="392963480"/>
        <c:scaling>
          <c:orientation val="minMax"/>
        </c:scaling>
        <c:axPos val="b"/>
        <c:numFmt formatCode="h:mm" sourceLinked="1"/>
        <c:tickLblPos val="nextTo"/>
        <c:crossAx val="358924936"/>
        <c:crosses val="autoZero"/>
        <c:crossBetween val="midCat"/>
      </c:valAx>
      <c:valAx>
        <c:axId val="358924936"/>
        <c:scaling>
          <c:orientation val="minMax"/>
        </c:scaling>
        <c:axPos val="l"/>
        <c:majorGridlines/>
        <c:numFmt formatCode="0.000" sourceLinked="1"/>
        <c:tickLblPos val="nextTo"/>
        <c:crossAx val="392963480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'13May31'!$C$75:$C$77</c:f>
              <c:numCache>
                <c:formatCode>h:mm</c:formatCode>
                <c:ptCount val="3"/>
                <c:pt idx="0">
                  <c:v>0.308333333333333</c:v>
                </c:pt>
                <c:pt idx="1">
                  <c:v>0.443055555555556</c:v>
                </c:pt>
                <c:pt idx="2">
                  <c:v>0.5</c:v>
                </c:pt>
              </c:numCache>
            </c:numRef>
          </c:xVal>
          <c:yVal>
            <c:numRef>
              <c:f>'13May31'!$B$75:$B$77</c:f>
              <c:numCache>
                <c:formatCode>0.000</c:formatCode>
                <c:ptCount val="3"/>
                <c:pt idx="0">
                  <c:v>97.2</c:v>
                </c:pt>
                <c:pt idx="1">
                  <c:v>97.3</c:v>
                </c:pt>
                <c:pt idx="2">
                  <c:v>97.1</c:v>
                </c:pt>
              </c:numCache>
            </c:numRef>
          </c:yVal>
        </c:ser>
        <c:axId val="359408888"/>
        <c:axId val="359412056"/>
      </c:scatterChart>
      <c:valAx>
        <c:axId val="359408888"/>
        <c:scaling>
          <c:orientation val="minMax"/>
        </c:scaling>
        <c:axPos val="b"/>
        <c:numFmt formatCode="h:mm" sourceLinked="1"/>
        <c:tickLblPos val="nextTo"/>
        <c:crossAx val="359412056"/>
        <c:crosses val="autoZero"/>
        <c:crossBetween val="midCat"/>
      </c:valAx>
      <c:valAx>
        <c:axId val="359412056"/>
        <c:scaling>
          <c:orientation val="minMax"/>
        </c:scaling>
        <c:axPos val="l"/>
        <c:majorGridlines/>
        <c:numFmt formatCode="0.000" sourceLinked="1"/>
        <c:tickLblPos val="nextTo"/>
        <c:crossAx val="359408888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'13Jun01'!$E$71:$E$72</c:f>
              <c:numCache>
                <c:formatCode>h:mm</c:formatCode>
                <c:ptCount val="2"/>
                <c:pt idx="0">
                  <c:v>0.347222222222222</c:v>
                </c:pt>
                <c:pt idx="1">
                  <c:v>0.502083333333333</c:v>
                </c:pt>
              </c:numCache>
            </c:numRef>
          </c:xVal>
          <c:yVal>
            <c:numRef>
              <c:f>'13Jun01'!$C$71:$C$72</c:f>
              <c:numCache>
                <c:formatCode>General</c:formatCode>
                <c:ptCount val="2"/>
                <c:pt idx="0">
                  <c:v>97.2</c:v>
                </c:pt>
                <c:pt idx="1">
                  <c:v>97.2</c:v>
                </c:pt>
              </c:numCache>
            </c:numRef>
          </c:yVal>
        </c:ser>
        <c:axId val="393188792"/>
        <c:axId val="393192952"/>
      </c:scatterChart>
      <c:valAx>
        <c:axId val="393188792"/>
        <c:scaling>
          <c:orientation val="minMax"/>
        </c:scaling>
        <c:axPos val="b"/>
        <c:numFmt formatCode="h:mm" sourceLinked="1"/>
        <c:tickLblPos val="nextTo"/>
        <c:crossAx val="393192952"/>
        <c:crosses val="autoZero"/>
        <c:crossBetween val="midCat"/>
      </c:valAx>
      <c:valAx>
        <c:axId val="393192952"/>
        <c:scaling>
          <c:orientation val="minMax"/>
        </c:scaling>
        <c:axPos val="l"/>
        <c:majorGridlines/>
        <c:numFmt formatCode="General" sourceLinked="1"/>
        <c:tickLblPos val="nextTo"/>
        <c:crossAx val="3931887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'13May21'!$C$80:$C$82</c:f>
              <c:numCache>
                <c:formatCode>h:mm</c:formatCode>
                <c:ptCount val="3"/>
                <c:pt idx="0">
                  <c:v>0.152083333333333</c:v>
                </c:pt>
                <c:pt idx="1">
                  <c:v>0.245833333333333</c:v>
                </c:pt>
                <c:pt idx="2">
                  <c:v>0.311805555555556</c:v>
                </c:pt>
              </c:numCache>
            </c:numRef>
          </c:xVal>
          <c:yVal>
            <c:numRef>
              <c:f>'13May21'!$B$80:$B$82</c:f>
              <c:numCache>
                <c:formatCode>General</c:formatCode>
                <c:ptCount val="3"/>
                <c:pt idx="0">
                  <c:v>96.8</c:v>
                </c:pt>
                <c:pt idx="1">
                  <c:v>96.6</c:v>
                </c:pt>
                <c:pt idx="2">
                  <c:v>96.7</c:v>
                </c:pt>
              </c:numCache>
            </c:numRef>
          </c:yVal>
        </c:ser>
        <c:axId val="359301224"/>
        <c:axId val="359296712"/>
      </c:scatterChart>
      <c:valAx>
        <c:axId val="359301224"/>
        <c:scaling>
          <c:orientation val="minMax"/>
        </c:scaling>
        <c:axPos val="b"/>
        <c:numFmt formatCode="h:mm" sourceLinked="1"/>
        <c:tickLblPos val="nextTo"/>
        <c:crossAx val="359296712"/>
        <c:crosses val="autoZero"/>
        <c:crossBetween val="midCat"/>
      </c:valAx>
      <c:valAx>
        <c:axId val="359296712"/>
        <c:scaling>
          <c:orientation val="minMax"/>
        </c:scaling>
        <c:axPos val="l"/>
        <c:majorGridlines/>
        <c:numFmt formatCode="General" sourceLinked="1"/>
        <c:tickLblPos val="nextTo"/>
        <c:crossAx val="35930122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'13May22'!$C$67:$C$69</c:f>
              <c:numCache>
                <c:formatCode>h:mm</c:formatCode>
                <c:ptCount val="3"/>
                <c:pt idx="0">
                  <c:v>0.0819444444444444</c:v>
                </c:pt>
                <c:pt idx="1">
                  <c:v>0.338888888888889</c:v>
                </c:pt>
                <c:pt idx="2">
                  <c:v>0.399305555555556</c:v>
                </c:pt>
              </c:numCache>
            </c:numRef>
          </c:xVal>
          <c:yVal>
            <c:numRef>
              <c:f>'13May22'!$B$67:$B$69</c:f>
              <c:numCache>
                <c:formatCode>General</c:formatCode>
                <c:ptCount val="3"/>
                <c:pt idx="0">
                  <c:v>97.1</c:v>
                </c:pt>
                <c:pt idx="1">
                  <c:v>97.0</c:v>
                </c:pt>
                <c:pt idx="2">
                  <c:v>97.0</c:v>
                </c:pt>
              </c:numCache>
            </c:numRef>
          </c:yVal>
        </c:ser>
        <c:axId val="359259672"/>
        <c:axId val="359262840"/>
      </c:scatterChart>
      <c:valAx>
        <c:axId val="359259672"/>
        <c:scaling>
          <c:orientation val="minMax"/>
        </c:scaling>
        <c:axPos val="b"/>
        <c:numFmt formatCode="h:mm" sourceLinked="1"/>
        <c:tickLblPos val="nextTo"/>
        <c:crossAx val="359262840"/>
        <c:crosses val="autoZero"/>
        <c:crossBetween val="midCat"/>
      </c:valAx>
      <c:valAx>
        <c:axId val="359262840"/>
        <c:scaling>
          <c:orientation val="minMax"/>
        </c:scaling>
        <c:axPos val="l"/>
        <c:majorGridlines/>
        <c:numFmt formatCode="General" sourceLinked="1"/>
        <c:tickLblPos val="nextTo"/>
        <c:crossAx val="35925967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'13May23'!$C$81:$C$84</c:f>
              <c:numCache>
                <c:formatCode>h:mm</c:formatCode>
                <c:ptCount val="4"/>
                <c:pt idx="0">
                  <c:v>0.0875</c:v>
                </c:pt>
                <c:pt idx="1">
                  <c:v>0.305555555555555</c:v>
                </c:pt>
                <c:pt idx="2">
                  <c:v>0.361805555555555</c:v>
                </c:pt>
                <c:pt idx="3">
                  <c:v>0.41875</c:v>
                </c:pt>
              </c:numCache>
            </c:numRef>
          </c:xVal>
          <c:yVal>
            <c:numRef>
              <c:f>'13May23'!$B$81:$B$84</c:f>
              <c:numCache>
                <c:formatCode>General</c:formatCode>
                <c:ptCount val="4"/>
                <c:pt idx="0">
                  <c:v>97.2</c:v>
                </c:pt>
                <c:pt idx="1">
                  <c:v>97.1</c:v>
                </c:pt>
                <c:pt idx="2">
                  <c:v>97.0</c:v>
                </c:pt>
                <c:pt idx="3">
                  <c:v>97.0</c:v>
                </c:pt>
              </c:numCache>
            </c:numRef>
          </c:yVal>
        </c:ser>
        <c:axId val="393148712"/>
        <c:axId val="343913064"/>
      </c:scatterChart>
      <c:valAx>
        <c:axId val="393148712"/>
        <c:scaling>
          <c:orientation val="minMax"/>
        </c:scaling>
        <c:axPos val="b"/>
        <c:numFmt formatCode="h:mm" sourceLinked="1"/>
        <c:tickLblPos val="nextTo"/>
        <c:crossAx val="343913064"/>
        <c:crosses val="autoZero"/>
        <c:crossBetween val="midCat"/>
      </c:valAx>
      <c:valAx>
        <c:axId val="343913064"/>
        <c:scaling>
          <c:orientation val="minMax"/>
        </c:scaling>
        <c:axPos val="l"/>
        <c:majorGridlines/>
        <c:numFmt formatCode="General" sourceLinked="1"/>
        <c:tickLblPos val="nextTo"/>
        <c:crossAx val="39314871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'13May24'!$C$88:$C$93</c:f>
              <c:numCache>
                <c:formatCode>h:mm</c:formatCode>
                <c:ptCount val="6"/>
                <c:pt idx="0">
                  <c:v>0.161111111111111</c:v>
                </c:pt>
                <c:pt idx="1">
                  <c:v>0.233333333333333</c:v>
                </c:pt>
                <c:pt idx="2">
                  <c:v>0.281944444444444</c:v>
                </c:pt>
                <c:pt idx="3">
                  <c:v>0.343055555555555</c:v>
                </c:pt>
                <c:pt idx="4">
                  <c:v>0.379166666666667</c:v>
                </c:pt>
                <c:pt idx="5">
                  <c:v>0.452777777777778</c:v>
                </c:pt>
              </c:numCache>
            </c:numRef>
          </c:xVal>
          <c:yVal>
            <c:numRef>
              <c:f>'13May24'!$B$88:$B$93</c:f>
              <c:numCache>
                <c:formatCode>General</c:formatCode>
                <c:ptCount val="6"/>
                <c:pt idx="0">
                  <c:v>96.9</c:v>
                </c:pt>
                <c:pt idx="1">
                  <c:v>97.0</c:v>
                </c:pt>
                <c:pt idx="2">
                  <c:v>97.0</c:v>
                </c:pt>
                <c:pt idx="3">
                  <c:v>97.0</c:v>
                </c:pt>
                <c:pt idx="4">
                  <c:v>97.0</c:v>
                </c:pt>
                <c:pt idx="5">
                  <c:v>97.0</c:v>
                </c:pt>
              </c:numCache>
            </c:numRef>
          </c:yVal>
        </c:ser>
        <c:axId val="359107192"/>
        <c:axId val="359110360"/>
      </c:scatterChart>
      <c:valAx>
        <c:axId val="359107192"/>
        <c:scaling>
          <c:orientation val="minMax"/>
        </c:scaling>
        <c:axPos val="b"/>
        <c:numFmt formatCode="h:mm" sourceLinked="1"/>
        <c:tickLblPos val="nextTo"/>
        <c:crossAx val="359110360"/>
        <c:crosses val="autoZero"/>
        <c:crossBetween val="midCat"/>
      </c:valAx>
      <c:valAx>
        <c:axId val="359110360"/>
        <c:scaling>
          <c:orientation val="minMax"/>
        </c:scaling>
        <c:axPos val="l"/>
        <c:majorGridlines/>
        <c:numFmt formatCode="General" sourceLinked="1"/>
        <c:tickLblPos val="nextTo"/>
        <c:crossAx val="35910719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'13May25'!$C$85:$C$90</c:f>
              <c:numCache>
                <c:formatCode>h:mm</c:formatCode>
                <c:ptCount val="6"/>
                <c:pt idx="0">
                  <c:v>0.15625</c:v>
                </c:pt>
                <c:pt idx="1">
                  <c:v>0.222222222222222</c:v>
                </c:pt>
                <c:pt idx="2">
                  <c:v>0.275694444444444</c:v>
                </c:pt>
                <c:pt idx="3">
                  <c:v>0.349305555555555</c:v>
                </c:pt>
                <c:pt idx="4">
                  <c:v>0.388888888888889</c:v>
                </c:pt>
                <c:pt idx="5">
                  <c:v>0.457638888888889</c:v>
                </c:pt>
              </c:numCache>
            </c:numRef>
          </c:xVal>
          <c:yVal>
            <c:numRef>
              <c:f>'13May25'!$B$85:$B$90</c:f>
              <c:numCache>
                <c:formatCode>General</c:formatCode>
                <c:ptCount val="6"/>
                <c:pt idx="0">
                  <c:v>97.0</c:v>
                </c:pt>
                <c:pt idx="1">
                  <c:v>97.4</c:v>
                </c:pt>
                <c:pt idx="2">
                  <c:v>97.5</c:v>
                </c:pt>
                <c:pt idx="3">
                  <c:v>97.0</c:v>
                </c:pt>
                <c:pt idx="4">
                  <c:v>97.1</c:v>
                </c:pt>
                <c:pt idx="5">
                  <c:v>97.1</c:v>
                </c:pt>
              </c:numCache>
            </c:numRef>
          </c:yVal>
        </c:ser>
        <c:axId val="358914264"/>
        <c:axId val="359137272"/>
      </c:scatterChart>
      <c:valAx>
        <c:axId val="358914264"/>
        <c:scaling>
          <c:orientation val="minMax"/>
        </c:scaling>
        <c:axPos val="b"/>
        <c:numFmt formatCode="h:mm" sourceLinked="1"/>
        <c:tickLblPos val="nextTo"/>
        <c:crossAx val="359137272"/>
        <c:crosses val="autoZero"/>
        <c:crossBetween val="midCat"/>
      </c:valAx>
      <c:valAx>
        <c:axId val="359137272"/>
        <c:scaling>
          <c:orientation val="minMax"/>
        </c:scaling>
        <c:axPos val="l"/>
        <c:majorGridlines/>
        <c:numFmt formatCode="General" sourceLinked="1"/>
        <c:tickLblPos val="nextTo"/>
        <c:crossAx val="35891426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'13May26'!$C$84:$C$87</c:f>
              <c:numCache>
                <c:formatCode>h:mm</c:formatCode>
                <c:ptCount val="4"/>
                <c:pt idx="0">
                  <c:v>0.176388888888889</c:v>
                </c:pt>
                <c:pt idx="1">
                  <c:v>0.268055555555556</c:v>
                </c:pt>
                <c:pt idx="2">
                  <c:v>0.375</c:v>
                </c:pt>
                <c:pt idx="3">
                  <c:v>0.484027777777778</c:v>
                </c:pt>
              </c:numCache>
            </c:numRef>
          </c:xVal>
          <c:yVal>
            <c:numRef>
              <c:f>'13May26'!$B$84:$B$87</c:f>
              <c:numCache>
                <c:formatCode>General</c:formatCode>
                <c:ptCount val="4"/>
                <c:pt idx="0">
                  <c:v>97.4</c:v>
                </c:pt>
                <c:pt idx="1">
                  <c:v>97.6</c:v>
                </c:pt>
                <c:pt idx="2">
                  <c:v>97.4</c:v>
                </c:pt>
                <c:pt idx="3">
                  <c:v>97.2</c:v>
                </c:pt>
              </c:numCache>
            </c:numRef>
          </c:yVal>
        </c:ser>
        <c:axId val="392601384"/>
        <c:axId val="358933256"/>
      </c:scatterChart>
      <c:valAx>
        <c:axId val="392601384"/>
        <c:scaling>
          <c:orientation val="minMax"/>
        </c:scaling>
        <c:axPos val="b"/>
        <c:numFmt formatCode="h:mm" sourceLinked="1"/>
        <c:tickLblPos val="nextTo"/>
        <c:crossAx val="358933256"/>
        <c:crosses val="autoZero"/>
        <c:crossBetween val="midCat"/>
      </c:valAx>
      <c:valAx>
        <c:axId val="358933256"/>
        <c:scaling>
          <c:orientation val="minMax"/>
        </c:scaling>
        <c:axPos val="l"/>
        <c:majorGridlines/>
        <c:numFmt formatCode="General" sourceLinked="1"/>
        <c:tickLblPos val="nextTo"/>
        <c:crossAx val="392601384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'13May27'!$C$55:$C$56</c:f>
              <c:numCache>
                <c:formatCode>h:mm</c:formatCode>
                <c:ptCount val="2"/>
                <c:pt idx="0">
                  <c:v>0.109027777777778</c:v>
                </c:pt>
                <c:pt idx="1">
                  <c:v>0.351388888888889</c:v>
                </c:pt>
              </c:numCache>
            </c:numRef>
          </c:xVal>
          <c:yVal>
            <c:numRef>
              <c:f>'13May27'!$B$55:$B$56</c:f>
              <c:numCache>
                <c:formatCode>General</c:formatCode>
                <c:ptCount val="2"/>
                <c:pt idx="0">
                  <c:v>97.5</c:v>
                </c:pt>
                <c:pt idx="1">
                  <c:v>97.4</c:v>
                </c:pt>
              </c:numCache>
            </c:numRef>
          </c:yVal>
        </c:ser>
        <c:axId val="358635432"/>
        <c:axId val="392987944"/>
      </c:scatterChart>
      <c:valAx>
        <c:axId val="358635432"/>
        <c:scaling>
          <c:orientation val="minMax"/>
        </c:scaling>
        <c:axPos val="b"/>
        <c:numFmt formatCode="h:mm" sourceLinked="1"/>
        <c:tickLblPos val="nextTo"/>
        <c:crossAx val="392987944"/>
        <c:crosses val="autoZero"/>
        <c:crossBetween val="midCat"/>
      </c:valAx>
      <c:valAx>
        <c:axId val="392987944"/>
        <c:scaling>
          <c:orientation val="minMax"/>
        </c:scaling>
        <c:axPos val="l"/>
        <c:majorGridlines/>
        <c:numFmt formatCode="General" sourceLinked="1"/>
        <c:tickLblPos val="nextTo"/>
        <c:crossAx val="358635432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'13May28'!$C$81:$C$83</c:f>
              <c:numCache>
                <c:formatCode>h:mm</c:formatCode>
                <c:ptCount val="3"/>
                <c:pt idx="0">
                  <c:v>0.225</c:v>
                </c:pt>
                <c:pt idx="1">
                  <c:v>0.379861111111111</c:v>
                </c:pt>
                <c:pt idx="2">
                  <c:v>0.503472222222222</c:v>
                </c:pt>
              </c:numCache>
            </c:numRef>
          </c:xVal>
          <c:yVal>
            <c:numRef>
              <c:f>'13May28'!$B$81:$B$83</c:f>
              <c:numCache>
                <c:formatCode>General</c:formatCode>
                <c:ptCount val="3"/>
                <c:pt idx="0">
                  <c:v>97.3</c:v>
                </c:pt>
                <c:pt idx="1">
                  <c:v>97.5</c:v>
                </c:pt>
                <c:pt idx="2">
                  <c:v>97.1</c:v>
                </c:pt>
              </c:numCache>
            </c:numRef>
          </c:yVal>
        </c:ser>
        <c:axId val="357735576"/>
        <c:axId val="391373608"/>
      </c:scatterChart>
      <c:valAx>
        <c:axId val="357735576"/>
        <c:scaling>
          <c:orientation val="minMax"/>
        </c:scaling>
        <c:axPos val="b"/>
        <c:numFmt formatCode="h:mm" sourceLinked="1"/>
        <c:tickLblPos val="nextTo"/>
        <c:crossAx val="391373608"/>
        <c:crosses val="autoZero"/>
        <c:crossBetween val="midCat"/>
      </c:valAx>
      <c:valAx>
        <c:axId val="391373608"/>
        <c:scaling>
          <c:orientation val="minMax"/>
        </c:scaling>
        <c:axPos val="l"/>
        <c:majorGridlines/>
        <c:numFmt formatCode="General" sourceLinked="1"/>
        <c:tickLblPos val="nextTo"/>
        <c:crossAx val="357735576"/>
        <c:crosses val="autoZero"/>
        <c:crossBetween val="midCat"/>
      </c:valAx>
    </c:plotArea>
    <c:legend>
      <c:legendPos val="r"/>
    </c:legend>
    <c:plotVisOnly val="1"/>
    <c:dispBlanksAs val="gap"/>
  </c:chart>
  <c:printSettings>
    <c:headerFooter/>
    <c:pageMargins b="1.0" l="0.750000000000001" r="0.750000000000001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537882</xdr:colOff>
      <xdr:row>61</xdr:row>
      <xdr:rowOff>104589</xdr:rowOff>
    </xdr:from>
    <xdr:to>
      <xdr:col>12</xdr:col>
      <xdr:colOff>224117</xdr:colOff>
      <xdr:row>80</xdr:row>
      <xdr:rowOff>14942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30976</xdr:colOff>
      <xdr:row>76</xdr:row>
      <xdr:rowOff>108414</xdr:rowOff>
    </xdr:from>
    <xdr:to>
      <xdr:col>10</xdr:col>
      <xdr:colOff>263292</xdr:colOff>
      <xdr:row>94</xdr:row>
      <xdr:rowOff>61951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226787</xdr:colOff>
      <xdr:row>78</xdr:row>
      <xdr:rowOff>45357</xdr:rowOff>
    </xdr:from>
    <xdr:to>
      <xdr:col>8</xdr:col>
      <xdr:colOff>2267858</xdr:colOff>
      <xdr:row>96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650875</xdr:colOff>
      <xdr:row>74</xdr:row>
      <xdr:rowOff>15875</xdr:rowOff>
    </xdr:from>
    <xdr:to>
      <xdr:col>9</xdr:col>
      <xdr:colOff>365125</xdr:colOff>
      <xdr:row>91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365125</xdr:colOff>
      <xdr:row>69</xdr:row>
      <xdr:rowOff>0</xdr:rowOff>
    </xdr:from>
    <xdr:to>
      <xdr:col>12</xdr:col>
      <xdr:colOff>698500</xdr:colOff>
      <xdr:row>86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79375</xdr:colOff>
      <xdr:row>77</xdr:row>
      <xdr:rowOff>0</xdr:rowOff>
    </xdr:from>
    <xdr:to>
      <xdr:col>14</xdr:col>
      <xdr:colOff>127000</xdr:colOff>
      <xdr:row>108</xdr:row>
      <xdr:rowOff>79375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665239</xdr:colOff>
      <xdr:row>64</xdr:row>
      <xdr:rowOff>60477</xdr:rowOff>
    </xdr:from>
    <xdr:to>
      <xdr:col>9</xdr:col>
      <xdr:colOff>362857</xdr:colOff>
      <xdr:row>82</xdr:row>
      <xdr:rowOff>75595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340732</xdr:colOff>
      <xdr:row>80</xdr:row>
      <xdr:rowOff>30975</xdr:rowOff>
    </xdr:from>
    <xdr:to>
      <xdr:col>9</xdr:col>
      <xdr:colOff>46463</xdr:colOff>
      <xdr:row>97</xdr:row>
      <xdr:rowOff>139389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460375</xdr:colOff>
      <xdr:row>87</xdr:row>
      <xdr:rowOff>15875</xdr:rowOff>
    </xdr:from>
    <xdr:to>
      <xdr:col>9</xdr:col>
      <xdr:colOff>174625</xdr:colOff>
      <xdr:row>104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665238</xdr:colOff>
      <xdr:row>83</xdr:row>
      <xdr:rowOff>45357</xdr:rowOff>
    </xdr:from>
    <xdr:to>
      <xdr:col>9</xdr:col>
      <xdr:colOff>362856</xdr:colOff>
      <xdr:row>101</xdr:row>
      <xdr:rowOff>60476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580123</xdr:colOff>
      <xdr:row>79</xdr:row>
      <xdr:rowOff>125432</xdr:rowOff>
    </xdr:from>
    <xdr:to>
      <xdr:col>12</xdr:col>
      <xdr:colOff>266543</xdr:colOff>
      <xdr:row>97</xdr:row>
      <xdr:rowOff>47038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1920875</xdr:colOff>
      <xdr:row>51</xdr:row>
      <xdr:rowOff>63500</xdr:rowOff>
    </xdr:from>
    <xdr:to>
      <xdr:col>13</xdr:col>
      <xdr:colOff>1285875</xdr:colOff>
      <xdr:row>68</xdr:row>
      <xdr:rowOff>111125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92927</xdr:colOff>
      <xdr:row>81</xdr:row>
      <xdr:rowOff>61951</xdr:rowOff>
    </xdr:from>
    <xdr:to>
      <xdr:col>8</xdr:col>
      <xdr:colOff>2137317</xdr:colOff>
      <xdr:row>99</xdr:row>
      <xdr:rowOff>15488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7"/>
  <sheetViews>
    <sheetView topLeftCell="A9" workbookViewId="0">
      <selection activeCell="AB11" sqref="AB11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1" customWidth="1" collapsed="1"/>
    <col min="15" max="18" width="7.6640625" customWidth="1" collapsed="1"/>
    <col min="19" max="22" width="11.6640625" style="141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style="141" customWidth="1" collapsed="1"/>
    <col min="29" max="32" width="10.6640625" style="147" customWidth="1" collapsed="1"/>
    <col min="33" max="33" width="11.6640625" style="141" customWidth="1" collapsed="1"/>
    <col min="34" max="34" width="8.6640625" style="141" customWidth="1" collapsed="1"/>
    <col min="35" max="35" width="10.6640625" style="141" customWidth="1" collapsed="1"/>
    <col min="36" max="36" width="8.6640625" style="141" customWidth="1" collapsed="1"/>
    <col min="37" max="37" width="8.83203125" style="141" collapsed="1"/>
    <col min="38" max="38" width="6.6640625" style="141" customWidth="1" collapsed="1"/>
    <col min="39" max="39" width="8.83203125" style="14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83"/>
    </row>
    <row r="2" spans="1:39" ht="15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83"/>
    </row>
    <row r="4" spans="1:39">
      <c r="A4" s="3" t="s">
        <v>534</v>
      </c>
      <c r="B4" s="3"/>
      <c r="C4" s="6"/>
      <c r="D4" s="49"/>
      <c r="E4" s="6"/>
      <c r="F4" s="428" t="s">
        <v>523</v>
      </c>
      <c r="G4" s="428"/>
      <c r="H4" s="428"/>
      <c r="I4" s="428"/>
      <c r="N4" s="83"/>
    </row>
    <row r="5" spans="1:39">
      <c r="A5" s="430"/>
      <c r="B5" s="430"/>
      <c r="C5" s="430"/>
      <c r="D5" s="430"/>
      <c r="E5" s="430"/>
      <c r="F5" s="428" t="s">
        <v>524</v>
      </c>
      <c r="G5" s="428"/>
      <c r="H5" s="428"/>
      <c r="I5" s="428"/>
      <c r="J5" s="30"/>
      <c r="N5" s="83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1" t="s">
        <v>362</v>
      </c>
      <c r="G6" s="431"/>
      <c r="H6" s="431"/>
      <c r="I6" s="431"/>
      <c r="J6" s="30"/>
      <c r="N6" s="83"/>
      <c r="O6" s="7"/>
      <c r="P6" s="7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622</v>
      </c>
      <c r="G7" s="428"/>
      <c r="H7" s="428"/>
      <c r="I7" s="428"/>
      <c r="J7" s="30"/>
      <c r="N7" s="83"/>
      <c r="O7" s="110"/>
      <c r="P7" s="118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428" t="s">
        <v>529</v>
      </c>
      <c r="G8" s="428"/>
      <c r="H8" s="428"/>
      <c r="I8" s="428"/>
      <c r="J8" s="7"/>
      <c r="K8" s="7"/>
      <c r="L8" s="7"/>
      <c r="N8" s="83"/>
    </row>
    <row r="9" spans="1:39">
      <c r="A9" s="71"/>
      <c r="B9" s="71"/>
      <c r="C9" s="6"/>
      <c r="D9" s="49"/>
      <c r="E9" s="8"/>
      <c r="F9" s="431" t="s">
        <v>393</v>
      </c>
      <c r="G9" s="432"/>
      <c r="H9" s="432"/>
      <c r="I9" s="432"/>
      <c r="J9" s="7"/>
      <c r="K9" s="7"/>
      <c r="L9" s="7"/>
      <c r="N9" s="83"/>
    </row>
    <row r="10" spans="1:39">
      <c r="A10" s="3"/>
      <c r="B10" s="3"/>
      <c r="C10" s="6"/>
      <c r="D10" s="49"/>
      <c r="E10" s="8"/>
      <c r="F10" s="1"/>
      <c r="I10" s="50"/>
      <c r="J10" s="31"/>
      <c r="K10" s="31"/>
      <c r="L10" s="31"/>
      <c r="N10" s="83"/>
    </row>
    <row r="11" spans="1:39">
      <c r="A11" s="10"/>
      <c r="B11" s="10"/>
      <c r="C11" s="11" t="s">
        <v>790</v>
      </c>
      <c r="D11" s="51" t="s">
        <v>791</v>
      </c>
      <c r="E11" s="278" t="s">
        <v>16</v>
      </c>
      <c r="F11" s="11"/>
      <c r="G11" s="429" t="s">
        <v>612</v>
      </c>
      <c r="H11" s="429"/>
      <c r="I11" s="52"/>
      <c r="J11" s="12" t="s">
        <v>826</v>
      </c>
      <c r="K11" s="12" t="s">
        <v>613</v>
      </c>
      <c r="L11" s="6" t="s">
        <v>614</v>
      </c>
      <c r="M11" s="13" t="s">
        <v>615</v>
      </c>
      <c r="N11" s="71"/>
      <c r="O11" s="438" t="s">
        <v>818</v>
      </c>
      <c r="P11" s="438"/>
      <c r="Q11" s="438" t="s">
        <v>241</v>
      </c>
      <c r="R11" s="438"/>
      <c r="S11" s="12" t="s">
        <v>389</v>
      </c>
      <c r="T11" s="12" t="s">
        <v>390</v>
      </c>
      <c r="U11" s="12" t="s">
        <v>399</v>
      </c>
      <c r="V11" s="12" t="s">
        <v>400</v>
      </c>
      <c r="Z11" s="143" t="s">
        <v>405</v>
      </c>
      <c r="AA11" s="143" t="s">
        <v>406</v>
      </c>
      <c r="AB11" s="279" t="s">
        <v>726</v>
      </c>
      <c r="AC11" s="433" t="s">
        <v>221</v>
      </c>
      <c r="AD11" s="433"/>
      <c r="AE11" s="433" t="s">
        <v>224</v>
      </c>
      <c r="AF11" s="433"/>
      <c r="AG11" s="142" t="s">
        <v>396</v>
      </c>
      <c r="AH11" s="142" t="s">
        <v>397</v>
      </c>
      <c r="AI11" s="142" t="s">
        <v>398</v>
      </c>
      <c r="AJ11" s="142" t="s">
        <v>391</v>
      </c>
      <c r="AK11" s="142" t="s">
        <v>413</v>
      </c>
      <c r="AL11" s="142" t="s">
        <v>412</v>
      </c>
      <c r="AM11" s="142" t="s">
        <v>392</v>
      </c>
    </row>
    <row r="12" spans="1:39" ht="13" thickBot="1">
      <c r="A12" s="15" t="s">
        <v>623</v>
      </c>
      <c r="B12" s="15" t="s">
        <v>624</v>
      </c>
      <c r="C12" s="16" t="s">
        <v>625</v>
      </c>
      <c r="D12" s="53" t="s">
        <v>626</v>
      </c>
      <c r="E12" s="182" t="s">
        <v>240</v>
      </c>
      <c r="F12" s="16" t="s">
        <v>627</v>
      </c>
      <c r="G12" s="79" t="s">
        <v>827</v>
      </c>
      <c r="H12" s="79" t="s">
        <v>671</v>
      </c>
      <c r="I12" s="34" t="s">
        <v>672</v>
      </c>
      <c r="J12" s="16" t="s">
        <v>673</v>
      </c>
      <c r="K12" s="17"/>
      <c r="L12" s="16" t="s">
        <v>177</v>
      </c>
      <c r="M12" s="18" t="s">
        <v>628</v>
      </c>
      <c r="N12" s="33" t="s">
        <v>674</v>
      </c>
      <c r="O12" s="16" t="s">
        <v>178</v>
      </c>
      <c r="P12" s="16" t="s">
        <v>179</v>
      </c>
      <c r="Q12" s="16" t="s">
        <v>629</v>
      </c>
      <c r="R12" s="16" t="s">
        <v>630</v>
      </c>
      <c r="S12" s="138" t="s">
        <v>409</v>
      </c>
      <c r="T12" s="138" t="s">
        <v>410</v>
      </c>
      <c r="U12" s="244" t="s">
        <v>236</v>
      </c>
      <c r="V12" s="244" t="s">
        <v>236</v>
      </c>
      <c r="W12" s="139" t="s">
        <v>401</v>
      </c>
      <c r="X12" s="139" t="s">
        <v>402</v>
      </c>
      <c r="Y12" s="139" t="s">
        <v>403</v>
      </c>
      <c r="Z12" s="139" t="s">
        <v>404</v>
      </c>
      <c r="AA12" s="139" t="s">
        <v>407</v>
      </c>
      <c r="AB12" s="244" t="s">
        <v>237</v>
      </c>
      <c r="AC12" s="154" t="s">
        <v>222</v>
      </c>
      <c r="AD12" s="154" t="s">
        <v>223</v>
      </c>
      <c r="AE12" s="154" t="s">
        <v>222</v>
      </c>
      <c r="AF12" s="154" t="s">
        <v>223</v>
      </c>
      <c r="AG12" s="139" t="s">
        <v>226</v>
      </c>
      <c r="AH12" s="139" t="s">
        <v>225</v>
      </c>
      <c r="AI12" s="139" t="s">
        <v>226</v>
      </c>
      <c r="AJ12" s="138" t="s">
        <v>225</v>
      </c>
      <c r="AK12" s="243" t="s">
        <v>236</v>
      </c>
      <c r="AL12" s="155" t="s">
        <v>750</v>
      </c>
      <c r="AM12" s="243" t="s">
        <v>236</v>
      </c>
    </row>
    <row r="13" spans="1:39" ht="48">
      <c r="A13" s="35" t="s">
        <v>632</v>
      </c>
      <c r="B13" s="29" t="s">
        <v>460</v>
      </c>
      <c r="C13" s="19" t="s">
        <v>363</v>
      </c>
      <c r="D13" s="19">
        <v>0</v>
      </c>
      <c r="E13" s="23">
        <v>10</v>
      </c>
      <c r="F13" s="20" t="s">
        <v>539</v>
      </c>
      <c r="G13" s="20">
        <v>1190</v>
      </c>
      <c r="H13" s="20">
        <v>1092</v>
      </c>
      <c r="I13" s="29" t="s">
        <v>720</v>
      </c>
      <c r="J13" s="20" t="s">
        <v>631</v>
      </c>
      <c r="K13" s="20">
        <v>4</v>
      </c>
      <c r="L13" s="20">
        <v>180</v>
      </c>
      <c r="M13" s="115">
        <v>5889.9508999999998</v>
      </c>
      <c r="N13" s="20" t="s">
        <v>364</v>
      </c>
      <c r="O13" s="38">
        <v>252.2</v>
      </c>
      <c r="P13" s="38">
        <v>268.60000000000002</v>
      </c>
      <c r="Q13" s="55"/>
      <c r="U13" s="147"/>
      <c r="V13" s="147"/>
      <c r="W13" s="152"/>
      <c r="X13" s="150"/>
      <c r="Y13" s="150"/>
      <c r="Z13" s="150"/>
      <c r="AA13" s="150"/>
      <c r="AB13" s="153"/>
      <c r="AH13" s="45"/>
      <c r="AJ13" s="45"/>
      <c r="AK13" s="150"/>
      <c r="AM13" s="150"/>
    </row>
    <row r="14" spans="1:39" ht="24">
      <c r="A14" s="64" t="s">
        <v>475</v>
      </c>
      <c r="B14" s="29" t="s">
        <v>857</v>
      </c>
      <c r="C14" s="19">
        <v>0.19791666666666666</v>
      </c>
      <c r="D14" s="19">
        <v>0</v>
      </c>
      <c r="E14" s="23">
        <v>30</v>
      </c>
      <c r="F14" s="20" t="s">
        <v>539</v>
      </c>
      <c r="G14" s="20">
        <v>1190</v>
      </c>
      <c r="H14" s="20">
        <v>988</v>
      </c>
      <c r="I14" s="21" t="s">
        <v>482</v>
      </c>
      <c r="J14" s="20" t="s">
        <v>631</v>
      </c>
      <c r="K14" s="20">
        <v>4</v>
      </c>
      <c r="L14" s="20">
        <v>180</v>
      </c>
      <c r="M14" s="116">
        <v>5891.451</v>
      </c>
      <c r="O14" s="20">
        <v>252.3</v>
      </c>
      <c r="P14" s="20">
        <v>268.8</v>
      </c>
      <c r="Q14" s="20"/>
      <c r="U14" s="147"/>
      <c r="V14" s="147"/>
      <c r="W14" s="152"/>
      <c r="X14" s="150"/>
      <c r="Y14" s="150"/>
      <c r="Z14" s="150"/>
      <c r="AA14" s="150"/>
      <c r="AB14" s="153"/>
      <c r="AG14" s="157"/>
      <c r="AH14" s="45"/>
      <c r="AI14" s="156"/>
      <c r="AJ14" s="45"/>
      <c r="AK14" s="150"/>
      <c r="AM14" s="150"/>
    </row>
    <row r="15" spans="1:39" ht="24">
      <c r="A15" s="29" t="s">
        <v>475</v>
      </c>
      <c r="B15" s="29" t="s">
        <v>462</v>
      </c>
      <c r="C15" s="19">
        <v>0.20069444444444443</v>
      </c>
      <c r="D15" s="19">
        <v>0</v>
      </c>
      <c r="E15" s="23">
        <v>30</v>
      </c>
      <c r="F15" s="20" t="s">
        <v>539</v>
      </c>
      <c r="G15" s="20">
        <v>1070</v>
      </c>
      <c r="H15" s="20">
        <v>868</v>
      </c>
      <c r="I15" s="59" t="s">
        <v>483</v>
      </c>
      <c r="J15" s="20" t="s">
        <v>631</v>
      </c>
      <c r="K15" s="20">
        <v>4</v>
      </c>
      <c r="L15" s="20">
        <v>180</v>
      </c>
      <c r="M15" s="116">
        <v>5891.451</v>
      </c>
      <c r="O15" s="20">
        <v>252.3</v>
      </c>
      <c r="P15" s="20">
        <v>268.8</v>
      </c>
      <c r="Q15" s="20"/>
      <c r="U15" s="147"/>
      <c r="V15" s="147"/>
      <c r="W15" s="152"/>
      <c r="X15" s="150"/>
      <c r="Y15" s="150"/>
      <c r="Z15" s="150"/>
      <c r="AA15" s="150"/>
      <c r="AB15" s="153"/>
      <c r="AG15" s="157"/>
      <c r="AH15" s="45"/>
      <c r="AI15" s="156"/>
      <c r="AJ15" s="45"/>
      <c r="AK15" s="150"/>
      <c r="AM15" s="150"/>
    </row>
    <row r="16" spans="1:39">
      <c r="A16" s="29" t="s">
        <v>542</v>
      </c>
      <c r="B16" s="29" t="s">
        <v>715</v>
      </c>
      <c r="C16" s="19">
        <v>0.22083333333333333</v>
      </c>
      <c r="D16" s="19"/>
      <c r="E16" s="23">
        <v>30</v>
      </c>
      <c r="F16" s="20" t="s">
        <v>539</v>
      </c>
      <c r="G16" s="20">
        <v>1190</v>
      </c>
      <c r="H16" s="20">
        <v>1092</v>
      </c>
      <c r="I16" s="59" t="s">
        <v>464</v>
      </c>
      <c r="J16" s="20" t="s">
        <v>668</v>
      </c>
      <c r="K16" s="20">
        <v>4</v>
      </c>
      <c r="L16" s="20">
        <v>180</v>
      </c>
      <c r="M16" s="115">
        <v>5889.9508999999998</v>
      </c>
      <c r="N16" s="83"/>
      <c r="O16" s="20"/>
      <c r="P16" s="20"/>
      <c r="Q16" s="20"/>
      <c r="S16" s="287">
        <v>171.67116999999999</v>
      </c>
      <c r="T16" s="287">
        <v>-1.7414799999999999</v>
      </c>
      <c r="U16" s="284">
        <v>230.30430000000001</v>
      </c>
      <c r="V16" s="284">
        <v>43.273499999999999</v>
      </c>
      <c r="W16" s="286">
        <v>13.729221625299999</v>
      </c>
      <c r="X16" s="284">
        <v>1.4570000000000001</v>
      </c>
      <c r="Y16" s="284">
        <v>0.23</v>
      </c>
      <c r="Z16" s="284">
        <v>4.8099999999999996</v>
      </c>
      <c r="AA16" s="284">
        <v>70.260999999999996</v>
      </c>
      <c r="AB16" s="283">
        <v>1892.5540000000001</v>
      </c>
      <c r="AC16" s="284">
        <v>352.42388999999997</v>
      </c>
      <c r="AD16" s="284">
        <v>6.1550599999999998</v>
      </c>
      <c r="AE16" s="284">
        <v>58.335630000000002</v>
      </c>
      <c r="AF16" s="284">
        <v>-0.30692000000000003</v>
      </c>
      <c r="AG16" s="282">
        <v>151535458</v>
      </c>
      <c r="AH16" s="285">
        <v>1.1679406000000001</v>
      </c>
      <c r="AI16" s="282">
        <v>378711.26137999998</v>
      </c>
      <c r="AJ16" s="285">
        <v>0.14561209999999999</v>
      </c>
      <c r="AK16" s="284">
        <v>113.7756</v>
      </c>
      <c r="AL16" s="282" t="s">
        <v>411</v>
      </c>
      <c r="AM16" s="284">
        <v>66.093299999999999</v>
      </c>
    </row>
    <row r="17" spans="1:39">
      <c r="A17" s="29" t="s">
        <v>543</v>
      </c>
      <c r="B17" s="29" t="s">
        <v>859</v>
      </c>
      <c r="C17" s="19">
        <v>0.22777777777777777</v>
      </c>
      <c r="D17" s="19"/>
      <c r="E17" s="23">
        <v>300</v>
      </c>
      <c r="F17" s="20" t="s">
        <v>539</v>
      </c>
      <c r="G17" s="20">
        <v>1190</v>
      </c>
      <c r="H17" s="20">
        <v>1092</v>
      </c>
      <c r="I17" s="59" t="s">
        <v>545</v>
      </c>
      <c r="J17" s="20" t="s">
        <v>668</v>
      </c>
      <c r="K17" s="20">
        <v>4</v>
      </c>
      <c r="L17" s="20">
        <v>180</v>
      </c>
      <c r="M17" s="115">
        <v>5889.9508999999998</v>
      </c>
      <c r="N17" s="83"/>
      <c r="O17" s="20"/>
      <c r="P17" s="20"/>
      <c r="Q17" s="20"/>
      <c r="S17" s="287">
        <v>171.74642</v>
      </c>
      <c r="T17" s="287">
        <v>-1.78217</v>
      </c>
      <c r="U17" s="284">
        <v>233.4648</v>
      </c>
      <c r="V17" s="284">
        <v>41.117800000000003</v>
      </c>
      <c r="W17" s="286">
        <v>13.9464814884</v>
      </c>
      <c r="X17" s="284">
        <v>1.518</v>
      </c>
      <c r="Y17" s="284">
        <v>0.24</v>
      </c>
      <c r="Z17" s="284">
        <v>4.8099999999999996</v>
      </c>
      <c r="AA17" s="284">
        <v>70.320999999999998</v>
      </c>
      <c r="AB17" s="283">
        <v>1891.953</v>
      </c>
      <c r="AC17" s="284">
        <v>352.39071000000001</v>
      </c>
      <c r="AD17" s="284">
        <v>6.1613100000000003</v>
      </c>
      <c r="AE17" s="284">
        <v>58.225499999999997</v>
      </c>
      <c r="AF17" s="284">
        <v>-0.30715999999999999</v>
      </c>
      <c r="AG17" s="282">
        <v>151536368.69999999</v>
      </c>
      <c r="AH17" s="285">
        <v>1.1671677</v>
      </c>
      <c r="AI17" s="282">
        <v>378831.59220999997</v>
      </c>
      <c r="AJ17" s="285">
        <v>0.16278490000000001</v>
      </c>
      <c r="AK17" s="284">
        <v>113.85169999999999</v>
      </c>
      <c r="AL17" s="282" t="s">
        <v>411</v>
      </c>
      <c r="AM17" s="284">
        <v>66.017300000000006</v>
      </c>
    </row>
    <row r="18" spans="1:39">
      <c r="A18" s="29" t="s">
        <v>543</v>
      </c>
      <c r="B18" s="29" t="s">
        <v>860</v>
      </c>
      <c r="C18" s="19">
        <v>0.23402777777777781</v>
      </c>
      <c r="D18" s="19"/>
      <c r="E18" s="23">
        <v>300</v>
      </c>
      <c r="F18" s="20" t="s">
        <v>539</v>
      </c>
      <c r="G18" s="20">
        <v>1190</v>
      </c>
      <c r="H18" s="20">
        <v>1092</v>
      </c>
      <c r="I18" s="59" t="s">
        <v>664</v>
      </c>
      <c r="J18" s="20" t="s">
        <v>668</v>
      </c>
      <c r="K18" s="20">
        <v>4</v>
      </c>
      <c r="L18" s="20">
        <v>180</v>
      </c>
      <c r="M18" s="115">
        <v>5889.9508999999998</v>
      </c>
      <c r="N18" s="83"/>
      <c r="O18" s="20"/>
      <c r="P18" s="20"/>
      <c r="Q18" s="20"/>
      <c r="S18" s="287">
        <v>171.79942</v>
      </c>
      <c r="T18" s="287">
        <v>-1.81029</v>
      </c>
      <c r="U18" s="284">
        <v>235.52780000000001</v>
      </c>
      <c r="V18" s="284">
        <v>39.575699999999998</v>
      </c>
      <c r="W18" s="286">
        <v>14.0968921629</v>
      </c>
      <c r="X18" s="284">
        <v>1.5669999999999999</v>
      </c>
      <c r="Y18" s="284">
        <v>0.248</v>
      </c>
      <c r="Z18" s="284">
        <v>4.8099999999999996</v>
      </c>
      <c r="AA18" s="284">
        <v>70.364000000000004</v>
      </c>
      <c r="AB18" s="283">
        <v>1891.498</v>
      </c>
      <c r="AC18" s="284">
        <v>352.36854</v>
      </c>
      <c r="AD18" s="284">
        <v>6.1652199999999997</v>
      </c>
      <c r="AE18" s="284">
        <v>58.149250000000002</v>
      </c>
      <c r="AF18" s="284">
        <v>-0.30731999999999998</v>
      </c>
      <c r="AG18" s="282">
        <v>151536998.80000001</v>
      </c>
      <c r="AH18" s="285">
        <v>1.1666306</v>
      </c>
      <c r="AI18" s="282">
        <v>378922.61670000001</v>
      </c>
      <c r="AJ18" s="285">
        <v>0.17425370000000001</v>
      </c>
      <c r="AK18" s="284">
        <v>113.90519999999999</v>
      </c>
      <c r="AL18" s="282" t="s">
        <v>411</v>
      </c>
      <c r="AM18" s="284">
        <v>65.963800000000006</v>
      </c>
    </row>
    <row r="19" spans="1:39">
      <c r="A19" s="29" t="s">
        <v>543</v>
      </c>
      <c r="B19" s="29" t="s">
        <v>861</v>
      </c>
      <c r="C19" s="19">
        <v>0.24166666666666667</v>
      </c>
      <c r="D19" s="19"/>
      <c r="E19" s="23">
        <v>300</v>
      </c>
      <c r="F19" s="20" t="s">
        <v>539</v>
      </c>
      <c r="G19" s="20">
        <v>1190</v>
      </c>
      <c r="H19" s="20">
        <v>1092</v>
      </c>
      <c r="I19" s="59" t="s">
        <v>687</v>
      </c>
      <c r="J19" s="20" t="s">
        <v>668</v>
      </c>
      <c r="K19" s="20">
        <v>4</v>
      </c>
      <c r="L19" s="20">
        <v>180</v>
      </c>
      <c r="M19" s="115">
        <v>5889.9508999999998</v>
      </c>
      <c r="N19" s="83"/>
      <c r="O19" s="20"/>
      <c r="P19" s="20"/>
      <c r="Q19" s="20"/>
      <c r="S19" s="287">
        <v>171.86526000000001</v>
      </c>
      <c r="T19" s="287">
        <v>-1.8445800000000001</v>
      </c>
      <c r="U19" s="284">
        <v>237.9222</v>
      </c>
      <c r="V19" s="284">
        <v>37.642099999999999</v>
      </c>
      <c r="W19" s="286">
        <v>14.280727431600001</v>
      </c>
      <c r="X19" s="284">
        <v>1.6339999999999999</v>
      </c>
      <c r="Y19" s="284">
        <v>0.25800000000000001</v>
      </c>
      <c r="Z19" s="284">
        <v>4.8099999999999996</v>
      </c>
      <c r="AA19" s="284">
        <v>70.417000000000002</v>
      </c>
      <c r="AB19" s="283">
        <v>1890.902</v>
      </c>
      <c r="AC19" s="284">
        <v>352.3424</v>
      </c>
      <c r="AD19" s="284">
        <v>6.1694899999999997</v>
      </c>
      <c r="AE19" s="284">
        <v>58.056060000000002</v>
      </c>
      <c r="AF19" s="284">
        <v>-0.30752000000000002</v>
      </c>
      <c r="AG19" s="282">
        <v>151537768.59999999</v>
      </c>
      <c r="AH19" s="285">
        <v>1.165972</v>
      </c>
      <c r="AI19" s="282">
        <v>379042.12790999998</v>
      </c>
      <c r="AJ19" s="285">
        <v>0.18777640000000001</v>
      </c>
      <c r="AK19" s="284">
        <v>113.97150000000001</v>
      </c>
      <c r="AL19" s="282" t="s">
        <v>411</v>
      </c>
      <c r="AM19" s="284">
        <v>65.897499999999994</v>
      </c>
    </row>
    <row r="20" spans="1:39">
      <c r="A20" s="29" t="s">
        <v>543</v>
      </c>
      <c r="B20" s="29" t="s">
        <v>465</v>
      </c>
      <c r="C20" s="19">
        <v>0.24791666666666667</v>
      </c>
      <c r="D20" s="19"/>
      <c r="E20" s="23">
        <v>300</v>
      </c>
      <c r="F20" s="20" t="s">
        <v>539</v>
      </c>
      <c r="G20" s="20">
        <v>1190</v>
      </c>
      <c r="H20" s="20">
        <v>1092</v>
      </c>
      <c r="I20" s="59" t="s">
        <v>866</v>
      </c>
      <c r="J20" s="20" t="s">
        <v>668</v>
      </c>
      <c r="K20" s="20">
        <v>4</v>
      </c>
      <c r="L20" s="20">
        <v>180</v>
      </c>
      <c r="M20" s="115">
        <v>5889.9508999999998</v>
      </c>
      <c r="N20" s="83"/>
      <c r="O20" s="20"/>
      <c r="P20" s="20"/>
      <c r="Q20" s="20"/>
      <c r="S20" s="287">
        <v>171.92004</v>
      </c>
      <c r="T20" s="287">
        <v>-1.87259</v>
      </c>
      <c r="U20" s="284">
        <v>239.78569999999999</v>
      </c>
      <c r="V20" s="284">
        <v>36.024299999999997</v>
      </c>
      <c r="W20" s="286">
        <v>14.431138106100001</v>
      </c>
      <c r="X20" s="284">
        <v>1.696</v>
      </c>
      <c r="Y20" s="284">
        <v>0.26800000000000002</v>
      </c>
      <c r="Z20" s="284">
        <v>4.8</v>
      </c>
      <c r="AA20" s="284">
        <v>70.459999999999994</v>
      </c>
      <c r="AB20" s="283">
        <v>1890.3820000000001</v>
      </c>
      <c r="AC20" s="284">
        <v>352.32184000000001</v>
      </c>
      <c r="AD20" s="284">
        <v>6.1725599999999998</v>
      </c>
      <c r="AE20" s="284">
        <v>57.979819999999997</v>
      </c>
      <c r="AF20" s="284">
        <v>-0.30769000000000002</v>
      </c>
      <c r="AG20" s="282">
        <v>151538398</v>
      </c>
      <c r="AH20" s="285">
        <v>1.1654313000000001</v>
      </c>
      <c r="AI20" s="282">
        <v>379146.42683999997</v>
      </c>
      <c r="AJ20" s="285">
        <v>0.19841639999999999</v>
      </c>
      <c r="AK20" s="284">
        <v>114.0266</v>
      </c>
      <c r="AL20" s="282" t="s">
        <v>411</v>
      </c>
      <c r="AM20" s="284">
        <v>65.842399999999998</v>
      </c>
    </row>
    <row r="21" spans="1:39">
      <c r="A21" s="29" t="s">
        <v>543</v>
      </c>
      <c r="B21" s="2" t="s">
        <v>544</v>
      </c>
      <c r="C21" s="19">
        <v>0.25277777777777777</v>
      </c>
      <c r="D21" s="44"/>
      <c r="E21" s="8">
        <v>300</v>
      </c>
      <c r="F21" s="20" t="s">
        <v>539</v>
      </c>
      <c r="G21" s="20">
        <v>1190</v>
      </c>
      <c r="H21" s="20">
        <v>1092</v>
      </c>
      <c r="I21" s="59" t="s">
        <v>365</v>
      </c>
      <c r="J21" s="20" t="s">
        <v>668</v>
      </c>
      <c r="K21" s="20">
        <v>4</v>
      </c>
      <c r="L21" s="20">
        <v>180</v>
      </c>
      <c r="M21" s="115">
        <v>5889.9508999999998</v>
      </c>
      <c r="N21" s="83"/>
      <c r="S21" s="287">
        <v>171.96324999999999</v>
      </c>
      <c r="T21" s="287">
        <v>-1.89435</v>
      </c>
      <c r="U21" s="284">
        <v>241.18020000000001</v>
      </c>
      <c r="V21" s="284">
        <v>34.745899999999999</v>
      </c>
      <c r="W21" s="286">
        <v>14.548124186200001</v>
      </c>
      <c r="X21" s="284">
        <v>1.75</v>
      </c>
      <c r="Y21" s="284">
        <v>0.27700000000000002</v>
      </c>
      <c r="Z21" s="284">
        <v>4.8</v>
      </c>
      <c r="AA21" s="284">
        <v>70.495000000000005</v>
      </c>
      <c r="AB21" s="283">
        <v>1889.9580000000001</v>
      </c>
      <c r="AC21" s="284">
        <v>352.30637000000002</v>
      </c>
      <c r="AD21" s="284">
        <v>6.1746699999999999</v>
      </c>
      <c r="AE21" s="284">
        <v>57.92051</v>
      </c>
      <c r="AF21" s="284">
        <v>-0.30781999999999998</v>
      </c>
      <c r="AG21" s="282">
        <v>151538887.40000001</v>
      </c>
      <c r="AH21" s="285">
        <v>1.1650096000000001</v>
      </c>
      <c r="AI21" s="282">
        <v>379231.45808000001</v>
      </c>
      <c r="AJ21" s="285">
        <v>0.2064175</v>
      </c>
      <c r="AK21" s="284">
        <v>114.07</v>
      </c>
      <c r="AL21" s="282" t="s">
        <v>411</v>
      </c>
      <c r="AM21" s="284">
        <v>65.799000000000007</v>
      </c>
    </row>
    <row r="22" spans="1:39">
      <c r="A22" s="29" t="s">
        <v>542</v>
      </c>
      <c r="B22" s="29" t="s">
        <v>666</v>
      </c>
      <c r="C22" s="19">
        <v>0.25833333333333336</v>
      </c>
      <c r="E22" s="23">
        <v>30</v>
      </c>
      <c r="F22" s="20" t="s">
        <v>539</v>
      </c>
      <c r="G22" s="20">
        <v>1190</v>
      </c>
      <c r="H22" s="20">
        <v>1092</v>
      </c>
      <c r="I22" s="59" t="s">
        <v>464</v>
      </c>
      <c r="J22" s="20" t="s">
        <v>668</v>
      </c>
      <c r="K22" s="20">
        <v>4</v>
      </c>
      <c r="L22" s="20">
        <v>180</v>
      </c>
      <c r="M22" s="115">
        <v>5889.9508999999998</v>
      </c>
      <c r="N22" s="83"/>
      <c r="S22" s="287">
        <v>171.99442999999999</v>
      </c>
      <c r="T22" s="287">
        <v>-1.90987</v>
      </c>
      <c r="U22" s="284">
        <v>242.14859999999999</v>
      </c>
      <c r="V22" s="284">
        <v>33.822899999999997</v>
      </c>
      <c r="W22" s="286">
        <v>14.6316856721</v>
      </c>
      <c r="X22" s="284">
        <v>1.7909999999999999</v>
      </c>
      <c r="Y22" s="284">
        <v>0.28299999999999997</v>
      </c>
      <c r="Z22" s="284">
        <v>4.8</v>
      </c>
      <c r="AA22" s="284">
        <v>70.52</v>
      </c>
      <c r="AB22" s="283">
        <v>1889.645</v>
      </c>
      <c r="AC22" s="284">
        <v>352.29561000000001</v>
      </c>
      <c r="AD22" s="284">
        <v>6.1760299999999999</v>
      </c>
      <c r="AE22" s="284">
        <v>57.878160000000001</v>
      </c>
      <c r="AF22" s="284">
        <v>-0.30791000000000002</v>
      </c>
      <c r="AG22" s="282">
        <v>151539236.90000001</v>
      </c>
      <c r="AH22" s="285">
        <v>1.1647078</v>
      </c>
      <c r="AI22" s="282">
        <v>379294.22665000003</v>
      </c>
      <c r="AJ22" s="285">
        <v>0.21198110000000001</v>
      </c>
      <c r="AK22" s="284">
        <v>114.10129999999999</v>
      </c>
      <c r="AL22" s="282" t="s">
        <v>411</v>
      </c>
      <c r="AM22" s="284">
        <v>65.767700000000005</v>
      </c>
    </row>
    <row r="23" spans="1:39" ht="24">
      <c r="A23" s="29" t="s">
        <v>475</v>
      </c>
      <c r="B23" s="29" t="s">
        <v>862</v>
      </c>
      <c r="C23" s="19">
        <v>0.26111111111111113</v>
      </c>
      <c r="E23" s="23">
        <v>30</v>
      </c>
      <c r="F23" s="20" t="s">
        <v>539</v>
      </c>
      <c r="G23" s="20">
        <v>1190</v>
      </c>
      <c r="H23" s="20">
        <v>988</v>
      </c>
      <c r="I23" s="21" t="s">
        <v>482</v>
      </c>
      <c r="J23" s="20" t="s">
        <v>631</v>
      </c>
      <c r="K23" s="20">
        <v>4</v>
      </c>
      <c r="L23" s="20">
        <v>180</v>
      </c>
      <c r="M23" s="116">
        <v>5891.451</v>
      </c>
      <c r="N23" s="83"/>
      <c r="O23" s="20">
        <v>252.2</v>
      </c>
      <c r="P23" s="20">
        <v>268.5</v>
      </c>
      <c r="S23" s="8"/>
      <c r="T23" s="8"/>
      <c r="U23" s="148"/>
      <c r="V23" s="148"/>
      <c r="W23" s="151"/>
      <c r="X23" s="149"/>
      <c r="Y23" s="149"/>
      <c r="Z23" s="149"/>
      <c r="AA23" s="150"/>
      <c r="AB23" s="153"/>
      <c r="AG23" s="157"/>
      <c r="AH23" s="45"/>
      <c r="AI23" s="156"/>
      <c r="AJ23" s="45"/>
      <c r="AK23" s="150"/>
      <c r="AM23" s="150"/>
    </row>
    <row r="24" spans="1:39">
      <c r="A24" s="29" t="s">
        <v>863</v>
      </c>
      <c r="B24" s="29" t="s">
        <v>669</v>
      </c>
      <c r="C24" s="19">
        <v>0.2638888888888889</v>
      </c>
      <c r="E24" s="23">
        <v>300</v>
      </c>
      <c r="F24" s="20" t="s">
        <v>539</v>
      </c>
      <c r="G24" s="20">
        <v>1190</v>
      </c>
      <c r="H24" s="20">
        <v>1092</v>
      </c>
      <c r="I24" s="59" t="s">
        <v>545</v>
      </c>
      <c r="J24" s="20" t="s">
        <v>668</v>
      </c>
      <c r="K24" s="20">
        <v>4</v>
      </c>
      <c r="L24" s="20">
        <v>180</v>
      </c>
      <c r="M24" s="115">
        <v>5889.9508999999998</v>
      </c>
      <c r="N24" s="83"/>
      <c r="S24" s="287">
        <v>172.06402</v>
      </c>
      <c r="T24" s="287">
        <v>-1.9439599999999999</v>
      </c>
      <c r="U24" s="284">
        <v>244.20400000000001</v>
      </c>
      <c r="V24" s="284">
        <v>31.7654</v>
      </c>
      <c r="W24" s="286">
        <v>14.815520940800001</v>
      </c>
      <c r="X24" s="284">
        <v>1.893</v>
      </c>
      <c r="Y24" s="284">
        <v>0.29899999999999999</v>
      </c>
      <c r="Z24" s="284">
        <v>4.8</v>
      </c>
      <c r="AA24" s="284">
        <v>70.575000000000003</v>
      </c>
      <c r="AB24" s="283">
        <v>1888.9290000000001</v>
      </c>
      <c r="AC24" s="284">
        <v>352.27282000000002</v>
      </c>
      <c r="AD24" s="284">
        <v>6.1785500000000004</v>
      </c>
      <c r="AE24" s="284">
        <v>57.784970000000001</v>
      </c>
      <c r="AF24" s="284">
        <v>-0.30810999999999999</v>
      </c>
      <c r="AG24" s="282">
        <v>151540005.40000001</v>
      </c>
      <c r="AH24" s="285">
        <v>1.164042</v>
      </c>
      <c r="AI24" s="282">
        <v>379438.07032</v>
      </c>
      <c r="AJ24" s="285">
        <v>0.22376380000000001</v>
      </c>
      <c r="AK24" s="284">
        <v>114.1711</v>
      </c>
      <c r="AL24" s="282" t="s">
        <v>411</v>
      </c>
      <c r="AM24" s="284">
        <v>65.697999999999993</v>
      </c>
    </row>
    <row r="25" spans="1:39">
      <c r="A25" s="29" t="s">
        <v>863</v>
      </c>
      <c r="B25" s="29" t="s">
        <v>670</v>
      </c>
      <c r="C25" s="19">
        <v>0.27013888888888887</v>
      </c>
      <c r="E25" s="23">
        <v>300</v>
      </c>
      <c r="F25" s="20" t="s">
        <v>539</v>
      </c>
      <c r="G25" s="20">
        <v>1190</v>
      </c>
      <c r="H25" s="20">
        <v>1092</v>
      </c>
      <c r="I25" s="59" t="s">
        <v>664</v>
      </c>
      <c r="J25" s="20" t="s">
        <v>668</v>
      </c>
      <c r="K25" s="20">
        <v>4</v>
      </c>
      <c r="L25" s="20">
        <v>180</v>
      </c>
      <c r="M25" s="115">
        <v>5889.9508999999998</v>
      </c>
      <c r="N25" s="83"/>
      <c r="S25" s="287">
        <v>172.12200000000001</v>
      </c>
      <c r="T25" s="287">
        <v>-1.9718</v>
      </c>
      <c r="U25" s="284">
        <v>245.81440000000001</v>
      </c>
      <c r="V25" s="284">
        <v>30.057200000000002</v>
      </c>
      <c r="W25" s="286">
        <v>14.965931615300001</v>
      </c>
      <c r="X25" s="284">
        <v>1.9890000000000001</v>
      </c>
      <c r="Y25" s="284">
        <v>0.315</v>
      </c>
      <c r="Z25" s="284">
        <v>4.8</v>
      </c>
      <c r="AA25" s="284">
        <v>70.622</v>
      </c>
      <c r="AB25" s="283">
        <v>1888.3150000000001</v>
      </c>
      <c r="AC25" s="284">
        <v>352.25511</v>
      </c>
      <c r="AD25" s="284">
        <v>6.1801399999999997</v>
      </c>
      <c r="AE25" s="284">
        <v>57.70872</v>
      </c>
      <c r="AF25" s="284">
        <v>-0.30826999999999999</v>
      </c>
      <c r="AG25" s="282">
        <v>151540633.80000001</v>
      </c>
      <c r="AH25" s="285">
        <v>1.1634955</v>
      </c>
      <c r="AI25" s="282">
        <v>379561.40641</v>
      </c>
      <c r="AJ25" s="285">
        <v>0.2329223</v>
      </c>
      <c r="AK25" s="284">
        <v>114.2291</v>
      </c>
      <c r="AL25" s="282" t="s">
        <v>411</v>
      </c>
      <c r="AM25" s="284">
        <v>65.64</v>
      </c>
    </row>
    <row r="26" spans="1:39">
      <c r="A26" s="29" t="s">
        <v>546</v>
      </c>
      <c r="B26" s="29" t="s">
        <v>366</v>
      </c>
      <c r="C26" s="19">
        <v>0.27430555555555552</v>
      </c>
      <c r="E26" s="23">
        <v>300</v>
      </c>
      <c r="F26" s="20" t="s">
        <v>539</v>
      </c>
      <c r="G26" s="20">
        <v>1190</v>
      </c>
      <c r="H26" s="20">
        <v>1100</v>
      </c>
      <c r="I26" s="59" t="s">
        <v>547</v>
      </c>
      <c r="J26" s="20" t="s">
        <v>668</v>
      </c>
      <c r="K26" s="20">
        <v>4</v>
      </c>
      <c r="L26" s="20">
        <v>180</v>
      </c>
      <c r="M26" s="115">
        <v>5889.9508999999998</v>
      </c>
      <c r="N26" s="83"/>
      <c r="S26" s="8"/>
      <c r="T26" s="8"/>
      <c r="U26" s="148"/>
      <c r="V26" s="148"/>
      <c r="W26" s="151"/>
      <c r="X26" s="149"/>
      <c r="Y26" s="149"/>
      <c r="Z26" s="149"/>
      <c r="AA26" s="150"/>
      <c r="AB26" s="153"/>
      <c r="AG26" s="157"/>
      <c r="AH26" s="45"/>
      <c r="AI26" s="156"/>
      <c r="AJ26" s="45"/>
      <c r="AK26" s="150"/>
      <c r="AM26" s="150"/>
    </row>
    <row r="27" spans="1:39" ht="24">
      <c r="A27" s="29" t="s">
        <v>531</v>
      </c>
      <c r="B27" s="29" t="s">
        <v>548</v>
      </c>
      <c r="C27" s="19">
        <v>0.29097222222222224</v>
      </c>
      <c r="D27" s="19">
        <v>0</v>
      </c>
      <c r="E27" s="23">
        <v>10</v>
      </c>
      <c r="F27" s="20" t="s">
        <v>541</v>
      </c>
      <c r="G27" s="20">
        <v>870</v>
      </c>
      <c r="H27" s="20">
        <v>772</v>
      </c>
      <c r="I27" s="59" t="s">
        <v>738</v>
      </c>
      <c r="J27" s="20" t="s">
        <v>668</v>
      </c>
      <c r="K27" s="20">
        <v>4</v>
      </c>
      <c r="L27" s="20">
        <v>180</v>
      </c>
      <c r="M27" s="116">
        <v>7698.9647000000004</v>
      </c>
      <c r="N27" s="83" t="s">
        <v>739</v>
      </c>
      <c r="O27" s="20">
        <v>253</v>
      </c>
      <c r="P27" s="20">
        <v>269.3</v>
      </c>
      <c r="S27" s="8"/>
      <c r="T27" s="8"/>
      <c r="U27" s="148"/>
      <c r="V27" s="148"/>
      <c r="W27" s="151"/>
      <c r="X27" s="149"/>
      <c r="Y27" s="149"/>
      <c r="Z27" s="149"/>
      <c r="AA27" s="150"/>
      <c r="AB27" s="153"/>
      <c r="AG27" s="157"/>
      <c r="AH27" s="45"/>
      <c r="AI27" s="156"/>
      <c r="AJ27" s="45"/>
      <c r="AK27" s="150"/>
      <c r="AM27" s="150"/>
    </row>
    <row r="28" spans="1:39">
      <c r="A28" s="29" t="s">
        <v>543</v>
      </c>
      <c r="B28" s="29" t="s">
        <v>682</v>
      </c>
      <c r="C28" s="19">
        <v>0.2951388888888889</v>
      </c>
      <c r="E28" s="23">
        <v>300</v>
      </c>
      <c r="F28" s="20" t="s">
        <v>541</v>
      </c>
      <c r="G28" s="20">
        <v>870</v>
      </c>
      <c r="H28" s="20">
        <v>772</v>
      </c>
      <c r="I28" s="59" t="s">
        <v>545</v>
      </c>
      <c r="J28" s="20" t="s">
        <v>668</v>
      </c>
      <c r="K28" s="20">
        <v>4</v>
      </c>
      <c r="L28" s="20">
        <v>180</v>
      </c>
      <c r="M28" s="116">
        <v>7698.9647000000004</v>
      </c>
      <c r="N28" s="83"/>
      <c r="S28" s="287">
        <v>172.36382</v>
      </c>
      <c r="T28" s="287">
        <v>-2.0827</v>
      </c>
      <c r="U28" s="284">
        <v>251.72149999999999</v>
      </c>
      <c r="V28" s="284">
        <v>23.043700000000001</v>
      </c>
      <c r="W28" s="286">
        <v>15.5675743131</v>
      </c>
      <c r="X28" s="284">
        <v>2.5369999999999999</v>
      </c>
      <c r="Y28" s="284">
        <v>0.40100000000000002</v>
      </c>
      <c r="Z28" s="284">
        <v>4.8</v>
      </c>
      <c r="AA28" s="284">
        <v>70.813000000000002</v>
      </c>
      <c r="AB28" s="283">
        <v>1885.6369999999999</v>
      </c>
      <c r="AC28" s="284">
        <v>352.19315</v>
      </c>
      <c r="AD28" s="284">
        <v>6.1819499999999996</v>
      </c>
      <c r="AE28" s="284">
        <v>57.403739999999999</v>
      </c>
      <c r="AF28" s="284">
        <v>-0.30892999999999998</v>
      </c>
      <c r="AG28" s="282">
        <v>151543144.59999999</v>
      </c>
      <c r="AH28" s="285">
        <v>1.1612929999999999</v>
      </c>
      <c r="AI28" s="282">
        <v>380100.52442999999</v>
      </c>
      <c r="AJ28" s="285">
        <v>0.26495960000000002</v>
      </c>
      <c r="AK28" s="284">
        <v>114.47020000000001</v>
      </c>
      <c r="AL28" s="282" t="s">
        <v>411</v>
      </c>
      <c r="AM28" s="284">
        <v>65.398899999999998</v>
      </c>
    </row>
    <row r="29" spans="1:39">
      <c r="A29" s="29" t="s">
        <v>543</v>
      </c>
      <c r="B29" s="29" t="s">
        <v>683</v>
      </c>
      <c r="C29" s="19">
        <v>0.3</v>
      </c>
      <c r="E29" s="23">
        <v>300</v>
      </c>
      <c r="F29" s="20" t="s">
        <v>541</v>
      </c>
      <c r="G29" s="20">
        <v>870</v>
      </c>
      <c r="H29" s="20">
        <v>772</v>
      </c>
      <c r="I29" s="59" t="s">
        <v>545</v>
      </c>
      <c r="J29" s="20" t="s">
        <v>668</v>
      </c>
      <c r="K29" s="20">
        <v>4</v>
      </c>
      <c r="L29" s="20">
        <v>180</v>
      </c>
      <c r="M29" s="116">
        <v>7698.9647000000004</v>
      </c>
      <c r="N29" s="83"/>
      <c r="S29" s="287">
        <v>172.41276999999999</v>
      </c>
      <c r="T29" s="287">
        <v>-2.1041799999999999</v>
      </c>
      <c r="U29" s="284">
        <v>252.78700000000001</v>
      </c>
      <c r="V29" s="284">
        <v>21.6526</v>
      </c>
      <c r="W29" s="286">
        <v>15.6845603932</v>
      </c>
      <c r="X29" s="284">
        <v>2.6890000000000001</v>
      </c>
      <c r="Y29" s="284">
        <v>0.42499999999999999</v>
      </c>
      <c r="Z29" s="284">
        <v>4.8</v>
      </c>
      <c r="AA29" s="284">
        <v>70.852000000000004</v>
      </c>
      <c r="AB29" s="283">
        <v>1885.079</v>
      </c>
      <c r="AC29" s="284">
        <v>352.18283000000002</v>
      </c>
      <c r="AD29" s="284">
        <v>6.1814299999999998</v>
      </c>
      <c r="AE29" s="284">
        <v>57.344439999999999</v>
      </c>
      <c r="AF29" s="284">
        <v>-0.30906</v>
      </c>
      <c r="AG29" s="282">
        <v>151543632.19999999</v>
      </c>
      <c r="AH29" s="285">
        <v>1.1608617000000001</v>
      </c>
      <c r="AI29" s="282">
        <v>380212.94829999999</v>
      </c>
      <c r="AJ29" s="285">
        <v>0.2702946</v>
      </c>
      <c r="AK29" s="284">
        <v>114.5189</v>
      </c>
      <c r="AL29" s="282" t="s">
        <v>411</v>
      </c>
      <c r="AM29" s="284">
        <v>65.350300000000004</v>
      </c>
    </row>
    <row r="30" spans="1:39">
      <c r="A30" s="29" t="s">
        <v>546</v>
      </c>
      <c r="B30" s="29" t="s">
        <v>520</v>
      </c>
      <c r="C30" s="19">
        <v>0.30555555555555552</v>
      </c>
      <c r="E30" s="23">
        <v>300</v>
      </c>
      <c r="F30" s="20" t="s">
        <v>541</v>
      </c>
      <c r="G30" s="20">
        <v>870</v>
      </c>
      <c r="H30" s="20">
        <v>772</v>
      </c>
      <c r="I30" s="59" t="s">
        <v>547</v>
      </c>
      <c r="J30" s="20" t="s">
        <v>668</v>
      </c>
      <c r="K30" s="20">
        <v>4</v>
      </c>
      <c r="L30" s="20">
        <v>180</v>
      </c>
      <c r="M30" s="116">
        <v>7698.9647000000004</v>
      </c>
      <c r="N30" s="83" t="s">
        <v>740</v>
      </c>
      <c r="U30" s="147"/>
      <c r="V30" s="147"/>
      <c r="W30" s="152"/>
      <c r="AG30" s="157"/>
      <c r="AH30" s="45"/>
      <c r="AI30" s="156"/>
      <c r="AJ30" s="45"/>
      <c r="AK30" s="150"/>
      <c r="AM30" s="150"/>
    </row>
    <row r="31" spans="1:39">
      <c r="A31" s="29" t="s">
        <v>744</v>
      </c>
      <c r="B31" s="29" t="s">
        <v>283</v>
      </c>
      <c r="C31" s="19">
        <v>0.31388888888888888</v>
      </c>
      <c r="D31" s="19">
        <v>0</v>
      </c>
      <c r="E31" s="20">
        <v>0</v>
      </c>
      <c r="F31" s="20" t="s">
        <v>541</v>
      </c>
      <c r="I31" s="59" t="s">
        <v>742</v>
      </c>
      <c r="J31" s="20" t="s">
        <v>320</v>
      </c>
      <c r="K31" s="20">
        <v>4</v>
      </c>
      <c r="L31" s="20">
        <v>180</v>
      </c>
      <c r="M31" s="117"/>
      <c r="U31" s="147"/>
      <c r="V31" s="147"/>
      <c r="W31" s="152"/>
      <c r="AG31" s="157"/>
      <c r="AH31" s="45"/>
      <c r="AI31" s="156"/>
      <c r="AJ31" s="45"/>
      <c r="AK31" s="150"/>
      <c r="AM31" s="153"/>
    </row>
    <row r="32" spans="1:39">
      <c r="A32" s="29" t="s">
        <v>743</v>
      </c>
      <c r="B32" s="29" t="s">
        <v>745</v>
      </c>
      <c r="C32" s="19">
        <v>0.31666666666666665</v>
      </c>
      <c r="D32" s="19">
        <v>0</v>
      </c>
      <c r="E32" s="23">
        <v>300</v>
      </c>
      <c r="F32" s="20" t="s">
        <v>541</v>
      </c>
      <c r="I32" s="59" t="s">
        <v>746</v>
      </c>
      <c r="J32" s="20" t="s">
        <v>743</v>
      </c>
      <c r="K32" s="20">
        <v>4</v>
      </c>
      <c r="L32" s="20">
        <v>180</v>
      </c>
      <c r="M32" s="117"/>
      <c r="U32" s="147"/>
      <c r="V32" s="147"/>
      <c r="W32" s="152"/>
      <c r="AG32" s="157"/>
      <c r="AH32" s="45"/>
      <c r="AI32" s="156"/>
      <c r="AJ32" s="45"/>
      <c r="AK32" s="150"/>
      <c r="AM32" s="153"/>
    </row>
    <row r="33" spans="1:36">
      <c r="A33" s="29"/>
      <c r="B33" s="29"/>
      <c r="C33" s="19"/>
      <c r="E33" s="23"/>
      <c r="F33" s="20"/>
      <c r="I33" s="59"/>
      <c r="N33" s="83"/>
      <c r="AG33" s="157"/>
      <c r="AJ33" s="45"/>
    </row>
    <row r="36" spans="1:36">
      <c r="A36" s="3" t="s">
        <v>633</v>
      </c>
      <c r="B36" s="24" t="s">
        <v>634</v>
      </c>
      <c r="C36" s="25">
        <v>5888.5839999999998</v>
      </c>
      <c r="D36" s="58"/>
      <c r="E36" s="26"/>
      <c r="F36" s="26" t="s">
        <v>635</v>
      </c>
      <c r="G36" s="88" t="s">
        <v>636</v>
      </c>
      <c r="H36" s="88" t="s">
        <v>637</v>
      </c>
      <c r="I36" s="26" t="s">
        <v>639</v>
      </c>
      <c r="J36" s="88" t="s">
        <v>640</v>
      </c>
      <c r="K36" s="88" t="s">
        <v>641</v>
      </c>
    </row>
    <row r="37" spans="1:36">
      <c r="A37" s="2"/>
      <c r="B37" s="24" t="s">
        <v>638</v>
      </c>
      <c r="C37" s="25">
        <v>5889.9508999999998</v>
      </c>
      <c r="D37" s="58"/>
      <c r="E37" s="26"/>
      <c r="F37" s="26" t="s">
        <v>277</v>
      </c>
      <c r="G37" s="88" t="s">
        <v>279</v>
      </c>
      <c r="H37" s="88" t="s">
        <v>280</v>
      </c>
      <c r="I37" s="26" t="s">
        <v>646</v>
      </c>
      <c r="J37" s="88" t="s">
        <v>647</v>
      </c>
      <c r="K37" s="88" t="s">
        <v>454</v>
      </c>
    </row>
    <row r="38" spans="1:36">
      <c r="A38" s="2"/>
      <c r="B38" s="24" t="s">
        <v>321</v>
      </c>
      <c r="C38" s="25">
        <v>5891.451</v>
      </c>
      <c r="D38" s="58"/>
      <c r="E38" s="26"/>
      <c r="F38" s="88" t="s">
        <v>472</v>
      </c>
      <c r="G38" s="88" t="s">
        <v>474</v>
      </c>
      <c r="H38" s="88" t="s">
        <v>473</v>
      </c>
      <c r="I38" s="26" t="s">
        <v>275</v>
      </c>
      <c r="J38" s="88" t="s">
        <v>455</v>
      </c>
      <c r="K38" s="88" t="s">
        <v>456</v>
      </c>
    </row>
    <row r="39" spans="1:36">
      <c r="A39" s="2"/>
      <c r="B39" s="24" t="s">
        <v>322</v>
      </c>
      <c r="C39" s="114">
        <v>7647.38</v>
      </c>
      <c r="D39" s="58"/>
      <c r="E39" s="26"/>
      <c r="F39" s="26" t="s">
        <v>643</v>
      </c>
      <c r="G39" s="88" t="s">
        <v>644</v>
      </c>
      <c r="H39" s="88" t="s">
        <v>645</v>
      </c>
      <c r="I39" s="26" t="s">
        <v>324</v>
      </c>
      <c r="J39" s="88" t="s">
        <v>452</v>
      </c>
      <c r="K39" s="88" t="s">
        <v>453</v>
      </c>
      <c r="N39" s="113"/>
    </row>
    <row r="40" spans="1:36">
      <c r="A40" s="2"/>
      <c r="B40" s="24" t="s">
        <v>323</v>
      </c>
      <c r="C40" s="25">
        <v>7698.9647000000004</v>
      </c>
      <c r="D40" s="58"/>
      <c r="E40" s="26"/>
      <c r="F40" s="26" t="s">
        <v>278</v>
      </c>
      <c r="G40" s="88" t="s">
        <v>281</v>
      </c>
      <c r="H40" s="88" t="s">
        <v>282</v>
      </c>
      <c r="I40" s="26" t="s">
        <v>284</v>
      </c>
      <c r="J40" s="88" t="s">
        <v>285</v>
      </c>
      <c r="K40" s="88" t="s">
        <v>286</v>
      </c>
      <c r="N40" s="113"/>
    </row>
    <row r="41" spans="1:36">
      <c r="A41" s="2"/>
      <c r="B41" s="27"/>
      <c r="C41" s="26"/>
      <c r="D41" s="58"/>
      <c r="E41" s="26"/>
      <c r="G41"/>
      <c r="H41"/>
      <c r="K41" s="1"/>
      <c r="N41"/>
    </row>
    <row r="42" spans="1:36">
      <c r="A42" s="2"/>
      <c r="B42" s="24" t="s">
        <v>574</v>
      </c>
      <c r="C42" s="439" t="s">
        <v>649</v>
      </c>
      <c r="D42" s="439"/>
      <c r="E42" s="26" t="s">
        <v>287</v>
      </c>
      <c r="G42"/>
      <c r="H42"/>
      <c r="K42" s="1"/>
      <c r="N42"/>
    </row>
    <row r="43" spans="1:36">
      <c r="A43" s="2"/>
      <c r="B43" s="24" t="s">
        <v>575</v>
      </c>
      <c r="C43" s="439" t="s">
        <v>650</v>
      </c>
      <c r="D43" s="439"/>
      <c r="E43" s="8"/>
      <c r="G43"/>
      <c r="H43"/>
      <c r="K43" s="1"/>
      <c r="N43"/>
    </row>
    <row r="44" spans="1:36">
      <c r="A44" s="2"/>
      <c r="B44" s="24" t="s">
        <v>576</v>
      </c>
      <c r="C44" s="439" t="s">
        <v>816</v>
      </c>
      <c r="D44" s="439"/>
      <c r="E44" s="8"/>
      <c r="G44"/>
      <c r="H44"/>
      <c r="K44" s="1"/>
      <c r="N44"/>
    </row>
    <row r="45" spans="1:36">
      <c r="A45" s="2"/>
      <c r="B45" s="24" t="s">
        <v>577</v>
      </c>
      <c r="C45" s="439" t="s">
        <v>817</v>
      </c>
      <c r="D45" s="439"/>
      <c r="E45" s="8"/>
      <c r="F45" s="1"/>
      <c r="L45" t="s">
        <v>750</v>
      </c>
    </row>
    <row r="46" spans="1:36">
      <c r="A46" s="2"/>
      <c r="B46" s="2"/>
      <c r="C46" s="1"/>
      <c r="D46" s="44"/>
      <c r="E46" s="8"/>
      <c r="F46" s="1"/>
    </row>
    <row r="47" spans="1:36">
      <c r="A47" s="2"/>
      <c r="B47" s="3" t="s">
        <v>818</v>
      </c>
      <c r="C47" s="6" t="s">
        <v>819</v>
      </c>
      <c r="D47" s="49" t="s">
        <v>820</v>
      </c>
      <c r="E47" s="8"/>
      <c r="F47" s="1"/>
    </row>
    <row r="48" spans="1:36">
      <c r="A48" s="2"/>
      <c r="B48" s="3"/>
      <c r="C48" s="6" t="s">
        <v>821</v>
      </c>
      <c r="D48" s="49" t="s">
        <v>822</v>
      </c>
      <c r="E48" s="8"/>
      <c r="F48" s="1"/>
    </row>
    <row r="49" spans="1:10">
      <c r="A49" s="2"/>
      <c r="B49" s="2"/>
      <c r="C49" s="1"/>
      <c r="D49" s="44"/>
      <c r="E49" s="8"/>
      <c r="F49" s="1"/>
      <c r="G49" s="129" t="s">
        <v>376</v>
      </c>
      <c r="H49" s="129" t="s">
        <v>377</v>
      </c>
      <c r="I49" s="128" t="s">
        <v>378</v>
      </c>
      <c r="J49" s="5" t="s">
        <v>379</v>
      </c>
    </row>
    <row r="50" spans="1:10">
      <c r="A50" s="2"/>
      <c r="B50" s="3" t="s">
        <v>676</v>
      </c>
      <c r="C50" s="6">
        <v>1</v>
      </c>
      <c r="D50" s="427" t="s">
        <v>677</v>
      </c>
      <c r="E50" s="427"/>
      <c r="F50" s="427"/>
      <c r="G50" s="130">
        <f>AVERAGE(O13,O14,O15,O23)</f>
        <v>252.25</v>
      </c>
      <c r="H50" s="130">
        <f>AVERAGE(P13,P14,P15,P23)</f>
        <v>268.67500000000001</v>
      </c>
      <c r="I50" s="131">
        <f>STDEV(O13,O14,O15,O23)</f>
        <v>5.7735026945847541E-2</v>
      </c>
      <c r="J50" s="131">
        <f>STDEV(P13,P14,P15,P23)</f>
        <v>0.15000000000517402</v>
      </c>
    </row>
    <row r="51" spans="1:10">
      <c r="A51" s="2"/>
      <c r="B51" s="28"/>
      <c r="C51" s="3"/>
      <c r="D51" s="435" t="s">
        <v>466</v>
      </c>
      <c r="E51" s="436"/>
      <c r="F51" s="436"/>
      <c r="G51" s="130"/>
      <c r="H51" s="130"/>
      <c r="I51" s="132"/>
      <c r="J51" s="132"/>
    </row>
    <row r="52" spans="1:10">
      <c r="A52" s="2"/>
      <c r="B52" s="2"/>
      <c r="C52" s="71">
        <v>2</v>
      </c>
      <c r="D52" s="427" t="s">
        <v>724</v>
      </c>
      <c r="E52" s="427"/>
      <c r="F52" s="427"/>
      <c r="G52" s="130"/>
      <c r="H52" s="130"/>
      <c r="I52" s="132"/>
      <c r="J52" s="132"/>
    </row>
    <row r="53" spans="1:10">
      <c r="A53" s="2"/>
      <c r="B53" s="2"/>
      <c r="C53" s="3"/>
      <c r="D53" s="435" t="s">
        <v>725</v>
      </c>
      <c r="E53" s="436"/>
      <c r="F53" s="436"/>
      <c r="G53" s="130"/>
      <c r="H53" s="130"/>
      <c r="I53" s="132"/>
      <c r="J53" s="132"/>
    </row>
    <row r="54" spans="1:10">
      <c r="A54" s="2"/>
      <c r="C54" s="6">
        <v>3</v>
      </c>
      <c r="D54" s="437" t="s">
        <v>535</v>
      </c>
      <c r="E54" s="437"/>
      <c r="F54" s="437"/>
      <c r="G54" s="130"/>
      <c r="H54" s="130"/>
      <c r="I54" s="131"/>
      <c r="J54" s="132"/>
    </row>
    <row r="55" spans="1:10">
      <c r="A55" s="2"/>
      <c r="C55" s="5"/>
      <c r="D55" s="434" t="s">
        <v>536</v>
      </c>
      <c r="E55" s="434"/>
      <c r="F55" s="434"/>
      <c r="G55" s="130"/>
      <c r="H55" s="130"/>
      <c r="I55" s="132"/>
      <c r="J55" s="132"/>
    </row>
    <row r="56" spans="1:10">
      <c r="A56" s="2"/>
      <c r="C56" s="6">
        <v>4</v>
      </c>
      <c r="D56" s="437" t="s">
        <v>537</v>
      </c>
      <c r="E56" s="437"/>
      <c r="F56" s="437"/>
      <c r="G56" s="130">
        <v>253</v>
      </c>
      <c r="H56" s="130">
        <v>269.3</v>
      </c>
      <c r="I56" s="131">
        <v>0</v>
      </c>
      <c r="J56" s="131">
        <v>0</v>
      </c>
    </row>
    <row r="57" spans="1:10">
      <c r="A57" s="2"/>
      <c r="D57" s="434" t="s">
        <v>538</v>
      </c>
      <c r="E57" s="434"/>
      <c r="F57" s="434"/>
    </row>
    <row r="58" spans="1:10">
      <c r="A58" s="2"/>
      <c r="C58" s="1"/>
      <c r="D58" s="44"/>
      <c r="E58" s="1"/>
      <c r="F58" s="1"/>
    </row>
    <row r="65" spans="1:3">
      <c r="A65" t="s">
        <v>325</v>
      </c>
      <c r="B65" t="s">
        <v>326</v>
      </c>
      <c r="C65" t="s">
        <v>327</v>
      </c>
    </row>
    <row r="66" spans="1:3">
      <c r="A66" t="s">
        <v>328</v>
      </c>
      <c r="B66">
        <v>96</v>
      </c>
      <c r="C66" s="43">
        <v>0.19791666666666666</v>
      </c>
    </row>
    <row r="67" spans="1:3">
      <c r="A67" t="s">
        <v>329</v>
      </c>
      <c r="B67">
        <v>96.3</v>
      </c>
      <c r="C67" s="43">
        <v>0.26111111111111113</v>
      </c>
    </row>
  </sheetData>
  <sheetCalcPr fullCalcOnLoad="1"/>
  <mergeCells count="27">
    <mergeCell ref="AC11:AD11"/>
    <mergeCell ref="AE11:AF11"/>
    <mergeCell ref="D57:F57"/>
    <mergeCell ref="D51:F51"/>
    <mergeCell ref="D52:F52"/>
    <mergeCell ref="D53:F53"/>
    <mergeCell ref="D54:F54"/>
    <mergeCell ref="D55:F55"/>
    <mergeCell ref="D56:F56"/>
    <mergeCell ref="Q11:R11"/>
    <mergeCell ref="O11:P11"/>
    <mergeCell ref="C42:D42"/>
    <mergeCell ref="C45:D45"/>
    <mergeCell ref="D50:F50"/>
    <mergeCell ref="C43:D43"/>
    <mergeCell ref="C44:D44"/>
    <mergeCell ref="A1:H1"/>
    <mergeCell ref="A3:E3"/>
    <mergeCell ref="F3:I3"/>
    <mergeCell ref="F4:I4"/>
    <mergeCell ref="G11:H11"/>
    <mergeCell ref="A5:E5"/>
    <mergeCell ref="F5:I5"/>
    <mergeCell ref="F7:I7"/>
    <mergeCell ref="F8:I8"/>
    <mergeCell ref="F6:I6"/>
    <mergeCell ref="F9:I9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5"/>
  <sheetViews>
    <sheetView tabSelected="1" topLeftCell="J8" workbookViewId="0">
      <selection activeCell="O27" sqref="O27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29"/>
    </row>
    <row r="4" spans="1:39">
      <c r="A4" s="3" t="s">
        <v>174</v>
      </c>
      <c r="B4" s="3"/>
      <c r="C4" s="6"/>
      <c r="D4" s="49"/>
      <c r="E4" s="6"/>
      <c r="F4" s="428" t="s">
        <v>507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175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/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529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48">
      <c r="A12" s="60" t="s">
        <v>856</v>
      </c>
      <c r="B12" s="61" t="s">
        <v>460</v>
      </c>
      <c r="C12" s="54">
        <v>0.31736111111111115</v>
      </c>
      <c r="D12" s="54"/>
      <c r="E12" s="55">
        <v>10</v>
      </c>
      <c r="F12" s="23" t="s">
        <v>539</v>
      </c>
      <c r="G12" s="55">
        <v>1190</v>
      </c>
      <c r="H12" s="55">
        <v>1092</v>
      </c>
      <c r="I12" s="84" t="s">
        <v>459</v>
      </c>
      <c r="J12" s="63" t="s">
        <v>631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475</v>
      </c>
      <c r="B13" s="29" t="s">
        <v>857</v>
      </c>
      <c r="C13" s="19">
        <v>0.33333333333333331</v>
      </c>
      <c r="D13" s="54"/>
      <c r="E13" s="23">
        <v>30</v>
      </c>
      <c r="F13" s="23" t="s">
        <v>539</v>
      </c>
      <c r="G13" s="20">
        <v>1190</v>
      </c>
      <c r="H13" s="55">
        <v>986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 t="s">
        <v>176</v>
      </c>
      <c r="O13" s="20">
        <v>252.4</v>
      </c>
      <c r="P13" s="20">
        <v>268.2</v>
      </c>
      <c r="Q13" s="20"/>
      <c r="R13" s="20"/>
    </row>
    <row r="14" spans="1:39" ht="24">
      <c r="A14" s="64" t="s">
        <v>475</v>
      </c>
      <c r="B14" s="29" t="s">
        <v>462</v>
      </c>
      <c r="C14" s="19">
        <v>0.34791666666666665</v>
      </c>
      <c r="D14" s="54"/>
      <c r="E14" s="23">
        <v>30</v>
      </c>
      <c r="F14" s="20" t="s">
        <v>540</v>
      </c>
      <c r="G14" s="20">
        <v>880</v>
      </c>
      <c r="H14" s="55">
        <v>856</v>
      </c>
      <c r="I14" s="21" t="s">
        <v>482</v>
      </c>
      <c r="J14" s="70" t="s">
        <v>631</v>
      </c>
      <c r="K14" s="38">
        <v>4</v>
      </c>
      <c r="L14" s="38">
        <v>180</v>
      </c>
      <c r="M14" s="86">
        <v>7647.38</v>
      </c>
      <c r="N14" s="62"/>
      <c r="O14" s="20">
        <v>253</v>
      </c>
      <c r="P14" s="20">
        <v>268.60000000000002</v>
      </c>
      <c r="Q14" s="20"/>
      <c r="R14" s="20"/>
    </row>
    <row r="15" spans="1:39">
      <c r="A15" s="64" t="s">
        <v>700</v>
      </c>
      <c r="B15" s="61" t="s">
        <v>715</v>
      </c>
      <c r="C15" s="19">
        <v>0.3527777777777778</v>
      </c>
      <c r="D15" s="54"/>
      <c r="E15" s="23">
        <v>300</v>
      </c>
      <c r="F15" s="23" t="s">
        <v>539</v>
      </c>
      <c r="G15" s="20">
        <v>1190</v>
      </c>
      <c r="H15" s="55">
        <v>1092</v>
      </c>
      <c r="I15" s="62" t="s">
        <v>545</v>
      </c>
      <c r="J15" s="20" t="s">
        <v>668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341">
        <v>307.96908000000002</v>
      </c>
      <c r="T15" s="341">
        <v>-14.341760000000001</v>
      </c>
      <c r="U15" s="338">
        <v>129.8853</v>
      </c>
      <c r="V15" s="338">
        <v>26.806899999999999</v>
      </c>
      <c r="W15" s="340">
        <v>17.546088348800001</v>
      </c>
      <c r="X15" s="338">
        <v>2.2069999999999999</v>
      </c>
      <c r="Y15" s="338">
        <v>0.34899999999999998</v>
      </c>
      <c r="Z15" s="338">
        <v>4.68</v>
      </c>
      <c r="AA15" s="338">
        <v>75.938000000000002</v>
      </c>
      <c r="AB15" s="337">
        <v>1968.3340000000001</v>
      </c>
      <c r="AC15" s="338">
        <v>5.6473599999999999</v>
      </c>
      <c r="AD15" s="338">
        <v>-5.8873300000000004</v>
      </c>
      <c r="AE15" s="338">
        <v>307.01049</v>
      </c>
      <c r="AF15" s="338">
        <v>-0.60160999999999998</v>
      </c>
      <c r="AG15" s="336">
        <v>151819155.80000001</v>
      </c>
      <c r="AH15" s="339">
        <v>-0.52477600000000002</v>
      </c>
      <c r="AI15" s="336">
        <v>364131.20805999998</v>
      </c>
      <c r="AJ15" s="339">
        <v>-0.20867920000000001</v>
      </c>
      <c r="AK15" s="338">
        <v>121.1289</v>
      </c>
      <c r="AL15" s="336" t="s">
        <v>227</v>
      </c>
      <c r="AM15" s="338">
        <v>58.753599999999999</v>
      </c>
    </row>
    <row r="16" spans="1:39">
      <c r="A16" s="29" t="s">
        <v>702</v>
      </c>
      <c r="B16" s="29" t="s">
        <v>859</v>
      </c>
      <c r="C16" s="19">
        <v>0.35833333333333334</v>
      </c>
      <c r="D16" s="54"/>
      <c r="E16" s="23">
        <v>300</v>
      </c>
      <c r="F16" s="23" t="s">
        <v>539</v>
      </c>
      <c r="G16" s="20">
        <v>1190</v>
      </c>
      <c r="H16" s="95">
        <v>1092</v>
      </c>
      <c r="I16" s="59" t="s">
        <v>545</v>
      </c>
      <c r="J16" s="20" t="s">
        <v>668</v>
      </c>
      <c r="K16" s="95">
        <v>4</v>
      </c>
      <c r="L16" s="95">
        <v>180</v>
      </c>
      <c r="M16" s="115">
        <v>5889.9508999999998</v>
      </c>
      <c r="N16" s="62"/>
      <c r="O16" s="20"/>
      <c r="P16" s="20"/>
      <c r="Q16" s="20"/>
      <c r="R16" s="20"/>
      <c r="S16" s="341">
        <v>308.02719999999999</v>
      </c>
      <c r="T16" s="341">
        <v>-14.32579</v>
      </c>
      <c r="U16" s="338">
        <v>131.4633</v>
      </c>
      <c r="V16" s="338">
        <v>28.071999999999999</v>
      </c>
      <c r="W16" s="340">
        <v>17.679786739600001</v>
      </c>
      <c r="X16" s="338">
        <v>2.1160000000000001</v>
      </c>
      <c r="Y16" s="338">
        <v>0.33500000000000002</v>
      </c>
      <c r="Z16" s="338">
        <v>4.68</v>
      </c>
      <c r="AA16" s="338">
        <v>75.899000000000001</v>
      </c>
      <c r="AB16" s="337">
        <v>1968.8630000000001</v>
      </c>
      <c r="AC16" s="338">
        <v>5.6329799999999999</v>
      </c>
      <c r="AD16" s="338">
        <v>-5.8892300000000004</v>
      </c>
      <c r="AE16" s="338">
        <v>306.94272000000001</v>
      </c>
      <c r="AF16" s="338">
        <v>-0.60177999999999998</v>
      </c>
      <c r="AG16" s="336">
        <v>151818903.69999999</v>
      </c>
      <c r="AH16" s="339">
        <v>-0.52544179999999996</v>
      </c>
      <c r="AI16" s="336">
        <v>364033.19691</v>
      </c>
      <c r="AJ16" s="339">
        <v>-0.199685</v>
      </c>
      <c r="AK16" s="338">
        <v>121.0757</v>
      </c>
      <c r="AL16" s="336" t="s">
        <v>227</v>
      </c>
      <c r="AM16" s="338">
        <v>58.806699999999999</v>
      </c>
    </row>
    <row r="17" spans="1:39">
      <c r="A17" s="29" t="s">
        <v>702</v>
      </c>
      <c r="B17" s="29" t="s">
        <v>860</v>
      </c>
      <c r="C17" s="19">
        <v>0.3659722222222222</v>
      </c>
      <c r="D17" s="54"/>
      <c r="E17" s="23">
        <v>300</v>
      </c>
      <c r="F17" s="20" t="s">
        <v>541</v>
      </c>
      <c r="G17" s="20">
        <v>870</v>
      </c>
      <c r="H17" s="55">
        <v>770</v>
      </c>
      <c r="I17" s="59" t="s">
        <v>545</v>
      </c>
      <c r="J17" s="20" t="s">
        <v>668</v>
      </c>
      <c r="K17" s="95">
        <v>4</v>
      </c>
      <c r="L17" s="95">
        <v>180</v>
      </c>
      <c r="M17" s="116">
        <v>7698.9647000000004</v>
      </c>
      <c r="N17" s="62"/>
      <c r="O17" s="20"/>
      <c r="P17" s="20"/>
      <c r="Q17" s="20"/>
      <c r="R17" s="20"/>
      <c r="S17" s="341">
        <v>308.10595000000001</v>
      </c>
      <c r="T17" s="341">
        <v>-14.30349</v>
      </c>
      <c r="U17" s="338">
        <v>133.71469999999999</v>
      </c>
      <c r="V17" s="338">
        <v>29.762499999999999</v>
      </c>
      <c r="W17" s="340">
        <v>17.863622026800002</v>
      </c>
      <c r="X17" s="338">
        <v>2.0070000000000001</v>
      </c>
      <c r="Y17" s="338">
        <v>0.317</v>
      </c>
      <c r="Z17" s="338">
        <v>4.68</v>
      </c>
      <c r="AA17" s="338">
        <v>75.844999999999999</v>
      </c>
      <c r="AB17" s="337">
        <v>1969.5540000000001</v>
      </c>
      <c r="AC17" s="338">
        <v>5.6121999999999996</v>
      </c>
      <c r="AD17" s="338">
        <v>-5.8924200000000004</v>
      </c>
      <c r="AE17" s="338">
        <v>306.84953999999999</v>
      </c>
      <c r="AF17" s="338">
        <v>-0.60202</v>
      </c>
      <c r="AG17" s="336">
        <v>151818556.69999999</v>
      </c>
      <c r="AH17" s="339">
        <v>-0.52635489999999996</v>
      </c>
      <c r="AI17" s="336">
        <v>363905.62517999997</v>
      </c>
      <c r="AJ17" s="339">
        <v>-0.1868378</v>
      </c>
      <c r="AK17" s="338">
        <v>121.00360000000001</v>
      </c>
      <c r="AL17" s="336" t="s">
        <v>227</v>
      </c>
      <c r="AM17" s="338">
        <v>58.878700000000002</v>
      </c>
    </row>
    <row r="18" spans="1:39">
      <c r="A18" s="29" t="s">
        <v>700</v>
      </c>
      <c r="B18" s="29" t="s">
        <v>861</v>
      </c>
      <c r="C18" s="19">
        <v>0.37291666666666662</v>
      </c>
      <c r="D18" s="19"/>
      <c r="E18" s="23">
        <v>300</v>
      </c>
      <c r="F18" s="20" t="s">
        <v>541</v>
      </c>
      <c r="G18" s="20">
        <v>870</v>
      </c>
      <c r="H18" s="95">
        <v>770</v>
      </c>
      <c r="I18" s="59" t="s">
        <v>545</v>
      </c>
      <c r="J18" s="20" t="s">
        <v>668</v>
      </c>
      <c r="K18" s="95">
        <v>4</v>
      </c>
      <c r="L18" s="95">
        <v>180</v>
      </c>
      <c r="M18" s="116">
        <v>7698.9647000000004</v>
      </c>
      <c r="N18" s="29"/>
      <c r="O18" s="20"/>
      <c r="P18" s="20"/>
      <c r="Q18" s="20"/>
      <c r="R18" s="20"/>
      <c r="S18" s="341">
        <v>308.17642000000001</v>
      </c>
      <c r="T18" s="341">
        <v>-14.282859999999999</v>
      </c>
      <c r="U18" s="338">
        <v>135.84739999999999</v>
      </c>
      <c r="V18" s="338">
        <v>31.246099999999998</v>
      </c>
      <c r="W18" s="340">
        <v>18.030745015099999</v>
      </c>
      <c r="X18" s="338">
        <v>1.921</v>
      </c>
      <c r="Y18" s="338">
        <v>0.30399999999999999</v>
      </c>
      <c r="Z18" s="338">
        <v>4.68</v>
      </c>
      <c r="AA18" s="338">
        <v>75.796000000000006</v>
      </c>
      <c r="AB18" s="337">
        <v>1970.1410000000001</v>
      </c>
      <c r="AC18" s="338">
        <v>5.5923400000000001</v>
      </c>
      <c r="AD18" s="338">
        <v>-5.89588</v>
      </c>
      <c r="AE18" s="338">
        <v>306.76483000000002</v>
      </c>
      <c r="AF18" s="338">
        <v>-0.60224</v>
      </c>
      <c r="AG18" s="336">
        <v>151818240.59999999</v>
      </c>
      <c r="AH18" s="339">
        <v>-0.5271827</v>
      </c>
      <c r="AI18" s="336">
        <v>363797.15243999998</v>
      </c>
      <c r="AJ18" s="339">
        <v>-0.17469709999999999</v>
      </c>
      <c r="AK18" s="338">
        <v>120.93899999999999</v>
      </c>
      <c r="AL18" s="336" t="s">
        <v>227</v>
      </c>
      <c r="AM18" s="338">
        <v>58.943300000000001</v>
      </c>
    </row>
    <row r="19" spans="1:39">
      <c r="A19" s="29" t="s">
        <v>367</v>
      </c>
      <c r="B19" s="29" t="s">
        <v>465</v>
      </c>
      <c r="C19" s="19">
        <v>0.37777777777777777</v>
      </c>
      <c r="D19" s="19"/>
      <c r="E19" s="23">
        <v>300</v>
      </c>
      <c r="F19" s="20" t="s">
        <v>541</v>
      </c>
      <c r="G19" s="20">
        <v>870</v>
      </c>
      <c r="H19" s="95">
        <v>770</v>
      </c>
      <c r="I19" s="59" t="s">
        <v>545</v>
      </c>
      <c r="J19" s="20" t="s">
        <v>668</v>
      </c>
      <c r="K19" s="95">
        <v>4</v>
      </c>
      <c r="L19" s="95">
        <v>180</v>
      </c>
      <c r="M19" s="116">
        <v>7698.9647000000004</v>
      </c>
      <c r="N19" s="29"/>
      <c r="O19" s="20"/>
      <c r="P19" s="20"/>
      <c r="Q19" s="20"/>
      <c r="R19" s="20"/>
      <c r="S19" s="341">
        <v>308.22514999999999</v>
      </c>
      <c r="T19" s="341">
        <v>-14.26821</v>
      </c>
      <c r="U19" s="338">
        <v>137.39109999999999</v>
      </c>
      <c r="V19" s="338">
        <v>32.252099999999999</v>
      </c>
      <c r="W19" s="340">
        <v>18.1477311069</v>
      </c>
      <c r="X19" s="338">
        <v>1.8680000000000001</v>
      </c>
      <c r="Y19" s="338">
        <v>0.29499999999999998</v>
      </c>
      <c r="Z19" s="338">
        <v>4.68</v>
      </c>
      <c r="AA19" s="338">
        <v>75.763000000000005</v>
      </c>
      <c r="AB19" s="337">
        <v>1970.528</v>
      </c>
      <c r="AC19" s="338">
        <v>5.5779300000000003</v>
      </c>
      <c r="AD19" s="338">
        <v>-5.8986299999999998</v>
      </c>
      <c r="AE19" s="338">
        <v>306.70553999999998</v>
      </c>
      <c r="AF19" s="338">
        <v>-0.60240000000000005</v>
      </c>
      <c r="AG19" s="336">
        <v>151818019.09999999</v>
      </c>
      <c r="AH19" s="339">
        <v>-0.52776080000000003</v>
      </c>
      <c r="AI19" s="336">
        <v>363725.61576999997</v>
      </c>
      <c r="AJ19" s="339">
        <v>-0.16594900000000001</v>
      </c>
      <c r="AK19" s="338">
        <v>120.8943</v>
      </c>
      <c r="AL19" s="336" t="s">
        <v>227</v>
      </c>
      <c r="AM19" s="338">
        <v>58.988</v>
      </c>
    </row>
    <row r="20" spans="1:39">
      <c r="A20" s="29" t="s">
        <v>367</v>
      </c>
      <c r="B20" s="29" t="s">
        <v>544</v>
      </c>
      <c r="C20" s="19">
        <v>0.3840277777777778</v>
      </c>
      <c r="D20" s="19"/>
      <c r="E20" s="23">
        <v>300</v>
      </c>
      <c r="F20" s="20" t="s">
        <v>541</v>
      </c>
      <c r="G20" s="20">
        <v>870</v>
      </c>
      <c r="H20" s="95">
        <v>770</v>
      </c>
      <c r="I20" s="281" t="s">
        <v>736</v>
      </c>
      <c r="J20" s="20" t="s">
        <v>668</v>
      </c>
      <c r="K20" s="95">
        <v>4</v>
      </c>
      <c r="L20" s="95">
        <v>180</v>
      </c>
      <c r="M20" s="116">
        <v>7698.9647000000004</v>
      </c>
      <c r="N20" s="29"/>
      <c r="O20" s="20"/>
      <c r="P20" s="20"/>
      <c r="Q20" s="20"/>
      <c r="R20" s="20"/>
      <c r="S20" s="341">
        <v>308.28710999999998</v>
      </c>
      <c r="T20" s="341">
        <v>-14.24912</v>
      </c>
      <c r="U20" s="338">
        <v>139.43950000000001</v>
      </c>
      <c r="V20" s="338">
        <v>33.503399999999999</v>
      </c>
      <c r="W20" s="340">
        <v>18.298141796300001</v>
      </c>
      <c r="X20" s="338">
        <v>1.806</v>
      </c>
      <c r="Y20" s="338">
        <v>0.28599999999999998</v>
      </c>
      <c r="Z20" s="338">
        <v>4.68</v>
      </c>
      <c r="AA20" s="338">
        <v>75.72</v>
      </c>
      <c r="AB20" s="337">
        <v>1970.9970000000001</v>
      </c>
      <c r="AC20" s="338">
        <v>5.5588199999999999</v>
      </c>
      <c r="AD20" s="338">
        <v>-5.9025600000000003</v>
      </c>
      <c r="AE20" s="338">
        <v>306.6293</v>
      </c>
      <c r="AF20" s="338">
        <v>-0.60258999999999996</v>
      </c>
      <c r="AG20" s="336">
        <v>151817733.90000001</v>
      </c>
      <c r="AH20" s="339">
        <v>-0.52850240000000004</v>
      </c>
      <c r="AI20" s="336">
        <v>363639.11105000001</v>
      </c>
      <c r="AJ20" s="339">
        <v>-0.1544131</v>
      </c>
      <c r="AK20" s="338">
        <v>120.8373</v>
      </c>
      <c r="AL20" s="336" t="s">
        <v>227</v>
      </c>
      <c r="AM20" s="338">
        <v>59.044899999999998</v>
      </c>
    </row>
    <row r="21" spans="1:39">
      <c r="A21" s="29" t="s">
        <v>700</v>
      </c>
      <c r="B21" s="29" t="s">
        <v>666</v>
      </c>
      <c r="C21" s="19">
        <v>0.3888888888888889</v>
      </c>
      <c r="D21" s="19"/>
      <c r="E21" s="23">
        <v>300</v>
      </c>
      <c r="F21" s="20" t="s">
        <v>541</v>
      </c>
      <c r="G21" s="20">
        <v>870</v>
      </c>
      <c r="H21" s="95">
        <v>770</v>
      </c>
      <c r="I21" s="59" t="s">
        <v>664</v>
      </c>
      <c r="J21" s="20" t="s">
        <v>668</v>
      </c>
      <c r="K21" s="95">
        <v>4</v>
      </c>
      <c r="L21" s="95">
        <v>180</v>
      </c>
      <c r="M21" s="116">
        <v>7698.9647000000004</v>
      </c>
      <c r="N21" s="29"/>
      <c r="O21" s="20"/>
      <c r="P21" s="20"/>
      <c r="Q21" s="20"/>
      <c r="R21" s="20"/>
      <c r="S21" s="341">
        <v>308.33479</v>
      </c>
      <c r="T21" s="341">
        <v>-14.234069999999999</v>
      </c>
      <c r="U21" s="338">
        <v>141.08349999999999</v>
      </c>
      <c r="V21" s="338">
        <v>34.441899999999997</v>
      </c>
      <c r="W21" s="340">
        <v>18.415127888000001</v>
      </c>
      <c r="X21" s="338">
        <v>1.7629999999999999</v>
      </c>
      <c r="Y21" s="338">
        <v>0.27900000000000003</v>
      </c>
      <c r="Z21" s="338">
        <v>4.68</v>
      </c>
      <c r="AA21" s="338">
        <v>75.688000000000002</v>
      </c>
      <c r="AB21" s="337">
        <v>1971.338</v>
      </c>
      <c r="AC21" s="338">
        <v>5.54352</v>
      </c>
      <c r="AD21" s="338">
        <v>-5.9059100000000004</v>
      </c>
      <c r="AE21" s="338">
        <v>306.57</v>
      </c>
      <c r="AF21" s="338">
        <v>-0.60274000000000005</v>
      </c>
      <c r="AG21" s="336">
        <v>151817511.80000001</v>
      </c>
      <c r="AH21" s="339">
        <v>-0.52907789999999999</v>
      </c>
      <c r="AI21" s="336">
        <v>363576.18569999997</v>
      </c>
      <c r="AJ21" s="339">
        <v>-0.1452263</v>
      </c>
      <c r="AK21" s="338">
        <v>120.79340000000001</v>
      </c>
      <c r="AL21" s="336" t="s">
        <v>227</v>
      </c>
      <c r="AM21" s="338">
        <v>59.088799999999999</v>
      </c>
    </row>
    <row r="22" spans="1:39">
      <c r="A22" s="29" t="s">
        <v>702</v>
      </c>
      <c r="B22" s="29" t="s">
        <v>667</v>
      </c>
      <c r="C22" s="19">
        <v>0.39374999999999999</v>
      </c>
      <c r="D22" s="19"/>
      <c r="E22" s="23">
        <v>300</v>
      </c>
      <c r="F22" s="20" t="s">
        <v>541</v>
      </c>
      <c r="G22" s="20">
        <v>870</v>
      </c>
      <c r="H22" s="95">
        <v>770</v>
      </c>
      <c r="I22" s="59" t="s">
        <v>545</v>
      </c>
      <c r="J22" s="20" t="s">
        <v>668</v>
      </c>
      <c r="K22" s="95">
        <v>4</v>
      </c>
      <c r="L22" s="95">
        <v>180</v>
      </c>
      <c r="M22" s="116">
        <v>7698.9647000000004</v>
      </c>
      <c r="N22" s="29"/>
      <c r="O22" s="20"/>
      <c r="P22" s="20"/>
      <c r="Q22" s="20"/>
      <c r="R22" s="20"/>
      <c r="S22" s="341">
        <v>308.38202999999999</v>
      </c>
      <c r="T22" s="341">
        <v>-14.21884</v>
      </c>
      <c r="U22" s="338">
        <v>142.77289999999999</v>
      </c>
      <c r="V22" s="338">
        <v>35.348100000000002</v>
      </c>
      <c r="W22" s="340">
        <v>18.5321139797</v>
      </c>
      <c r="X22" s="338">
        <v>1.724</v>
      </c>
      <c r="Y22" s="338">
        <v>0.27300000000000002</v>
      </c>
      <c r="Z22" s="338">
        <v>4.6900000000000004</v>
      </c>
      <c r="AA22" s="338">
        <v>75.655000000000001</v>
      </c>
      <c r="AB22" s="337">
        <v>1971.6579999999999</v>
      </c>
      <c r="AC22" s="338">
        <v>5.5278499999999999</v>
      </c>
      <c r="AD22" s="338">
        <v>-5.9095300000000002</v>
      </c>
      <c r="AE22" s="338">
        <v>306.51071000000002</v>
      </c>
      <c r="AF22" s="338">
        <v>-0.60289999999999999</v>
      </c>
      <c r="AG22" s="336">
        <v>151817289.40000001</v>
      </c>
      <c r="AH22" s="339">
        <v>-0.52965229999999996</v>
      </c>
      <c r="AI22" s="336">
        <v>363517.15632000001</v>
      </c>
      <c r="AJ22" s="339">
        <v>-0.1358606</v>
      </c>
      <c r="AK22" s="338">
        <v>120.7499</v>
      </c>
      <c r="AL22" s="336" t="s">
        <v>227</v>
      </c>
      <c r="AM22" s="338">
        <v>59.132300000000001</v>
      </c>
    </row>
    <row r="23" spans="1:39">
      <c r="A23" s="29" t="s">
        <v>702</v>
      </c>
      <c r="B23" s="29" t="s">
        <v>669</v>
      </c>
      <c r="C23" s="19">
        <v>0.39861111111111108</v>
      </c>
      <c r="D23" s="19"/>
      <c r="E23" s="23">
        <v>300</v>
      </c>
      <c r="F23" s="20" t="s">
        <v>541</v>
      </c>
      <c r="G23" s="20">
        <v>870</v>
      </c>
      <c r="H23" s="95">
        <v>770</v>
      </c>
      <c r="I23" s="59" t="s">
        <v>368</v>
      </c>
      <c r="J23" s="20" t="s">
        <v>668</v>
      </c>
      <c r="K23" s="95">
        <v>4</v>
      </c>
      <c r="L23" s="95">
        <v>180</v>
      </c>
      <c r="M23" s="116">
        <v>7698.9647000000004</v>
      </c>
      <c r="N23" s="29"/>
      <c r="O23" s="20"/>
      <c r="P23" s="20"/>
      <c r="Q23" s="20"/>
      <c r="R23" s="20"/>
      <c r="S23" s="341">
        <v>308.42885999999999</v>
      </c>
      <c r="T23" s="341">
        <v>-14.203430000000001</v>
      </c>
      <c r="U23" s="338">
        <v>144.50829999999999</v>
      </c>
      <c r="V23" s="338">
        <v>36.220500000000001</v>
      </c>
      <c r="W23" s="340">
        <v>18.649100071399999</v>
      </c>
      <c r="X23" s="338">
        <v>1.6879999999999999</v>
      </c>
      <c r="Y23" s="338">
        <v>0.26700000000000002</v>
      </c>
      <c r="Z23" s="338">
        <v>4.6900000000000004</v>
      </c>
      <c r="AA23" s="338">
        <v>75.623000000000005</v>
      </c>
      <c r="AB23" s="337">
        <v>1971.9570000000001</v>
      </c>
      <c r="AC23" s="338">
        <v>5.5118499999999999</v>
      </c>
      <c r="AD23" s="338">
        <v>-5.9134000000000002</v>
      </c>
      <c r="AE23" s="338">
        <v>306.45141000000001</v>
      </c>
      <c r="AF23" s="338">
        <v>-0.60304999999999997</v>
      </c>
      <c r="AG23" s="336">
        <v>151817066.90000001</v>
      </c>
      <c r="AH23" s="339">
        <v>-0.53022559999999996</v>
      </c>
      <c r="AI23" s="336">
        <v>363462.09630999999</v>
      </c>
      <c r="AJ23" s="339">
        <v>-0.1263244</v>
      </c>
      <c r="AK23" s="338">
        <v>120.7067</v>
      </c>
      <c r="AL23" s="336" t="s">
        <v>227</v>
      </c>
      <c r="AM23" s="338">
        <v>59.1755</v>
      </c>
    </row>
    <row r="24" spans="1:39">
      <c r="A24" s="29" t="s">
        <v>702</v>
      </c>
      <c r="B24" s="29" t="s">
        <v>670</v>
      </c>
      <c r="C24" s="19">
        <v>0.40347222222222223</v>
      </c>
      <c r="D24" s="19"/>
      <c r="E24" s="23">
        <v>300</v>
      </c>
      <c r="F24" s="20" t="s">
        <v>541</v>
      </c>
      <c r="G24" s="20">
        <v>870</v>
      </c>
      <c r="H24" s="95">
        <v>770</v>
      </c>
      <c r="I24" s="59" t="s">
        <v>664</v>
      </c>
      <c r="J24" s="20" t="s">
        <v>668</v>
      </c>
      <c r="K24" s="95">
        <v>4</v>
      </c>
      <c r="L24" s="95">
        <v>180</v>
      </c>
      <c r="M24" s="116">
        <v>7698.9647000000004</v>
      </c>
      <c r="O24" s="20"/>
      <c r="P24" s="20"/>
      <c r="Q24" s="20"/>
      <c r="R24" s="20"/>
      <c r="S24" s="341">
        <v>308.4753</v>
      </c>
      <c r="T24" s="341">
        <v>-14.18783</v>
      </c>
      <c r="U24" s="338">
        <v>146.2903</v>
      </c>
      <c r="V24" s="338">
        <v>37.057200000000002</v>
      </c>
      <c r="W24" s="340">
        <v>18.766086163099999</v>
      </c>
      <c r="X24" s="338">
        <v>1.6559999999999999</v>
      </c>
      <c r="Y24" s="338">
        <v>0.26200000000000001</v>
      </c>
      <c r="Z24" s="338">
        <v>4.6900000000000004</v>
      </c>
      <c r="AA24" s="338">
        <v>75.590999999999994</v>
      </c>
      <c r="AB24" s="337">
        <v>1972.2339999999999</v>
      </c>
      <c r="AC24" s="338">
        <v>5.4955299999999996</v>
      </c>
      <c r="AD24" s="338">
        <v>-5.9175300000000002</v>
      </c>
      <c r="AE24" s="338">
        <v>306.39211</v>
      </c>
      <c r="AF24" s="338">
        <v>-0.60319999999999996</v>
      </c>
      <c r="AG24" s="336">
        <v>151816844</v>
      </c>
      <c r="AH24" s="339">
        <v>-0.53079779999999999</v>
      </c>
      <c r="AI24" s="336">
        <v>363411.07555000001</v>
      </c>
      <c r="AJ24" s="339">
        <v>-0.1166259</v>
      </c>
      <c r="AK24" s="338">
        <v>120.66370000000001</v>
      </c>
      <c r="AL24" s="336" t="s">
        <v>227</v>
      </c>
      <c r="AM24" s="338">
        <v>59.218299999999999</v>
      </c>
    </row>
    <row r="25" spans="1:39">
      <c r="A25" s="104" t="s">
        <v>542</v>
      </c>
      <c r="B25" s="29" t="s">
        <v>484</v>
      </c>
      <c r="C25" s="19">
        <v>0.40902777777777777</v>
      </c>
      <c r="D25" s="19"/>
      <c r="E25" s="23">
        <v>30</v>
      </c>
      <c r="F25" s="20" t="s">
        <v>541</v>
      </c>
      <c r="G25" s="20">
        <v>870</v>
      </c>
      <c r="H25" s="95">
        <v>770</v>
      </c>
      <c r="I25" s="59" t="s">
        <v>870</v>
      </c>
      <c r="J25" s="20" t="s">
        <v>668</v>
      </c>
      <c r="K25" s="95">
        <v>4</v>
      </c>
      <c r="L25" s="95">
        <v>180</v>
      </c>
      <c r="M25" s="116">
        <v>7698.9647000000004</v>
      </c>
      <c r="N25" s="29"/>
      <c r="O25" s="20"/>
      <c r="P25" s="20"/>
      <c r="Q25" s="20"/>
      <c r="R25" s="20"/>
      <c r="S25" s="341">
        <v>308.50824</v>
      </c>
      <c r="T25" s="341">
        <v>-14.17658</v>
      </c>
      <c r="U25" s="338">
        <v>147.59180000000001</v>
      </c>
      <c r="V25" s="338">
        <v>37.631999999999998</v>
      </c>
      <c r="W25" s="340">
        <v>18.8496476571</v>
      </c>
      <c r="X25" s="338">
        <v>1.6339999999999999</v>
      </c>
      <c r="Y25" s="338">
        <v>0.25800000000000001</v>
      </c>
      <c r="Z25" s="338">
        <v>4.6900000000000004</v>
      </c>
      <c r="AA25" s="338">
        <v>75.567999999999998</v>
      </c>
      <c r="AB25" s="337">
        <v>1972.4179999999999</v>
      </c>
      <c r="AC25" s="338">
        <v>5.4836799999999997</v>
      </c>
      <c r="AD25" s="338">
        <v>-5.9206399999999997</v>
      </c>
      <c r="AE25" s="338">
        <v>306.34976</v>
      </c>
      <c r="AF25" s="338">
        <v>-0.60331000000000001</v>
      </c>
      <c r="AG25" s="336">
        <v>151816684.69999999</v>
      </c>
      <c r="AH25" s="339">
        <v>-0.53120579999999995</v>
      </c>
      <c r="AI25" s="336">
        <v>363377.14205999998</v>
      </c>
      <c r="AJ25" s="339">
        <v>-0.1096038</v>
      </c>
      <c r="AK25" s="338">
        <v>120.63330000000001</v>
      </c>
      <c r="AL25" s="336" t="s">
        <v>227</v>
      </c>
      <c r="AM25" s="338">
        <v>59.248800000000003</v>
      </c>
    </row>
    <row r="26" spans="1:39" ht="24">
      <c r="A26" s="29" t="s">
        <v>475</v>
      </c>
      <c r="B26" s="29" t="s">
        <v>369</v>
      </c>
      <c r="C26" s="19">
        <v>0.41250000000000003</v>
      </c>
      <c r="D26" s="54"/>
      <c r="E26" s="23">
        <v>30</v>
      </c>
      <c r="F26" s="20" t="s">
        <v>540</v>
      </c>
      <c r="G26" s="20">
        <v>880</v>
      </c>
      <c r="H26" s="20">
        <v>856</v>
      </c>
      <c r="I26" s="21" t="s">
        <v>482</v>
      </c>
      <c r="J26" s="70" t="s">
        <v>631</v>
      </c>
      <c r="K26" s="38">
        <v>4</v>
      </c>
      <c r="L26" s="38">
        <v>180</v>
      </c>
      <c r="M26" s="86">
        <v>7647.38</v>
      </c>
      <c r="N26" s="29" t="s">
        <v>370</v>
      </c>
      <c r="O26" s="20">
        <v>253.1</v>
      </c>
      <c r="P26" s="20">
        <v>268.8</v>
      </c>
      <c r="Q26" s="20"/>
      <c r="R26" s="20"/>
      <c r="S26" s="8"/>
      <c r="T26" s="8"/>
      <c r="U26" s="8"/>
      <c r="V26" s="8"/>
      <c r="W26" s="8"/>
      <c r="X26" s="8"/>
      <c r="Y26" s="8"/>
      <c r="Z26" s="8"/>
    </row>
    <row r="27" spans="1:39">
      <c r="A27" s="29" t="s">
        <v>542</v>
      </c>
      <c r="B27" s="29" t="s">
        <v>682</v>
      </c>
      <c r="C27" s="19">
        <v>0.4152777777777778</v>
      </c>
      <c r="D27" s="19"/>
      <c r="E27" s="23">
        <v>30</v>
      </c>
      <c r="F27" s="23" t="s">
        <v>539</v>
      </c>
      <c r="G27" s="20">
        <v>1190</v>
      </c>
      <c r="H27" s="20">
        <v>1092</v>
      </c>
      <c r="I27" s="59" t="s">
        <v>870</v>
      </c>
      <c r="J27" s="20" t="s">
        <v>668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341">
        <v>308.56707999999998</v>
      </c>
      <c r="T27" s="341">
        <v>-14.156079999999999</v>
      </c>
      <c r="U27" s="338">
        <v>149.99459999999999</v>
      </c>
      <c r="V27" s="338">
        <v>38.616399999999999</v>
      </c>
      <c r="W27" s="340">
        <v>19.000058346399999</v>
      </c>
      <c r="X27" s="338">
        <v>1.599</v>
      </c>
      <c r="Y27" s="338">
        <v>0.253</v>
      </c>
      <c r="Z27" s="338">
        <v>4.6900000000000004</v>
      </c>
      <c r="AA27" s="338">
        <v>75.527000000000001</v>
      </c>
      <c r="AB27" s="337">
        <v>1972.721</v>
      </c>
      <c r="AC27" s="338">
        <v>5.4619999999999997</v>
      </c>
      <c r="AD27" s="338">
        <v>-5.9265499999999998</v>
      </c>
      <c r="AE27" s="338">
        <v>306.27352000000002</v>
      </c>
      <c r="AF27" s="338">
        <v>-0.60350999999999999</v>
      </c>
      <c r="AG27" s="336">
        <v>151816397.69999999</v>
      </c>
      <c r="AH27" s="339">
        <v>-0.53193869999999999</v>
      </c>
      <c r="AI27" s="336">
        <v>363321.41355</v>
      </c>
      <c r="AJ27" s="339">
        <v>-9.6776500000000001E-2</v>
      </c>
      <c r="AK27" s="338">
        <v>120.5788</v>
      </c>
      <c r="AL27" s="336" t="s">
        <v>227</v>
      </c>
      <c r="AM27" s="338">
        <v>59.3033</v>
      </c>
    </row>
    <row r="28" spans="1:39">
      <c r="A28" s="29" t="s">
        <v>702</v>
      </c>
      <c r="B28" s="29" t="s">
        <v>683</v>
      </c>
      <c r="C28" s="19">
        <v>0.41805555555555557</v>
      </c>
      <c r="D28" s="19"/>
      <c r="E28" s="23">
        <v>300</v>
      </c>
      <c r="F28" s="23" t="s">
        <v>539</v>
      </c>
      <c r="G28" s="20">
        <v>1190</v>
      </c>
      <c r="H28" s="20">
        <v>1092</v>
      </c>
      <c r="I28" s="59" t="s">
        <v>545</v>
      </c>
      <c r="J28" s="20" t="s">
        <v>668</v>
      </c>
      <c r="K28" s="95">
        <v>4</v>
      </c>
      <c r="L28" s="95">
        <v>180</v>
      </c>
      <c r="M28" s="115">
        <v>5889.9508999999998</v>
      </c>
      <c r="N28" s="29"/>
      <c r="O28" s="20"/>
      <c r="P28" s="20"/>
      <c r="Q28" s="20"/>
      <c r="R28" s="20"/>
      <c r="S28" s="341">
        <v>308.61246999999997</v>
      </c>
      <c r="T28" s="341">
        <v>-14.13992</v>
      </c>
      <c r="U28" s="338">
        <v>151.91650000000001</v>
      </c>
      <c r="V28" s="338">
        <v>39.3352</v>
      </c>
      <c r="W28" s="340">
        <v>19.117044438000001</v>
      </c>
      <c r="X28" s="338">
        <v>1.575</v>
      </c>
      <c r="Y28" s="338">
        <v>0.249</v>
      </c>
      <c r="Z28" s="338">
        <v>4.6900000000000004</v>
      </c>
      <c r="AA28" s="338">
        <v>75.495000000000005</v>
      </c>
      <c r="AB28" s="337">
        <v>1972.93</v>
      </c>
      <c r="AC28" s="338">
        <v>5.4448400000000001</v>
      </c>
      <c r="AD28" s="338">
        <v>-5.9314400000000003</v>
      </c>
      <c r="AE28" s="338">
        <v>306.21422000000001</v>
      </c>
      <c r="AF28" s="338">
        <v>-0.60365999999999997</v>
      </c>
      <c r="AG28" s="336">
        <v>151816174.19999999</v>
      </c>
      <c r="AH28" s="339">
        <v>-0.53250759999999997</v>
      </c>
      <c r="AI28" s="336">
        <v>363282.89406000002</v>
      </c>
      <c r="AJ28" s="339">
        <v>-8.6643200000000004E-2</v>
      </c>
      <c r="AK28" s="338">
        <v>120.53660000000001</v>
      </c>
      <c r="AL28" s="336" t="s">
        <v>227</v>
      </c>
      <c r="AM28" s="338">
        <v>59.345300000000002</v>
      </c>
    </row>
    <row r="29" spans="1:39">
      <c r="A29" s="29" t="s">
        <v>702</v>
      </c>
      <c r="B29" s="29" t="s">
        <v>684</v>
      </c>
      <c r="C29" s="19">
        <v>0.42291666666666666</v>
      </c>
      <c r="D29" s="19"/>
      <c r="E29" s="23">
        <v>300</v>
      </c>
      <c r="F29" s="23" t="s">
        <v>539</v>
      </c>
      <c r="G29" s="20">
        <v>1190</v>
      </c>
      <c r="H29" s="20">
        <v>1092</v>
      </c>
      <c r="I29" s="59" t="s">
        <v>664</v>
      </c>
      <c r="J29" s="20" t="s">
        <v>668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341">
        <v>308.65755000000001</v>
      </c>
      <c r="T29" s="341">
        <v>-14.123570000000001</v>
      </c>
      <c r="U29" s="338">
        <v>153.88419999999999</v>
      </c>
      <c r="V29" s="338">
        <v>40.011099999999999</v>
      </c>
      <c r="W29" s="340">
        <v>19.2340305295</v>
      </c>
      <c r="X29" s="338">
        <v>1.552</v>
      </c>
      <c r="Y29" s="338">
        <v>0.246</v>
      </c>
      <c r="Z29" s="338">
        <v>4.6900000000000004</v>
      </c>
      <c r="AA29" s="338">
        <v>75.463999999999999</v>
      </c>
      <c r="AB29" s="337">
        <v>1973.116</v>
      </c>
      <c r="AC29" s="338">
        <v>5.4274399999999998</v>
      </c>
      <c r="AD29" s="338">
        <v>-5.9365699999999997</v>
      </c>
      <c r="AE29" s="338">
        <v>306.15492</v>
      </c>
      <c r="AF29" s="338">
        <v>-0.60380999999999996</v>
      </c>
      <c r="AG29" s="336">
        <v>151815950.40000001</v>
      </c>
      <c r="AH29" s="339">
        <v>-0.53307530000000003</v>
      </c>
      <c r="AI29" s="336">
        <v>363248.65720000002</v>
      </c>
      <c r="AJ29" s="339">
        <v>-7.6382800000000001E-2</v>
      </c>
      <c r="AK29" s="338">
        <v>120.49469999999999</v>
      </c>
      <c r="AL29" s="336" t="s">
        <v>227</v>
      </c>
      <c r="AM29" s="338">
        <v>59.3872</v>
      </c>
    </row>
    <row r="30" spans="1:39">
      <c r="A30" s="29" t="s">
        <v>702</v>
      </c>
      <c r="B30" s="29" t="s">
        <v>685</v>
      </c>
      <c r="C30" s="19">
        <v>0.4284722222222222</v>
      </c>
      <c r="D30" s="19"/>
      <c r="E30" s="23">
        <v>300</v>
      </c>
      <c r="F30" s="23" t="s">
        <v>539</v>
      </c>
      <c r="G30" s="20">
        <v>1190</v>
      </c>
      <c r="H30" s="20">
        <v>1092</v>
      </c>
      <c r="I30" s="59" t="s">
        <v>709</v>
      </c>
      <c r="J30" s="20" t="s">
        <v>668</v>
      </c>
      <c r="K30" s="95">
        <v>4</v>
      </c>
      <c r="L30" s="95">
        <v>180</v>
      </c>
      <c r="M30" s="115">
        <v>5889.9508999999998</v>
      </c>
      <c r="N30" s="29"/>
      <c r="O30" s="20"/>
      <c r="P30" s="20"/>
      <c r="Q30" s="20"/>
      <c r="R30" s="20"/>
      <c r="S30" s="341">
        <v>308.70872000000003</v>
      </c>
      <c r="T30" s="341">
        <v>-14.10464</v>
      </c>
      <c r="U30" s="338">
        <v>156.1876</v>
      </c>
      <c r="V30" s="338">
        <v>40.728700000000003</v>
      </c>
      <c r="W30" s="340">
        <v>19.367728919899999</v>
      </c>
      <c r="X30" s="338">
        <v>1.53</v>
      </c>
      <c r="Y30" s="338">
        <v>0.24199999999999999</v>
      </c>
      <c r="Z30" s="338">
        <v>4.6900000000000004</v>
      </c>
      <c r="AA30" s="338">
        <v>75.427999999999997</v>
      </c>
      <c r="AB30" s="337">
        <v>1973.3</v>
      </c>
      <c r="AC30" s="338">
        <v>5.4072899999999997</v>
      </c>
      <c r="AD30" s="338">
        <v>-5.9427300000000001</v>
      </c>
      <c r="AE30" s="338">
        <v>306.08715000000001</v>
      </c>
      <c r="AF30" s="338">
        <v>-0.60399000000000003</v>
      </c>
      <c r="AG30" s="336">
        <v>151815694.40000001</v>
      </c>
      <c r="AH30" s="339">
        <v>-0.53372269999999999</v>
      </c>
      <c r="AI30" s="336">
        <v>363214.83924</v>
      </c>
      <c r="AJ30" s="339">
        <v>-6.4512700000000006E-2</v>
      </c>
      <c r="AK30" s="338">
        <v>120.44710000000001</v>
      </c>
      <c r="AL30" s="336" t="s">
        <v>227</v>
      </c>
      <c r="AM30" s="338">
        <v>59.434800000000003</v>
      </c>
    </row>
    <row r="31" spans="1:39">
      <c r="A31" s="29" t="s">
        <v>702</v>
      </c>
      <c r="B31" s="29" t="s">
        <v>686</v>
      </c>
      <c r="C31" s="19">
        <v>0.43402777777777773</v>
      </c>
      <c r="D31" s="19"/>
      <c r="E31" s="23">
        <v>300</v>
      </c>
      <c r="F31" s="23" t="s">
        <v>539</v>
      </c>
      <c r="G31" s="20">
        <v>1190</v>
      </c>
      <c r="H31" s="20">
        <v>1092</v>
      </c>
      <c r="I31" s="59" t="s">
        <v>710</v>
      </c>
      <c r="J31" s="20" t="s">
        <v>668</v>
      </c>
      <c r="K31" s="95">
        <v>4</v>
      </c>
      <c r="L31" s="95">
        <v>180</v>
      </c>
      <c r="M31" s="115">
        <v>5889.9508999999998</v>
      </c>
      <c r="N31" s="29"/>
      <c r="O31" s="20"/>
      <c r="P31" s="20"/>
      <c r="Q31" s="20"/>
      <c r="R31" s="20"/>
      <c r="S31" s="341">
        <v>308.75954999999999</v>
      </c>
      <c r="T31" s="341">
        <v>-14.085470000000001</v>
      </c>
      <c r="U31" s="338">
        <v>158.5471</v>
      </c>
      <c r="V31" s="338">
        <v>41.384999999999998</v>
      </c>
      <c r="W31" s="340">
        <v>19.5014273102</v>
      </c>
      <c r="X31" s="338">
        <v>1.51</v>
      </c>
      <c r="Y31" s="338">
        <v>0.23899999999999999</v>
      </c>
      <c r="Z31" s="338">
        <v>4.6900000000000004</v>
      </c>
      <c r="AA31" s="338">
        <v>75.393000000000001</v>
      </c>
      <c r="AB31" s="337">
        <v>1973.452</v>
      </c>
      <c r="AC31" s="338">
        <v>5.3868799999999997</v>
      </c>
      <c r="AD31" s="338">
        <v>-5.9492000000000003</v>
      </c>
      <c r="AE31" s="338">
        <v>306.01938000000001</v>
      </c>
      <c r="AF31" s="338">
        <v>-0.60416000000000003</v>
      </c>
      <c r="AG31" s="336">
        <v>151815438</v>
      </c>
      <c r="AH31" s="339">
        <v>-0.53436870000000003</v>
      </c>
      <c r="AI31" s="336">
        <v>363186.75267999998</v>
      </c>
      <c r="AJ31" s="339">
        <v>-5.2502300000000002E-2</v>
      </c>
      <c r="AK31" s="338">
        <v>120.3997</v>
      </c>
      <c r="AL31" s="336" t="s">
        <v>227</v>
      </c>
      <c r="AM31" s="338">
        <v>59.482100000000003</v>
      </c>
    </row>
    <row r="32" spans="1:39">
      <c r="A32" s="29" t="s">
        <v>702</v>
      </c>
      <c r="B32" s="29" t="s">
        <v>688</v>
      </c>
      <c r="C32" s="19">
        <v>0.43888888888888888</v>
      </c>
      <c r="D32" s="19"/>
      <c r="E32" s="23">
        <v>300</v>
      </c>
      <c r="F32" s="23" t="s">
        <v>539</v>
      </c>
      <c r="G32" s="20">
        <v>1190</v>
      </c>
      <c r="H32" s="20">
        <v>1092</v>
      </c>
      <c r="I32" s="59" t="s">
        <v>447</v>
      </c>
      <c r="J32" s="20" t="s">
        <v>668</v>
      </c>
      <c r="K32" s="95">
        <v>4</v>
      </c>
      <c r="L32" s="95">
        <v>180</v>
      </c>
      <c r="M32" s="115">
        <v>5889.9508999999998</v>
      </c>
      <c r="N32" s="29"/>
      <c r="O32" s="20"/>
      <c r="P32" s="20"/>
      <c r="Q32" s="20"/>
      <c r="R32" s="20"/>
      <c r="S32" s="341">
        <v>308.80376999999999</v>
      </c>
      <c r="T32" s="341">
        <v>-14.06847</v>
      </c>
      <c r="U32" s="338">
        <v>160.65539999999999</v>
      </c>
      <c r="V32" s="338">
        <v>41.907200000000003</v>
      </c>
      <c r="W32" s="340">
        <v>19.6184134017</v>
      </c>
      <c r="X32" s="338">
        <v>1.4950000000000001</v>
      </c>
      <c r="Y32" s="338">
        <v>0.23599999999999999</v>
      </c>
      <c r="Z32" s="338">
        <v>4.6900000000000004</v>
      </c>
      <c r="AA32" s="338">
        <v>75.361000000000004</v>
      </c>
      <c r="AB32" s="337">
        <v>1973.56</v>
      </c>
      <c r="AC32" s="338">
        <v>5.3688500000000001</v>
      </c>
      <c r="AD32" s="338">
        <v>-5.9551100000000003</v>
      </c>
      <c r="AE32" s="338">
        <v>305.96008999999998</v>
      </c>
      <c r="AF32" s="338">
        <v>-0.60431000000000001</v>
      </c>
      <c r="AG32" s="336">
        <v>151815213.5</v>
      </c>
      <c r="AH32" s="339">
        <v>-0.53493270000000004</v>
      </c>
      <c r="AI32" s="336">
        <v>363166.92894999997</v>
      </c>
      <c r="AJ32" s="339">
        <v>-4.1889099999999999E-2</v>
      </c>
      <c r="AK32" s="338">
        <v>120.3584</v>
      </c>
      <c r="AL32" s="336" t="s">
        <v>227</v>
      </c>
      <c r="AM32" s="338">
        <v>59.523400000000002</v>
      </c>
    </row>
    <row r="33" spans="1:39">
      <c r="A33" s="29" t="s">
        <v>702</v>
      </c>
      <c r="B33" s="29" t="s">
        <v>689</v>
      </c>
      <c r="C33" s="19">
        <v>0.4458333333333333</v>
      </c>
      <c r="D33" s="19"/>
      <c r="E33" s="23">
        <v>300</v>
      </c>
      <c r="F33" s="23" t="s">
        <v>539</v>
      </c>
      <c r="G33" s="20">
        <v>1190</v>
      </c>
      <c r="H33" s="20">
        <v>1092</v>
      </c>
      <c r="I33" s="59" t="s">
        <v>368</v>
      </c>
      <c r="J33" s="20" t="s">
        <v>668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341">
        <v>308.86658999999997</v>
      </c>
      <c r="T33" s="341">
        <v>-14.04386</v>
      </c>
      <c r="U33" s="338">
        <v>163.733</v>
      </c>
      <c r="V33" s="338">
        <v>42.565199999999997</v>
      </c>
      <c r="W33" s="340">
        <v>19.785536389499999</v>
      </c>
      <c r="X33" s="338">
        <v>1.476</v>
      </c>
      <c r="Y33" s="338">
        <v>0.23300000000000001</v>
      </c>
      <c r="Z33" s="338">
        <v>4.6900000000000004</v>
      </c>
      <c r="AA33" s="338">
        <v>75.316999999999993</v>
      </c>
      <c r="AB33" s="337">
        <v>1973.672</v>
      </c>
      <c r="AC33" s="338">
        <v>5.3428399999999998</v>
      </c>
      <c r="AD33" s="338">
        <v>-5.9639499999999996</v>
      </c>
      <c r="AE33" s="338">
        <v>305.87536999999998</v>
      </c>
      <c r="AF33" s="338">
        <v>-0.60453000000000001</v>
      </c>
      <c r="AG33" s="336">
        <v>151814892.30000001</v>
      </c>
      <c r="AH33" s="339">
        <v>-0.53573649999999995</v>
      </c>
      <c r="AI33" s="336">
        <v>363146.38219999999</v>
      </c>
      <c r="AJ33" s="339">
        <v>-2.6578500000000001E-2</v>
      </c>
      <c r="AK33" s="338">
        <v>120.2996</v>
      </c>
      <c r="AL33" s="336" t="s">
        <v>227</v>
      </c>
      <c r="AM33" s="338">
        <v>59.582099999999997</v>
      </c>
    </row>
    <row r="34" spans="1:39">
      <c r="A34" s="29" t="s">
        <v>702</v>
      </c>
      <c r="B34" s="29" t="s">
        <v>690</v>
      </c>
      <c r="C34" s="19">
        <v>0.45069444444444445</v>
      </c>
      <c r="D34" s="19"/>
      <c r="E34" s="23">
        <v>300</v>
      </c>
      <c r="F34" s="23" t="s">
        <v>539</v>
      </c>
      <c r="G34" s="20">
        <v>1190</v>
      </c>
      <c r="H34" s="20">
        <v>1092</v>
      </c>
      <c r="I34" s="59" t="s">
        <v>371</v>
      </c>
      <c r="J34" s="20" t="s">
        <v>668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341">
        <v>308.91034000000002</v>
      </c>
      <c r="T34" s="341">
        <v>-14.026389999999999</v>
      </c>
      <c r="U34" s="338">
        <v>165.92920000000001</v>
      </c>
      <c r="V34" s="338">
        <v>42.9621</v>
      </c>
      <c r="W34" s="340">
        <v>19.902522480999998</v>
      </c>
      <c r="X34" s="338">
        <v>1.4650000000000001</v>
      </c>
      <c r="Y34" s="338">
        <v>0.23200000000000001</v>
      </c>
      <c r="Z34" s="338">
        <v>4.6900000000000004</v>
      </c>
      <c r="AA34" s="338">
        <v>75.286000000000001</v>
      </c>
      <c r="AB34" s="337">
        <v>1973.72</v>
      </c>
      <c r="AC34" s="338">
        <v>5.3244800000000003</v>
      </c>
      <c r="AD34" s="338">
        <v>-5.9704100000000002</v>
      </c>
      <c r="AE34" s="338">
        <v>305.81608</v>
      </c>
      <c r="AF34" s="338">
        <v>-0.60468</v>
      </c>
      <c r="AG34" s="336">
        <v>151814667.09999999</v>
      </c>
      <c r="AH34" s="339">
        <v>-0.53629780000000005</v>
      </c>
      <c r="AI34" s="336">
        <v>363137.48732999997</v>
      </c>
      <c r="AJ34" s="339">
        <v>-1.5770200000000002E-2</v>
      </c>
      <c r="AK34" s="338">
        <v>120.2586</v>
      </c>
      <c r="AL34" s="336" t="s">
        <v>227</v>
      </c>
      <c r="AM34" s="338">
        <v>59.623100000000001</v>
      </c>
    </row>
    <row r="35" spans="1:39">
      <c r="A35" s="29" t="s">
        <v>700</v>
      </c>
      <c r="B35" s="29" t="s">
        <v>691</v>
      </c>
      <c r="C35" s="19">
        <v>0.45624999999999999</v>
      </c>
      <c r="D35" s="19"/>
      <c r="E35" s="23">
        <v>300</v>
      </c>
      <c r="F35" s="23" t="s">
        <v>539</v>
      </c>
      <c r="G35" s="20">
        <v>1190</v>
      </c>
      <c r="H35" s="20">
        <v>1092</v>
      </c>
      <c r="I35" s="59" t="s">
        <v>545</v>
      </c>
      <c r="J35" s="20" t="s">
        <v>668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341">
        <v>308.96014000000002</v>
      </c>
      <c r="T35" s="341">
        <v>-14.006180000000001</v>
      </c>
      <c r="U35" s="338">
        <v>168.47630000000001</v>
      </c>
      <c r="V35" s="338">
        <v>43.349600000000002</v>
      </c>
      <c r="W35" s="340">
        <v>20.036220871099999</v>
      </c>
      <c r="X35" s="338">
        <v>1.454</v>
      </c>
      <c r="Y35" s="338">
        <v>0.23</v>
      </c>
      <c r="Z35" s="338">
        <v>4.7</v>
      </c>
      <c r="AA35" s="338">
        <v>75.251000000000005</v>
      </c>
      <c r="AB35" s="337">
        <v>1973.7449999999999</v>
      </c>
      <c r="AC35" s="338">
        <v>5.3033999999999999</v>
      </c>
      <c r="AD35" s="338">
        <v>-5.9780499999999996</v>
      </c>
      <c r="AE35" s="338">
        <v>305.74831</v>
      </c>
      <c r="AF35" s="338">
        <v>-0.60485999999999995</v>
      </c>
      <c r="AG35" s="336">
        <v>151814409.59999999</v>
      </c>
      <c r="AH35" s="339">
        <v>-0.53693789999999997</v>
      </c>
      <c r="AI35" s="336">
        <v>363132.89818000002</v>
      </c>
      <c r="AJ35" s="339">
        <v>-3.3402000000000002E-3</v>
      </c>
      <c r="AK35" s="338">
        <v>120.2118</v>
      </c>
      <c r="AL35" s="336" t="s">
        <v>227</v>
      </c>
      <c r="AM35" s="338">
        <v>59.669800000000002</v>
      </c>
    </row>
    <row r="36" spans="1:39">
      <c r="A36" s="29" t="s">
        <v>700</v>
      </c>
      <c r="B36" s="29" t="s">
        <v>865</v>
      </c>
      <c r="C36" s="19">
        <v>0.4604166666666667</v>
      </c>
      <c r="D36" s="19"/>
      <c r="E36" s="23">
        <v>300</v>
      </c>
      <c r="F36" s="23" t="s">
        <v>539</v>
      </c>
      <c r="G36" s="20">
        <v>1190</v>
      </c>
      <c r="H36" s="20">
        <v>1092</v>
      </c>
      <c r="I36" s="59" t="s">
        <v>664</v>
      </c>
      <c r="J36" s="20" t="s">
        <v>668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341">
        <v>308.99739</v>
      </c>
      <c r="T36" s="341">
        <v>-13.99086</v>
      </c>
      <c r="U36" s="338">
        <v>170.4093</v>
      </c>
      <c r="V36" s="338">
        <v>43.592799999999997</v>
      </c>
      <c r="W36" s="340">
        <v>20.136494663800001</v>
      </c>
      <c r="X36" s="338">
        <v>1.448</v>
      </c>
      <c r="Y36" s="338">
        <v>0.22900000000000001</v>
      </c>
      <c r="Z36" s="338">
        <v>4.7</v>
      </c>
      <c r="AA36" s="338">
        <v>75.224999999999994</v>
      </c>
      <c r="AB36" s="337">
        <v>1973.742</v>
      </c>
      <c r="AC36" s="338">
        <v>5.2875199999999998</v>
      </c>
      <c r="AD36" s="338">
        <v>-5.9839700000000002</v>
      </c>
      <c r="AE36" s="338">
        <v>305.69747999999998</v>
      </c>
      <c r="AF36" s="338">
        <v>-0.60499000000000003</v>
      </c>
      <c r="AG36" s="336">
        <v>151814216.19999999</v>
      </c>
      <c r="AH36" s="339">
        <v>-0.53741709999999998</v>
      </c>
      <c r="AI36" s="336">
        <v>363133.38089999999</v>
      </c>
      <c r="AJ36" s="339">
        <v>6.0282000000000001E-3</v>
      </c>
      <c r="AK36" s="338">
        <v>120.1768</v>
      </c>
      <c r="AL36" s="336" t="s">
        <v>227</v>
      </c>
      <c r="AM36" s="338">
        <v>59.704799999999999</v>
      </c>
    </row>
    <row r="37" spans="1:39">
      <c r="A37" s="29" t="s">
        <v>700</v>
      </c>
      <c r="B37" s="29" t="s">
        <v>867</v>
      </c>
      <c r="C37" s="19">
        <v>0.46666666666666662</v>
      </c>
      <c r="D37" s="54"/>
      <c r="E37" s="23">
        <v>300</v>
      </c>
      <c r="F37" s="23" t="s">
        <v>539</v>
      </c>
      <c r="G37" s="20">
        <v>1190</v>
      </c>
      <c r="H37" s="20">
        <v>1092</v>
      </c>
      <c r="I37" s="59" t="s">
        <v>709</v>
      </c>
      <c r="J37" s="20" t="s">
        <v>668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341">
        <v>309.05309999999997</v>
      </c>
      <c r="T37" s="341">
        <v>-13.967599999999999</v>
      </c>
      <c r="U37" s="338">
        <v>173.33869999999999</v>
      </c>
      <c r="V37" s="338">
        <v>43.879899999999999</v>
      </c>
      <c r="W37" s="340">
        <v>20.2869053527</v>
      </c>
      <c r="X37" s="338">
        <v>1.44</v>
      </c>
      <c r="Y37" s="338">
        <v>0.22800000000000001</v>
      </c>
      <c r="Z37" s="338">
        <v>4.7</v>
      </c>
      <c r="AA37" s="338">
        <v>75.185000000000002</v>
      </c>
      <c r="AB37" s="337">
        <v>1973.704</v>
      </c>
      <c r="AC37" s="338">
        <v>5.2636399999999997</v>
      </c>
      <c r="AD37" s="338">
        <v>-5.9931200000000002</v>
      </c>
      <c r="AE37" s="338">
        <v>305.62124</v>
      </c>
      <c r="AF37" s="338">
        <v>-0.60518000000000005</v>
      </c>
      <c r="AG37" s="336">
        <v>151813925.80000001</v>
      </c>
      <c r="AH37" s="339">
        <v>-0.53813420000000001</v>
      </c>
      <c r="AI37" s="336">
        <v>363140.44280999998</v>
      </c>
      <c r="AJ37" s="339">
        <v>2.01397E-2</v>
      </c>
      <c r="AK37" s="338">
        <v>120.12430000000001</v>
      </c>
      <c r="AL37" s="336" t="s">
        <v>227</v>
      </c>
      <c r="AM37" s="338">
        <v>59.757199999999997</v>
      </c>
    </row>
    <row r="38" spans="1:39">
      <c r="A38" s="29" t="s">
        <v>700</v>
      </c>
      <c r="B38" s="29" t="s">
        <v>693</v>
      </c>
      <c r="C38" s="19">
        <v>0.47222222222222227</v>
      </c>
      <c r="D38" s="54"/>
      <c r="E38" s="23">
        <v>300</v>
      </c>
      <c r="F38" s="23" t="s">
        <v>539</v>
      </c>
      <c r="G38" s="20">
        <v>1190</v>
      </c>
      <c r="H38" s="20">
        <v>1092</v>
      </c>
      <c r="I38" s="59" t="s">
        <v>710</v>
      </c>
      <c r="J38" s="20" t="s">
        <v>668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341">
        <v>309.10251</v>
      </c>
      <c r="T38" s="341">
        <v>-13.94665</v>
      </c>
      <c r="U38" s="338">
        <v>175.9659</v>
      </c>
      <c r="V38" s="338">
        <v>44.055500000000002</v>
      </c>
      <c r="W38" s="340">
        <v>20.420603742800001</v>
      </c>
      <c r="X38" s="338">
        <v>1.4359999999999999</v>
      </c>
      <c r="Y38" s="338">
        <v>0.22700000000000001</v>
      </c>
      <c r="Z38" s="338">
        <v>4.7</v>
      </c>
      <c r="AA38" s="338">
        <v>75.150000000000006</v>
      </c>
      <c r="AB38" s="337">
        <v>1973.635</v>
      </c>
      <c r="AC38" s="338">
        <v>5.2423900000000003</v>
      </c>
      <c r="AD38" s="338">
        <v>-6.0015299999999998</v>
      </c>
      <c r="AE38" s="338">
        <v>305.55347</v>
      </c>
      <c r="AF38" s="338">
        <v>-0.60536000000000001</v>
      </c>
      <c r="AG38" s="336">
        <v>151813667.30000001</v>
      </c>
      <c r="AH38" s="339">
        <v>-0.53877010000000003</v>
      </c>
      <c r="AI38" s="336">
        <v>363153.12857</v>
      </c>
      <c r="AJ38" s="339">
        <v>3.2727699999999998E-2</v>
      </c>
      <c r="AK38" s="338">
        <v>120.07769999999999</v>
      </c>
      <c r="AL38" s="336" t="s">
        <v>227</v>
      </c>
      <c r="AM38" s="338">
        <v>59.803800000000003</v>
      </c>
    </row>
    <row r="39" spans="1:39">
      <c r="A39" s="29" t="s">
        <v>367</v>
      </c>
      <c r="B39" s="29" t="s">
        <v>694</v>
      </c>
      <c r="C39" s="19">
        <v>0.47638888888888892</v>
      </c>
      <c r="D39" s="54"/>
      <c r="E39" s="23">
        <v>300</v>
      </c>
      <c r="F39" s="23" t="s">
        <v>539</v>
      </c>
      <c r="G39" s="20">
        <v>1190</v>
      </c>
      <c r="H39" s="20">
        <v>1092</v>
      </c>
      <c r="I39" s="59" t="s">
        <v>549</v>
      </c>
      <c r="J39" s="20" t="s">
        <v>668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341">
        <v>309.13952999999998</v>
      </c>
      <c r="T39" s="341">
        <v>-13.930759999999999</v>
      </c>
      <c r="U39" s="338">
        <v>177.94589999999999</v>
      </c>
      <c r="V39" s="338">
        <v>44.137500000000003</v>
      </c>
      <c r="W39" s="340">
        <v>20.520877535299999</v>
      </c>
      <c r="X39" s="338">
        <v>1.4339999999999999</v>
      </c>
      <c r="Y39" s="338">
        <v>0.22700000000000001</v>
      </c>
      <c r="Z39" s="338">
        <v>4.7</v>
      </c>
      <c r="AA39" s="338">
        <v>75.123999999999995</v>
      </c>
      <c r="AB39" s="337">
        <v>1973.5619999999999</v>
      </c>
      <c r="AC39" s="338">
        <v>5.2264499999999998</v>
      </c>
      <c r="AD39" s="338">
        <v>-6.008</v>
      </c>
      <c r="AE39" s="338">
        <v>305.50263999999999</v>
      </c>
      <c r="AF39" s="338">
        <v>-0.60548999999999997</v>
      </c>
      <c r="AG39" s="336">
        <v>151813473.30000001</v>
      </c>
      <c r="AH39" s="339">
        <v>-0.53924609999999995</v>
      </c>
      <c r="AI39" s="336">
        <v>363166.61170000001</v>
      </c>
      <c r="AJ39" s="339">
        <v>4.2186899999999999E-2</v>
      </c>
      <c r="AK39" s="338">
        <v>120.0427</v>
      </c>
      <c r="AL39" s="336" t="s">
        <v>227</v>
      </c>
      <c r="AM39" s="338">
        <v>59.838799999999999</v>
      </c>
    </row>
    <row r="40" spans="1:39">
      <c r="A40" s="29" t="s">
        <v>542</v>
      </c>
      <c r="B40" s="29" t="s">
        <v>695</v>
      </c>
      <c r="C40" s="19">
        <v>0.48194444444444445</v>
      </c>
      <c r="D40" s="54"/>
      <c r="E40" s="23">
        <v>30</v>
      </c>
      <c r="F40" s="23" t="s">
        <v>539</v>
      </c>
      <c r="G40" s="20">
        <v>1190</v>
      </c>
      <c r="H40" s="20">
        <v>1092</v>
      </c>
      <c r="I40" s="59" t="s">
        <v>870</v>
      </c>
      <c r="J40" s="20" t="s">
        <v>668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341">
        <v>309.17034999999998</v>
      </c>
      <c r="T40" s="341">
        <v>-13.91742</v>
      </c>
      <c r="U40" s="338">
        <v>179.59970000000001</v>
      </c>
      <c r="V40" s="338">
        <v>44.173099999999998</v>
      </c>
      <c r="W40" s="340">
        <v>20.6044390291</v>
      </c>
      <c r="X40" s="338">
        <v>1.4330000000000001</v>
      </c>
      <c r="Y40" s="338">
        <v>0.22700000000000001</v>
      </c>
      <c r="Z40" s="338">
        <v>4.7</v>
      </c>
      <c r="AA40" s="338">
        <v>75.102000000000004</v>
      </c>
      <c r="AB40" s="337">
        <v>1973.4860000000001</v>
      </c>
      <c r="AC40" s="338">
        <v>5.2131800000000004</v>
      </c>
      <c r="AD40" s="338">
        <v>-6.0134999999999996</v>
      </c>
      <c r="AE40" s="338">
        <v>305.46028000000001</v>
      </c>
      <c r="AF40" s="338">
        <v>-0.60560000000000003</v>
      </c>
      <c r="AG40" s="336">
        <v>151813311.40000001</v>
      </c>
      <c r="AH40" s="339">
        <v>-0.53964210000000001</v>
      </c>
      <c r="AI40" s="336">
        <v>363180.44990000001</v>
      </c>
      <c r="AJ40" s="339">
        <v>5.0076299999999997E-2</v>
      </c>
      <c r="AK40" s="338">
        <v>120.01349999999999</v>
      </c>
      <c r="AL40" s="336" t="s">
        <v>227</v>
      </c>
      <c r="AM40" s="338">
        <v>59.867899999999999</v>
      </c>
    </row>
    <row r="41" spans="1:39">
      <c r="A41" s="29" t="s">
        <v>546</v>
      </c>
      <c r="B41" s="29" t="s">
        <v>737</v>
      </c>
      <c r="C41" s="19">
        <v>0.48680555555555555</v>
      </c>
      <c r="D41" s="54"/>
      <c r="E41" s="23">
        <v>300</v>
      </c>
      <c r="F41" s="23" t="s">
        <v>539</v>
      </c>
      <c r="G41" s="20">
        <v>1190</v>
      </c>
      <c r="H41" s="20">
        <v>1092</v>
      </c>
      <c r="I41" s="59" t="s">
        <v>171</v>
      </c>
      <c r="J41" s="20" t="s">
        <v>668</v>
      </c>
      <c r="K41" s="95">
        <v>4</v>
      </c>
      <c r="L41" s="95">
        <v>180</v>
      </c>
      <c r="M41" s="115">
        <v>5889.9508999999998</v>
      </c>
      <c r="N41" s="29" t="s">
        <v>550</v>
      </c>
      <c r="O41" s="20"/>
      <c r="P41" s="20"/>
      <c r="Q41" s="20"/>
      <c r="R41" s="20"/>
      <c r="S41" s="341">
        <v>309.23198000000002</v>
      </c>
      <c r="T41" s="341">
        <v>-13.89043</v>
      </c>
      <c r="U41" s="338">
        <v>182.90960000000001</v>
      </c>
      <c r="V41" s="338">
        <v>44.154800000000002</v>
      </c>
      <c r="W41" s="340">
        <v>20.771562016699999</v>
      </c>
      <c r="X41" s="338">
        <v>1.4330000000000001</v>
      </c>
      <c r="Y41" s="338">
        <v>0.22700000000000001</v>
      </c>
      <c r="Z41" s="338">
        <v>4.7</v>
      </c>
      <c r="AA41" s="338">
        <v>75.058000000000007</v>
      </c>
      <c r="AB41" s="337">
        <v>1973.297</v>
      </c>
      <c r="AC41" s="338">
        <v>5.1867099999999997</v>
      </c>
      <c r="AD41" s="338">
        <v>-6.0247700000000002</v>
      </c>
      <c r="AE41" s="338">
        <v>305.37556999999998</v>
      </c>
      <c r="AF41" s="338">
        <v>-0.60580999999999996</v>
      </c>
      <c r="AG41" s="336">
        <v>151812987.40000001</v>
      </c>
      <c r="AH41" s="339">
        <v>-0.54043240000000003</v>
      </c>
      <c r="AI41" s="336">
        <v>363215.22766999999</v>
      </c>
      <c r="AJ41" s="339">
        <v>6.5858600000000003E-2</v>
      </c>
      <c r="AK41" s="338">
        <v>119.955</v>
      </c>
      <c r="AL41" s="336" t="s">
        <v>227</v>
      </c>
      <c r="AM41" s="338">
        <v>59.926299999999998</v>
      </c>
    </row>
    <row r="42" spans="1:39" ht="24">
      <c r="A42" s="29" t="s">
        <v>856</v>
      </c>
      <c r="B42" s="29" t="s">
        <v>551</v>
      </c>
      <c r="C42" s="19">
        <v>0.50347222222222221</v>
      </c>
      <c r="D42" s="54"/>
      <c r="E42" s="23">
        <v>10</v>
      </c>
      <c r="F42" s="23" t="s">
        <v>539</v>
      </c>
      <c r="G42" s="20">
        <v>1190</v>
      </c>
      <c r="H42" s="20">
        <v>1092</v>
      </c>
      <c r="I42" s="59" t="s">
        <v>738</v>
      </c>
      <c r="J42" s="20" t="s">
        <v>631</v>
      </c>
      <c r="K42" s="95">
        <v>4</v>
      </c>
      <c r="L42" s="95">
        <v>180</v>
      </c>
      <c r="M42" s="115">
        <v>5889.9508999999998</v>
      </c>
      <c r="N42" s="29"/>
      <c r="O42" s="20">
        <v>252.4</v>
      </c>
      <c r="P42" s="20">
        <v>268.2</v>
      </c>
      <c r="Q42" s="20"/>
      <c r="R42" s="20"/>
    </row>
    <row r="43" spans="1:39" ht="24">
      <c r="A43" s="29" t="s">
        <v>475</v>
      </c>
      <c r="B43" s="29" t="s">
        <v>552</v>
      </c>
      <c r="C43" s="19">
        <v>0.50902777777777775</v>
      </c>
      <c r="D43" s="54"/>
      <c r="E43" s="23">
        <v>30</v>
      </c>
      <c r="F43" s="23" t="s">
        <v>539</v>
      </c>
      <c r="G43" s="20">
        <v>1190</v>
      </c>
      <c r="H43" s="20">
        <v>986</v>
      </c>
      <c r="I43" s="21" t="s">
        <v>482</v>
      </c>
      <c r="J43" s="70" t="s">
        <v>631</v>
      </c>
      <c r="K43" s="38">
        <v>4</v>
      </c>
      <c r="L43" s="38">
        <v>180</v>
      </c>
      <c r="M43" s="116">
        <v>5891.451</v>
      </c>
      <c r="N43" s="29" t="s">
        <v>553</v>
      </c>
      <c r="O43" s="20">
        <v>252.5</v>
      </c>
      <c r="P43" s="20">
        <v>268.5</v>
      </c>
      <c r="Q43" s="20"/>
      <c r="R43" s="20"/>
    </row>
    <row r="44" spans="1:39" ht="24">
      <c r="A44" s="29" t="s">
        <v>475</v>
      </c>
      <c r="B44" s="29" t="s">
        <v>532</v>
      </c>
      <c r="C44" s="19">
        <v>0.50972222222222219</v>
      </c>
      <c r="D44" s="54"/>
      <c r="E44" s="23">
        <v>30</v>
      </c>
      <c r="F44" s="23" t="s">
        <v>539</v>
      </c>
      <c r="G44" s="20">
        <v>1070</v>
      </c>
      <c r="H44" s="20">
        <v>866</v>
      </c>
      <c r="I44" s="59" t="s">
        <v>858</v>
      </c>
      <c r="J44" s="20" t="s">
        <v>631</v>
      </c>
      <c r="K44" s="38">
        <v>4</v>
      </c>
      <c r="L44" s="38">
        <v>180</v>
      </c>
      <c r="M44" s="116">
        <v>5891.451</v>
      </c>
      <c r="N44" s="21" t="s">
        <v>482</v>
      </c>
      <c r="O44" s="20">
        <v>252.3</v>
      </c>
      <c r="P44" s="20">
        <v>268.5</v>
      </c>
      <c r="Q44" s="20"/>
      <c r="R44" s="20"/>
    </row>
    <row r="45" spans="1:39" ht="24">
      <c r="A45" s="29" t="s">
        <v>475</v>
      </c>
      <c r="B45" s="29" t="s">
        <v>849</v>
      </c>
      <c r="C45" s="19">
        <v>0.51250000000000007</v>
      </c>
      <c r="D45" s="54"/>
      <c r="E45" s="23">
        <v>30</v>
      </c>
      <c r="F45" s="20" t="s">
        <v>540</v>
      </c>
      <c r="G45" s="20">
        <v>880</v>
      </c>
      <c r="H45" s="20">
        <v>856</v>
      </c>
      <c r="I45" s="21" t="s">
        <v>482</v>
      </c>
      <c r="J45" s="70" t="s">
        <v>631</v>
      </c>
      <c r="K45" s="38">
        <v>4</v>
      </c>
      <c r="L45" s="38">
        <v>180</v>
      </c>
      <c r="M45" s="86">
        <v>7647.38</v>
      </c>
      <c r="N45" s="29"/>
      <c r="O45" s="20">
        <v>253.1</v>
      </c>
      <c r="P45" s="20">
        <v>269</v>
      </c>
      <c r="Q45" s="20"/>
      <c r="R45" s="20"/>
    </row>
    <row r="46" spans="1:39" ht="24">
      <c r="A46" s="29" t="s">
        <v>587</v>
      </c>
      <c r="B46" s="29" t="s">
        <v>555</v>
      </c>
      <c r="C46" s="19">
        <v>0.51736111111111105</v>
      </c>
      <c r="D46" s="54"/>
      <c r="E46" s="23">
        <v>10</v>
      </c>
      <c r="F46" s="20" t="s">
        <v>541</v>
      </c>
      <c r="G46" s="20">
        <v>870</v>
      </c>
      <c r="H46" s="95">
        <v>770</v>
      </c>
      <c r="I46" s="59" t="s">
        <v>738</v>
      </c>
      <c r="J46" s="70" t="s">
        <v>631</v>
      </c>
      <c r="K46" s="38">
        <v>4</v>
      </c>
      <c r="L46" s="38">
        <v>180</v>
      </c>
      <c r="M46" s="116">
        <v>7698.9647000000004</v>
      </c>
      <c r="N46" s="29"/>
      <c r="O46" s="20">
        <v>252.9</v>
      </c>
      <c r="P46" s="20">
        <v>268.89999999999998</v>
      </c>
      <c r="Q46" s="20"/>
      <c r="R46" s="20"/>
    </row>
    <row r="47" spans="1:39" ht="24">
      <c r="A47" s="29" t="s">
        <v>587</v>
      </c>
      <c r="B47" s="29" t="s">
        <v>556</v>
      </c>
      <c r="C47" s="44">
        <v>0.51944444444444449</v>
      </c>
      <c r="D47" s="54"/>
      <c r="E47" s="23">
        <v>10</v>
      </c>
      <c r="F47" s="20" t="s">
        <v>541</v>
      </c>
      <c r="G47" s="20">
        <v>870</v>
      </c>
      <c r="H47" s="20">
        <v>765</v>
      </c>
      <c r="I47" s="59" t="s">
        <v>738</v>
      </c>
      <c r="J47" s="70" t="s">
        <v>631</v>
      </c>
      <c r="K47" s="38">
        <v>4</v>
      </c>
      <c r="L47" s="38">
        <v>180</v>
      </c>
      <c r="M47" s="116">
        <v>7698.9647000000004</v>
      </c>
      <c r="N47" s="29"/>
      <c r="O47" s="20">
        <v>253</v>
      </c>
      <c r="P47" s="20">
        <v>268.7</v>
      </c>
    </row>
    <row r="48" spans="1:39" ht="24">
      <c r="A48" s="29" t="s">
        <v>587</v>
      </c>
      <c r="B48" s="29" t="s">
        <v>557</v>
      </c>
      <c r="C48" s="44">
        <v>0.52013888888888882</v>
      </c>
      <c r="D48" s="54"/>
      <c r="E48" s="23">
        <v>10</v>
      </c>
      <c r="F48" s="20" t="s">
        <v>541</v>
      </c>
      <c r="G48" s="20">
        <v>870</v>
      </c>
      <c r="H48" s="20">
        <v>775</v>
      </c>
      <c r="I48" s="59" t="s">
        <v>738</v>
      </c>
      <c r="J48" s="70" t="s">
        <v>631</v>
      </c>
      <c r="K48" s="38">
        <v>4</v>
      </c>
      <c r="L48" s="38">
        <v>180</v>
      </c>
      <c r="M48" s="116">
        <v>7698.9647000000004</v>
      </c>
      <c r="N48" s="29"/>
      <c r="O48" s="20">
        <v>252.6</v>
      </c>
      <c r="P48" s="20">
        <v>269</v>
      </c>
    </row>
    <row r="49" spans="1:14" ht="24">
      <c r="A49" s="29" t="s">
        <v>744</v>
      </c>
      <c r="B49" s="29" t="s">
        <v>588</v>
      </c>
      <c r="C49" s="44">
        <v>0.52222222222222225</v>
      </c>
      <c r="D49" s="54"/>
      <c r="E49" s="23"/>
      <c r="F49" s="20"/>
      <c r="G49" s="20"/>
      <c r="H49" s="20"/>
      <c r="I49" s="29" t="s">
        <v>373</v>
      </c>
      <c r="J49" s="38" t="s">
        <v>320</v>
      </c>
      <c r="K49" s="38">
        <v>4</v>
      </c>
      <c r="L49" s="38">
        <v>180</v>
      </c>
      <c r="M49" s="115">
        <v>9999</v>
      </c>
      <c r="N49" s="29"/>
    </row>
    <row r="50" spans="1:14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4">
      <c r="N51" s="29"/>
    </row>
    <row r="52" spans="1:14">
      <c r="N52" s="29"/>
    </row>
    <row r="53" spans="1:14">
      <c r="A53" s="3" t="s">
        <v>633</v>
      </c>
      <c r="B53" s="24" t="s">
        <v>634</v>
      </c>
      <c r="C53" s="25">
        <v>5888.5839999999998</v>
      </c>
      <c r="D53" s="58"/>
      <c r="E53" s="26"/>
      <c r="F53" s="26" t="s">
        <v>635</v>
      </c>
      <c r="G53" s="88" t="s">
        <v>636</v>
      </c>
      <c r="H53" s="88" t="s">
        <v>637</v>
      </c>
      <c r="I53" s="26" t="s">
        <v>639</v>
      </c>
      <c r="J53" s="88" t="s">
        <v>640</v>
      </c>
      <c r="K53" s="88" t="s">
        <v>641</v>
      </c>
      <c r="N53" s="29"/>
    </row>
    <row r="54" spans="1:14">
      <c r="A54" s="2"/>
      <c r="B54" s="24" t="s">
        <v>638</v>
      </c>
      <c r="C54" s="25">
        <v>5889.9508999999998</v>
      </c>
      <c r="D54" s="58"/>
      <c r="E54" s="26"/>
      <c r="F54" s="26" t="s">
        <v>277</v>
      </c>
      <c r="G54" s="88" t="s">
        <v>279</v>
      </c>
      <c r="H54" s="88" t="s">
        <v>280</v>
      </c>
      <c r="I54" s="26" t="s">
        <v>646</v>
      </c>
      <c r="J54" s="88" t="s">
        <v>647</v>
      </c>
      <c r="K54" s="88" t="s">
        <v>454</v>
      </c>
      <c r="N54" s="29"/>
    </row>
    <row r="55" spans="1:14">
      <c r="A55" s="2"/>
      <c r="B55" s="24" t="s">
        <v>321</v>
      </c>
      <c r="C55" s="25">
        <v>5891.451</v>
      </c>
      <c r="D55" s="58"/>
      <c r="E55" s="26"/>
      <c r="F55" s="88" t="s">
        <v>472</v>
      </c>
      <c r="G55" s="88" t="s">
        <v>474</v>
      </c>
      <c r="H55" s="88" t="s">
        <v>473</v>
      </c>
      <c r="I55" s="26" t="s">
        <v>275</v>
      </c>
      <c r="J55" s="88" t="s">
        <v>455</v>
      </c>
      <c r="K55" s="88" t="s">
        <v>456</v>
      </c>
      <c r="N55" s="29"/>
    </row>
    <row r="56" spans="1:14">
      <c r="A56" s="2"/>
      <c r="B56" s="24" t="s">
        <v>322</v>
      </c>
      <c r="C56" s="114">
        <v>7647.38</v>
      </c>
      <c r="D56" s="58"/>
      <c r="E56" s="26"/>
      <c r="F56" s="26" t="s">
        <v>643</v>
      </c>
      <c r="G56" s="88" t="s">
        <v>644</v>
      </c>
      <c r="H56" s="88" t="s">
        <v>645</v>
      </c>
      <c r="I56" s="26" t="s">
        <v>324</v>
      </c>
      <c r="J56" s="88" t="s">
        <v>452</v>
      </c>
      <c r="K56" s="88" t="s">
        <v>453</v>
      </c>
      <c r="N56" s="29"/>
    </row>
    <row r="57" spans="1:14">
      <c r="A57" s="2"/>
      <c r="B57" s="24" t="s">
        <v>323</v>
      </c>
      <c r="C57" s="25">
        <v>7698.9647000000004</v>
      </c>
      <c r="D57" s="58"/>
      <c r="E57" s="26"/>
      <c r="F57" s="26" t="s">
        <v>278</v>
      </c>
      <c r="G57" s="88" t="s">
        <v>281</v>
      </c>
      <c r="H57" s="88" t="s">
        <v>282</v>
      </c>
      <c r="I57" s="26" t="s">
        <v>284</v>
      </c>
      <c r="J57" s="88" t="s">
        <v>285</v>
      </c>
      <c r="K57" s="88" t="s">
        <v>286</v>
      </c>
      <c r="N57" s="29"/>
    </row>
    <row r="58" spans="1:14">
      <c r="A58" s="2"/>
      <c r="B58" s="27"/>
      <c r="C58" s="26"/>
      <c r="D58" s="58"/>
      <c r="E58" s="26"/>
      <c r="K58" s="113"/>
      <c r="N58" s="29"/>
    </row>
    <row r="59" spans="1:14">
      <c r="A59" s="2"/>
      <c r="B59" s="24" t="s">
        <v>574</v>
      </c>
      <c r="C59" s="439" t="s">
        <v>649</v>
      </c>
      <c r="D59" s="439"/>
      <c r="E59" s="26" t="s">
        <v>287</v>
      </c>
      <c r="K59" s="113"/>
      <c r="N59" s="29"/>
    </row>
    <row r="60" spans="1:14">
      <c r="A60" s="2"/>
      <c r="B60" s="24" t="s">
        <v>575</v>
      </c>
      <c r="C60" s="439" t="s">
        <v>650</v>
      </c>
      <c r="D60" s="439"/>
      <c r="E60" s="8"/>
      <c r="K60" s="113"/>
      <c r="N60" s="29"/>
    </row>
    <row r="61" spans="1:14">
      <c r="A61" s="2"/>
      <c r="B61" s="24" t="s">
        <v>576</v>
      </c>
      <c r="C61" s="439" t="s">
        <v>816</v>
      </c>
      <c r="D61" s="439"/>
      <c r="E61" s="8"/>
      <c r="K61" s="113"/>
      <c r="M61" s="45"/>
    </row>
    <row r="62" spans="1:14">
      <c r="A62" s="2"/>
      <c r="B62" s="24" t="s">
        <v>577</v>
      </c>
      <c r="C62" s="439" t="s">
        <v>817</v>
      </c>
      <c r="D62" s="439"/>
      <c r="E62" s="8"/>
      <c r="F62" s="113"/>
      <c r="G62" s="20"/>
      <c r="H62" s="20"/>
      <c r="L62" t="s">
        <v>750</v>
      </c>
      <c r="M62" s="45"/>
    </row>
    <row r="63" spans="1:14">
      <c r="A63" s="2"/>
      <c r="B63" s="2"/>
      <c r="C63" s="113"/>
      <c r="D63" s="44"/>
      <c r="E63" s="8"/>
      <c r="F63" s="113"/>
      <c r="G63" s="20"/>
      <c r="H63" s="20"/>
      <c r="M63" s="45"/>
    </row>
    <row r="64" spans="1:14">
      <c r="A64" s="2"/>
      <c r="B64" s="3" t="s">
        <v>818</v>
      </c>
      <c r="C64" s="6" t="s">
        <v>819</v>
      </c>
      <c r="D64" s="49" t="s">
        <v>820</v>
      </c>
      <c r="E64" s="8"/>
      <c r="F64" s="113"/>
      <c r="G64" s="20"/>
      <c r="H64" s="20"/>
      <c r="M64" s="45"/>
    </row>
    <row r="65" spans="1:13">
      <c r="A65" s="2"/>
      <c r="B65" s="3"/>
      <c r="C65" s="6" t="s">
        <v>821</v>
      </c>
      <c r="D65" s="49" t="s">
        <v>822</v>
      </c>
      <c r="E65" s="8"/>
      <c r="F65" s="113"/>
      <c r="G65" s="20"/>
      <c r="H65" s="20"/>
      <c r="M65" s="45"/>
    </row>
    <row r="66" spans="1:13">
      <c r="A66" s="2"/>
      <c r="B66" s="2"/>
      <c r="C66" s="113"/>
      <c r="D66" s="44"/>
      <c r="E66" s="8"/>
      <c r="F66" s="113"/>
      <c r="G66" s="129" t="s">
        <v>376</v>
      </c>
      <c r="H66" s="129" t="s">
        <v>377</v>
      </c>
      <c r="I66" s="128" t="s">
        <v>378</v>
      </c>
      <c r="J66" s="5" t="s">
        <v>379</v>
      </c>
      <c r="K66" s="5"/>
      <c r="M66" s="45"/>
    </row>
    <row r="67" spans="1:13">
      <c r="A67" s="2"/>
      <c r="B67" s="3" t="s">
        <v>676</v>
      </c>
      <c r="C67" s="6">
        <v>1</v>
      </c>
      <c r="D67" s="427" t="s">
        <v>677</v>
      </c>
      <c r="E67" s="427"/>
      <c r="F67" s="427"/>
      <c r="G67" s="130">
        <f>AVERAGE(O12,O13,O42,O43,O44)</f>
        <v>252.4</v>
      </c>
      <c r="H67" s="130">
        <f>AVERAGE(P12,P13,P42,P43,P44)</f>
        <v>268.32</v>
      </c>
      <c r="I67" s="131">
        <f>STDEV(O12,O13,O42,O43,O44)</f>
        <v>7.0710678151581982E-2</v>
      </c>
      <c r="J67" s="131">
        <f>STDEV(P12,P13,P42,P43,P44)</f>
        <v>0.16431676725721769</v>
      </c>
      <c r="M67" s="45"/>
    </row>
    <row r="68" spans="1:13">
      <c r="A68" s="2"/>
      <c r="B68" s="28"/>
      <c r="C68" s="3"/>
      <c r="D68" s="435" t="s">
        <v>466</v>
      </c>
      <c r="E68" s="436"/>
      <c r="F68" s="436"/>
      <c r="G68" s="130"/>
      <c r="H68" s="130"/>
      <c r="I68" s="131"/>
      <c r="J68" s="131"/>
      <c r="M68" s="45"/>
    </row>
    <row r="69" spans="1:13">
      <c r="A69" s="2"/>
      <c r="B69" s="2"/>
      <c r="C69" s="71">
        <v>2</v>
      </c>
      <c r="D69" s="427" t="s">
        <v>724</v>
      </c>
      <c r="E69" s="427"/>
      <c r="F69" s="427"/>
      <c r="G69" s="130"/>
      <c r="H69" s="130"/>
      <c r="I69" s="131"/>
      <c r="J69" s="131"/>
      <c r="M69" s="45"/>
    </row>
    <row r="70" spans="1:13">
      <c r="A70" s="2"/>
      <c r="B70" s="2"/>
      <c r="C70" s="3"/>
      <c r="D70" s="435" t="s">
        <v>725</v>
      </c>
      <c r="E70" s="436"/>
      <c r="F70" s="436"/>
      <c r="G70" s="130"/>
      <c r="H70" s="130"/>
      <c r="I70" s="131"/>
      <c r="J70" s="131"/>
      <c r="M70" s="45"/>
    </row>
    <row r="71" spans="1:13">
      <c r="A71" s="2"/>
      <c r="C71" s="6">
        <v>3</v>
      </c>
      <c r="D71" s="437" t="s">
        <v>535</v>
      </c>
      <c r="E71" s="437"/>
      <c r="F71" s="437"/>
      <c r="G71" s="130">
        <f>AVERAGE(O14,O26,O45)</f>
        <v>253.06666666666669</v>
      </c>
      <c r="H71" s="130">
        <f>AVERAGE(P14,P26,P45)</f>
        <v>268.8</v>
      </c>
      <c r="I71" s="131">
        <f>STDEV(O14,O26,O45)</f>
        <v>5.7735026861832024E-2</v>
      </c>
      <c r="J71" s="131">
        <f>STDEV(P14,P26,P45)</f>
        <v>0.19999999994761311</v>
      </c>
      <c r="M71" s="45"/>
    </row>
    <row r="72" spans="1:13">
      <c r="A72" s="2"/>
      <c r="C72" s="5"/>
      <c r="D72" s="434" t="s">
        <v>536</v>
      </c>
      <c r="E72" s="434"/>
      <c r="F72" s="434"/>
      <c r="G72" s="130"/>
      <c r="H72" s="130"/>
      <c r="I72" s="131"/>
      <c r="J72" s="131"/>
      <c r="M72" s="45"/>
    </row>
    <row r="73" spans="1:13">
      <c r="A73" s="2"/>
      <c r="C73" s="6">
        <v>4</v>
      </c>
      <c r="D73" s="437" t="s">
        <v>537</v>
      </c>
      <c r="E73" s="437"/>
      <c r="F73" s="437"/>
      <c r="G73" s="130">
        <f>AVERAGE(O46:O48)</f>
        <v>252.83333333333334</v>
      </c>
      <c r="H73" s="130">
        <f>AVERAGE(P46:P48)</f>
        <v>268.86666666666662</v>
      </c>
      <c r="I73" s="131">
        <f>STDEV(O46:O48)</f>
        <v>0.20816659991538897</v>
      </c>
      <c r="J73" s="131">
        <f>STDEV(P46:P48)</f>
        <v>0.15275252320457072</v>
      </c>
      <c r="M73" s="45"/>
    </row>
    <row r="74" spans="1:13">
      <c r="A74" s="2"/>
      <c r="D74" s="434" t="s">
        <v>538</v>
      </c>
      <c r="E74" s="434"/>
      <c r="F74" s="434"/>
      <c r="G74" s="20"/>
      <c r="H74" s="20"/>
      <c r="M74" s="45"/>
    </row>
    <row r="75" spans="1:13">
      <c r="A75" s="2"/>
      <c r="C75" s="1"/>
      <c r="D75" s="44"/>
      <c r="E75" s="1"/>
      <c r="F75" s="1"/>
      <c r="G75" s="1"/>
      <c r="H75" s="1"/>
      <c r="I75" s="21"/>
      <c r="J75" s="1"/>
      <c r="K75" s="1"/>
      <c r="L75" s="1"/>
      <c r="M75" s="45"/>
    </row>
    <row r="76" spans="1:13">
      <c r="B76" t="s">
        <v>318</v>
      </c>
      <c r="C76" t="s">
        <v>319</v>
      </c>
      <c r="D76" t="s">
        <v>161</v>
      </c>
      <c r="I76" s="21"/>
      <c r="J76" s="1"/>
      <c r="K76" s="1"/>
      <c r="L76" s="1"/>
      <c r="M76" s="45"/>
    </row>
    <row r="77" spans="1:13">
      <c r="B77" t="s">
        <v>158</v>
      </c>
      <c r="C77">
        <v>97.4</v>
      </c>
      <c r="D77" s="43">
        <v>0.33333333333333331</v>
      </c>
      <c r="I77" s="21"/>
      <c r="J77" s="1"/>
      <c r="K77" s="1"/>
      <c r="L77" s="1"/>
      <c r="M77" s="45"/>
    </row>
    <row r="78" spans="1:13">
      <c r="B78" t="s">
        <v>162</v>
      </c>
      <c r="C78">
        <v>97.2</v>
      </c>
      <c r="D78" s="43">
        <v>0.50902777777777775</v>
      </c>
      <c r="I78" s="21"/>
      <c r="J78" s="1"/>
      <c r="K78" s="1"/>
      <c r="L78" s="1"/>
      <c r="M78" s="45"/>
    </row>
    <row r="79" spans="1:13">
      <c r="I79" s="21"/>
      <c r="J79" s="1"/>
      <c r="K79" s="1"/>
      <c r="L79" s="1"/>
      <c r="M79" s="45"/>
    </row>
    <row r="80" spans="1:13">
      <c r="I80" s="21"/>
      <c r="J80" s="1"/>
      <c r="K80" s="1"/>
      <c r="L80" s="1"/>
      <c r="M80" s="45"/>
    </row>
    <row r="81" spans="1:13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>
      <c r="A83" s="2"/>
      <c r="C83" s="1"/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>
      <c r="A84" s="2"/>
      <c r="C84" s="1"/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</sheetData>
  <sheetCalcPr fullCalcOnLoad="1"/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59:D59"/>
    <mergeCell ref="C60:D60"/>
    <mergeCell ref="C61:D61"/>
    <mergeCell ref="D71:F71"/>
    <mergeCell ref="D72:F72"/>
    <mergeCell ref="D73:F73"/>
    <mergeCell ref="D74:F74"/>
    <mergeCell ref="C62:D62"/>
    <mergeCell ref="D67:F67"/>
    <mergeCell ref="D68:F68"/>
    <mergeCell ref="D69:F69"/>
    <mergeCell ref="D70:F7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A13" workbookViewId="0">
      <selection activeCell="D43" sqref="D43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29"/>
    </row>
    <row r="4" spans="1:39">
      <c r="A4" s="3" t="s">
        <v>558</v>
      </c>
      <c r="B4" s="3"/>
      <c r="C4" s="6"/>
      <c r="D4" s="49"/>
      <c r="E4" s="6"/>
      <c r="F4" s="428" t="s">
        <v>559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380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/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529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48">
      <c r="A12" s="60" t="s">
        <v>856</v>
      </c>
      <c r="B12" s="61" t="s">
        <v>460</v>
      </c>
      <c r="C12" s="54">
        <v>0.28333333333333333</v>
      </c>
      <c r="D12" s="54"/>
      <c r="E12" s="55">
        <v>10</v>
      </c>
      <c r="F12" s="23" t="s">
        <v>539</v>
      </c>
      <c r="G12" s="55">
        <v>1190</v>
      </c>
      <c r="H12" s="55">
        <v>1090</v>
      </c>
      <c r="I12" s="84" t="s">
        <v>459</v>
      </c>
      <c r="J12" s="94" t="s">
        <v>631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475</v>
      </c>
      <c r="B13" s="29" t="s">
        <v>857</v>
      </c>
      <c r="C13" s="19">
        <v>0.29444444444444445</v>
      </c>
      <c r="D13" s="54"/>
      <c r="E13" s="23">
        <v>30</v>
      </c>
      <c r="F13" s="23" t="s">
        <v>539</v>
      </c>
      <c r="G13" s="20">
        <v>1190</v>
      </c>
      <c r="H13" s="38">
        <v>985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/>
      <c r="O13" s="20">
        <v>252.4</v>
      </c>
      <c r="P13" s="20">
        <v>268.2</v>
      </c>
      <c r="Q13" s="20"/>
      <c r="R13" s="20"/>
    </row>
    <row r="14" spans="1:39" ht="24">
      <c r="A14" s="64" t="s">
        <v>475</v>
      </c>
      <c r="B14" s="29" t="s">
        <v>462</v>
      </c>
      <c r="C14" s="19">
        <v>0.29652777777777778</v>
      </c>
      <c r="D14" s="54"/>
      <c r="E14" s="23">
        <v>30</v>
      </c>
      <c r="F14" s="23" t="s">
        <v>539</v>
      </c>
      <c r="G14" s="20">
        <v>1070</v>
      </c>
      <c r="H14" s="55">
        <v>865</v>
      </c>
      <c r="I14" s="59" t="s">
        <v>858</v>
      </c>
      <c r="J14" s="2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20">
        <v>252.2</v>
      </c>
      <c r="P14" s="20">
        <v>268.3</v>
      </c>
      <c r="Q14" s="20"/>
      <c r="R14" s="20"/>
    </row>
    <row r="15" spans="1:39" ht="24">
      <c r="A15" s="64" t="s">
        <v>475</v>
      </c>
      <c r="B15" s="61" t="s">
        <v>463</v>
      </c>
      <c r="C15" s="19">
        <v>0.30694444444444441</v>
      </c>
      <c r="D15" s="54"/>
      <c r="E15" s="23">
        <v>30</v>
      </c>
      <c r="F15" s="20" t="s">
        <v>540</v>
      </c>
      <c r="G15" s="20">
        <v>880</v>
      </c>
      <c r="H15" s="55">
        <v>855</v>
      </c>
      <c r="I15" s="21" t="s">
        <v>482</v>
      </c>
      <c r="J15" s="70" t="s">
        <v>631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4">
      <c r="A16" s="29" t="s">
        <v>587</v>
      </c>
      <c r="B16" s="29" t="s">
        <v>533</v>
      </c>
      <c r="C16" s="19">
        <v>0.31875000000000003</v>
      </c>
      <c r="D16" s="54"/>
      <c r="E16" s="23">
        <v>10</v>
      </c>
      <c r="F16" s="20" t="s">
        <v>541</v>
      </c>
      <c r="G16" s="20">
        <v>870</v>
      </c>
      <c r="H16" s="38">
        <v>771</v>
      </c>
      <c r="I16" s="59" t="s">
        <v>738</v>
      </c>
      <c r="J16" s="70" t="s">
        <v>631</v>
      </c>
      <c r="K16" s="38">
        <v>4</v>
      </c>
      <c r="L16" s="38">
        <v>180</v>
      </c>
      <c r="M16" s="116">
        <v>7698.9647000000004</v>
      </c>
      <c r="N16" s="62"/>
      <c r="O16" s="20">
        <v>252.8</v>
      </c>
      <c r="P16" s="20">
        <v>269</v>
      </c>
      <c r="Q16" s="20"/>
      <c r="R16" s="20"/>
    </row>
    <row r="17" spans="1:39">
      <c r="A17" s="29" t="s">
        <v>708</v>
      </c>
      <c r="B17" s="29" t="s">
        <v>860</v>
      </c>
      <c r="C17" s="19">
        <v>0.32500000000000001</v>
      </c>
      <c r="D17" s="54"/>
      <c r="E17" s="23">
        <v>300</v>
      </c>
      <c r="F17" s="20" t="s">
        <v>541</v>
      </c>
      <c r="G17" s="20">
        <v>870</v>
      </c>
      <c r="H17" s="95">
        <v>771</v>
      </c>
      <c r="I17" s="59" t="s">
        <v>545</v>
      </c>
      <c r="J17" s="20" t="s">
        <v>668</v>
      </c>
      <c r="K17" s="95">
        <v>4</v>
      </c>
      <c r="L17" s="95">
        <v>180</v>
      </c>
      <c r="M17" s="116">
        <v>7698.9647000000004</v>
      </c>
      <c r="N17" s="62" t="s">
        <v>382</v>
      </c>
      <c r="O17" s="20"/>
      <c r="P17" s="20"/>
      <c r="Q17" s="20"/>
      <c r="R17" s="20"/>
      <c r="S17" s="347">
        <v>321.66611</v>
      </c>
      <c r="T17" s="347">
        <v>-10.350849999999999</v>
      </c>
      <c r="U17" s="344">
        <v>110.9842</v>
      </c>
      <c r="V17" s="344">
        <v>12.838100000000001</v>
      </c>
      <c r="W17" s="346">
        <v>16.943306273600001</v>
      </c>
      <c r="X17" s="344">
        <v>4.3959999999999999</v>
      </c>
      <c r="Y17" s="344">
        <v>0.69499999999999995</v>
      </c>
      <c r="Z17" s="344">
        <v>4.92</v>
      </c>
      <c r="AA17" s="344">
        <v>65.650999999999996</v>
      </c>
      <c r="AB17" s="343">
        <v>1934.722</v>
      </c>
      <c r="AC17" s="344">
        <v>6.8722399999999997</v>
      </c>
      <c r="AD17" s="344">
        <v>-5.9745400000000002</v>
      </c>
      <c r="AE17" s="344">
        <v>295.14818000000002</v>
      </c>
      <c r="AF17" s="344">
        <v>-0.63151000000000002</v>
      </c>
      <c r="AG17" s="342">
        <v>151770805.80000001</v>
      </c>
      <c r="AH17" s="345">
        <v>-0.61885800000000002</v>
      </c>
      <c r="AI17" s="342">
        <v>370457.08302999998</v>
      </c>
      <c r="AJ17" s="345">
        <v>-0.2885489</v>
      </c>
      <c r="AK17" s="344">
        <v>108.1066</v>
      </c>
      <c r="AL17" s="342" t="s">
        <v>227</v>
      </c>
      <c r="AM17" s="344">
        <v>71.760499999999993</v>
      </c>
    </row>
    <row r="18" spans="1:39">
      <c r="A18" s="29" t="s">
        <v>707</v>
      </c>
      <c r="B18" s="29" t="s">
        <v>861</v>
      </c>
      <c r="C18" s="19">
        <v>0.33055555555555555</v>
      </c>
      <c r="D18" s="19"/>
      <c r="E18" s="23">
        <v>300</v>
      </c>
      <c r="F18" s="20" t="s">
        <v>541</v>
      </c>
      <c r="G18" s="20">
        <v>870</v>
      </c>
      <c r="H18" s="95">
        <v>771</v>
      </c>
      <c r="I18" s="59" t="s">
        <v>545</v>
      </c>
      <c r="J18" s="20" t="s">
        <v>668</v>
      </c>
      <c r="K18" s="95">
        <v>4</v>
      </c>
      <c r="L18" s="95">
        <v>180</v>
      </c>
      <c r="M18" s="116">
        <v>7698.9647000000004</v>
      </c>
      <c r="N18" s="29" t="s">
        <v>383</v>
      </c>
      <c r="O18" s="20"/>
      <c r="P18" s="20"/>
      <c r="Q18" s="20"/>
      <c r="R18" s="20"/>
      <c r="S18" s="347">
        <v>321.72982999999999</v>
      </c>
      <c r="T18" s="347">
        <v>-10.33165</v>
      </c>
      <c r="U18" s="344">
        <v>112.14279999999999</v>
      </c>
      <c r="V18" s="344">
        <v>14.3818</v>
      </c>
      <c r="W18" s="346">
        <v>17.0770046592</v>
      </c>
      <c r="X18" s="344">
        <v>3.952</v>
      </c>
      <c r="Y18" s="344">
        <v>0.625</v>
      </c>
      <c r="Z18" s="344">
        <v>4.92</v>
      </c>
      <c r="AA18" s="344">
        <v>65.600999999999999</v>
      </c>
      <c r="AB18" s="343">
        <v>1935.44</v>
      </c>
      <c r="AC18" s="344">
        <v>6.8649399999999998</v>
      </c>
      <c r="AD18" s="344">
        <v>-5.9729900000000002</v>
      </c>
      <c r="AE18" s="344">
        <v>295.08037999999999</v>
      </c>
      <c r="AF18" s="344">
        <v>-0.63168000000000002</v>
      </c>
      <c r="AG18" s="342">
        <v>151770508.69999999</v>
      </c>
      <c r="AH18" s="345">
        <v>-0.61926510000000001</v>
      </c>
      <c r="AI18" s="342">
        <v>370319.77204000001</v>
      </c>
      <c r="AJ18" s="345">
        <v>-0.28356730000000002</v>
      </c>
      <c r="AK18" s="344">
        <v>108.04649999999999</v>
      </c>
      <c r="AL18" s="342" t="s">
        <v>227</v>
      </c>
      <c r="AM18" s="344">
        <v>71.820599999999999</v>
      </c>
    </row>
    <row r="19" spans="1:39">
      <c r="A19" s="29" t="s">
        <v>708</v>
      </c>
      <c r="B19" s="29" t="s">
        <v>465</v>
      </c>
      <c r="C19" s="19">
        <v>0.33749999999999997</v>
      </c>
      <c r="D19" s="19"/>
      <c r="E19" s="23">
        <v>300</v>
      </c>
      <c r="F19" s="20" t="s">
        <v>541</v>
      </c>
      <c r="G19" s="20">
        <v>870</v>
      </c>
      <c r="H19" s="95">
        <v>771</v>
      </c>
      <c r="I19" s="59" t="s">
        <v>368</v>
      </c>
      <c r="J19" s="20" t="s">
        <v>668</v>
      </c>
      <c r="K19" s="95">
        <v>4</v>
      </c>
      <c r="L19" s="95">
        <v>180</v>
      </c>
      <c r="M19" s="116">
        <v>7698.9647000000004</v>
      </c>
      <c r="N19" s="29" t="s">
        <v>381</v>
      </c>
      <c r="O19" s="20"/>
      <c r="P19" s="20"/>
      <c r="Q19" s="20"/>
      <c r="R19" s="20"/>
      <c r="S19" s="347">
        <v>321.80819000000002</v>
      </c>
      <c r="T19" s="347">
        <v>-10.307510000000001</v>
      </c>
      <c r="U19" s="344">
        <v>113.6283</v>
      </c>
      <c r="V19" s="344">
        <v>16.294699999999999</v>
      </c>
      <c r="W19" s="346">
        <v>17.2441276413</v>
      </c>
      <c r="X19" s="344">
        <v>3.5129999999999999</v>
      </c>
      <c r="Y19" s="344">
        <v>0.55600000000000005</v>
      </c>
      <c r="Z19" s="344">
        <v>4.92</v>
      </c>
      <c r="AA19" s="344">
        <v>65.540000000000006</v>
      </c>
      <c r="AB19" s="343">
        <v>1936.319</v>
      </c>
      <c r="AC19" s="344">
        <v>6.85466</v>
      </c>
      <c r="AD19" s="344">
        <v>-5.9715499999999997</v>
      </c>
      <c r="AE19" s="344">
        <v>294.99561999999997</v>
      </c>
      <c r="AF19" s="344">
        <v>-0.63188</v>
      </c>
      <c r="AG19" s="342">
        <v>151770137</v>
      </c>
      <c r="AH19" s="345">
        <v>-0.61977190000000004</v>
      </c>
      <c r="AI19" s="342">
        <v>370151.65156000003</v>
      </c>
      <c r="AJ19" s="345">
        <v>-0.27678459999999999</v>
      </c>
      <c r="AK19" s="344">
        <v>107.9725</v>
      </c>
      <c r="AL19" s="342" t="s">
        <v>227</v>
      </c>
      <c r="AM19" s="344">
        <v>71.894599999999997</v>
      </c>
    </row>
    <row r="20" spans="1:39">
      <c r="A20" s="29" t="s">
        <v>708</v>
      </c>
      <c r="B20" s="29" t="s">
        <v>544</v>
      </c>
      <c r="C20" s="19">
        <v>0.3430555555555555</v>
      </c>
      <c r="D20" s="19"/>
      <c r="E20" s="23">
        <v>300</v>
      </c>
      <c r="F20" s="23" t="s">
        <v>539</v>
      </c>
      <c r="G20" s="20">
        <v>1190</v>
      </c>
      <c r="H20" s="20">
        <v>1090</v>
      </c>
      <c r="I20" s="59" t="s">
        <v>368</v>
      </c>
      <c r="J20" s="20" t="s">
        <v>668</v>
      </c>
      <c r="K20" s="95">
        <v>4</v>
      </c>
      <c r="L20" s="95">
        <v>180</v>
      </c>
      <c r="M20" s="116">
        <v>7698.9647000000004</v>
      </c>
      <c r="N20" s="29" t="s">
        <v>384</v>
      </c>
      <c r="O20" s="20"/>
      <c r="P20" s="20"/>
      <c r="Q20" s="20"/>
      <c r="R20" s="20"/>
      <c r="S20" s="347">
        <v>321.86986999999999</v>
      </c>
      <c r="T20" s="347">
        <v>-10.288069999999999</v>
      </c>
      <c r="U20" s="344">
        <v>114.8489</v>
      </c>
      <c r="V20" s="344">
        <v>17.810600000000001</v>
      </c>
      <c r="W20" s="346">
        <v>17.377826026899999</v>
      </c>
      <c r="X20" s="344">
        <v>3.2309999999999999</v>
      </c>
      <c r="Y20" s="344">
        <v>0.51100000000000001</v>
      </c>
      <c r="Z20" s="344">
        <v>4.92</v>
      </c>
      <c r="AA20" s="344">
        <v>65.491</v>
      </c>
      <c r="AB20" s="343">
        <v>1937.0070000000001</v>
      </c>
      <c r="AC20" s="344">
        <v>6.8455399999999997</v>
      </c>
      <c r="AD20" s="344">
        <v>-5.9708100000000002</v>
      </c>
      <c r="AE20" s="344">
        <v>294.92782</v>
      </c>
      <c r="AF20" s="344">
        <v>-0.63205</v>
      </c>
      <c r="AG20" s="342">
        <v>151769839.40000001</v>
      </c>
      <c r="AH20" s="345">
        <v>-0.6201757</v>
      </c>
      <c r="AI20" s="342">
        <v>370020.19910999999</v>
      </c>
      <c r="AJ20" s="345">
        <v>-0.27092090000000002</v>
      </c>
      <c r="AK20" s="344">
        <v>107.91419999999999</v>
      </c>
      <c r="AL20" s="342" t="s">
        <v>227</v>
      </c>
      <c r="AM20" s="344">
        <v>71.9529</v>
      </c>
    </row>
    <row r="21" spans="1:39">
      <c r="A21" s="29" t="s">
        <v>708</v>
      </c>
      <c r="B21" s="29" t="s">
        <v>666</v>
      </c>
      <c r="C21" s="19">
        <v>0.34930555555555554</v>
      </c>
      <c r="D21" s="19"/>
      <c r="E21" s="23">
        <v>300</v>
      </c>
      <c r="F21" s="23" t="s">
        <v>539</v>
      </c>
      <c r="G21" s="20">
        <v>1190</v>
      </c>
      <c r="H21" s="20">
        <v>1090</v>
      </c>
      <c r="I21" s="59" t="s">
        <v>549</v>
      </c>
      <c r="J21" s="20" t="s">
        <v>668</v>
      </c>
      <c r="K21" s="95">
        <v>4</v>
      </c>
      <c r="L21" s="95">
        <v>180</v>
      </c>
      <c r="M21" s="115">
        <v>5889.9508999999998</v>
      </c>
      <c r="N21" s="29" t="s">
        <v>385</v>
      </c>
      <c r="O21" s="20"/>
      <c r="P21" s="20"/>
      <c r="Q21" s="20"/>
      <c r="R21" s="20"/>
      <c r="S21" s="347">
        <v>321.93821000000003</v>
      </c>
      <c r="T21" s="347">
        <v>-10.266080000000001</v>
      </c>
      <c r="U21" s="344">
        <v>116.2593</v>
      </c>
      <c r="V21" s="344">
        <v>19.499099999999999</v>
      </c>
      <c r="W21" s="346">
        <v>17.528236710600002</v>
      </c>
      <c r="X21" s="344">
        <v>2.9670000000000001</v>
      </c>
      <c r="Y21" s="344">
        <v>0.46899999999999997</v>
      </c>
      <c r="Z21" s="344">
        <v>4.92</v>
      </c>
      <c r="AA21" s="344">
        <v>65.438000000000002</v>
      </c>
      <c r="AB21" s="343">
        <v>1937.7629999999999</v>
      </c>
      <c r="AC21" s="344">
        <v>6.8343299999999996</v>
      </c>
      <c r="AD21" s="344">
        <v>-5.9703999999999997</v>
      </c>
      <c r="AE21" s="344">
        <v>294.85154</v>
      </c>
      <c r="AF21" s="344">
        <v>-0.63224000000000002</v>
      </c>
      <c r="AG21" s="342">
        <v>151769504.40000001</v>
      </c>
      <c r="AH21" s="345">
        <v>-0.62062810000000002</v>
      </c>
      <c r="AI21" s="342">
        <v>369875.79814999999</v>
      </c>
      <c r="AJ21" s="345">
        <v>-0.26386759999999998</v>
      </c>
      <c r="AK21" s="344">
        <v>107.84950000000001</v>
      </c>
      <c r="AL21" s="342" t="s">
        <v>227</v>
      </c>
      <c r="AM21" s="344">
        <v>72.017600000000002</v>
      </c>
    </row>
    <row r="22" spans="1:39">
      <c r="A22" s="29" t="s">
        <v>707</v>
      </c>
      <c r="B22" s="29" t="s">
        <v>667</v>
      </c>
      <c r="C22" s="19">
        <v>0.35486111111111113</v>
      </c>
      <c r="D22" s="19"/>
      <c r="E22" s="23">
        <v>300</v>
      </c>
      <c r="F22" s="23" t="s">
        <v>539</v>
      </c>
      <c r="G22" s="20">
        <v>1190</v>
      </c>
      <c r="H22" s="20">
        <v>1090</v>
      </c>
      <c r="I22" s="59" t="s">
        <v>545</v>
      </c>
      <c r="J22" s="20" t="s">
        <v>668</v>
      </c>
      <c r="K22" s="95">
        <v>4</v>
      </c>
      <c r="L22" s="95">
        <v>180</v>
      </c>
      <c r="M22" s="115">
        <v>5889.9508999999998</v>
      </c>
      <c r="N22" s="29" t="s">
        <v>387</v>
      </c>
      <c r="O22" s="20"/>
      <c r="P22" s="20"/>
      <c r="Q22" s="20"/>
      <c r="R22" s="20"/>
      <c r="S22" s="347">
        <v>321.99804</v>
      </c>
      <c r="T22" s="347">
        <v>-10.2464</v>
      </c>
      <c r="U22" s="344">
        <v>117.5485</v>
      </c>
      <c r="V22" s="344">
        <v>20.983799999999999</v>
      </c>
      <c r="W22" s="346">
        <v>17.661935096200001</v>
      </c>
      <c r="X22" s="344">
        <v>2.7690000000000001</v>
      </c>
      <c r="Y22" s="344">
        <v>0.438</v>
      </c>
      <c r="Z22" s="344">
        <v>4.92</v>
      </c>
      <c r="AA22" s="344">
        <v>65.391000000000005</v>
      </c>
      <c r="AB22" s="343">
        <v>1938.4179999999999</v>
      </c>
      <c r="AC22" s="344">
        <v>6.82355</v>
      </c>
      <c r="AD22" s="344">
        <v>-5.9704199999999998</v>
      </c>
      <c r="AE22" s="344">
        <v>294.78372999999999</v>
      </c>
      <c r="AF22" s="344">
        <v>-0.63239999999999996</v>
      </c>
      <c r="AG22" s="342">
        <v>151769206.40000001</v>
      </c>
      <c r="AH22" s="345">
        <v>-0.62102869999999999</v>
      </c>
      <c r="AI22" s="342">
        <v>369750.73887</v>
      </c>
      <c r="AJ22" s="345">
        <v>-0.25719959999999997</v>
      </c>
      <c r="AK22" s="344">
        <v>107.7929</v>
      </c>
      <c r="AL22" s="342" t="s">
        <v>227</v>
      </c>
      <c r="AM22" s="344">
        <v>72.074200000000005</v>
      </c>
    </row>
    <row r="23" spans="1:39">
      <c r="A23" s="29" t="s">
        <v>707</v>
      </c>
      <c r="B23" s="29" t="s">
        <v>669</v>
      </c>
      <c r="C23" s="19">
        <v>0.36041666666666666</v>
      </c>
      <c r="D23" s="19"/>
      <c r="E23" s="23">
        <v>300</v>
      </c>
      <c r="F23" s="23" t="s">
        <v>539</v>
      </c>
      <c r="G23" s="20">
        <v>1190</v>
      </c>
      <c r="H23" s="20">
        <v>1090</v>
      </c>
      <c r="I23" s="59" t="s">
        <v>664</v>
      </c>
      <c r="J23" s="20" t="s">
        <v>668</v>
      </c>
      <c r="K23" s="95">
        <v>4</v>
      </c>
      <c r="L23" s="95">
        <v>180</v>
      </c>
      <c r="M23" s="115">
        <v>5889.9508999999998</v>
      </c>
      <c r="N23" s="29" t="s">
        <v>386</v>
      </c>
      <c r="O23" s="20"/>
      <c r="P23" s="20"/>
      <c r="Q23" s="20"/>
      <c r="R23" s="20"/>
      <c r="S23" s="347">
        <v>322.05703</v>
      </c>
      <c r="T23" s="347">
        <v>-10.226599999999999</v>
      </c>
      <c r="U23" s="344">
        <v>118.8736</v>
      </c>
      <c r="V23" s="344">
        <v>22.452000000000002</v>
      </c>
      <c r="W23" s="346">
        <v>17.795633481700001</v>
      </c>
      <c r="X23" s="344">
        <v>2.6</v>
      </c>
      <c r="Y23" s="344">
        <v>0.41099999999999998</v>
      </c>
      <c r="Z23" s="344">
        <v>4.92</v>
      </c>
      <c r="AA23" s="344">
        <v>65.343999999999994</v>
      </c>
      <c r="AB23" s="343">
        <v>1939.057</v>
      </c>
      <c r="AC23" s="344">
        <v>6.8120200000000004</v>
      </c>
      <c r="AD23" s="344">
        <v>-5.9707999999999997</v>
      </c>
      <c r="AE23" s="344">
        <v>294.71593000000001</v>
      </c>
      <c r="AF23" s="344">
        <v>-0.63256999999999997</v>
      </c>
      <c r="AG23" s="342">
        <v>151768908.19999999</v>
      </c>
      <c r="AH23" s="345">
        <v>-0.62142790000000003</v>
      </c>
      <c r="AI23" s="342">
        <v>369628.96846</v>
      </c>
      <c r="AJ23" s="345">
        <v>-0.250164</v>
      </c>
      <c r="AK23" s="344">
        <v>107.73690000000001</v>
      </c>
      <c r="AL23" s="342" t="s">
        <v>227</v>
      </c>
      <c r="AM23" s="344">
        <v>72.130200000000002</v>
      </c>
    </row>
    <row r="24" spans="1:39">
      <c r="A24" s="29" t="s">
        <v>707</v>
      </c>
      <c r="B24" s="29" t="s">
        <v>670</v>
      </c>
      <c r="C24" s="19">
        <v>0.36527777777777781</v>
      </c>
      <c r="D24" s="19"/>
      <c r="E24" s="23">
        <v>300</v>
      </c>
      <c r="F24" s="23" t="s">
        <v>539</v>
      </c>
      <c r="G24" s="20">
        <v>1190</v>
      </c>
      <c r="H24" s="20">
        <v>1090</v>
      </c>
      <c r="I24" s="59" t="s">
        <v>709</v>
      </c>
      <c r="J24" s="20" t="s">
        <v>668</v>
      </c>
      <c r="K24" s="95">
        <v>4</v>
      </c>
      <c r="L24" s="95">
        <v>180</v>
      </c>
      <c r="M24" s="115">
        <v>5889.9508999999998</v>
      </c>
      <c r="N24" s="29" t="s">
        <v>388</v>
      </c>
      <c r="O24" s="20"/>
      <c r="P24" s="20"/>
      <c r="Q24" s="20"/>
      <c r="R24" s="20"/>
      <c r="S24" s="347">
        <v>322.10795999999999</v>
      </c>
      <c r="T24" s="347">
        <v>-10.20917</v>
      </c>
      <c r="U24" s="344">
        <v>120.06440000000001</v>
      </c>
      <c r="V24" s="344">
        <v>23.722200000000001</v>
      </c>
      <c r="W24" s="346">
        <v>17.912619569</v>
      </c>
      <c r="X24" s="344">
        <v>2.4700000000000002</v>
      </c>
      <c r="Y24" s="344">
        <v>0.39100000000000001</v>
      </c>
      <c r="Z24" s="344">
        <v>4.92</v>
      </c>
      <c r="AA24" s="344">
        <v>65.304000000000002</v>
      </c>
      <c r="AB24" s="343">
        <v>1939.6010000000001</v>
      </c>
      <c r="AC24" s="344">
        <v>6.8013300000000001</v>
      </c>
      <c r="AD24" s="344">
        <v>-5.9714299999999998</v>
      </c>
      <c r="AE24" s="344">
        <v>294.65660000000003</v>
      </c>
      <c r="AF24" s="344">
        <v>-0.63271999999999995</v>
      </c>
      <c r="AG24" s="342">
        <v>151768647.09999999</v>
      </c>
      <c r="AH24" s="345">
        <v>-0.62177590000000005</v>
      </c>
      <c r="AI24" s="342">
        <v>369525.25459000003</v>
      </c>
      <c r="AJ24" s="345">
        <v>-0.24371229999999999</v>
      </c>
      <c r="AK24" s="344">
        <v>107.68859999999999</v>
      </c>
      <c r="AL24" s="342" t="s">
        <v>227</v>
      </c>
      <c r="AM24" s="344">
        <v>72.1785</v>
      </c>
    </row>
    <row r="25" spans="1:39">
      <c r="A25" s="104" t="s">
        <v>707</v>
      </c>
      <c r="B25" s="29" t="s">
        <v>484</v>
      </c>
      <c r="C25" s="19">
        <v>0.37013888888888885</v>
      </c>
      <c r="D25" s="19"/>
      <c r="E25" s="23">
        <v>300</v>
      </c>
      <c r="F25" s="23" t="s">
        <v>539</v>
      </c>
      <c r="G25" s="20">
        <v>1190</v>
      </c>
      <c r="H25" s="20">
        <v>1090</v>
      </c>
      <c r="I25" s="59" t="s">
        <v>710</v>
      </c>
      <c r="J25" s="20" t="s">
        <v>668</v>
      </c>
      <c r="K25" s="95">
        <v>4</v>
      </c>
      <c r="L25" s="95">
        <v>180</v>
      </c>
      <c r="M25" s="115">
        <v>5889.9508999999998</v>
      </c>
      <c r="N25" s="29" t="s">
        <v>567</v>
      </c>
      <c r="O25" s="20"/>
      <c r="P25" s="20"/>
      <c r="Q25" s="20"/>
      <c r="R25" s="20"/>
      <c r="S25" s="347">
        <v>322.15827000000002</v>
      </c>
      <c r="T25" s="347">
        <v>-10.19164</v>
      </c>
      <c r="U25" s="344">
        <v>121.2863</v>
      </c>
      <c r="V25" s="344">
        <v>24.977799999999998</v>
      </c>
      <c r="W25" s="346">
        <v>18.029605656299999</v>
      </c>
      <c r="X25" s="344">
        <v>2.355</v>
      </c>
      <c r="Y25" s="344">
        <v>0.372</v>
      </c>
      <c r="Z25" s="344">
        <v>4.92</v>
      </c>
      <c r="AA25" s="344">
        <v>65.263999999999996</v>
      </c>
      <c r="AB25" s="343">
        <v>1940.1310000000001</v>
      </c>
      <c r="AC25" s="344">
        <v>6.7900900000000002</v>
      </c>
      <c r="AD25" s="344">
        <v>-5.9723300000000004</v>
      </c>
      <c r="AE25" s="344">
        <v>294.59726999999998</v>
      </c>
      <c r="AF25" s="344">
        <v>-0.63285999999999998</v>
      </c>
      <c r="AG25" s="342">
        <v>151768385.90000001</v>
      </c>
      <c r="AH25" s="345">
        <v>-0.62212279999999998</v>
      </c>
      <c r="AI25" s="342">
        <v>369424.30709000002</v>
      </c>
      <c r="AJ25" s="345">
        <v>-0.23699049999999999</v>
      </c>
      <c r="AK25" s="344">
        <v>107.6408</v>
      </c>
      <c r="AL25" s="342" t="s">
        <v>227</v>
      </c>
      <c r="AM25" s="344">
        <v>72.226399999999998</v>
      </c>
    </row>
    <row r="26" spans="1:39">
      <c r="A26" s="59" t="s">
        <v>707</v>
      </c>
      <c r="B26" s="29" t="s">
        <v>485</v>
      </c>
      <c r="C26" s="19">
        <v>0.37916666666666665</v>
      </c>
      <c r="D26" s="54"/>
      <c r="E26" s="23">
        <v>300</v>
      </c>
      <c r="F26" s="23" t="s">
        <v>539</v>
      </c>
      <c r="G26" s="20">
        <v>1190</v>
      </c>
      <c r="H26" s="20">
        <v>1090</v>
      </c>
      <c r="I26" s="59" t="s">
        <v>711</v>
      </c>
      <c r="J26" s="20" t="s">
        <v>668</v>
      </c>
      <c r="K26" s="95">
        <v>4</v>
      </c>
      <c r="L26" s="95">
        <v>180</v>
      </c>
      <c r="M26" s="115">
        <v>5889.9508999999998</v>
      </c>
      <c r="N26" s="29" t="s">
        <v>568</v>
      </c>
      <c r="O26" s="20"/>
      <c r="P26" s="20"/>
      <c r="Q26" s="20"/>
      <c r="R26" s="20"/>
      <c r="S26" s="347">
        <v>322.25009999999997</v>
      </c>
      <c r="T26" s="347">
        <v>-10.15882</v>
      </c>
      <c r="U26" s="344">
        <v>123.6438</v>
      </c>
      <c r="V26" s="344">
        <v>27.267600000000002</v>
      </c>
      <c r="W26" s="346">
        <v>18.246865532600001</v>
      </c>
      <c r="X26" s="344">
        <v>2.173</v>
      </c>
      <c r="Y26" s="344">
        <v>0.34399999999999997</v>
      </c>
      <c r="Z26" s="344">
        <v>4.93</v>
      </c>
      <c r="AA26" s="344">
        <v>65.191999999999993</v>
      </c>
      <c r="AB26" s="343">
        <v>1941.076</v>
      </c>
      <c r="AC26" s="344">
        <v>6.7678000000000003</v>
      </c>
      <c r="AD26" s="344">
        <v>-5.9747300000000001</v>
      </c>
      <c r="AE26" s="344">
        <v>294.48709000000002</v>
      </c>
      <c r="AF26" s="344">
        <v>-0.63312999999999997</v>
      </c>
      <c r="AG26" s="342">
        <v>151767900.40000001</v>
      </c>
      <c r="AH26" s="345">
        <v>-0.62276399999999998</v>
      </c>
      <c r="AI26" s="342">
        <v>369244.55374</v>
      </c>
      <c r="AJ26" s="345">
        <v>-0.2238098</v>
      </c>
      <c r="AK26" s="344">
        <v>107.55329999999999</v>
      </c>
      <c r="AL26" s="342" t="s">
        <v>227</v>
      </c>
      <c r="AM26" s="344">
        <v>72.313800000000001</v>
      </c>
    </row>
    <row r="27" spans="1:39">
      <c r="A27" s="59" t="s">
        <v>707</v>
      </c>
      <c r="B27" s="29" t="s">
        <v>682</v>
      </c>
      <c r="C27" s="19">
        <v>0.38541666666666669</v>
      </c>
      <c r="D27" s="54"/>
      <c r="E27" s="23">
        <v>300</v>
      </c>
      <c r="F27" s="23" t="s">
        <v>539</v>
      </c>
      <c r="G27" s="20">
        <v>1190</v>
      </c>
      <c r="H27" s="20">
        <v>1090</v>
      </c>
      <c r="I27" s="59" t="s">
        <v>569</v>
      </c>
      <c r="J27" s="20" t="s">
        <v>668</v>
      </c>
      <c r="K27" s="95">
        <v>4</v>
      </c>
      <c r="L27" s="95">
        <v>180</v>
      </c>
      <c r="M27" s="115">
        <v>5889.9508999999998</v>
      </c>
      <c r="N27" s="29" t="s">
        <v>570</v>
      </c>
      <c r="O27" s="20"/>
      <c r="P27" s="20"/>
      <c r="Q27" s="20"/>
      <c r="R27" s="20"/>
      <c r="S27" s="347">
        <v>322.31249000000003</v>
      </c>
      <c r="T27" s="347">
        <v>-10.13588</v>
      </c>
      <c r="U27" s="344">
        <v>125.3481</v>
      </c>
      <c r="V27" s="344">
        <v>28.817799999999998</v>
      </c>
      <c r="W27" s="346">
        <v>18.397276216200002</v>
      </c>
      <c r="X27" s="344">
        <v>2.0659999999999998</v>
      </c>
      <c r="Y27" s="344">
        <v>0.32700000000000001</v>
      </c>
      <c r="Z27" s="344">
        <v>4.93</v>
      </c>
      <c r="AA27" s="344">
        <v>65.141999999999996</v>
      </c>
      <c r="AB27" s="343">
        <v>1941.6969999999999</v>
      </c>
      <c r="AC27" s="344">
        <v>6.7513399999999999</v>
      </c>
      <c r="AD27" s="344">
        <v>-5.9769399999999999</v>
      </c>
      <c r="AE27" s="344">
        <v>294.41079999999999</v>
      </c>
      <c r="AF27" s="344">
        <v>-0.63331999999999999</v>
      </c>
      <c r="AG27" s="342">
        <v>151767564</v>
      </c>
      <c r="AH27" s="345">
        <v>-0.62320560000000003</v>
      </c>
      <c r="AI27" s="342">
        <v>369126.29155999998</v>
      </c>
      <c r="AJ27" s="345">
        <v>-0.21417059999999999</v>
      </c>
      <c r="AK27" s="344">
        <v>107.49379999999999</v>
      </c>
      <c r="AL27" s="342" t="s">
        <v>227</v>
      </c>
      <c r="AM27" s="344">
        <v>72.3733</v>
      </c>
    </row>
    <row r="28" spans="1:39">
      <c r="A28" s="29" t="s">
        <v>542</v>
      </c>
      <c r="B28" s="29" t="s">
        <v>683</v>
      </c>
      <c r="C28" s="19">
        <v>0.39166666666666666</v>
      </c>
      <c r="D28" s="19"/>
      <c r="E28" s="23">
        <v>30</v>
      </c>
      <c r="F28" s="23" t="s">
        <v>539</v>
      </c>
      <c r="G28" s="20">
        <v>1190</v>
      </c>
      <c r="H28" s="20">
        <v>1090</v>
      </c>
      <c r="I28" s="59" t="s">
        <v>870</v>
      </c>
      <c r="J28" s="20" t="s">
        <v>668</v>
      </c>
      <c r="K28" s="95">
        <v>4</v>
      </c>
      <c r="L28" s="95">
        <v>180</v>
      </c>
      <c r="M28" s="115">
        <v>5889.9508999999998</v>
      </c>
      <c r="N28" s="29" t="s">
        <v>571</v>
      </c>
      <c r="O28" s="20"/>
      <c r="P28" s="20"/>
      <c r="Q28" s="20"/>
      <c r="R28" s="20"/>
      <c r="S28" s="347">
        <v>322.35356999999999</v>
      </c>
      <c r="T28" s="347">
        <v>-10.120480000000001</v>
      </c>
      <c r="U28" s="344">
        <v>126.5194</v>
      </c>
      <c r="V28" s="344">
        <v>29.834</v>
      </c>
      <c r="W28" s="346">
        <v>18.497550005200001</v>
      </c>
      <c r="X28" s="344">
        <v>2.0030000000000001</v>
      </c>
      <c r="Y28" s="344">
        <v>0.317</v>
      </c>
      <c r="Z28" s="344">
        <v>4.93</v>
      </c>
      <c r="AA28" s="344">
        <v>65.108999999999995</v>
      </c>
      <c r="AB28" s="343">
        <v>1942.097</v>
      </c>
      <c r="AC28" s="344">
        <v>6.7399199999999997</v>
      </c>
      <c r="AD28" s="344">
        <v>-5.97865</v>
      </c>
      <c r="AE28" s="344">
        <v>294.35995000000003</v>
      </c>
      <c r="AF28" s="344">
        <v>-0.63344</v>
      </c>
      <c r="AG28" s="342">
        <v>151767339.59999999</v>
      </c>
      <c r="AH28" s="345">
        <v>-0.62349900000000003</v>
      </c>
      <c r="AI28" s="342">
        <v>369050.38926999999</v>
      </c>
      <c r="AJ28" s="345">
        <v>-0.2075186</v>
      </c>
      <c r="AK28" s="344">
        <v>107.4546</v>
      </c>
      <c r="AL28" s="342" t="s">
        <v>227</v>
      </c>
      <c r="AM28" s="344">
        <v>72.412499999999994</v>
      </c>
    </row>
    <row r="29" spans="1:39">
      <c r="A29" s="29" t="s">
        <v>546</v>
      </c>
      <c r="B29" s="29" t="s">
        <v>520</v>
      </c>
      <c r="C29" s="19">
        <v>0.39305555555555555</v>
      </c>
      <c r="D29" s="19"/>
      <c r="E29" s="23">
        <v>300</v>
      </c>
      <c r="F29" s="23" t="s">
        <v>539</v>
      </c>
      <c r="G29" s="20">
        <v>1190</v>
      </c>
      <c r="H29" s="20">
        <v>1090</v>
      </c>
      <c r="I29" s="59" t="s">
        <v>572</v>
      </c>
      <c r="J29" s="20" t="s">
        <v>668</v>
      </c>
      <c r="K29" s="95">
        <v>4</v>
      </c>
      <c r="L29" s="95">
        <v>180</v>
      </c>
      <c r="M29" s="115">
        <v>5889.9508999999998</v>
      </c>
      <c r="N29" s="29"/>
      <c r="O29" s="20"/>
      <c r="P29" s="20"/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>
      <c r="A30" s="29" t="s">
        <v>367</v>
      </c>
      <c r="B30" s="29" t="s">
        <v>686</v>
      </c>
      <c r="C30" s="19">
        <v>0.40416666666666662</v>
      </c>
      <c r="D30" s="19"/>
      <c r="E30" s="23">
        <v>300</v>
      </c>
      <c r="F30" s="23" t="s">
        <v>539</v>
      </c>
      <c r="G30" s="20">
        <v>1190</v>
      </c>
      <c r="H30" s="20">
        <v>1090</v>
      </c>
      <c r="I30" s="59" t="s">
        <v>545</v>
      </c>
      <c r="J30" s="20" t="s">
        <v>668</v>
      </c>
      <c r="K30" s="95">
        <v>4</v>
      </c>
      <c r="L30" s="95">
        <v>180</v>
      </c>
      <c r="M30" s="115">
        <v>5889.9508999999998</v>
      </c>
      <c r="N30" s="29" t="s">
        <v>414</v>
      </c>
      <c r="O30" s="20"/>
      <c r="P30" s="20"/>
      <c r="Q30" s="20"/>
      <c r="R30" s="20"/>
      <c r="S30" s="347">
        <v>322.49421999999998</v>
      </c>
      <c r="T30" s="347">
        <v>-10.065950000000001</v>
      </c>
      <c r="U30" s="344">
        <v>130.85890000000001</v>
      </c>
      <c r="V30" s="344">
        <v>33.268300000000004</v>
      </c>
      <c r="W30" s="346">
        <v>18.848508266700001</v>
      </c>
      <c r="X30" s="344">
        <v>1.8180000000000001</v>
      </c>
      <c r="Y30" s="344">
        <v>0.28699999999999998</v>
      </c>
      <c r="Z30" s="344">
        <v>4.93</v>
      </c>
      <c r="AA30" s="344">
        <v>64.997</v>
      </c>
      <c r="AB30" s="343">
        <v>1943.393</v>
      </c>
      <c r="AC30" s="344">
        <v>6.6972399999999999</v>
      </c>
      <c r="AD30" s="344">
        <v>-5.9861899999999997</v>
      </c>
      <c r="AE30" s="344">
        <v>294.18196</v>
      </c>
      <c r="AF30" s="344">
        <v>-0.63388</v>
      </c>
      <c r="AG30" s="342">
        <v>151766553.30000001</v>
      </c>
      <c r="AH30" s="345">
        <v>-0.62451920000000005</v>
      </c>
      <c r="AI30" s="342">
        <v>368804.24469999998</v>
      </c>
      <c r="AJ30" s="345">
        <v>-0.1828804</v>
      </c>
      <c r="AK30" s="344">
        <v>107.3199</v>
      </c>
      <c r="AL30" s="342" t="s">
        <v>227</v>
      </c>
      <c r="AM30" s="344">
        <v>72.547200000000004</v>
      </c>
    </row>
    <row r="31" spans="1:39">
      <c r="A31" s="29" t="s">
        <v>490</v>
      </c>
      <c r="B31" s="29" t="s">
        <v>689</v>
      </c>
      <c r="C31" s="19">
        <v>0.41736111111111113</v>
      </c>
      <c r="D31" s="19"/>
      <c r="E31" s="23">
        <v>300</v>
      </c>
      <c r="F31" s="23" t="s">
        <v>539</v>
      </c>
      <c r="G31" s="20">
        <v>1190</v>
      </c>
      <c r="H31" s="20">
        <v>1090</v>
      </c>
      <c r="I31" s="59" t="s">
        <v>545</v>
      </c>
      <c r="J31" s="20" t="s">
        <v>668</v>
      </c>
      <c r="K31" s="95">
        <v>4</v>
      </c>
      <c r="L31" s="95">
        <v>180</v>
      </c>
      <c r="M31" s="115">
        <v>5889.9508999999998</v>
      </c>
      <c r="N31" s="29" t="s">
        <v>415</v>
      </c>
      <c r="O31" s="20"/>
      <c r="P31" s="20"/>
      <c r="Q31" s="20"/>
      <c r="R31" s="20"/>
      <c r="S31" s="347">
        <v>322.61757999999998</v>
      </c>
      <c r="T31" s="347">
        <v>-10.015689999999999</v>
      </c>
      <c r="U31" s="344">
        <v>135.1386</v>
      </c>
      <c r="V31" s="344">
        <v>36.187100000000001</v>
      </c>
      <c r="W31" s="346">
        <v>19.166041931700001</v>
      </c>
      <c r="X31" s="344">
        <v>1.69</v>
      </c>
      <c r="Y31" s="344">
        <v>0.26700000000000002</v>
      </c>
      <c r="Z31" s="344">
        <v>4.93</v>
      </c>
      <c r="AA31" s="344">
        <v>64.899000000000001</v>
      </c>
      <c r="AB31" s="343">
        <v>1944.421</v>
      </c>
      <c r="AC31" s="344">
        <v>6.6552899999999999</v>
      </c>
      <c r="AD31" s="344">
        <v>-5.9950200000000002</v>
      </c>
      <c r="AE31" s="344">
        <v>294.02091999999999</v>
      </c>
      <c r="AF31" s="344">
        <v>-0.63427999999999995</v>
      </c>
      <c r="AG31" s="342">
        <v>151765840.80000001</v>
      </c>
      <c r="AH31" s="345">
        <v>-0.62543349999999998</v>
      </c>
      <c r="AI31" s="342">
        <v>368609.30641999998</v>
      </c>
      <c r="AJ31" s="345">
        <v>-0.1588937</v>
      </c>
      <c r="AK31" s="344">
        <v>107.20140000000001</v>
      </c>
      <c r="AL31" s="342" t="s">
        <v>227</v>
      </c>
      <c r="AM31" s="344">
        <v>72.665700000000001</v>
      </c>
    </row>
    <row r="32" spans="1:39" ht="24">
      <c r="A32" s="29" t="s">
        <v>475</v>
      </c>
      <c r="B32" s="29" t="s">
        <v>723</v>
      </c>
      <c r="C32" s="19">
        <v>0.42430555555555555</v>
      </c>
      <c r="D32" s="19"/>
      <c r="E32" s="23">
        <v>30</v>
      </c>
      <c r="F32" s="23" t="s">
        <v>539</v>
      </c>
      <c r="G32" s="20">
        <v>1190</v>
      </c>
      <c r="H32" s="20">
        <v>985</v>
      </c>
      <c r="I32" s="21" t="s">
        <v>482</v>
      </c>
      <c r="J32" s="70" t="s">
        <v>631</v>
      </c>
      <c r="K32" s="38">
        <v>4</v>
      </c>
      <c r="L32" s="38">
        <v>180</v>
      </c>
      <c r="M32" s="116">
        <v>5891.451</v>
      </c>
      <c r="N32" s="29"/>
      <c r="O32" s="20">
        <v>252.5</v>
      </c>
      <c r="P32" s="20">
        <v>268.5</v>
      </c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>
      <c r="A33" s="29" t="s">
        <v>367</v>
      </c>
      <c r="B33" s="29" t="s">
        <v>691</v>
      </c>
      <c r="C33" s="19">
        <v>0.42638888888888887</v>
      </c>
      <c r="D33" s="19"/>
      <c r="E33" s="23">
        <v>300</v>
      </c>
      <c r="F33" s="23" t="s">
        <v>539</v>
      </c>
      <c r="G33" s="20">
        <v>1190</v>
      </c>
      <c r="H33" s="20">
        <v>1090</v>
      </c>
      <c r="I33" s="59" t="s">
        <v>664</v>
      </c>
      <c r="J33" s="20" t="s">
        <v>668</v>
      </c>
      <c r="K33" s="95">
        <v>4</v>
      </c>
      <c r="L33" s="95">
        <v>180</v>
      </c>
      <c r="M33" s="115">
        <v>5889.9508999999998</v>
      </c>
      <c r="N33" s="29"/>
      <c r="O33" s="20"/>
      <c r="P33" s="20"/>
      <c r="Q33" s="20"/>
      <c r="R33" s="20"/>
      <c r="S33" s="347">
        <v>322.70004999999998</v>
      </c>
      <c r="T33" s="347">
        <v>-9.9807699999999997</v>
      </c>
      <c r="U33" s="344">
        <v>138.27950000000001</v>
      </c>
      <c r="V33" s="344">
        <v>38.063600000000001</v>
      </c>
      <c r="W33" s="346">
        <v>19.383301807700001</v>
      </c>
      <c r="X33" s="344">
        <v>1.6180000000000001</v>
      </c>
      <c r="Y33" s="344">
        <v>0.25600000000000001</v>
      </c>
      <c r="Z33" s="344">
        <v>4.93</v>
      </c>
      <c r="AA33" s="344">
        <v>64.831999999999994</v>
      </c>
      <c r="AB33" s="343">
        <v>1945.039</v>
      </c>
      <c r="AC33" s="344">
        <v>6.6249599999999997</v>
      </c>
      <c r="AD33" s="344">
        <v>-6.0021100000000001</v>
      </c>
      <c r="AE33" s="344">
        <v>293.91073</v>
      </c>
      <c r="AF33" s="344">
        <v>-0.63454999999999995</v>
      </c>
      <c r="AG33" s="342">
        <v>151765352.80000001</v>
      </c>
      <c r="AH33" s="345">
        <v>-0.62605420000000001</v>
      </c>
      <c r="AI33" s="342">
        <v>368492.06825999997</v>
      </c>
      <c r="AJ33" s="345">
        <v>-0.14163629999999999</v>
      </c>
      <c r="AK33" s="344">
        <v>107.12179999999999</v>
      </c>
      <c r="AL33" s="342" t="s">
        <v>227</v>
      </c>
      <c r="AM33" s="344">
        <v>72.745199999999997</v>
      </c>
    </row>
    <row r="34" spans="1:39">
      <c r="A34" s="29" t="s">
        <v>490</v>
      </c>
      <c r="B34" s="29" t="s">
        <v>865</v>
      </c>
      <c r="C34" s="19">
        <v>0.43124999999999997</v>
      </c>
      <c r="D34" s="19"/>
      <c r="E34" s="23">
        <v>300</v>
      </c>
      <c r="F34" s="23" t="s">
        <v>539</v>
      </c>
      <c r="G34" s="20">
        <v>1190</v>
      </c>
      <c r="H34" s="20">
        <v>1090</v>
      </c>
      <c r="I34" s="59" t="s">
        <v>664</v>
      </c>
      <c r="J34" s="20" t="s">
        <v>668</v>
      </c>
      <c r="K34" s="95">
        <v>4</v>
      </c>
      <c r="L34" s="95">
        <v>180</v>
      </c>
      <c r="M34" s="115">
        <v>5889.9508999999998</v>
      </c>
      <c r="N34" s="29"/>
      <c r="O34" s="20"/>
      <c r="P34" s="20"/>
      <c r="Q34" s="20"/>
      <c r="R34" s="20"/>
      <c r="S34" s="347">
        <v>322.74385000000001</v>
      </c>
      <c r="T34" s="347">
        <v>-9.9618000000000002</v>
      </c>
      <c r="U34" s="344">
        <v>140.04669999999999</v>
      </c>
      <c r="V34" s="344">
        <v>39.028599999999997</v>
      </c>
      <c r="W34" s="346">
        <v>19.5002878948</v>
      </c>
      <c r="X34" s="344">
        <v>1.585</v>
      </c>
      <c r="Y34" s="344">
        <v>0.251</v>
      </c>
      <c r="Z34" s="344">
        <v>4.93</v>
      </c>
      <c r="AA34" s="344">
        <v>64.796999999999997</v>
      </c>
      <c r="AB34" s="343">
        <v>1945.3430000000001</v>
      </c>
      <c r="AC34" s="344">
        <v>6.6081200000000004</v>
      </c>
      <c r="AD34" s="344">
        <v>-6.0062699999999998</v>
      </c>
      <c r="AE34" s="344">
        <v>293.85140000000001</v>
      </c>
      <c r="AF34" s="344">
        <v>-0.63468999999999998</v>
      </c>
      <c r="AG34" s="342">
        <v>151765089.69999999</v>
      </c>
      <c r="AH34" s="345">
        <v>-0.62638680000000002</v>
      </c>
      <c r="AI34" s="342">
        <v>368434.58685999998</v>
      </c>
      <c r="AJ34" s="345">
        <v>-0.1320808</v>
      </c>
      <c r="AK34" s="344">
        <v>107.0795</v>
      </c>
      <c r="AL34" s="342" t="s">
        <v>227</v>
      </c>
      <c r="AM34" s="344">
        <v>72.787499999999994</v>
      </c>
    </row>
    <row r="35" spans="1:39">
      <c r="A35" s="29" t="s">
        <v>416</v>
      </c>
      <c r="B35" s="29" t="s">
        <v>867</v>
      </c>
      <c r="C35" s="19">
        <v>0.44722222222222219</v>
      </c>
      <c r="D35" s="19"/>
      <c r="E35" s="23">
        <v>300</v>
      </c>
      <c r="F35" s="23" t="s">
        <v>539</v>
      </c>
      <c r="G35" s="20">
        <v>1190</v>
      </c>
      <c r="H35" s="20">
        <v>1090</v>
      </c>
      <c r="I35" s="59" t="s">
        <v>417</v>
      </c>
      <c r="J35" s="20" t="s">
        <v>668</v>
      </c>
      <c r="K35" s="95">
        <v>4</v>
      </c>
      <c r="L35" s="95">
        <v>180</v>
      </c>
      <c r="M35" s="115">
        <v>5889.9508999999998</v>
      </c>
      <c r="N35" s="29"/>
      <c r="O35" s="20"/>
      <c r="P35" s="20"/>
      <c r="Q35" s="20"/>
      <c r="R35" s="20"/>
      <c r="S35" s="347">
        <v>322.88508000000002</v>
      </c>
      <c r="T35" s="347">
        <v>-9.8985299999999992</v>
      </c>
      <c r="U35" s="344">
        <v>146.24420000000001</v>
      </c>
      <c r="V35" s="344">
        <v>41.947000000000003</v>
      </c>
      <c r="W35" s="346">
        <v>19.884670752000002</v>
      </c>
      <c r="X35" s="344">
        <v>1.4930000000000001</v>
      </c>
      <c r="Y35" s="344">
        <v>0.23599999999999999</v>
      </c>
      <c r="Z35" s="344">
        <v>4.9400000000000004</v>
      </c>
      <c r="AA35" s="344">
        <v>64.683000000000007</v>
      </c>
      <c r="AB35" s="343">
        <v>1946.1880000000001</v>
      </c>
      <c r="AC35" s="344">
        <v>6.5505800000000001</v>
      </c>
      <c r="AD35" s="344">
        <v>-6.0215899999999998</v>
      </c>
      <c r="AE35" s="344">
        <v>293.65645000000001</v>
      </c>
      <c r="AF35" s="344">
        <v>-0.63517000000000001</v>
      </c>
      <c r="AG35" s="342">
        <v>151764224.59999999</v>
      </c>
      <c r="AH35" s="345">
        <v>-0.62747169999999997</v>
      </c>
      <c r="AI35" s="342">
        <v>368274.60647</v>
      </c>
      <c r="AJ35" s="345">
        <v>-9.9510600000000005E-2</v>
      </c>
      <c r="AK35" s="344">
        <v>106.9426</v>
      </c>
      <c r="AL35" s="342" t="s">
        <v>227</v>
      </c>
      <c r="AM35" s="344">
        <v>72.924400000000006</v>
      </c>
    </row>
    <row r="36" spans="1:39">
      <c r="A36" s="29" t="s">
        <v>416</v>
      </c>
      <c r="B36" s="29" t="s">
        <v>693</v>
      </c>
      <c r="C36" s="19">
        <v>0.45277777777777778</v>
      </c>
      <c r="D36" s="19"/>
      <c r="E36" s="23">
        <v>300</v>
      </c>
      <c r="F36" s="23" t="s">
        <v>539</v>
      </c>
      <c r="G36" s="20">
        <v>1190</v>
      </c>
      <c r="H36" s="20">
        <v>1090</v>
      </c>
      <c r="I36" s="59" t="s">
        <v>418</v>
      </c>
      <c r="J36" s="20" t="s">
        <v>668</v>
      </c>
      <c r="K36" s="95">
        <v>4</v>
      </c>
      <c r="L36" s="95">
        <v>180</v>
      </c>
      <c r="M36" s="115">
        <v>5889.9508999999998</v>
      </c>
      <c r="N36" s="29"/>
      <c r="O36" s="20"/>
      <c r="P36" s="20"/>
      <c r="Q36" s="20"/>
      <c r="R36" s="20"/>
      <c r="S36" s="347">
        <v>322.93331999999998</v>
      </c>
      <c r="T36" s="347">
        <v>-9.8761899999999994</v>
      </c>
      <c r="U36" s="344">
        <v>148.54390000000001</v>
      </c>
      <c r="V36" s="344">
        <v>42.861800000000002</v>
      </c>
      <c r="W36" s="346">
        <v>20.018369137099999</v>
      </c>
      <c r="X36" s="344">
        <v>1.468</v>
      </c>
      <c r="Y36" s="344">
        <v>0.23200000000000001</v>
      </c>
      <c r="Z36" s="344">
        <v>4.9400000000000004</v>
      </c>
      <c r="AA36" s="344">
        <v>64.644000000000005</v>
      </c>
      <c r="AB36" s="343">
        <v>1946.4259999999999</v>
      </c>
      <c r="AC36" s="344">
        <v>6.5298600000000002</v>
      </c>
      <c r="AD36" s="344">
        <v>-6.0274799999999997</v>
      </c>
      <c r="AE36" s="344">
        <v>293.58864</v>
      </c>
      <c r="AF36" s="344">
        <v>-0.63532999999999995</v>
      </c>
      <c r="AG36" s="342">
        <v>151763923.30000001</v>
      </c>
      <c r="AH36" s="345">
        <v>-0.62784620000000002</v>
      </c>
      <c r="AI36" s="342">
        <v>368229.64877000003</v>
      </c>
      <c r="AJ36" s="345">
        <v>-8.7800500000000004E-2</v>
      </c>
      <c r="AK36" s="344">
        <v>106.89570000000001</v>
      </c>
      <c r="AL36" s="342" t="s">
        <v>227</v>
      </c>
      <c r="AM36" s="344">
        <v>72.971299999999999</v>
      </c>
    </row>
    <row r="37" spans="1:39">
      <c r="A37" s="29" t="s">
        <v>708</v>
      </c>
      <c r="B37" s="29" t="s">
        <v>694</v>
      </c>
      <c r="C37" s="19">
        <v>0.45833333333333331</v>
      </c>
      <c r="D37" s="19"/>
      <c r="E37" s="23">
        <v>300</v>
      </c>
      <c r="F37" s="23" t="s">
        <v>539</v>
      </c>
      <c r="G37" s="20">
        <v>1190</v>
      </c>
      <c r="H37" s="20">
        <v>1090</v>
      </c>
      <c r="I37" s="59" t="s">
        <v>545</v>
      </c>
      <c r="J37" s="20" t="s">
        <v>668</v>
      </c>
      <c r="K37" s="95">
        <v>4</v>
      </c>
      <c r="L37" s="95">
        <v>180</v>
      </c>
      <c r="M37" s="115">
        <v>5889.9508999999998</v>
      </c>
      <c r="N37" s="29"/>
      <c r="O37" s="20"/>
      <c r="P37" s="20"/>
      <c r="Q37" s="20"/>
      <c r="R37" s="20"/>
      <c r="S37" s="347">
        <v>322.98115999999999</v>
      </c>
      <c r="T37" s="347">
        <v>-9.8536800000000007</v>
      </c>
      <c r="U37" s="344">
        <v>150.91820000000001</v>
      </c>
      <c r="V37" s="344">
        <v>43.7194</v>
      </c>
      <c r="W37" s="346">
        <v>20.152067522199999</v>
      </c>
      <c r="X37" s="344">
        <v>1.4450000000000001</v>
      </c>
      <c r="Y37" s="344">
        <v>0.22800000000000001</v>
      </c>
      <c r="Z37" s="344">
        <v>4.9400000000000004</v>
      </c>
      <c r="AA37" s="344">
        <v>64.605000000000004</v>
      </c>
      <c r="AB37" s="343">
        <v>1946.633</v>
      </c>
      <c r="AC37" s="344">
        <v>6.5088299999999997</v>
      </c>
      <c r="AD37" s="344">
        <v>-6.0336499999999997</v>
      </c>
      <c r="AE37" s="344">
        <v>293.52082999999999</v>
      </c>
      <c r="AF37" s="344">
        <v>-0.63549999999999995</v>
      </c>
      <c r="AG37" s="342">
        <v>151763621.80000001</v>
      </c>
      <c r="AH37" s="345">
        <v>-0.62821930000000004</v>
      </c>
      <c r="AI37" s="342">
        <v>368190.35389999999</v>
      </c>
      <c r="AJ37" s="345">
        <v>-7.59156E-2</v>
      </c>
      <c r="AK37" s="344">
        <v>106.849</v>
      </c>
      <c r="AL37" s="342" t="s">
        <v>227</v>
      </c>
      <c r="AM37" s="344">
        <v>73.018000000000001</v>
      </c>
    </row>
    <row r="38" spans="1:39">
      <c r="A38" s="29" t="s">
        <v>708</v>
      </c>
      <c r="B38" s="29" t="s">
        <v>695</v>
      </c>
      <c r="C38" s="19">
        <v>0.46319444444444446</v>
      </c>
      <c r="D38" s="54"/>
      <c r="E38" s="23">
        <v>300</v>
      </c>
      <c r="F38" s="23" t="s">
        <v>539</v>
      </c>
      <c r="G38" s="20">
        <v>1190</v>
      </c>
      <c r="H38" s="20">
        <v>1090</v>
      </c>
      <c r="I38" s="59" t="s">
        <v>709</v>
      </c>
      <c r="J38" s="20" t="s">
        <v>668</v>
      </c>
      <c r="K38" s="95">
        <v>4</v>
      </c>
      <c r="L38" s="95">
        <v>180</v>
      </c>
      <c r="M38" s="115">
        <v>5889.9508999999998</v>
      </c>
      <c r="N38" s="29"/>
      <c r="O38" s="20"/>
      <c r="P38" s="20"/>
      <c r="Q38" s="20"/>
      <c r="R38" s="20"/>
      <c r="S38" s="347">
        <v>323.02271999999999</v>
      </c>
      <c r="T38" s="347">
        <v>-9.83385</v>
      </c>
      <c r="U38" s="344">
        <v>153.05629999999999</v>
      </c>
      <c r="V38" s="344">
        <v>44.420299999999997</v>
      </c>
      <c r="W38" s="346">
        <v>20.269053609099998</v>
      </c>
      <c r="X38" s="344">
        <v>1.427</v>
      </c>
      <c r="Y38" s="344">
        <v>0.22600000000000001</v>
      </c>
      <c r="Z38" s="344">
        <v>4.9400000000000004</v>
      </c>
      <c r="AA38" s="344">
        <v>64.570999999999998</v>
      </c>
      <c r="AB38" s="343">
        <v>1946.79</v>
      </c>
      <c r="AC38" s="344">
        <v>6.4901900000000001</v>
      </c>
      <c r="AD38" s="344">
        <v>-6.0392700000000001</v>
      </c>
      <c r="AE38" s="344">
        <v>293.4615</v>
      </c>
      <c r="AF38" s="344">
        <v>-0.63563999999999998</v>
      </c>
      <c r="AG38" s="342">
        <v>151763357.90000001</v>
      </c>
      <c r="AH38" s="345">
        <v>-0.62854449999999995</v>
      </c>
      <c r="AI38" s="342">
        <v>368160.67968</v>
      </c>
      <c r="AJ38" s="345">
        <v>-6.5383800000000006E-2</v>
      </c>
      <c r="AK38" s="344">
        <v>106.8085</v>
      </c>
      <c r="AL38" s="342" t="s">
        <v>227</v>
      </c>
      <c r="AM38" s="344">
        <v>73.058499999999995</v>
      </c>
    </row>
    <row r="39" spans="1:39">
      <c r="A39" s="29" t="s">
        <v>708</v>
      </c>
      <c r="B39" s="29" t="s">
        <v>846</v>
      </c>
      <c r="C39" s="19">
        <v>0.4680555555555555</v>
      </c>
      <c r="D39" s="54"/>
      <c r="E39" s="23">
        <v>300</v>
      </c>
      <c r="F39" s="23" t="s">
        <v>539</v>
      </c>
      <c r="G39" s="20">
        <v>1190</v>
      </c>
      <c r="H39" s="20">
        <v>1090</v>
      </c>
      <c r="I39" s="59" t="s">
        <v>710</v>
      </c>
      <c r="J39" s="20" t="s">
        <v>668</v>
      </c>
      <c r="K39" s="95">
        <v>4</v>
      </c>
      <c r="L39" s="95">
        <v>180</v>
      </c>
      <c r="M39" s="115">
        <v>5889.9508999999998</v>
      </c>
      <c r="N39" s="29"/>
      <c r="O39" s="20"/>
      <c r="P39" s="20"/>
      <c r="Q39" s="20"/>
      <c r="R39" s="20"/>
      <c r="S39" s="347">
        <v>323.06402000000003</v>
      </c>
      <c r="T39" s="347">
        <v>-9.8138699999999996</v>
      </c>
      <c r="U39" s="344">
        <v>155.24959999999999</v>
      </c>
      <c r="V39" s="344">
        <v>45.072699999999998</v>
      </c>
      <c r="W39" s="346">
        <v>20.386039696000001</v>
      </c>
      <c r="X39" s="344">
        <v>1.41</v>
      </c>
      <c r="Y39" s="344">
        <v>0.223</v>
      </c>
      <c r="Z39" s="344">
        <v>4.9400000000000004</v>
      </c>
      <c r="AA39" s="344">
        <v>64.537000000000006</v>
      </c>
      <c r="AB39" s="343">
        <v>1946.924</v>
      </c>
      <c r="AC39" s="344">
        <v>6.4713500000000002</v>
      </c>
      <c r="AD39" s="344">
        <v>-6.0450900000000001</v>
      </c>
      <c r="AE39" s="344">
        <v>293.40217000000001</v>
      </c>
      <c r="AF39" s="344">
        <v>-0.63578999999999997</v>
      </c>
      <c r="AG39" s="342">
        <v>151763093.90000001</v>
      </c>
      <c r="AH39" s="345">
        <v>-0.62886850000000005</v>
      </c>
      <c r="AI39" s="342">
        <v>368135.45259</v>
      </c>
      <c r="AJ39" s="345">
        <v>-5.4738299999999997E-2</v>
      </c>
      <c r="AK39" s="344">
        <v>106.7681</v>
      </c>
      <c r="AL39" s="342" t="s">
        <v>227</v>
      </c>
      <c r="AM39" s="344">
        <v>73.0989</v>
      </c>
    </row>
    <row r="40" spans="1:39">
      <c r="A40" s="29" t="s">
        <v>708</v>
      </c>
      <c r="B40" s="29" t="s">
        <v>847</v>
      </c>
      <c r="C40" s="19">
        <v>0.47361111111111115</v>
      </c>
      <c r="D40" s="54"/>
      <c r="E40" s="23">
        <v>300</v>
      </c>
      <c r="F40" s="23" t="s">
        <v>539</v>
      </c>
      <c r="G40" s="20">
        <v>1190</v>
      </c>
      <c r="H40" s="20">
        <v>1090</v>
      </c>
      <c r="I40" s="59" t="s">
        <v>711</v>
      </c>
      <c r="J40" s="20" t="s">
        <v>668</v>
      </c>
      <c r="K40" s="95">
        <v>4</v>
      </c>
      <c r="L40" s="95">
        <v>180</v>
      </c>
      <c r="M40" s="115">
        <v>5889.9508999999998</v>
      </c>
      <c r="N40" s="29"/>
      <c r="O40" s="20"/>
      <c r="P40" s="20"/>
      <c r="Q40" s="20"/>
      <c r="R40" s="20"/>
      <c r="S40" s="347">
        <v>323.11092000000002</v>
      </c>
      <c r="T40" s="347">
        <v>-9.7908799999999996</v>
      </c>
      <c r="U40" s="344">
        <v>157.8219</v>
      </c>
      <c r="V40" s="344">
        <v>45.756100000000004</v>
      </c>
      <c r="W40" s="346">
        <v>20.519738081</v>
      </c>
      <c r="X40" s="344">
        <v>1.3939999999999999</v>
      </c>
      <c r="Y40" s="344">
        <v>0.22</v>
      </c>
      <c r="Z40" s="344">
        <v>4.9400000000000004</v>
      </c>
      <c r="AA40" s="344">
        <v>64.498999999999995</v>
      </c>
      <c r="AB40" s="343">
        <v>1947.047</v>
      </c>
      <c r="AC40" s="344">
        <v>6.4496000000000002</v>
      </c>
      <c r="AD40" s="344">
        <v>-6.0519800000000004</v>
      </c>
      <c r="AE40" s="344">
        <v>293.33436</v>
      </c>
      <c r="AF40" s="344">
        <v>-0.63595999999999997</v>
      </c>
      <c r="AG40" s="342">
        <v>151762791.90000001</v>
      </c>
      <c r="AH40" s="345">
        <v>-0.62923750000000001</v>
      </c>
      <c r="AI40" s="342">
        <v>368112.12562000001</v>
      </c>
      <c r="AJ40" s="345">
        <v>-4.2445099999999999E-2</v>
      </c>
      <c r="AK40" s="344">
        <v>106.7221</v>
      </c>
      <c r="AL40" s="342" t="s">
        <v>227</v>
      </c>
      <c r="AM40" s="344">
        <v>73.144800000000004</v>
      </c>
    </row>
    <row r="41" spans="1:39">
      <c r="A41" s="29" t="s">
        <v>546</v>
      </c>
      <c r="B41" s="29" t="s">
        <v>419</v>
      </c>
      <c r="C41" s="19">
        <v>0.47847222222222219</v>
      </c>
      <c r="D41" s="54"/>
      <c r="E41" s="23">
        <v>300</v>
      </c>
      <c r="F41" s="23" t="s">
        <v>539</v>
      </c>
      <c r="G41" s="20">
        <v>1190</v>
      </c>
      <c r="H41" s="20">
        <v>1090</v>
      </c>
      <c r="I41" s="59" t="s">
        <v>171</v>
      </c>
      <c r="J41" s="20" t="s">
        <v>668</v>
      </c>
      <c r="K41" s="95">
        <v>4</v>
      </c>
      <c r="L41" s="95">
        <v>180</v>
      </c>
      <c r="M41" s="115">
        <v>5889.9508999999998</v>
      </c>
      <c r="N41" s="29"/>
      <c r="O41" s="20"/>
      <c r="P41" s="20"/>
      <c r="Q41" s="20"/>
      <c r="R41" s="20"/>
      <c r="S41" s="8"/>
      <c r="T41" s="8"/>
      <c r="U41" s="8"/>
      <c r="V41" s="8"/>
      <c r="W41" s="8"/>
      <c r="X41" s="8"/>
      <c r="Y41" s="8"/>
      <c r="Z41" s="8"/>
    </row>
    <row r="42" spans="1:39">
      <c r="A42" s="29" t="s">
        <v>542</v>
      </c>
      <c r="B42" s="29" t="s">
        <v>868</v>
      </c>
      <c r="C42" s="19">
        <v>0.48333333333333334</v>
      </c>
      <c r="D42" s="54"/>
      <c r="E42" s="23">
        <v>30</v>
      </c>
      <c r="F42" s="23" t="s">
        <v>539</v>
      </c>
      <c r="G42" s="20">
        <v>1190</v>
      </c>
      <c r="H42" s="20">
        <v>1090</v>
      </c>
      <c r="I42" s="59" t="s">
        <v>870</v>
      </c>
      <c r="J42" s="20" t="s">
        <v>668</v>
      </c>
      <c r="K42" s="95">
        <v>4</v>
      </c>
      <c r="L42" s="95">
        <v>180</v>
      </c>
      <c r="M42" s="115">
        <v>5889.9508999999998</v>
      </c>
      <c r="N42" s="29"/>
      <c r="O42" s="20"/>
      <c r="P42" s="20"/>
      <c r="Q42" s="20"/>
      <c r="R42" s="20"/>
      <c r="S42" s="347">
        <v>323.17495000000002</v>
      </c>
      <c r="T42" s="347">
        <v>-9.7589799999999993</v>
      </c>
      <c r="U42" s="344">
        <v>161.46610000000001</v>
      </c>
      <c r="V42" s="344">
        <v>46.581800000000001</v>
      </c>
      <c r="W42" s="346">
        <v>20.7035733604</v>
      </c>
      <c r="X42" s="344">
        <v>1.375</v>
      </c>
      <c r="Y42" s="344">
        <v>0.217</v>
      </c>
      <c r="Z42" s="344">
        <v>4.9400000000000004</v>
      </c>
      <c r="AA42" s="344">
        <v>64.447000000000003</v>
      </c>
      <c r="AB42" s="343">
        <v>1947.165</v>
      </c>
      <c r="AC42" s="344">
        <v>6.4193800000000003</v>
      </c>
      <c r="AD42" s="344">
        <v>-6.0618400000000001</v>
      </c>
      <c r="AE42" s="344">
        <v>293.24112000000002</v>
      </c>
      <c r="AF42" s="344">
        <v>-0.63617999999999997</v>
      </c>
      <c r="AG42" s="342">
        <v>151762376.5</v>
      </c>
      <c r="AH42" s="345">
        <v>-0.62974229999999998</v>
      </c>
      <c r="AI42" s="342">
        <v>368089.74495999998</v>
      </c>
      <c r="AJ42" s="345">
        <v>-2.5346299999999999E-2</v>
      </c>
      <c r="AK42" s="344">
        <v>106.6593</v>
      </c>
      <c r="AL42" s="342" t="s">
        <v>227</v>
      </c>
      <c r="AM42" s="344">
        <v>73.207599999999999</v>
      </c>
    </row>
    <row r="43" spans="1:39">
      <c r="A43" s="29" t="s">
        <v>542</v>
      </c>
      <c r="B43" s="29" t="s">
        <v>869</v>
      </c>
      <c r="C43" s="19">
        <v>0.48541666666666666</v>
      </c>
      <c r="D43" s="54"/>
      <c r="E43" s="23">
        <v>30</v>
      </c>
      <c r="F43" s="20" t="s">
        <v>541</v>
      </c>
      <c r="G43" s="20">
        <v>870</v>
      </c>
      <c r="H43" s="95">
        <v>771</v>
      </c>
      <c r="I43" s="59" t="s">
        <v>870</v>
      </c>
      <c r="J43" s="20" t="s">
        <v>668</v>
      </c>
      <c r="K43" s="95">
        <v>4</v>
      </c>
      <c r="L43" s="95">
        <v>180</v>
      </c>
      <c r="M43" s="115"/>
      <c r="N43" s="29"/>
      <c r="O43" s="20"/>
      <c r="P43" s="20"/>
      <c r="Q43" s="20"/>
      <c r="R43" s="20"/>
      <c r="S43" s="347">
        <v>323.19234</v>
      </c>
      <c r="T43" s="347">
        <v>-9.7502200000000006</v>
      </c>
      <c r="U43" s="344">
        <v>162.4802</v>
      </c>
      <c r="V43" s="344">
        <v>46.783099999999997</v>
      </c>
      <c r="W43" s="346">
        <v>20.7537102547</v>
      </c>
      <c r="X43" s="344">
        <v>1.37</v>
      </c>
      <c r="Y43" s="344">
        <v>0.217</v>
      </c>
      <c r="Z43" s="344">
        <v>4.9400000000000004</v>
      </c>
      <c r="AA43" s="344">
        <v>64.432000000000002</v>
      </c>
      <c r="AB43" s="343">
        <v>1947.1869999999999</v>
      </c>
      <c r="AC43" s="344">
        <v>6.4110800000000001</v>
      </c>
      <c r="AD43" s="344">
        <v>-6.0646100000000001</v>
      </c>
      <c r="AE43" s="344">
        <v>293.21569</v>
      </c>
      <c r="AF43" s="344">
        <v>-0.63624999999999998</v>
      </c>
      <c r="AG43" s="342">
        <v>151762263.09999999</v>
      </c>
      <c r="AH43" s="345">
        <v>-0.62987959999999998</v>
      </c>
      <c r="AI43" s="342">
        <v>368085.60564000002</v>
      </c>
      <c r="AJ43" s="345">
        <v>-2.0648199999999998E-2</v>
      </c>
      <c r="AK43" s="344">
        <v>106.6422</v>
      </c>
      <c r="AL43" s="342" t="s">
        <v>227</v>
      </c>
      <c r="AM43" s="344">
        <v>73.224699999999999</v>
      </c>
    </row>
    <row r="44" spans="1:39" ht="24">
      <c r="A44" s="29" t="s">
        <v>741</v>
      </c>
      <c r="B44" s="29" t="s">
        <v>588</v>
      </c>
      <c r="C44" s="19">
        <v>0.48749999999999999</v>
      </c>
      <c r="D44" s="54"/>
      <c r="E44" s="23"/>
      <c r="F44" s="20"/>
      <c r="G44" s="20"/>
      <c r="I44" s="29" t="s">
        <v>373</v>
      </c>
      <c r="J44" s="38" t="s">
        <v>320</v>
      </c>
      <c r="K44" s="38">
        <v>4</v>
      </c>
      <c r="L44" s="38">
        <v>180</v>
      </c>
      <c r="M44" s="115">
        <v>9999</v>
      </c>
      <c r="N44" s="29"/>
      <c r="O44" s="20"/>
      <c r="P44" s="20"/>
      <c r="Q44" s="20"/>
      <c r="R44" s="20"/>
    </row>
    <row r="45" spans="1:39" ht="24">
      <c r="A45" s="29" t="s">
        <v>856</v>
      </c>
      <c r="B45" s="29" t="s">
        <v>420</v>
      </c>
      <c r="C45" s="19">
        <v>0.49652777777777773</v>
      </c>
      <c r="D45" s="54"/>
      <c r="E45" s="23">
        <v>10</v>
      </c>
      <c r="F45" s="23" t="s">
        <v>539</v>
      </c>
      <c r="G45" s="20">
        <v>1190</v>
      </c>
      <c r="H45" s="20">
        <v>1090</v>
      </c>
      <c r="I45" s="59" t="s">
        <v>738</v>
      </c>
      <c r="J45" s="20" t="s">
        <v>631</v>
      </c>
      <c r="K45" s="38">
        <v>4</v>
      </c>
      <c r="L45" s="38">
        <v>180</v>
      </c>
      <c r="M45" s="115">
        <v>5889.9508999999998</v>
      </c>
      <c r="N45" s="29"/>
      <c r="O45" s="20">
        <v>252.4</v>
      </c>
      <c r="P45" s="20">
        <v>268.2</v>
      </c>
      <c r="Q45" s="20"/>
      <c r="R45" s="20"/>
    </row>
    <row r="46" spans="1:39" ht="24">
      <c r="A46" s="29" t="s">
        <v>475</v>
      </c>
      <c r="B46" s="29" t="s">
        <v>655</v>
      </c>
      <c r="C46" s="19">
        <v>0.49861111111111112</v>
      </c>
      <c r="D46" s="54"/>
      <c r="E46" s="23">
        <v>30</v>
      </c>
      <c r="F46" s="20"/>
      <c r="G46" s="20">
        <v>1190</v>
      </c>
      <c r="H46" s="20">
        <v>985</v>
      </c>
      <c r="I46" s="21" t="s">
        <v>482</v>
      </c>
      <c r="J46" s="70" t="s">
        <v>631</v>
      </c>
      <c r="K46" s="38">
        <v>4</v>
      </c>
      <c r="L46" s="38">
        <v>180</v>
      </c>
      <c r="M46" s="116">
        <v>5891.451</v>
      </c>
      <c r="N46" s="29"/>
      <c r="O46" s="20">
        <v>252.5</v>
      </c>
      <c r="P46" s="20">
        <v>268.5</v>
      </c>
      <c r="Q46" s="20"/>
      <c r="R46" s="20"/>
    </row>
    <row r="47" spans="1:39">
      <c r="A47" s="29" t="s">
        <v>475</v>
      </c>
      <c r="B47" s="29" t="s">
        <v>421</v>
      </c>
      <c r="C47" s="19">
        <v>0.50069444444444444</v>
      </c>
      <c r="D47" s="54"/>
      <c r="E47" s="23">
        <v>30</v>
      </c>
      <c r="F47" s="20"/>
      <c r="G47" s="20">
        <v>1070</v>
      </c>
      <c r="H47" s="20">
        <v>865</v>
      </c>
      <c r="I47" s="59" t="s">
        <v>858</v>
      </c>
      <c r="J47" s="20" t="s">
        <v>631</v>
      </c>
      <c r="K47" s="38">
        <v>4</v>
      </c>
      <c r="L47" s="38">
        <v>180</v>
      </c>
      <c r="M47" s="116">
        <v>5891.451</v>
      </c>
      <c r="O47" s="20">
        <v>252.3</v>
      </c>
      <c r="P47" s="20">
        <v>268.5</v>
      </c>
      <c r="Q47" s="20"/>
      <c r="R47" s="20"/>
    </row>
    <row r="48" spans="1:39" ht="36">
      <c r="A48" s="29" t="s">
        <v>475</v>
      </c>
      <c r="B48" s="29" t="s">
        <v>872</v>
      </c>
      <c r="C48" s="44">
        <v>0.50277777777777777</v>
      </c>
      <c r="D48" s="54"/>
      <c r="E48" s="23">
        <v>30</v>
      </c>
      <c r="F48" s="20" t="s">
        <v>540</v>
      </c>
      <c r="G48" s="20">
        <v>880</v>
      </c>
      <c r="H48" s="95">
        <v>855</v>
      </c>
      <c r="I48" s="21" t="s">
        <v>482</v>
      </c>
      <c r="J48" s="70" t="s">
        <v>631</v>
      </c>
      <c r="K48" s="38">
        <v>4</v>
      </c>
      <c r="L48" s="38">
        <v>180</v>
      </c>
      <c r="M48" s="86">
        <v>7647.38</v>
      </c>
      <c r="N48" s="29" t="s">
        <v>422</v>
      </c>
      <c r="O48" s="20">
        <v>253</v>
      </c>
      <c r="P48" s="20">
        <v>269</v>
      </c>
    </row>
    <row r="49" spans="1:16" ht="24">
      <c r="A49" s="29" t="s">
        <v>554</v>
      </c>
      <c r="B49" s="29" t="s">
        <v>423</v>
      </c>
      <c r="C49" s="44">
        <v>0.50486111111111109</v>
      </c>
      <c r="D49" s="54"/>
      <c r="E49" s="23">
        <v>10</v>
      </c>
      <c r="F49" s="20" t="s">
        <v>541</v>
      </c>
      <c r="G49" s="20">
        <v>870</v>
      </c>
      <c r="H49" s="95">
        <v>771</v>
      </c>
      <c r="I49" s="59" t="s">
        <v>738</v>
      </c>
      <c r="J49" s="70" t="s">
        <v>631</v>
      </c>
      <c r="K49" s="38">
        <v>4</v>
      </c>
      <c r="L49" s="38">
        <v>180</v>
      </c>
      <c r="M49" s="116">
        <v>7698.9647000000004</v>
      </c>
      <c r="N49" s="29"/>
      <c r="O49" s="20">
        <v>252.6</v>
      </c>
      <c r="P49" s="20">
        <v>269</v>
      </c>
    </row>
    <row r="50" spans="1:16">
      <c r="A50" s="29"/>
      <c r="B50" s="29"/>
      <c r="C50" s="44"/>
      <c r="D50" s="54"/>
      <c r="E50" s="23"/>
      <c r="F50" s="20"/>
      <c r="G50" s="20"/>
      <c r="H50" s="20"/>
      <c r="I50" s="59"/>
      <c r="J50" s="20"/>
      <c r="K50" s="20"/>
      <c r="L50" s="20"/>
      <c r="M50" s="82"/>
      <c r="N50" s="29"/>
    </row>
    <row r="51" spans="1:16">
      <c r="A51" s="29"/>
      <c r="B51" s="29"/>
      <c r="C51" s="44"/>
      <c r="D51" s="54"/>
      <c r="E51" s="23"/>
      <c r="F51" s="20"/>
      <c r="G51" s="20"/>
      <c r="H51" s="20"/>
      <c r="I51" s="59"/>
      <c r="J51" s="20"/>
      <c r="K51" s="20"/>
      <c r="L51" s="20"/>
      <c r="M51" s="82"/>
      <c r="N51" s="29"/>
    </row>
    <row r="52" spans="1:16">
      <c r="A52" s="29"/>
      <c r="B52" s="29"/>
      <c r="C52" s="44"/>
      <c r="D52" s="54"/>
      <c r="E52" s="23"/>
      <c r="F52" s="20"/>
      <c r="G52" s="20"/>
      <c r="H52" s="20"/>
      <c r="I52" s="59"/>
      <c r="J52" s="20"/>
      <c r="K52" s="20"/>
      <c r="L52" s="20"/>
      <c r="M52" s="82"/>
      <c r="N52" s="29"/>
    </row>
    <row r="53" spans="1:16">
      <c r="A53" s="3" t="s">
        <v>633</v>
      </c>
      <c r="B53" s="24" t="s">
        <v>634</v>
      </c>
      <c r="C53" s="25">
        <v>5888.5839999999998</v>
      </c>
      <c r="D53" s="58"/>
      <c r="E53" s="26"/>
      <c r="F53" s="26" t="s">
        <v>635</v>
      </c>
      <c r="G53" s="88" t="s">
        <v>636</v>
      </c>
      <c r="H53" s="88" t="s">
        <v>637</v>
      </c>
      <c r="I53" s="26" t="s">
        <v>639</v>
      </c>
      <c r="J53" s="88" t="s">
        <v>640</v>
      </c>
      <c r="K53" s="88" t="s">
        <v>641</v>
      </c>
      <c r="M53" s="82"/>
      <c r="N53" s="29"/>
    </row>
    <row r="54" spans="1:16">
      <c r="A54" s="2"/>
      <c r="B54" s="24" t="s">
        <v>638</v>
      </c>
      <c r="C54" s="25">
        <v>5889.9508999999998</v>
      </c>
      <c r="D54" s="58"/>
      <c r="E54" s="26"/>
      <c r="F54" s="26" t="s">
        <v>277</v>
      </c>
      <c r="G54" s="88" t="s">
        <v>279</v>
      </c>
      <c r="H54" s="88" t="s">
        <v>280</v>
      </c>
      <c r="I54" s="26" t="s">
        <v>646</v>
      </c>
      <c r="J54" s="88" t="s">
        <v>647</v>
      </c>
      <c r="K54" s="88" t="s">
        <v>454</v>
      </c>
      <c r="M54" s="22"/>
      <c r="N54" s="29"/>
    </row>
    <row r="55" spans="1:16">
      <c r="A55" s="2"/>
      <c r="B55" s="24" t="s">
        <v>321</v>
      </c>
      <c r="C55" s="25">
        <v>5891.451</v>
      </c>
      <c r="D55" s="58"/>
      <c r="E55" s="26"/>
      <c r="F55" s="88" t="s">
        <v>472</v>
      </c>
      <c r="G55" s="88" t="s">
        <v>474</v>
      </c>
      <c r="H55" s="88" t="s">
        <v>473</v>
      </c>
      <c r="I55" s="26" t="s">
        <v>275</v>
      </c>
      <c r="J55" s="88" t="s">
        <v>455</v>
      </c>
      <c r="K55" s="88" t="s">
        <v>456</v>
      </c>
      <c r="N55" s="29"/>
    </row>
    <row r="56" spans="1:16">
      <c r="A56" s="2"/>
      <c r="B56" s="24" t="s">
        <v>322</v>
      </c>
      <c r="C56" s="114">
        <v>7647.38</v>
      </c>
      <c r="D56" s="58"/>
      <c r="E56" s="26"/>
      <c r="F56" s="26" t="s">
        <v>643</v>
      </c>
      <c r="G56" s="88" t="s">
        <v>644</v>
      </c>
      <c r="H56" s="88" t="s">
        <v>645</v>
      </c>
      <c r="I56" s="26" t="s">
        <v>324</v>
      </c>
      <c r="J56" s="88" t="s">
        <v>452</v>
      </c>
      <c r="K56" s="88" t="s">
        <v>453</v>
      </c>
      <c r="N56" s="29"/>
    </row>
    <row r="57" spans="1:16">
      <c r="A57" s="2"/>
      <c r="B57" s="24" t="s">
        <v>323</v>
      </c>
      <c r="C57" s="25">
        <v>7698.9647000000004</v>
      </c>
      <c r="D57" s="58"/>
      <c r="E57" s="26"/>
      <c r="F57" s="26" t="s">
        <v>278</v>
      </c>
      <c r="G57" s="88" t="s">
        <v>281</v>
      </c>
      <c r="H57" s="88" t="s">
        <v>282</v>
      </c>
      <c r="I57" s="26" t="s">
        <v>284</v>
      </c>
      <c r="J57" s="88" t="s">
        <v>285</v>
      </c>
      <c r="K57" s="88" t="s">
        <v>286</v>
      </c>
    </row>
    <row r="58" spans="1:16">
      <c r="A58" s="2"/>
      <c r="B58" s="27"/>
      <c r="C58" s="26"/>
      <c r="D58" s="58"/>
      <c r="E58" s="26"/>
      <c r="K58" s="113"/>
    </row>
    <row r="59" spans="1:16">
      <c r="A59" s="2"/>
      <c r="B59" s="24" t="s">
        <v>574</v>
      </c>
      <c r="C59" s="439" t="s">
        <v>649</v>
      </c>
      <c r="D59" s="439"/>
      <c r="E59" s="26" t="s">
        <v>287</v>
      </c>
      <c r="K59" s="113"/>
    </row>
    <row r="60" spans="1:16">
      <c r="A60" s="2"/>
      <c r="B60" s="24" t="s">
        <v>575</v>
      </c>
      <c r="C60" s="439" t="s">
        <v>650</v>
      </c>
      <c r="D60" s="439"/>
      <c r="E60" s="8"/>
      <c r="K60" s="113"/>
    </row>
    <row r="61" spans="1:16">
      <c r="A61" s="2"/>
      <c r="B61" s="24" t="s">
        <v>576</v>
      </c>
      <c r="C61" s="439" t="s">
        <v>816</v>
      </c>
      <c r="D61" s="439"/>
      <c r="E61" s="8"/>
      <c r="K61" s="113"/>
    </row>
    <row r="62" spans="1:16">
      <c r="A62" s="2"/>
      <c r="B62" s="24" t="s">
        <v>577</v>
      </c>
      <c r="C62" s="439" t="s">
        <v>817</v>
      </c>
      <c r="D62" s="439"/>
      <c r="E62" s="8"/>
      <c r="F62" s="113"/>
      <c r="G62" s="20"/>
      <c r="H62" s="20"/>
      <c r="L62" t="s">
        <v>750</v>
      </c>
    </row>
    <row r="63" spans="1:16">
      <c r="A63" s="2"/>
      <c r="B63" s="2"/>
      <c r="C63" s="113"/>
      <c r="D63" s="44"/>
      <c r="E63" s="8"/>
      <c r="F63" s="113"/>
      <c r="G63" s="20"/>
      <c r="H63" s="20"/>
    </row>
    <row r="64" spans="1:16">
      <c r="A64" s="2"/>
      <c r="B64" s="3" t="s">
        <v>818</v>
      </c>
      <c r="C64" s="6" t="s">
        <v>819</v>
      </c>
      <c r="D64" s="49" t="s">
        <v>820</v>
      </c>
      <c r="E64" s="8"/>
      <c r="F64" s="113"/>
      <c r="G64" s="20"/>
      <c r="H64" s="20"/>
    </row>
    <row r="65" spans="1:13">
      <c r="A65" s="2"/>
      <c r="B65" s="3"/>
      <c r="C65" s="6" t="s">
        <v>821</v>
      </c>
      <c r="D65" s="49" t="s">
        <v>822</v>
      </c>
      <c r="E65" s="8"/>
      <c r="F65" s="113"/>
      <c r="G65" s="20"/>
      <c r="H65" s="20"/>
    </row>
    <row r="66" spans="1:13">
      <c r="A66" s="2"/>
      <c r="B66" s="2"/>
      <c r="C66" s="113"/>
      <c r="D66" s="44"/>
      <c r="E66" s="8"/>
      <c r="F66" s="113"/>
      <c r="G66" s="129" t="s">
        <v>376</v>
      </c>
      <c r="H66" s="129" t="s">
        <v>377</v>
      </c>
      <c r="I66" s="128" t="s">
        <v>378</v>
      </c>
      <c r="J66" s="5" t="s">
        <v>379</v>
      </c>
      <c r="K66" s="5"/>
    </row>
    <row r="67" spans="1:13">
      <c r="A67" s="2"/>
      <c r="B67" s="3" t="s">
        <v>676</v>
      </c>
      <c r="C67" s="6">
        <v>1</v>
      </c>
      <c r="D67" s="427" t="s">
        <v>677</v>
      </c>
      <c r="E67" s="427"/>
      <c r="F67" s="427"/>
      <c r="G67" s="130">
        <f>AVERAGE(O12,O13,O14,O32,O45,O46,O47)</f>
        <v>252.3857142857143</v>
      </c>
      <c r="H67" s="130">
        <f>AVERAGE(P12,P13,P14,P32,P45,P46,P47)</f>
        <v>268.34285714285716</v>
      </c>
      <c r="I67" s="131">
        <f>STDEV(O12,O13,O14,O32,O45,O46,O47)</f>
        <v>0.10690449678234135</v>
      </c>
      <c r="J67" s="131">
        <f>STDEV(P12,P13,P14,P32,P45,P46,P47)</f>
        <v>0.15118578916409012</v>
      </c>
    </row>
    <row r="68" spans="1:13">
      <c r="A68" s="2"/>
      <c r="B68" s="28"/>
      <c r="C68" s="3"/>
      <c r="D68" s="435" t="s">
        <v>466</v>
      </c>
      <c r="E68" s="436"/>
      <c r="F68" s="436"/>
      <c r="G68" s="130"/>
      <c r="H68" s="130"/>
      <c r="I68" s="131"/>
      <c r="J68" s="131"/>
    </row>
    <row r="69" spans="1:13">
      <c r="A69" s="2"/>
      <c r="B69" s="2"/>
      <c r="C69" s="71">
        <v>2</v>
      </c>
      <c r="D69" s="427" t="s">
        <v>724</v>
      </c>
      <c r="E69" s="427"/>
      <c r="F69" s="427"/>
      <c r="G69" s="130"/>
      <c r="H69" s="130"/>
      <c r="I69" s="131"/>
      <c r="J69" s="131"/>
    </row>
    <row r="70" spans="1:13">
      <c r="A70" s="2"/>
      <c r="B70" s="2"/>
      <c r="C70" s="3"/>
      <c r="D70" s="435" t="s">
        <v>725</v>
      </c>
      <c r="E70" s="436"/>
      <c r="F70" s="436"/>
      <c r="G70" s="130"/>
      <c r="H70" s="130"/>
      <c r="I70" s="131"/>
      <c r="J70" s="131"/>
    </row>
    <row r="71" spans="1:13">
      <c r="A71" s="2"/>
      <c r="C71" s="6">
        <v>3</v>
      </c>
      <c r="D71" s="437" t="s">
        <v>535</v>
      </c>
      <c r="E71" s="437"/>
      <c r="F71" s="437"/>
      <c r="G71" s="130">
        <f>AVERAGE(O15,O48)</f>
        <v>253</v>
      </c>
      <c r="H71" s="130">
        <f>AVERAGE(P15,P48)</f>
        <v>268.8</v>
      </c>
      <c r="I71" s="131">
        <f>STDEV(O15,O48)</f>
        <v>0</v>
      </c>
      <c r="J71" s="131">
        <f>STDEV(P15,P48)</f>
        <v>0.28284271250343035</v>
      </c>
    </row>
    <row r="72" spans="1:13">
      <c r="A72" s="2"/>
      <c r="C72" s="5"/>
      <c r="D72" s="434" t="s">
        <v>536</v>
      </c>
      <c r="E72" s="434"/>
      <c r="F72" s="434"/>
      <c r="G72" s="130"/>
      <c r="H72" s="130"/>
      <c r="I72" s="131"/>
      <c r="J72" s="131"/>
    </row>
    <row r="73" spans="1:13">
      <c r="A73" s="2"/>
      <c r="C73" s="6">
        <v>4</v>
      </c>
      <c r="D73" s="437" t="s">
        <v>537</v>
      </c>
      <c r="E73" s="437"/>
      <c r="F73" s="437"/>
      <c r="G73" s="130">
        <f>AVERAGE(O16,O49)</f>
        <v>252.7</v>
      </c>
      <c r="H73" s="130">
        <f>AVERAGE(P16,P49)</f>
        <v>269</v>
      </c>
      <c r="I73" s="131">
        <f>STDEV(O16,O49)</f>
        <v>0.14142135630316396</v>
      </c>
      <c r="J73" s="131">
        <f>STDEV(P16,P49)</f>
        <v>0</v>
      </c>
    </row>
    <row r="74" spans="1:13">
      <c r="A74" s="2"/>
      <c r="D74" s="434" t="s">
        <v>538</v>
      </c>
      <c r="E74" s="434"/>
      <c r="F74" s="434"/>
      <c r="G74" s="20"/>
      <c r="H74" s="20"/>
    </row>
    <row r="75" spans="1:13">
      <c r="A75" s="1"/>
      <c r="B75" s="45"/>
    </row>
    <row r="76" spans="1:13">
      <c r="A76" s="1"/>
      <c r="B76" s="45"/>
    </row>
    <row r="77" spans="1:13">
      <c r="A77" s="135" t="s">
        <v>318</v>
      </c>
      <c r="B77" s="45" t="s">
        <v>319</v>
      </c>
      <c r="C77" t="s">
        <v>161</v>
      </c>
    </row>
    <row r="78" spans="1:13">
      <c r="A78" s="135" t="s">
        <v>158</v>
      </c>
      <c r="B78" s="45">
        <v>97.2</v>
      </c>
      <c r="C78" s="43">
        <v>0.29444444444444445</v>
      </c>
    </row>
    <row r="79" spans="1:13">
      <c r="A79" s="135" t="s">
        <v>512</v>
      </c>
      <c r="B79" s="45">
        <v>97.1</v>
      </c>
      <c r="C79" s="43">
        <v>0.42430555555555555</v>
      </c>
    </row>
    <row r="80" spans="1:13">
      <c r="A80" s="2" t="s">
        <v>513</v>
      </c>
      <c r="B80">
        <v>97.1</v>
      </c>
      <c r="C80" s="44">
        <v>0.49861111111111112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>
      <c r="I81" s="21"/>
      <c r="J81" s="1"/>
      <c r="K81" s="1"/>
      <c r="L81" s="1"/>
      <c r="M81" s="45"/>
    </row>
    <row r="82" spans="1:13">
      <c r="I82" s="21"/>
      <c r="J82" s="1"/>
      <c r="K82" s="1"/>
      <c r="L82" s="1"/>
      <c r="M82" s="45"/>
    </row>
    <row r="83" spans="1:13">
      <c r="I83" s="21"/>
      <c r="J83" s="1"/>
      <c r="K83" s="1"/>
      <c r="L83" s="1"/>
      <c r="M83" s="45"/>
    </row>
    <row r="84" spans="1:13">
      <c r="I84" s="21"/>
      <c r="J84" s="1"/>
      <c r="K84" s="1"/>
      <c r="L84" s="1"/>
      <c r="M84" s="45"/>
    </row>
    <row r="85" spans="1:13">
      <c r="I85" s="21"/>
      <c r="J85" s="1"/>
      <c r="K85" s="1"/>
      <c r="L85" s="1"/>
      <c r="M85" s="45"/>
    </row>
    <row r="86" spans="1:13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</sheetData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59:D59"/>
    <mergeCell ref="C60:D60"/>
    <mergeCell ref="C61:D61"/>
    <mergeCell ref="D71:F71"/>
    <mergeCell ref="D72:F72"/>
    <mergeCell ref="D73:F73"/>
    <mergeCell ref="D74:F74"/>
    <mergeCell ref="C62:D62"/>
    <mergeCell ref="D67:F67"/>
    <mergeCell ref="D68:F68"/>
    <mergeCell ref="D69:F69"/>
    <mergeCell ref="D70:F70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A15" workbookViewId="0">
      <selection activeCell="AB10" sqref="AB10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29"/>
    </row>
    <row r="4" spans="1:39">
      <c r="A4" s="3" t="s">
        <v>424</v>
      </c>
      <c r="B4" s="3"/>
      <c r="C4" s="6"/>
      <c r="D4" s="49"/>
      <c r="E4" s="6"/>
      <c r="F4" s="428" t="s">
        <v>425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426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/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529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93"/>
      <c r="G8" s="93"/>
      <c r="H8" s="93"/>
      <c r="I8" s="50" t="s">
        <v>394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93"/>
      <c r="G9" s="93"/>
      <c r="H9" s="93"/>
      <c r="I9" s="50"/>
      <c r="J9" s="96"/>
      <c r="K9" s="96"/>
      <c r="L9" s="96"/>
      <c r="N9" s="29"/>
    </row>
    <row r="10" spans="1:39">
      <c r="A10" s="10"/>
      <c r="B10" s="10"/>
      <c r="C10" s="92" t="s">
        <v>790</v>
      </c>
      <c r="D10" s="51" t="s">
        <v>791</v>
      </c>
      <c r="E10" s="278" t="s">
        <v>16</v>
      </c>
      <c r="F10" s="92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48">
      <c r="A12" s="60" t="s">
        <v>856</v>
      </c>
      <c r="B12" s="61" t="s">
        <v>460</v>
      </c>
      <c r="C12" s="54">
        <v>0.29791666666666666</v>
      </c>
      <c r="D12" s="54"/>
      <c r="E12" s="95">
        <v>10</v>
      </c>
      <c r="F12" s="23" t="s">
        <v>539</v>
      </c>
      <c r="G12" s="95">
        <v>1190</v>
      </c>
      <c r="H12" s="95">
        <v>1090</v>
      </c>
      <c r="I12" s="84" t="s">
        <v>459</v>
      </c>
      <c r="J12" s="94" t="s">
        <v>631</v>
      </c>
      <c r="K12" s="95">
        <v>4</v>
      </c>
      <c r="L12" s="95">
        <v>180</v>
      </c>
      <c r="M12" s="115">
        <v>5889.9508999999998</v>
      </c>
      <c r="N12" s="62"/>
      <c r="O12" s="95">
        <v>252.4</v>
      </c>
      <c r="P12" s="95">
        <v>268.2</v>
      </c>
      <c r="Q12" s="95"/>
      <c r="R12" s="95"/>
    </row>
    <row r="13" spans="1:39" ht="24">
      <c r="A13" s="64" t="s">
        <v>475</v>
      </c>
      <c r="B13" s="29" t="s">
        <v>857</v>
      </c>
      <c r="C13" s="54">
        <v>0.30833333333333335</v>
      </c>
      <c r="D13" s="54"/>
      <c r="E13" s="23">
        <v>30</v>
      </c>
      <c r="F13" s="23" t="s">
        <v>539</v>
      </c>
      <c r="G13" s="20">
        <v>1190</v>
      </c>
      <c r="H13" s="95">
        <v>984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 t="s">
        <v>427</v>
      </c>
      <c r="O13" s="20">
        <v>252.5</v>
      </c>
      <c r="P13" s="20">
        <v>268.2</v>
      </c>
      <c r="Q13" s="20"/>
      <c r="R13" s="20"/>
    </row>
    <row r="14" spans="1:39" ht="24">
      <c r="A14" s="64" t="s">
        <v>475</v>
      </c>
      <c r="B14" s="29" t="s">
        <v>462</v>
      </c>
      <c r="C14" s="54">
        <v>0.31111111111111112</v>
      </c>
      <c r="D14" s="54"/>
      <c r="E14" s="23">
        <v>30</v>
      </c>
      <c r="F14" s="23" t="s">
        <v>539</v>
      </c>
      <c r="G14" s="20">
        <v>1070</v>
      </c>
      <c r="H14" s="95">
        <v>864</v>
      </c>
      <c r="I14" s="59" t="s">
        <v>858</v>
      </c>
      <c r="J14" s="2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20">
        <v>252.5</v>
      </c>
      <c r="P14" s="20">
        <v>268.3</v>
      </c>
      <c r="Q14" s="20"/>
      <c r="R14" s="20"/>
    </row>
    <row r="15" spans="1:39" ht="24">
      <c r="A15" s="64" t="s">
        <v>475</v>
      </c>
      <c r="B15" s="61" t="s">
        <v>463</v>
      </c>
      <c r="C15" s="54">
        <v>0.31875000000000003</v>
      </c>
      <c r="D15" s="54"/>
      <c r="E15" s="23">
        <v>30</v>
      </c>
      <c r="F15" s="20" t="s">
        <v>540</v>
      </c>
      <c r="G15" s="20">
        <v>880</v>
      </c>
      <c r="H15" s="95">
        <v>855</v>
      </c>
      <c r="I15" s="21" t="s">
        <v>482</v>
      </c>
      <c r="J15" s="70" t="s">
        <v>631</v>
      </c>
      <c r="K15" s="38">
        <v>4</v>
      </c>
      <c r="L15" s="38">
        <v>180</v>
      </c>
      <c r="M15" s="86">
        <v>7647.38</v>
      </c>
      <c r="N15" s="62"/>
      <c r="O15" s="20">
        <v>253</v>
      </c>
      <c r="P15" s="20">
        <v>268.60000000000002</v>
      </c>
      <c r="Q15" s="20"/>
      <c r="R15" s="20"/>
    </row>
    <row r="16" spans="1:39" ht="24">
      <c r="A16" s="29" t="s">
        <v>587</v>
      </c>
      <c r="B16" s="29" t="s">
        <v>533</v>
      </c>
      <c r="C16" s="54">
        <v>0.33263888888888887</v>
      </c>
      <c r="D16" s="54"/>
      <c r="E16" s="23">
        <v>10</v>
      </c>
      <c r="F16" s="20" t="s">
        <v>541</v>
      </c>
      <c r="G16" s="20">
        <v>870</v>
      </c>
      <c r="H16" s="95">
        <v>769</v>
      </c>
      <c r="I16" s="59" t="s">
        <v>738</v>
      </c>
      <c r="J16" s="70" t="s">
        <v>631</v>
      </c>
      <c r="K16" s="38">
        <v>4</v>
      </c>
      <c r="L16" s="38">
        <v>180</v>
      </c>
      <c r="M16" s="116">
        <v>7698.9647000000004</v>
      </c>
      <c r="N16" s="62" t="s">
        <v>428</v>
      </c>
      <c r="O16" s="20">
        <v>252.9</v>
      </c>
      <c r="P16" s="20">
        <v>269.10000000000002</v>
      </c>
      <c r="Q16" s="20"/>
      <c r="R16" s="20"/>
    </row>
    <row r="17" spans="1:39">
      <c r="A17" s="29" t="s">
        <v>542</v>
      </c>
      <c r="B17" s="29" t="s">
        <v>860</v>
      </c>
      <c r="C17" s="103">
        <v>0.3611111111111111</v>
      </c>
      <c r="D17" s="54"/>
      <c r="E17" s="23">
        <v>30</v>
      </c>
      <c r="F17" s="20" t="s">
        <v>541</v>
      </c>
      <c r="G17" s="20">
        <v>870</v>
      </c>
      <c r="H17" s="101">
        <v>769</v>
      </c>
      <c r="I17" s="59" t="s">
        <v>870</v>
      </c>
      <c r="J17" s="20" t="s">
        <v>668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353">
        <v>335.27534000000003</v>
      </c>
      <c r="T17" s="353">
        <v>-5.7502899999999997</v>
      </c>
      <c r="U17" s="350">
        <v>106.93429999999999</v>
      </c>
      <c r="V17" s="350">
        <v>15.271699999999999</v>
      </c>
      <c r="W17" s="352">
        <v>17.827917911899998</v>
      </c>
      <c r="X17" s="350">
        <v>3.7349999999999999</v>
      </c>
      <c r="Y17" s="350">
        <v>0.59099999999999997</v>
      </c>
      <c r="Z17" s="350">
        <v>5.16</v>
      </c>
      <c r="AA17" s="350">
        <v>54.368000000000002</v>
      </c>
      <c r="AB17" s="349">
        <v>1907.452</v>
      </c>
      <c r="AC17" s="350">
        <v>7.5537200000000002</v>
      </c>
      <c r="AD17" s="350">
        <v>-5.6483699999999999</v>
      </c>
      <c r="AE17" s="350">
        <v>282.52442000000002</v>
      </c>
      <c r="AF17" s="350">
        <v>-0.66176999999999997</v>
      </c>
      <c r="AG17" s="348">
        <v>151712885.5</v>
      </c>
      <c r="AH17" s="351">
        <v>-0.66936220000000002</v>
      </c>
      <c r="AI17" s="348">
        <v>375753.32506</v>
      </c>
      <c r="AJ17" s="351">
        <v>-0.29214279999999998</v>
      </c>
      <c r="AK17" s="350">
        <v>94.869699999999995</v>
      </c>
      <c r="AL17" s="348" t="s">
        <v>227</v>
      </c>
      <c r="AM17" s="350">
        <v>84.988900000000001</v>
      </c>
    </row>
    <row r="18" spans="1:39">
      <c r="A18" s="29" t="s">
        <v>708</v>
      </c>
      <c r="B18" s="29" t="s">
        <v>861</v>
      </c>
      <c r="C18" s="54">
        <v>0.36388888888888887</v>
      </c>
      <c r="D18" s="19"/>
      <c r="E18" s="23">
        <v>300</v>
      </c>
      <c r="F18" s="20" t="s">
        <v>541</v>
      </c>
      <c r="G18" s="20">
        <v>870</v>
      </c>
      <c r="H18" s="101">
        <v>769</v>
      </c>
      <c r="I18" s="59" t="s">
        <v>545</v>
      </c>
      <c r="J18" s="20" t="s">
        <v>668</v>
      </c>
      <c r="K18" s="101">
        <v>4</v>
      </c>
      <c r="L18" s="101">
        <v>180</v>
      </c>
      <c r="M18" s="116">
        <v>7698.9647000000004</v>
      </c>
      <c r="N18" s="62" t="s">
        <v>429</v>
      </c>
      <c r="O18" s="20"/>
      <c r="P18" s="20"/>
      <c r="Q18" s="20"/>
      <c r="R18" s="20"/>
      <c r="S18" s="353">
        <v>335.32823000000002</v>
      </c>
      <c r="T18" s="353">
        <v>-5.7303199999999999</v>
      </c>
      <c r="U18" s="350">
        <v>107.9421</v>
      </c>
      <c r="V18" s="350">
        <v>16.660900000000002</v>
      </c>
      <c r="W18" s="352">
        <v>17.944903995899999</v>
      </c>
      <c r="X18" s="350">
        <v>3.44</v>
      </c>
      <c r="Y18" s="350">
        <v>0.54400000000000004</v>
      </c>
      <c r="Z18" s="350">
        <v>5.16</v>
      </c>
      <c r="AA18" s="350">
        <v>54.323</v>
      </c>
      <c r="AB18" s="349">
        <v>1908.0709999999999</v>
      </c>
      <c r="AC18" s="350">
        <v>7.5462300000000004</v>
      </c>
      <c r="AD18" s="350">
        <v>-5.6474000000000002</v>
      </c>
      <c r="AE18" s="350">
        <v>282.46505000000002</v>
      </c>
      <c r="AF18" s="350">
        <v>-0.66191</v>
      </c>
      <c r="AG18" s="348">
        <v>151712604.40000001</v>
      </c>
      <c r="AH18" s="351">
        <v>-0.66948160000000001</v>
      </c>
      <c r="AI18" s="348">
        <v>375631.53710000002</v>
      </c>
      <c r="AJ18" s="351">
        <v>-0.28780480000000003</v>
      </c>
      <c r="AK18" s="350">
        <v>94.818100000000001</v>
      </c>
      <c r="AL18" s="348" t="s">
        <v>227</v>
      </c>
      <c r="AM18" s="350">
        <v>85.040499999999994</v>
      </c>
    </row>
    <row r="19" spans="1:39">
      <c r="A19" s="29" t="s">
        <v>708</v>
      </c>
      <c r="B19" s="29" t="s">
        <v>465</v>
      </c>
      <c r="C19" s="54">
        <v>0.36944444444444446</v>
      </c>
      <c r="D19" s="19"/>
      <c r="E19" s="23">
        <v>300</v>
      </c>
      <c r="F19" s="20" t="s">
        <v>541</v>
      </c>
      <c r="G19" s="20">
        <v>870</v>
      </c>
      <c r="H19" s="101">
        <v>769</v>
      </c>
      <c r="I19" s="59" t="s">
        <v>368</v>
      </c>
      <c r="J19" s="20" t="s">
        <v>668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353">
        <v>335.38783999999998</v>
      </c>
      <c r="T19" s="353">
        <v>-5.7074400000000001</v>
      </c>
      <c r="U19" s="350">
        <v>109.1177</v>
      </c>
      <c r="V19" s="350">
        <v>18.239799999999999</v>
      </c>
      <c r="W19" s="352">
        <v>18.078602377700001</v>
      </c>
      <c r="X19" s="350">
        <v>3.1589999999999998</v>
      </c>
      <c r="Y19" s="350">
        <v>0.5</v>
      </c>
      <c r="Z19" s="350">
        <v>5.16</v>
      </c>
      <c r="AA19" s="350">
        <v>54.271999999999998</v>
      </c>
      <c r="AB19" s="349">
        <v>1908.7660000000001</v>
      </c>
      <c r="AC19" s="350">
        <v>7.5369200000000003</v>
      </c>
      <c r="AD19" s="350">
        <v>-5.6466500000000002</v>
      </c>
      <c r="AE19" s="350">
        <v>282.39720999999997</v>
      </c>
      <c r="AF19" s="350">
        <v>-0.66207000000000005</v>
      </c>
      <c r="AG19" s="348">
        <v>151712283</v>
      </c>
      <c r="AH19" s="351">
        <v>-0.66961680000000001</v>
      </c>
      <c r="AI19" s="348">
        <v>375494.66872000002</v>
      </c>
      <c r="AJ19" s="351">
        <v>-0.28246909999999997</v>
      </c>
      <c r="AK19" s="350">
        <v>94.759900000000002</v>
      </c>
      <c r="AL19" s="348" t="s">
        <v>227</v>
      </c>
      <c r="AM19" s="350">
        <v>85.098699999999994</v>
      </c>
    </row>
    <row r="20" spans="1:39">
      <c r="A20" s="29" t="s">
        <v>707</v>
      </c>
      <c r="B20" s="29" t="s">
        <v>544</v>
      </c>
      <c r="C20" s="54">
        <v>0.3743055555555555</v>
      </c>
      <c r="D20" s="19"/>
      <c r="E20" s="23">
        <v>300</v>
      </c>
      <c r="F20" s="20" t="s">
        <v>541</v>
      </c>
      <c r="G20" s="20">
        <v>870</v>
      </c>
      <c r="H20" s="101">
        <v>769</v>
      </c>
      <c r="I20" s="281" t="s">
        <v>799</v>
      </c>
      <c r="J20" s="20" t="s">
        <v>668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353">
        <v>335.42464999999999</v>
      </c>
      <c r="T20" s="353">
        <v>-5.6931099999999999</v>
      </c>
      <c r="U20" s="350">
        <v>109.86620000000001</v>
      </c>
      <c r="V20" s="350">
        <v>19.221399999999999</v>
      </c>
      <c r="W20" s="352">
        <v>18.1621638662</v>
      </c>
      <c r="X20" s="350">
        <v>3.0070000000000001</v>
      </c>
      <c r="Y20" s="350">
        <v>0.47599999999999998</v>
      </c>
      <c r="Z20" s="350">
        <v>5.16</v>
      </c>
      <c r="AA20" s="350">
        <v>54.241</v>
      </c>
      <c r="AB20" s="349">
        <v>1909.194</v>
      </c>
      <c r="AC20" s="350">
        <v>7.5306899999999999</v>
      </c>
      <c r="AD20" s="350">
        <v>-5.6463599999999996</v>
      </c>
      <c r="AE20" s="350">
        <v>282.35480999999999</v>
      </c>
      <c r="AF20" s="350">
        <v>-0.66217000000000004</v>
      </c>
      <c r="AG20" s="348">
        <v>151712082.09999999</v>
      </c>
      <c r="AH20" s="351">
        <v>-0.66970050000000003</v>
      </c>
      <c r="AI20" s="348">
        <v>375410.46295999998</v>
      </c>
      <c r="AJ20" s="351">
        <v>-0.27893180000000001</v>
      </c>
      <c r="AK20" s="350">
        <v>94.7239</v>
      </c>
      <c r="AL20" s="348" t="s">
        <v>227</v>
      </c>
      <c r="AM20" s="350">
        <v>85.134699999999995</v>
      </c>
    </row>
    <row r="21" spans="1:39">
      <c r="A21" s="29" t="s">
        <v>707</v>
      </c>
      <c r="B21" s="29" t="s">
        <v>666</v>
      </c>
      <c r="C21" s="54">
        <v>0.38125000000000003</v>
      </c>
      <c r="D21" s="19"/>
      <c r="E21" s="23">
        <v>300</v>
      </c>
      <c r="F21" s="23" t="s">
        <v>539</v>
      </c>
      <c r="G21" s="20">
        <v>1190</v>
      </c>
      <c r="H21" s="20">
        <v>1090</v>
      </c>
      <c r="I21" s="281" t="s">
        <v>799</v>
      </c>
      <c r="J21" s="20" t="s">
        <v>668</v>
      </c>
      <c r="K21" s="101">
        <v>4</v>
      </c>
      <c r="L21" s="101">
        <v>180</v>
      </c>
      <c r="M21" s="115">
        <v>5889.9508999999998</v>
      </c>
      <c r="N21" s="62"/>
      <c r="O21" s="20"/>
      <c r="P21" s="20"/>
      <c r="Q21" s="20"/>
      <c r="R21" s="20"/>
      <c r="S21" s="353">
        <v>335.51161999999999</v>
      </c>
      <c r="T21" s="353">
        <v>-5.6585999999999999</v>
      </c>
      <c r="U21" s="350">
        <v>111.71040000000001</v>
      </c>
      <c r="V21" s="350">
        <v>21.5594</v>
      </c>
      <c r="W21" s="352">
        <v>18.362711438800002</v>
      </c>
      <c r="X21" s="350">
        <v>2.7</v>
      </c>
      <c r="Y21" s="350">
        <v>0.42699999999999999</v>
      </c>
      <c r="Z21" s="350">
        <v>5.16</v>
      </c>
      <c r="AA21" s="350">
        <v>54.167000000000002</v>
      </c>
      <c r="AB21" s="349">
        <v>1910.2</v>
      </c>
      <c r="AC21" s="350">
        <v>7.5145200000000001</v>
      </c>
      <c r="AD21" s="350">
        <v>-5.6462599999999998</v>
      </c>
      <c r="AE21" s="350">
        <v>282.25304</v>
      </c>
      <c r="AF21" s="350">
        <v>-0.66239999999999999</v>
      </c>
      <c r="AG21" s="348">
        <v>151711599.80000001</v>
      </c>
      <c r="AH21" s="351">
        <v>-0.66989929999999998</v>
      </c>
      <c r="AI21" s="348">
        <v>375212.88006</v>
      </c>
      <c r="AJ21" s="351">
        <v>-0.26981719999999998</v>
      </c>
      <c r="AK21" s="350">
        <v>94.638800000000003</v>
      </c>
      <c r="AL21" s="348" t="s">
        <v>227</v>
      </c>
      <c r="AM21" s="350">
        <v>85.219899999999996</v>
      </c>
    </row>
    <row r="22" spans="1:39">
      <c r="A22" s="29" t="s">
        <v>708</v>
      </c>
      <c r="B22" s="29" t="s">
        <v>667</v>
      </c>
      <c r="C22" s="54">
        <v>0.38680555555555557</v>
      </c>
      <c r="D22" s="19"/>
      <c r="E22" s="23">
        <v>300</v>
      </c>
      <c r="F22" s="23" t="s">
        <v>539</v>
      </c>
      <c r="G22" s="20">
        <v>1190</v>
      </c>
      <c r="H22" s="20">
        <v>1090</v>
      </c>
      <c r="I22" s="59" t="s">
        <v>545</v>
      </c>
      <c r="J22" s="20" t="s">
        <v>668</v>
      </c>
      <c r="K22" s="101">
        <v>4</v>
      </c>
      <c r="L22" s="101">
        <v>180</v>
      </c>
      <c r="M22" s="115">
        <v>5889.9508999999998</v>
      </c>
      <c r="N22" s="62"/>
      <c r="O22" s="20"/>
      <c r="P22" s="20"/>
      <c r="Q22" s="20"/>
      <c r="R22" s="20"/>
      <c r="S22" s="353">
        <v>335.56853999999998</v>
      </c>
      <c r="T22" s="353">
        <v>-5.63551</v>
      </c>
      <c r="U22" s="350">
        <v>112.9803</v>
      </c>
      <c r="V22" s="350">
        <v>23.102699999999999</v>
      </c>
      <c r="W22" s="352">
        <v>18.496409820499998</v>
      </c>
      <c r="X22" s="350">
        <v>2.5310000000000001</v>
      </c>
      <c r="Y22" s="350">
        <v>0.4</v>
      </c>
      <c r="Z22" s="350">
        <v>5.16</v>
      </c>
      <c r="AA22" s="350">
        <v>54.118000000000002</v>
      </c>
      <c r="AB22" s="349">
        <v>1910.8510000000001</v>
      </c>
      <c r="AC22" s="350">
        <v>7.5027900000000001</v>
      </c>
      <c r="AD22" s="350">
        <v>-5.6466599999999998</v>
      </c>
      <c r="AE22" s="350">
        <v>282.18518999999998</v>
      </c>
      <c r="AF22" s="350">
        <v>-0.66256000000000004</v>
      </c>
      <c r="AG22" s="348">
        <v>151711278.30000001</v>
      </c>
      <c r="AH22" s="351">
        <v>-0.67003009999999996</v>
      </c>
      <c r="AI22" s="348">
        <v>375084.93906</v>
      </c>
      <c r="AJ22" s="351">
        <v>-0.26325900000000002</v>
      </c>
      <c r="AK22" s="350">
        <v>94.583100000000002</v>
      </c>
      <c r="AL22" s="348" t="s">
        <v>227</v>
      </c>
      <c r="AM22" s="350">
        <v>85.275700000000001</v>
      </c>
    </row>
    <row r="23" spans="1:39">
      <c r="A23" s="29" t="s">
        <v>708</v>
      </c>
      <c r="B23" s="29" t="s">
        <v>669</v>
      </c>
      <c r="C23" s="54">
        <v>0.39166666666666666</v>
      </c>
      <c r="D23" s="19"/>
      <c r="E23" s="23">
        <v>300</v>
      </c>
      <c r="F23" s="23" t="s">
        <v>539</v>
      </c>
      <c r="G23" s="20">
        <v>1190</v>
      </c>
      <c r="H23" s="20">
        <v>1090</v>
      </c>
      <c r="I23" s="281" t="s">
        <v>800</v>
      </c>
      <c r="J23" s="20" t="s">
        <v>668</v>
      </c>
      <c r="K23" s="101">
        <v>4</v>
      </c>
      <c r="L23" s="101">
        <v>180</v>
      </c>
      <c r="M23" s="115">
        <v>5889.9508999999998</v>
      </c>
      <c r="N23" s="62"/>
      <c r="O23" s="20"/>
      <c r="P23" s="20"/>
      <c r="Q23" s="20"/>
      <c r="R23" s="20"/>
      <c r="S23" s="353">
        <v>335.61765000000003</v>
      </c>
      <c r="T23" s="353">
        <v>-5.6152499999999996</v>
      </c>
      <c r="U23" s="350">
        <v>114.1206</v>
      </c>
      <c r="V23" s="350">
        <v>24.442</v>
      </c>
      <c r="W23" s="352">
        <v>18.613395904499999</v>
      </c>
      <c r="X23" s="350">
        <v>2.4020000000000001</v>
      </c>
      <c r="Y23" s="350">
        <v>0.38</v>
      </c>
      <c r="Z23" s="350">
        <v>5.16</v>
      </c>
      <c r="AA23" s="350">
        <v>54.076000000000001</v>
      </c>
      <c r="AB23" s="349">
        <v>1911.4079999999999</v>
      </c>
      <c r="AC23" s="350">
        <v>7.4919099999999998</v>
      </c>
      <c r="AD23" s="350">
        <v>-5.6473000000000004</v>
      </c>
      <c r="AE23" s="350">
        <v>282.12583000000001</v>
      </c>
      <c r="AF23" s="350">
        <v>-0.66269999999999996</v>
      </c>
      <c r="AG23" s="348">
        <v>151710996.80000001</v>
      </c>
      <c r="AH23" s="351">
        <v>-0.6701433</v>
      </c>
      <c r="AI23" s="348">
        <v>374975.64107000001</v>
      </c>
      <c r="AJ23" s="351">
        <v>-0.25721080000000002</v>
      </c>
      <c r="AK23" s="350">
        <v>94.534899999999993</v>
      </c>
      <c r="AL23" s="348" t="s">
        <v>227</v>
      </c>
      <c r="AM23" s="350">
        <v>85.323899999999995</v>
      </c>
    </row>
    <row r="24" spans="1:39">
      <c r="A24" s="29" t="s">
        <v>490</v>
      </c>
      <c r="B24" s="29" t="s">
        <v>670</v>
      </c>
      <c r="C24" s="54">
        <v>0.39652777777777781</v>
      </c>
      <c r="D24" s="19"/>
      <c r="E24" s="23">
        <v>300</v>
      </c>
      <c r="F24" s="23" t="s">
        <v>539</v>
      </c>
      <c r="G24" s="20">
        <v>1190</v>
      </c>
      <c r="H24" s="20">
        <v>1090</v>
      </c>
      <c r="I24" s="59" t="s">
        <v>545</v>
      </c>
      <c r="J24" s="20" t="s">
        <v>668</v>
      </c>
      <c r="K24" s="101">
        <v>4</v>
      </c>
      <c r="L24" s="101">
        <v>180</v>
      </c>
      <c r="M24" s="115">
        <v>5889.9508999999998</v>
      </c>
      <c r="N24" s="62"/>
      <c r="O24" s="20"/>
      <c r="P24" s="20"/>
      <c r="Q24" s="20"/>
      <c r="R24" s="20"/>
      <c r="S24" s="353">
        <v>335.66613999999998</v>
      </c>
      <c r="T24" s="353">
        <v>-5.5949299999999997</v>
      </c>
      <c r="U24" s="350">
        <v>115.2899</v>
      </c>
      <c r="V24" s="350">
        <v>25.77</v>
      </c>
      <c r="W24" s="352">
        <v>18.730381988400001</v>
      </c>
      <c r="X24" s="350">
        <v>2.2879999999999998</v>
      </c>
      <c r="Y24" s="350">
        <v>0.36199999999999999</v>
      </c>
      <c r="Z24" s="350">
        <v>5.16</v>
      </c>
      <c r="AA24" s="350">
        <v>54.034999999999997</v>
      </c>
      <c r="AB24" s="349">
        <v>1911.952</v>
      </c>
      <c r="AC24" s="350">
        <v>7.48048</v>
      </c>
      <c r="AD24" s="350">
        <v>-5.6482099999999997</v>
      </c>
      <c r="AE24" s="350">
        <v>282.06646000000001</v>
      </c>
      <c r="AF24" s="350">
        <v>-0.66283999999999998</v>
      </c>
      <c r="AG24" s="348">
        <v>151710715.30000001</v>
      </c>
      <c r="AH24" s="351">
        <v>-0.6702555</v>
      </c>
      <c r="AI24" s="348">
        <v>374868.94280000002</v>
      </c>
      <c r="AJ24" s="351">
        <v>-0.25087900000000002</v>
      </c>
      <c r="AK24" s="350">
        <v>94.487200000000001</v>
      </c>
      <c r="AL24" s="348" t="s">
        <v>227</v>
      </c>
      <c r="AM24" s="350">
        <v>85.371600000000001</v>
      </c>
    </row>
    <row r="25" spans="1:39">
      <c r="A25" s="20" t="s">
        <v>367</v>
      </c>
      <c r="B25" s="29" t="s">
        <v>484</v>
      </c>
      <c r="C25" s="54">
        <v>0.40138888888888885</v>
      </c>
      <c r="D25" s="19"/>
      <c r="E25" s="23">
        <v>300</v>
      </c>
      <c r="F25" s="23" t="s">
        <v>539</v>
      </c>
      <c r="G25" s="20">
        <v>1190</v>
      </c>
      <c r="H25" s="20">
        <v>1090</v>
      </c>
      <c r="I25" s="59" t="s">
        <v>545</v>
      </c>
      <c r="J25" s="20" t="s">
        <v>668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353">
        <v>335.71402</v>
      </c>
      <c r="T25" s="353">
        <v>-5.5745500000000003</v>
      </c>
      <c r="U25" s="350">
        <v>116.4903</v>
      </c>
      <c r="V25" s="350">
        <v>27.085999999999999</v>
      </c>
      <c r="W25" s="352">
        <v>18.847368072399998</v>
      </c>
      <c r="X25" s="350">
        <v>2.1859999999999999</v>
      </c>
      <c r="Y25" s="350">
        <v>0.34599999999999997</v>
      </c>
      <c r="Z25" s="350">
        <v>5.17</v>
      </c>
      <c r="AA25" s="350">
        <v>53.994</v>
      </c>
      <c r="AB25" s="349">
        <v>1912.4829999999999</v>
      </c>
      <c r="AC25" s="350">
        <v>7.4684999999999997</v>
      </c>
      <c r="AD25" s="350">
        <v>-5.6494</v>
      </c>
      <c r="AE25" s="350">
        <v>282.00709000000001</v>
      </c>
      <c r="AF25" s="350">
        <v>-0.66298000000000001</v>
      </c>
      <c r="AG25" s="348">
        <v>151710433.80000001</v>
      </c>
      <c r="AH25" s="351">
        <v>-0.67036660000000003</v>
      </c>
      <c r="AI25" s="348">
        <v>374764.96230000001</v>
      </c>
      <c r="AJ25" s="351">
        <v>-0.24426870000000001</v>
      </c>
      <c r="AK25" s="350">
        <v>94.440100000000001</v>
      </c>
      <c r="AL25" s="348" t="s">
        <v>227</v>
      </c>
      <c r="AM25" s="350">
        <v>85.418800000000005</v>
      </c>
    </row>
    <row r="26" spans="1:39">
      <c r="A26" s="59" t="s">
        <v>707</v>
      </c>
      <c r="B26" s="29" t="s">
        <v>485</v>
      </c>
      <c r="C26" s="54">
        <v>0.4069444444444445</v>
      </c>
      <c r="D26" s="54"/>
      <c r="E26" s="23">
        <v>300</v>
      </c>
      <c r="F26" s="23" t="s">
        <v>539</v>
      </c>
      <c r="G26" s="20">
        <v>1190</v>
      </c>
      <c r="H26" s="20">
        <v>1090</v>
      </c>
      <c r="I26" s="59" t="s">
        <v>664</v>
      </c>
      <c r="J26" s="20" t="s">
        <v>668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353">
        <v>335.76799999999997</v>
      </c>
      <c r="T26" s="353">
        <v>-5.5511900000000001</v>
      </c>
      <c r="U26" s="350">
        <v>117.9028</v>
      </c>
      <c r="V26" s="350">
        <v>28.573899999999998</v>
      </c>
      <c r="W26" s="352">
        <v>18.981066454</v>
      </c>
      <c r="X26" s="350">
        <v>2.0819999999999999</v>
      </c>
      <c r="Y26" s="350">
        <v>0.32900000000000001</v>
      </c>
      <c r="Z26" s="350">
        <v>5.17</v>
      </c>
      <c r="AA26" s="350">
        <v>53.948</v>
      </c>
      <c r="AB26" s="349">
        <v>1913.0719999999999</v>
      </c>
      <c r="AC26" s="350">
        <v>7.4541500000000003</v>
      </c>
      <c r="AD26" s="350">
        <v>-5.6510800000000003</v>
      </c>
      <c r="AE26" s="350">
        <v>281.93925000000002</v>
      </c>
      <c r="AF26" s="350">
        <v>-0.66313</v>
      </c>
      <c r="AG26" s="348">
        <v>151710112</v>
      </c>
      <c r="AH26" s="351">
        <v>-0.67049230000000004</v>
      </c>
      <c r="AI26" s="348">
        <v>374649.60371</v>
      </c>
      <c r="AJ26" s="351">
        <v>-0.23638039999999999</v>
      </c>
      <c r="AK26" s="350">
        <v>94.386899999999997</v>
      </c>
      <c r="AL26" s="348" t="s">
        <v>227</v>
      </c>
      <c r="AM26" s="350">
        <v>85.471999999999994</v>
      </c>
    </row>
    <row r="27" spans="1:39">
      <c r="A27" s="59" t="s">
        <v>707</v>
      </c>
      <c r="B27" s="29" t="s">
        <v>682</v>
      </c>
      <c r="C27" s="54">
        <v>0.41250000000000003</v>
      </c>
      <c r="D27" s="54"/>
      <c r="E27" s="23">
        <v>300</v>
      </c>
      <c r="F27" s="23" t="s">
        <v>539</v>
      </c>
      <c r="G27" s="20">
        <v>1190</v>
      </c>
      <c r="H27" s="20">
        <v>1090</v>
      </c>
      <c r="I27" s="59" t="s">
        <v>709</v>
      </c>
      <c r="J27" s="20" t="s">
        <v>668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353">
        <v>335.82121999999998</v>
      </c>
      <c r="T27" s="353">
        <v>-5.5277399999999997</v>
      </c>
      <c r="U27" s="350">
        <v>119.3616</v>
      </c>
      <c r="V27" s="350">
        <v>30.043299999999999</v>
      </c>
      <c r="W27" s="352">
        <v>19.114764835599999</v>
      </c>
      <c r="X27" s="350">
        <v>1.99</v>
      </c>
      <c r="Y27" s="350">
        <v>0.315</v>
      </c>
      <c r="Z27" s="350">
        <v>5.17</v>
      </c>
      <c r="AA27" s="350">
        <v>53.902000000000001</v>
      </c>
      <c r="AB27" s="349">
        <v>1913.6410000000001</v>
      </c>
      <c r="AC27" s="350">
        <v>7.4391299999999996</v>
      </c>
      <c r="AD27" s="350">
        <v>-5.6531099999999999</v>
      </c>
      <c r="AE27" s="350">
        <v>281.87139999999999</v>
      </c>
      <c r="AF27" s="350">
        <v>-0.66329000000000005</v>
      </c>
      <c r="AG27" s="348">
        <v>151709790.09999999</v>
      </c>
      <c r="AH27" s="351">
        <v>-0.67061649999999995</v>
      </c>
      <c r="AI27" s="348">
        <v>374538.11488000001</v>
      </c>
      <c r="AJ27" s="351">
        <v>-0.2281446</v>
      </c>
      <c r="AK27" s="350">
        <v>94.334400000000002</v>
      </c>
      <c r="AL27" s="348" t="s">
        <v>227</v>
      </c>
      <c r="AM27" s="350">
        <v>85.524500000000003</v>
      </c>
    </row>
    <row r="28" spans="1:39">
      <c r="A28" s="29" t="s">
        <v>707</v>
      </c>
      <c r="B28" s="29" t="s">
        <v>683</v>
      </c>
      <c r="C28" s="54">
        <v>0.41736111111111113</v>
      </c>
      <c r="D28" s="19"/>
      <c r="E28" s="23">
        <v>300</v>
      </c>
      <c r="F28" s="23" t="s">
        <v>539</v>
      </c>
      <c r="G28" s="20">
        <v>1190</v>
      </c>
      <c r="H28" s="20">
        <v>1090</v>
      </c>
      <c r="I28" s="59" t="s">
        <v>710</v>
      </c>
      <c r="J28" s="20" t="s">
        <v>668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353">
        <v>335.86716999999999</v>
      </c>
      <c r="T28" s="353">
        <v>-5.5071700000000003</v>
      </c>
      <c r="U28" s="350">
        <v>120.6789</v>
      </c>
      <c r="V28" s="350">
        <v>31.3126</v>
      </c>
      <c r="W28" s="352">
        <v>19.231750919500001</v>
      </c>
      <c r="X28" s="350">
        <v>1.9179999999999999</v>
      </c>
      <c r="Y28" s="350">
        <v>0.30299999999999999</v>
      </c>
      <c r="Z28" s="350">
        <v>5.17</v>
      </c>
      <c r="AA28" s="350">
        <v>53.862000000000002</v>
      </c>
      <c r="AB28" s="349">
        <v>1914.123</v>
      </c>
      <c r="AC28" s="350">
        <v>7.42544</v>
      </c>
      <c r="AD28" s="350">
        <v>-5.65517</v>
      </c>
      <c r="AE28" s="350">
        <v>281.81202999999999</v>
      </c>
      <c r="AF28" s="350">
        <v>-0.66342999999999996</v>
      </c>
      <c r="AG28" s="348">
        <v>151709508.40000001</v>
      </c>
      <c r="AH28" s="351">
        <v>-0.67072410000000005</v>
      </c>
      <c r="AI28" s="348">
        <v>374443.86605999997</v>
      </c>
      <c r="AJ28" s="351">
        <v>-0.22066050000000001</v>
      </c>
      <c r="AK28" s="350">
        <v>94.289000000000001</v>
      </c>
      <c r="AL28" s="348" t="s">
        <v>227</v>
      </c>
      <c r="AM28" s="350">
        <v>85.569900000000004</v>
      </c>
    </row>
    <row r="29" spans="1:39">
      <c r="A29" s="29" t="s">
        <v>707</v>
      </c>
      <c r="B29" s="29" t="s">
        <v>684</v>
      </c>
      <c r="C29" s="54">
        <v>0.42222222222222222</v>
      </c>
      <c r="D29" s="19"/>
      <c r="E29" s="23">
        <v>300</v>
      </c>
      <c r="F29" s="23" t="s">
        <v>539</v>
      </c>
      <c r="G29" s="20">
        <v>1190</v>
      </c>
      <c r="H29" s="20">
        <v>1090</v>
      </c>
      <c r="I29" s="59" t="s">
        <v>447</v>
      </c>
      <c r="J29" s="20" t="s">
        <v>668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353">
        <v>335.91255999999998</v>
      </c>
      <c r="T29" s="353">
        <v>-5.4865300000000001</v>
      </c>
      <c r="U29" s="350">
        <v>122.0365</v>
      </c>
      <c r="V29" s="350">
        <v>32.565300000000001</v>
      </c>
      <c r="W29" s="352">
        <v>19.3487370034</v>
      </c>
      <c r="X29" s="350">
        <v>1.8520000000000001</v>
      </c>
      <c r="Y29" s="350">
        <v>0.29299999999999998</v>
      </c>
      <c r="Z29" s="350">
        <v>5.17</v>
      </c>
      <c r="AA29" s="350">
        <v>53.823</v>
      </c>
      <c r="AB29" s="349">
        <v>1914.588</v>
      </c>
      <c r="AC29" s="350">
        <v>7.4112600000000004</v>
      </c>
      <c r="AD29" s="350">
        <v>-5.6574799999999996</v>
      </c>
      <c r="AE29" s="350">
        <v>281.75267000000002</v>
      </c>
      <c r="AF29" s="350">
        <v>-0.66356999999999999</v>
      </c>
      <c r="AG29" s="348">
        <v>151709226.69999999</v>
      </c>
      <c r="AH29" s="351">
        <v>-0.67083060000000005</v>
      </c>
      <c r="AI29" s="348">
        <v>374352.81352999998</v>
      </c>
      <c r="AJ29" s="351">
        <v>-0.2129238</v>
      </c>
      <c r="AK29" s="350">
        <v>94.244100000000003</v>
      </c>
      <c r="AL29" s="348" t="s">
        <v>227</v>
      </c>
      <c r="AM29" s="350">
        <v>85.614900000000006</v>
      </c>
    </row>
    <row r="30" spans="1:39">
      <c r="A30" s="29" t="s">
        <v>707</v>
      </c>
      <c r="B30" s="29" t="s">
        <v>685</v>
      </c>
      <c r="C30" s="54">
        <v>0.4284722222222222</v>
      </c>
      <c r="D30" s="19"/>
      <c r="E30" s="23">
        <v>300</v>
      </c>
      <c r="F30" s="23" t="s">
        <v>539</v>
      </c>
      <c r="G30" s="20">
        <v>1190</v>
      </c>
      <c r="H30" s="20">
        <v>1090</v>
      </c>
      <c r="I30" s="59" t="s">
        <v>448</v>
      </c>
      <c r="J30" s="20" t="s">
        <v>668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353">
        <v>335.97014000000001</v>
      </c>
      <c r="T30" s="353">
        <v>-5.4598899999999997</v>
      </c>
      <c r="U30" s="350">
        <v>123.84529999999999</v>
      </c>
      <c r="V30" s="350">
        <v>34.1494</v>
      </c>
      <c r="W30" s="352">
        <v>19.499147682699999</v>
      </c>
      <c r="X30" s="350">
        <v>1.776</v>
      </c>
      <c r="Y30" s="350">
        <v>0.28100000000000003</v>
      </c>
      <c r="Z30" s="350">
        <v>5.17</v>
      </c>
      <c r="AA30" s="350">
        <v>53.774000000000001</v>
      </c>
      <c r="AB30" s="349">
        <v>1915.162</v>
      </c>
      <c r="AC30" s="350">
        <v>7.3923300000000003</v>
      </c>
      <c r="AD30" s="350">
        <v>-5.6608200000000002</v>
      </c>
      <c r="AE30" s="350">
        <v>281.67633999999998</v>
      </c>
      <c r="AF30" s="350">
        <v>-0.66374999999999995</v>
      </c>
      <c r="AG30" s="348">
        <v>151708864.40000001</v>
      </c>
      <c r="AH30" s="351">
        <v>-0.6709659</v>
      </c>
      <c r="AI30" s="348">
        <v>374240.61067999998</v>
      </c>
      <c r="AJ30" s="351">
        <v>-0.2026164</v>
      </c>
      <c r="AK30" s="350">
        <v>94.186999999999998</v>
      </c>
      <c r="AL30" s="348" t="s">
        <v>227</v>
      </c>
      <c r="AM30" s="350">
        <v>85.671999999999997</v>
      </c>
    </row>
    <row r="31" spans="1:39">
      <c r="A31" s="29" t="s">
        <v>542</v>
      </c>
      <c r="B31" s="29" t="s">
        <v>686</v>
      </c>
      <c r="C31" s="54">
        <v>0.43333333333333335</v>
      </c>
      <c r="D31" s="19"/>
      <c r="E31" s="23">
        <v>30</v>
      </c>
      <c r="F31" s="23" t="s">
        <v>539</v>
      </c>
      <c r="G31" s="20">
        <v>1190</v>
      </c>
      <c r="H31" s="20">
        <v>1090</v>
      </c>
      <c r="I31" s="59" t="s">
        <v>870</v>
      </c>
      <c r="J31" s="20" t="s">
        <v>668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353">
        <v>335.99543999999997</v>
      </c>
      <c r="T31" s="353">
        <v>-5.4480199999999996</v>
      </c>
      <c r="U31" s="350">
        <v>124.6733</v>
      </c>
      <c r="V31" s="350">
        <v>34.843299999999999</v>
      </c>
      <c r="W31" s="352">
        <v>19.565996873500001</v>
      </c>
      <c r="X31" s="350">
        <v>1.746</v>
      </c>
      <c r="Y31" s="350">
        <v>0.27600000000000002</v>
      </c>
      <c r="Z31" s="350">
        <v>5.17</v>
      </c>
      <c r="AA31" s="350">
        <v>53.752000000000002</v>
      </c>
      <c r="AB31" s="349">
        <v>1915.4079999999999</v>
      </c>
      <c r="AC31" s="350">
        <v>7.3836700000000004</v>
      </c>
      <c r="AD31" s="350">
        <v>-5.6624400000000001</v>
      </c>
      <c r="AE31" s="350">
        <v>281.64240999999998</v>
      </c>
      <c r="AF31" s="350">
        <v>-0.66381999999999997</v>
      </c>
      <c r="AG31" s="348">
        <v>151708703.40000001</v>
      </c>
      <c r="AH31" s="351">
        <v>-0.67102550000000005</v>
      </c>
      <c r="AI31" s="348">
        <v>374192.55083000002</v>
      </c>
      <c r="AJ31" s="351">
        <v>-0.19790869999999999</v>
      </c>
      <c r="AK31" s="350">
        <v>94.161900000000003</v>
      </c>
      <c r="AL31" s="348" t="s">
        <v>227</v>
      </c>
      <c r="AM31" s="350">
        <v>85.697100000000006</v>
      </c>
    </row>
    <row r="32" spans="1:39">
      <c r="A32" s="29" t="s">
        <v>546</v>
      </c>
      <c r="B32" s="29" t="s">
        <v>430</v>
      </c>
      <c r="C32" s="54">
        <v>0.43472222222222223</v>
      </c>
      <c r="D32" s="19"/>
      <c r="E32" s="23">
        <v>600</v>
      </c>
      <c r="F32" s="23" t="s">
        <v>539</v>
      </c>
      <c r="G32" s="20">
        <v>1190</v>
      </c>
      <c r="H32" s="20">
        <v>1090</v>
      </c>
      <c r="I32" s="59" t="s">
        <v>594</v>
      </c>
      <c r="J32" s="20" t="s">
        <v>668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  <c r="S32" s="8"/>
      <c r="T32" s="8"/>
      <c r="U32" s="8"/>
      <c r="V32" s="8"/>
      <c r="W32" s="8"/>
      <c r="X32" s="8"/>
      <c r="Y32" s="8"/>
      <c r="Z32" s="8"/>
    </row>
    <row r="33" spans="1:39" ht="24">
      <c r="A33" s="29" t="s">
        <v>475</v>
      </c>
      <c r="B33" s="29" t="s">
        <v>431</v>
      </c>
      <c r="C33" s="54">
        <v>0.44305555555555554</v>
      </c>
      <c r="D33" s="19"/>
      <c r="E33" s="23">
        <v>30</v>
      </c>
      <c r="F33" s="23" t="s">
        <v>539</v>
      </c>
      <c r="G33" s="20">
        <v>1190</v>
      </c>
      <c r="H33" s="20">
        <v>984</v>
      </c>
      <c r="I33" s="21" t="s">
        <v>482</v>
      </c>
      <c r="J33" s="70" t="s">
        <v>631</v>
      </c>
      <c r="K33" s="38">
        <v>4</v>
      </c>
      <c r="L33" s="38">
        <v>180</v>
      </c>
      <c r="M33" s="116">
        <v>5891.451</v>
      </c>
      <c r="N33" s="29"/>
      <c r="O33" s="20">
        <v>252.4</v>
      </c>
      <c r="P33" s="20">
        <v>268.2</v>
      </c>
      <c r="Q33" s="20"/>
      <c r="R33" s="20"/>
      <c r="S33" s="8"/>
      <c r="T33" s="8"/>
      <c r="U33" s="8"/>
      <c r="V33" s="8"/>
      <c r="W33" s="8"/>
      <c r="X33" s="8"/>
      <c r="Y33" s="8"/>
      <c r="Z33" s="8"/>
    </row>
    <row r="34" spans="1:39">
      <c r="A34" s="29" t="s">
        <v>708</v>
      </c>
      <c r="B34" s="29" t="s">
        <v>690</v>
      </c>
      <c r="C34" s="54">
        <v>0.4458333333333333</v>
      </c>
      <c r="D34" s="19"/>
      <c r="E34" s="23">
        <v>300</v>
      </c>
      <c r="F34" s="23" t="s">
        <v>539</v>
      </c>
      <c r="G34" s="20">
        <v>1190</v>
      </c>
      <c r="H34" s="20">
        <v>1090</v>
      </c>
      <c r="I34" s="59" t="s">
        <v>545</v>
      </c>
      <c r="J34" s="20" t="s">
        <v>668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353">
        <v>336.12563999999998</v>
      </c>
      <c r="T34" s="353">
        <v>-5.3853499999999999</v>
      </c>
      <c r="U34" s="350">
        <v>129.28630000000001</v>
      </c>
      <c r="V34" s="350">
        <v>38.369799999999998</v>
      </c>
      <c r="W34" s="352">
        <v>19.916955125099999</v>
      </c>
      <c r="X34" s="350">
        <v>1.6080000000000001</v>
      </c>
      <c r="Y34" s="350">
        <v>0.254</v>
      </c>
      <c r="Z34" s="350">
        <v>5.17</v>
      </c>
      <c r="AA34" s="350">
        <v>53.639000000000003</v>
      </c>
      <c r="AB34" s="349">
        <v>1916.6030000000001</v>
      </c>
      <c r="AC34" s="350">
        <v>7.33589</v>
      </c>
      <c r="AD34" s="350">
        <v>-5.6722000000000001</v>
      </c>
      <c r="AE34" s="350">
        <v>281.46431000000001</v>
      </c>
      <c r="AF34" s="350">
        <v>-0.66424000000000005</v>
      </c>
      <c r="AG34" s="348">
        <v>151707857.69999999</v>
      </c>
      <c r="AH34" s="351">
        <v>-0.6713325</v>
      </c>
      <c r="AI34" s="348">
        <v>373959.33510999999</v>
      </c>
      <c r="AJ34" s="351">
        <v>-0.17197879999999999</v>
      </c>
      <c r="AK34" s="350">
        <v>94.032399999999996</v>
      </c>
      <c r="AL34" s="348" t="s">
        <v>227</v>
      </c>
      <c r="AM34" s="350">
        <v>85.826700000000002</v>
      </c>
    </row>
    <row r="35" spans="1:39">
      <c r="A35" s="29" t="s">
        <v>708</v>
      </c>
      <c r="B35" s="29" t="s">
        <v>691</v>
      </c>
      <c r="C35" s="54">
        <v>0.45069444444444445</v>
      </c>
      <c r="D35" s="19"/>
      <c r="E35" s="23">
        <v>300</v>
      </c>
      <c r="F35" s="23" t="s">
        <v>539</v>
      </c>
      <c r="G35" s="20">
        <v>1190</v>
      </c>
      <c r="H35" s="20">
        <v>1090</v>
      </c>
      <c r="I35" s="59" t="s">
        <v>368</v>
      </c>
      <c r="J35" s="20" t="s">
        <v>668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  <c r="S35" s="353">
        <v>336.16809000000001</v>
      </c>
      <c r="T35" s="353">
        <v>-5.3643200000000002</v>
      </c>
      <c r="U35" s="350">
        <v>130.93129999999999</v>
      </c>
      <c r="V35" s="350">
        <v>39.497</v>
      </c>
      <c r="W35" s="352">
        <v>20.0339412089</v>
      </c>
      <c r="X35" s="350">
        <v>1.569</v>
      </c>
      <c r="Y35" s="350">
        <v>0.248</v>
      </c>
      <c r="Z35" s="350">
        <v>5.17</v>
      </c>
      <c r="AA35" s="350">
        <v>53.601999999999997</v>
      </c>
      <c r="AB35" s="349">
        <v>1916.963</v>
      </c>
      <c r="AC35" s="350">
        <v>7.3191300000000004</v>
      </c>
      <c r="AD35" s="350">
        <v>-5.6759199999999996</v>
      </c>
      <c r="AE35" s="350">
        <v>281.40494999999999</v>
      </c>
      <c r="AF35" s="350">
        <v>-0.66437999999999997</v>
      </c>
      <c r="AG35" s="348">
        <v>151707575.69999999</v>
      </c>
      <c r="AH35" s="351">
        <v>-0.67143269999999999</v>
      </c>
      <c r="AI35" s="348">
        <v>373889.00916000002</v>
      </c>
      <c r="AJ35" s="351">
        <v>-0.1629051</v>
      </c>
      <c r="AK35" s="350">
        <v>93.990099999999998</v>
      </c>
      <c r="AL35" s="348" t="s">
        <v>227</v>
      </c>
      <c r="AM35" s="350">
        <v>85.869</v>
      </c>
    </row>
    <row r="36" spans="1:39">
      <c r="A36" s="29" t="s">
        <v>708</v>
      </c>
      <c r="B36" s="29" t="s">
        <v>865</v>
      </c>
      <c r="C36" s="54">
        <v>0.45902777777777781</v>
      </c>
      <c r="D36" s="19"/>
      <c r="E36" s="23">
        <v>300</v>
      </c>
      <c r="F36" s="20" t="s">
        <v>541</v>
      </c>
      <c r="G36" s="20">
        <v>870</v>
      </c>
      <c r="H36" s="101">
        <v>769</v>
      </c>
      <c r="I36" s="59" t="s">
        <v>545</v>
      </c>
      <c r="J36" s="20" t="s">
        <v>668</v>
      </c>
      <c r="K36" s="101">
        <v>4</v>
      </c>
      <c r="L36" s="101">
        <v>180</v>
      </c>
      <c r="M36" s="116">
        <v>7698.9647000000004</v>
      </c>
      <c r="N36" s="29"/>
      <c r="O36" s="20"/>
      <c r="P36" s="20"/>
      <c r="Q36" s="20"/>
      <c r="R36" s="20"/>
      <c r="S36" s="353">
        <v>336.23982999999998</v>
      </c>
      <c r="T36" s="353">
        <v>-5.3281200000000002</v>
      </c>
      <c r="U36" s="350">
        <v>133.8877</v>
      </c>
      <c r="V36" s="350">
        <v>41.364899999999999</v>
      </c>
      <c r="W36" s="352">
        <v>20.2344887812</v>
      </c>
      <c r="X36" s="350">
        <v>1.5109999999999999</v>
      </c>
      <c r="Y36" s="350">
        <v>0.23899999999999999</v>
      </c>
      <c r="Z36" s="350">
        <v>5.17</v>
      </c>
      <c r="AA36" s="350">
        <v>53.54</v>
      </c>
      <c r="AB36" s="349">
        <v>1917.5350000000001</v>
      </c>
      <c r="AC36" s="350">
        <v>7.2895200000000004</v>
      </c>
      <c r="AD36" s="350">
        <v>-5.6828000000000003</v>
      </c>
      <c r="AE36" s="350">
        <v>281.30317000000002</v>
      </c>
      <c r="AF36" s="350">
        <v>-0.66461000000000003</v>
      </c>
      <c r="AG36" s="348">
        <v>151707092.19999999</v>
      </c>
      <c r="AH36" s="351">
        <v>-0.67160200000000003</v>
      </c>
      <c r="AI36" s="348">
        <v>373777.46120999998</v>
      </c>
      <c r="AJ36" s="351">
        <v>-0.14688509999999999</v>
      </c>
      <c r="AK36" s="350">
        <v>93.918400000000005</v>
      </c>
      <c r="AL36" s="348" t="s">
        <v>227</v>
      </c>
      <c r="AM36" s="350">
        <v>85.940799999999996</v>
      </c>
    </row>
    <row r="37" spans="1:39">
      <c r="A37" s="29" t="s">
        <v>708</v>
      </c>
      <c r="B37" s="29" t="s">
        <v>867</v>
      </c>
      <c r="C37" s="54">
        <v>0.46388888888888885</v>
      </c>
      <c r="D37" s="19"/>
      <c r="E37" s="23">
        <v>300</v>
      </c>
      <c r="F37" s="20" t="s">
        <v>541</v>
      </c>
      <c r="G37" s="20">
        <v>870</v>
      </c>
      <c r="H37" s="101">
        <v>769</v>
      </c>
      <c r="I37" s="281" t="s">
        <v>800</v>
      </c>
      <c r="J37" s="20" t="s">
        <v>668</v>
      </c>
      <c r="K37" s="101">
        <v>4</v>
      </c>
      <c r="L37" s="101">
        <v>180</v>
      </c>
      <c r="M37" s="116">
        <v>7698.9647000000004</v>
      </c>
      <c r="N37" s="29"/>
      <c r="O37" s="20"/>
      <c r="P37" s="20"/>
      <c r="Q37" s="20"/>
      <c r="R37" s="20"/>
      <c r="S37" s="353">
        <v>336.28111999999999</v>
      </c>
      <c r="T37" s="353">
        <v>-5.3068999999999997</v>
      </c>
      <c r="U37" s="350">
        <v>135.6962</v>
      </c>
      <c r="V37" s="350">
        <v>42.413600000000002</v>
      </c>
      <c r="W37" s="352">
        <v>20.351474864899998</v>
      </c>
      <c r="X37" s="350">
        <v>1.48</v>
      </c>
      <c r="Y37" s="350">
        <v>0.23400000000000001</v>
      </c>
      <c r="Z37" s="350">
        <v>5.18</v>
      </c>
      <c r="AA37" s="350">
        <v>53.503999999999998</v>
      </c>
      <c r="AB37" s="349">
        <v>1917.8420000000001</v>
      </c>
      <c r="AC37" s="350">
        <v>7.2717599999999996</v>
      </c>
      <c r="AD37" s="350">
        <v>-5.6871</v>
      </c>
      <c r="AE37" s="350">
        <v>281.24380000000002</v>
      </c>
      <c r="AF37" s="350">
        <v>-0.66474999999999995</v>
      </c>
      <c r="AG37" s="348">
        <v>151706810.09999999</v>
      </c>
      <c r="AH37" s="351">
        <v>-0.67169920000000005</v>
      </c>
      <c r="AI37" s="348">
        <v>373717.78541000001</v>
      </c>
      <c r="AJ37" s="351">
        <v>-0.1372826</v>
      </c>
      <c r="AK37" s="350">
        <v>93.876999999999995</v>
      </c>
      <c r="AL37" s="348" t="s">
        <v>227</v>
      </c>
      <c r="AM37" s="350">
        <v>85.982200000000006</v>
      </c>
    </row>
    <row r="38" spans="1:39">
      <c r="A38" s="29" t="s">
        <v>490</v>
      </c>
      <c r="B38" s="29" t="s">
        <v>693</v>
      </c>
      <c r="C38" s="54">
        <v>0.47152777777777777</v>
      </c>
      <c r="D38" s="54"/>
      <c r="E38" s="23">
        <v>300</v>
      </c>
      <c r="F38" s="20" t="s">
        <v>541</v>
      </c>
      <c r="G38" s="20">
        <v>870</v>
      </c>
      <c r="H38" s="101">
        <v>769</v>
      </c>
      <c r="I38" s="59" t="s">
        <v>545</v>
      </c>
      <c r="J38" s="20" t="s">
        <v>668</v>
      </c>
      <c r="K38" s="101">
        <v>4</v>
      </c>
      <c r="L38" s="101">
        <v>180</v>
      </c>
      <c r="M38" s="116">
        <v>7698.9647000000004</v>
      </c>
      <c r="N38" s="29"/>
      <c r="O38" s="20"/>
      <c r="P38" s="20"/>
      <c r="Q38" s="20"/>
      <c r="R38" s="20"/>
      <c r="S38" s="353">
        <v>336.34521000000001</v>
      </c>
      <c r="T38" s="353">
        <v>-5.2734300000000003</v>
      </c>
      <c r="U38" s="350">
        <v>138.66999999999999</v>
      </c>
      <c r="V38" s="350">
        <v>43.994300000000003</v>
      </c>
      <c r="W38" s="352">
        <v>20.535310139500002</v>
      </c>
      <c r="X38" s="350">
        <v>1.4379999999999999</v>
      </c>
      <c r="Y38" s="350">
        <v>0.22700000000000001</v>
      </c>
      <c r="Z38" s="350">
        <v>5.18</v>
      </c>
      <c r="AA38" s="350">
        <v>53.448</v>
      </c>
      <c r="AB38" s="349">
        <v>1918.2809999999999</v>
      </c>
      <c r="AC38" s="350">
        <v>7.2431799999999997</v>
      </c>
      <c r="AD38" s="350">
        <v>-5.69428</v>
      </c>
      <c r="AE38" s="350">
        <v>281.15051</v>
      </c>
      <c r="AF38" s="350">
        <v>-0.66496999999999995</v>
      </c>
      <c r="AG38" s="348">
        <v>151706366.80000001</v>
      </c>
      <c r="AH38" s="351">
        <v>-0.6718499</v>
      </c>
      <c r="AI38" s="348">
        <v>373632.26176000002</v>
      </c>
      <c r="AJ38" s="351">
        <v>-0.1218344</v>
      </c>
      <c r="AK38" s="350">
        <v>93.812700000000007</v>
      </c>
      <c r="AL38" s="348" t="s">
        <v>227</v>
      </c>
      <c r="AM38" s="350">
        <v>86.046499999999995</v>
      </c>
    </row>
    <row r="39" spans="1:39">
      <c r="A39" s="29" t="s">
        <v>707</v>
      </c>
      <c r="B39" s="29" t="s">
        <v>694</v>
      </c>
      <c r="C39" s="54">
        <v>0.4777777777777778</v>
      </c>
      <c r="D39" s="54"/>
      <c r="E39" s="23">
        <v>300</v>
      </c>
      <c r="F39" s="20" t="s">
        <v>541</v>
      </c>
      <c r="G39" s="20">
        <v>870</v>
      </c>
      <c r="H39" s="101">
        <v>769</v>
      </c>
      <c r="I39" s="59" t="s">
        <v>545</v>
      </c>
      <c r="J39" s="20" t="s">
        <v>668</v>
      </c>
      <c r="K39" s="101">
        <v>4</v>
      </c>
      <c r="L39" s="101">
        <v>180</v>
      </c>
      <c r="M39" s="116">
        <v>7698.9647000000004</v>
      </c>
      <c r="N39" s="29"/>
      <c r="O39" s="20"/>
      <c r="P39" s="20"/>
      <c r="Q39" s="20"/>
      <c r="R39" s="20"/>
      <c r="S39" s="353">
        <v>336.39697000000001</v>
      </c>
      <c r="T39" s="353">
        <v>-5.2459100000000003</v>
      </c>
      <c r="U39" s="350">
        <v>141.22800000000001</v>
      </c>
      <c r="V39" s="350">
        <v>45.220999999999997</v>
      </c>
      <c r="W39" s="352">
        <v>20.6857208186</v>
      </c>
      <c r="X39" s="350">
        <v>1.407</v>
      </c>
      <c r="Y39" s="350">
        <v>0.223</v>
      </c>
      <c r="Z39" s="350">
        <v>5.18</v>
      </c>
      <c r="AA39" s="350">
        <v>53.402000000000001</v>
      </c>
      <c r="AB39" s="349">
        <v>1918.6010000000001</v>
      </c>
      <c r="AC39" s="350">
        <v>7.21922</v>
      </c>
      <c r="AD39" s="350">
        <v>-5.7004999999999999</v>
      </c>
      <c r="AE39" s="350">
        <v>281.07418000000001</v>
      </c>
      <c r="AF39" s="350">
        <v>-0.66513999999999995</v>
      </c>
      <c r="AG39" s="348">
        <v>151706003.90000001</v>
      </c>
      <c r="AH39" s="351">
        <v>-0.67197130000000005</v>
      </c>
      <c r="AI39" s="348">
        <v>373569.96049000003</v>
      </c>
      <c r="AJ39" s="351">
        <v>-0.10888970000000001</v>
      </c>
      <c r="AK39" s="350">
        <v>93.7607</v>
      </c>
      <c r="AL39" s="348" t="s">
        <v>227</v>
      </c>
      <c r="AM39" s="350">
        <v>86.098600000000005</v>
      </c>
    </row>
    <row r="40" spans="1:39">
      <c r="A40" s="29" t="s">
        <v>707</v>
      </c>
      <c r="B40" s="29" t="s">
        <v>695</v>
      </c>
      <c r="C40" s="54">
        <v>0.4826388888888889</v>
      </c>
      <c r="D40" s="54"/>
      <c r="E40" s="23">
        <v>300</v>
      </c>
      <c r="F40" s="23" t="s">
        <v>539</v>
      </c>
      <c r="G40" s="20">
        <v>1190</v>
      </c>
      <c r="H40" s="20">
        <v>1090</v>
      </c>
      <c r="I40" s="59" t="s">
        <v>545</v>
      </c>
      <c r="J40" s="20" t="s">
        <v>668</v>
      </c>
      <c r="K40" s="101">
        <v>4</v>
      </c>
      <c r="L40" s="101">
        <v>180</v>
      </c>
      <c r="M40" s="115">
        <v>5889.9508999999998</v>
      </c>
      <c r="N40" s="29"/>
      <c r="O40" s="20"/>
      <c r="P40" s="20"/>
      <c r="Q40" s="20"/>
      <c r="R40" s="20"/>
      <c r="S40" s="353">
        <v>336.43682999999999</v>
      </c>
      <c r="T40" s="353">
        <v>-5.2244299999999999</v>
      </c>
      <c r="U40" s="350">
        <v>143.2979</v>
      </c>
      <c r="V40" s="350">
        <v>46.129899999999999</v>
      </c>
      <c r="W40" s="352">
        <v>20.802706902400001</v>
      </c>
      <c r="X40" s="350">
        <v>1.385</v>
      </c>
      <c r="Y40" s="350">
        <v>0.219</v>
      </c>
      <c r="Z40" s="350">
        <v>5.18</v>
      </c>
      <c r="AA40" s="350">
        <v>53.366999999999997</v>
      </c>
      <c r="AB40" s="349">
        <v>1918.8240000000001</v>
      </c>
      <c r="AC40" s="350">
        <v>7.2002600000000001</v>
      </c>
      <c r="AD40" s="350">
        <v>-5.7055499999999997</v>
      </c>
      <c r="AE40" s="350">
        <v>281.01481000000001</v>
      </c>
      <c r="AF40" s="350">
        <v>-0.66527999999999998</v>
      </c>
      <c r="AG40" s="348">
        <v>151705721.69999999</v>
      </c>
      <c r="AH40" s="351">
        <v>-0.67206440000000001</v>
      </c>
      <c r="AI40" s="348">
        <v>373526.37727</v>
      </c>
      <c r="AJ40" s="351">
        <v>-9.8644899999999994E-2</v>
      </c>
      <c r="AK40" s="350">
        <v>93.720500000000001</v>
      </c>
      <c r="AL40" s="348" t="s">
        <v>227</v>
      </c>
      <c r="AM40" s="350">
        <v>86.1387</v>
      </c>
    </row>
    <row r="41" spans="1:39" ht="24">
      <c r="A41" s="29" t="s">
        <v>856</v>
      </c>
      <c r="B41" s="29" t="s">
        <v>432</v>
      </c>
      <c r="C41" s="54">
        <v>0.49722222222222223</v>
      </c>
      <c r="D41" s="54"/>
      <c r="E41" s="23">
        <v>10</v>
      </c>
      <c r="F41" s="23" t="s">
        <v>539</v>
      </c>
      <c r="G41" s="20">
        <v>1190</v>
      </c>
      <c r="H41" s="20">
        <v>1090</v>
      </c>
      <c r="I41" s="59" t="s">
        <v>738</v>
      </c>
      <c r="J41" s="20" t="s">
        <v>631</v>
      </c>
      <c r="K41" s="38">
        <v>4</v>
      </c>
      <c r="L41" s="38">
        <v>180</v>
      </c>
      <c r="M41" s="115">
        <v>5889.9508999999998</v>
      </c>
      <c r="N41" s="29"/>
      <c r="O41" s="20">
        <v>252.2</v>
      </c>
      <c r="P41" s="20">
        <v>268.39999999999998</v>
      </c>
      <c r="Q41" s="20"/>
      <c r="R41" s="20"/>
    </row>
    <row r="42" spans="1:39" ht="24">
      <c r="A42" s="29" t="s">
        <v>475</v>
      </c>
      <c r="B42" s="29" t="s">
        <v>501</v>
      </c>
      <c r="C42" s="54">
        <v>0.5</v>
      </c>
      <c r="D42" s="54"/>
      <c r="E42" s="23">
        <v>30</v>
      </c>
      <c r="F42" s="23" t="s">
        <v>539</v>
      </c>
      <c r="G42" s="20">
        <v>1190</v>
      </c>
      <c r="H42" s="20">
        <v>984</v>
      </c>
      <c r="I42" s="21" t="s">
        <v>482</v>
      </c>
      <c r="J42" s="70" t="s">
        <v>631</v>
      </c>
      <c r="K42" s="38">
        <v>4</v>
      </c>
      <c r="L42" s="38">
        <v>180</v>
      </c>
      <c r="M42" s="116">
        <v>5891.451</v>
      </c>
      <c r="N42" s="29" t="s">
        <v>592</v>
      </c>
      <c r="O42" s="20">
        <v>252.4</v>
      </c>
      <c r="P42" s="20">
        <v>268.2</v>
      </c>
      <c r="Q42" s="20"/>
      <c r="R42" s="20"/>
    </row>
    <row r="43" spans="1:39" ht="24">
      <c r="A43" s="29" t="s">
        <v>475</v>
      </c>
      <c r="B43" s="29" t="s">
        <v>552</v>
      </c>
      <c r="C43" s="54">
        <v>0.50208333333333333</v>
      </c>
      <c r="D43" s="54"/>
      <c r="E43" s="23">
        <v>30</v>
      </c>
      <c r="F43" s="23" t="s">
        <v>539</v>
      </c>
      <c r="G43" s="20">
        <v>1070</v>
      </c>
      <c r="H43" s="95">
        <v>864</v>
      </c>
      <c r="I43" s="59" t="s">
        <v>858</v>
      </c>
      <c r="J43" s="20" t="s">
        <v>631</v>
      </c>
      <c r="K43" s="38">
        <v>4</v>
      </c>
      <c r="L43" s="38">
        <v>180</v>
      </c>
      <c r="M43" s="116">
        <v>5891.451</v>
      </c>
      <c r="N43" s="21" t="s">
        <v>482</v>
      </c>
      <c r="O43" s="20">
        <v>252.4</v>
      </c>
      <c r="P43" s="20">
        <v>268.39999999999998</v>
      </c>
      <c r="Q43" s="20"/>
      <c r="R43" s="20"/>
    </row>
    <row r="44" spans="1:39" ht="24">
      <c r="A44" s="29" t="s">
        <v>475</v>
      </c>
      <c r="B44" s="29" t="s">
        <v>532</v>
      </c>
      <c r="C44" s="54">
        <v>0.53888888888888886</v>
      </c>
      <c r="D44" s="54"/>
      <c r="E44" s="23">
        <v>10</v>
      </c>
      <c r="F44" s="20" t="s">
        <v>540</v>
      </c>
      <c r="G44" s="20">
        <v>880</v>
      </c>
      <c r="H44" s="101">
        <v>855</v>
      </c>
      <c r="I44" s="21" t="s">
        <v>482</v>
      </c>
      <c r="J44" s="70" t="s">
        <v>631</v>
      </c>
      <c r="K44" s="38">
        <v>4</v>
      </c>
      <c r="L44" s="38">
        <v>180</v>
      </c>
      <c r="M44" s="86">
        <v>7647.38</v>
      </c>
      <c r="N44" s="29"/>
      <c r="O44" s="20">
        <v>253</v>
      </c>
      <c r="P44" s="20">
        <v>268.60000000000002</v>
      </c>
      <c r="Q44" s="20"/>
      <c r="R44" s="20"/>
    </row>
    <row r="45" spans="1:39" ht="24">
      <c r="A45" s="29" t="s">
        <v>744</v>
      </c>
      <c r="B45" s="29" t="s">
        <v>588</v>
      </c>
      <c r="C45" s="54">
        <v>0.50555555555555554</v>
      </c>
      <c r="D45" s="54"/>
      <c r="E45" s="23"/>
      <c r="F45" s="23"/>
      <c r="G45" s="20"/>
      <c r="H45" s="20"/>
      <c r="I45" s="29" t="s">
        <v>373</v>
      </c>
      <c r="J45" s="38" t="s">
        <v>320</v>
      </c>
      <c r="K45" s="38">
        <v>4</v>
      </c>
      <c r="L45" s="38">
        <v>180</v>
      </c>
      <c r="M45" s="115">
        <v>9999</v>
      </c>
      <c r="N45" s="29"/>
      <c r="O45" s="20"/>
      <c r="P45" s="20"/>
      <c r="Q45" s="20"/>
      <c r="R45" s="20"/>
    </row>
    <row r="46" spans="1:39">
      <c r="A46" s="29"/>
      <c r="B46" s="29"/>
      <c r="C46" s="54"/>
      <c r="D46" s="54"/>
      <c r="E46" s="23"/>
      <c r="F46" s="20"/>
      <c r="G46" s="20"/>
      <c r="H46" s="20"/>
      <c r="I46" s="59"/>
      <c r="J46" s="20"/>
      <c r="K46" s="20"/>
      <c r="L46" s="20"/>
      <c r="M46" s="82"/>
      <c r="N46" s="29"/>
      <c r="O46" s="20"/>
      <c r="P46" s="20"/>
      <c r="Q46" s="20"/>
      <c r="R46" s="20"/>
    </row>
    <row r="47" spans="1:39">
      <c r="A47" s="29"/>
      <c r="B47" s="29"/>
      <c r="C47" s="54"/>
      <c r="D47" s="54"/>
      <c r="E47" s="23"/>
      <c r="F47" s="20"/>
      <c r="G47" s="20"/>
      <c r="H47" s="20"/>
      <c r="I47" s="59"/>
      <c r="J47" s="20"/>
      <c r="K47" s="20"/>
      <c r="L47" s="20"/>
      <c r="M47" s="82"/>
      <c r="O47" s="20"/>
      <c r="P47" s="20"/>
      <c r="Q47" s="20"/>
      <c r="R47" s="20"/>
    </row>
    <row r="48" spans="1:39">
      <c r="A48" s="29"/>
      <c r="B48" s="29"/>
      <c r="C48" s="54"/>
      <c r="D48" s="54"/>
      <c r="E48" s="23"/>
      <c r="F48" s="20"/>
      <c r="G48" s="20"/>
      <c r="H48" s="95"/>
      <c r="I48" s="59"/>
      <c r="J48" s="20"/>
      <c r="K48" s="20"/>
      <c r="L48" s="20"/>
      <c r="M48" s="82"/>
      <c r="N48" s="29"/>
    </row>
    <row r="49" spans="1:14">
      <c r="A49" s="3" t="s">
        <v>633</v>
      </c>
      <c r="B49" s="24" t="s">
        <v>634</v>
      </c>
      <c r="C49" s="25">
        <v>5888.5839999999998</v>
      </c>
      <c r="D49" s="58"/>
      <c r="E49" s="26"/>
      <c r="F49" s="26" t="s">
        <v>635</v>
      </c>
      <c r="G49" s="88" t="s">
        <v>636</v>
      </c>
      <c r="H49" s="88" t="s">
        <v>637</v>
      </c>
      <c r="I49" s="26" t="s">
        <v>639</v>
      </c>
      <c r="J49" s="88" t="s">
        <v>640</v>
      </c>
      <c r="K49" s="88" t="s">
        <v>641</v>
      </c>
      <c r="M49" s="82"/>
      <c r="N49" s="29"/>
    </row>
    <row r="50" spans="1:14">
      <c r="A50" s="2"/>
      <c r="B50" s="24" t="s">
        <v>638</v>
      </c>
      <c r="C50" s="25">
        <v>5889.9508999999998</v>
      </c>
      <c r="D50" s="58"/>
      <c r="E50" s="26"/>
      <c r="F50" s="26" t="s">
        <v>277</v>
      </c>
      <c r="G50" s="88" t="s">
        <v>279</v>
      </c>
      <c r="H50" s="88" t="s">
        <v>280</v>
      </c>
      <c r="I50" s="26" t="s">
        <v>646</v>
      </c>
      <c r="J50" s="88" t="s">
        <v>647</v>
      </c>
      <c r="K50" s="88" t="s">
        <v>454</v>
      </c>
      <c r="M50" s="82"/>
      <c r="N50" s="29"/>
    </row>
    <row r="51" spans="1:14">
      <c r="A51" s="2"/>
      <c r="B51" s="24" t="s">
        <v>321</v>
      </c>
      <c r="C51" s="25">
        <v>5891.451</v>
      </c>
      <c r="D51" s="58"/>
      <c r="E51" s="26"/>
      <c r="F51" s="88" t="s">
        <v>472</v>
      </c>
      <c r="G51" s="88" t="s">
        <v>474</v>
      </c>
      <c r="H51" s="88" t="s">
        <v>473</v>
      </c>
      <c r="I51" s="26" t="s">
        <v>275</v>
      </c>
      <c r="J51" s="88" t="s">
        <v>455</v>
      </c>
      <c r="K51" s="88" t="s">
        <v>456</v>
      </c>
      <c r="M51" s="82"/>
      <c r="N51" s="29"/>
    </row>
    <row r="52" spans="1:14">
      <c r="A52" s="2"/>
      <c r="B52" s="24" t="s">
        <v>322</v>
      </c>
      <c r="C52" s="114">
        <v>7647.38</v>
      </c>
      <c r="D52" s="58"/>
      <c r="E52" s="26"/>
      <c r="F52" s="26" t="s">
        <v>643</v>
      </c>
      <c r="G52" s="88" t="s">
        <v>644</v>
      </c>
      <c r="H52" s="88" t="s">
        <v>645</v>
      </c>
      <c r="I52" s="26" t="s">
        <v>324</v>
      </c>
      <c r="J52" s="88" t="s">
        <v>452</v>
      </c>
      <c r="K52" s="88" t="s">
        <v>453</v>
      </c>
      <c r="M52" s="82"/>
      <c r="N52" s="29"/>
    </row>
    <row r="53" spans="1:14">
      <c r="A53" s="2"/>
      <c r="B53" s="24" t="s">
        <v>323</v>
      </c>
      <c r="C53" s="25">
        <v>7698.9647000000004</v>
      </c>
      <c r="D53" s="58"/>
      <c r="E53" s="26"/>
      <c r="F53" s="26" t="s">
        <v>278</v>
      </c>
      <c r="G53" s="88" t="s">
        <v>281</v>
      </c>
      <c r="H53" s="88" t="s">
        <v>282</v>
      </c>
      <c r="I53" s="26" t="s">
        <v>284</v>
      </c>
      <c r="J53" s="88" t="s">
        <v>285</v>
      </c>
      <c r="K53" s="88" t="s">
        <v>286</v>
      </c>
      <c r="M53" s="82"/>
      <c r="N53" s="29"/>
    </row>
    <row r="54" spans="1:14">
      <c r="A54" s="2"/>
      <c r="B54" s="27"/>
      <c r="C54" s="26"/>
      <c r="D54" s="58"/>
      <c r="E54" s="26"/>
      <c r="K54" s="113"/>
      <c r="M54" s="22"/>
      <c r="N54" s="29"/>
    </row>
    <row r="55" spans="1:14">
      <c r="A55" s="2"/>
      <c r="B55" s="24" t="s">
        <v>574</v>
      </c>
      <c r="C55" s="439" t="s">
        <v>649</v>
      </c>
      <c r="D55" s="439"/>
      <c r="E55" s="26" t="s">
        <v>287</v>
      </c>
      <c r="K55" s="113"/>
    </row>
    <row r="56" spans="1:14">
      <c r="A56" s="2"/>
      <c r="B56" s="24" t="s">
        <v>575</v>
      </c>
      <c r="C56" s="439" t="s">
        <v>650</v>
      </c>
      <c r="D56" s="439"/>
      <c r="E56" s="8"/>
      <c r="K56" s="113"/>
    </row>
    <row r="57" spans="1:14">
      <c r="A57" s="2"/>
      <c r="B57" s="24" t="s">
        <v>576</v>
      </c>
      <c r="C57" s="439" t="s">
        <v>816</v>
      </c>
      <c r="D57" s="439"/>
      <c r="E57" s="8"/>
      <c r="K57" s="113"/>
    </row>
    <row r="58" spans="1:14">
      <c r="A58" s="2"/>
      <c r="B58" s="24" t="s">
        <v>577</v>
      </c>
      <c r="C58" s="439" t="s">
        <v>817</v>
      </c>
      <c r="D58" s="439"/>
      <c r="E58" s="8"/>
      <c r="F58" s="113"/>
      <c r="G58" s="20"/>
      <c r="H58" s="20"/>
      <c r="L58" t="s">
        <v>750</v>
      </c>
    </row>
    <row r="59" spans="1:14">
      <c r="A59" s="2"/>
      <c r="B59" s="2"/>
      <c r="C59" s="113"/>
      <c r="D59" s="44"/>
      <c r="E59" s="8"/>
      <c r="F59" s="113"/>
      <c r="G59" s="20"/>
      <c r="H59" s="20"/>
    </row>
    <row r="60" spans="1:14">
      <c r="A60" s="2"/>
      <c r="B60" s="3" t="s">
        <v>818</v>
      </c>
      <c r="C60" s="6" t="s">
        <v>819</v>
      </c>
      <c r="D60" s="49" t="s">
        <v>820</v>
      </c>
      <c r="E60" s="8"/>
      <c r="F60" s="113"/>
      <c r="G60" s="20"/>
      <c r="H60" s="20"/>
    </row>
    <row r="61" spans="1:14">
      <c r="A61" s="2"/>
      <c r="B61" s="3"/>
      <c r="C61" s="6" t="s">
        <v>821</v>
      </c>
      <c r="D61" s="49" t="s">
        <v>822</v>
      </c>
      <c r="E61" s="8"/>
      <c r="F61" s="113"/>
      <c r="G61" s="20"/>
      <c r="H61" s="20"/>
    </row>
    <row r="62" spans="1:14">
      <c r="A62" s="2"/>
      <c r="B62" s="2"/>
      <c r="C62" s="113"/>
      <c r="D62" s="44"/>
      <c r="E62" s="8"/>
      <c r="F62" s="113"/>
      <c r="G62" s="129" t="s">
        <v>376</v>
      </c>
      <c r="H62" s="129" t="s">
        <v>377</v>
      </c>
      <c r="I62" s="128" t="s">
        <v>378</v>
      </c>
      <c r="J62" s="5" t="s">
        <v>379</v>
      </c>
      <c r="K62" s="5"/>
    </row>
    <row r="63" spans="1:14">
      <c r="A63" s="2"/>
      <c r="B63" s="3" t="s">
        <v>676</v>
      </c>
      <c r="C63" s="6">
        <v>1</v>
      </c>
      <c r="D63" s="427" t="s">
        <v>677</v>
      </c>
      <c r="E63" s="427"/>
      <c r="F63" s="427"/>
      <c r="G63" s="130">
        <f>AVERAGE(O12,O13,O14,O33,O41,O42,O43)</f>
        <v>252.40000000000003</v>
      </c>
      <c r="H63" s="130">
        <f>AVERAGE(P12,P13,P14,P33,P41,P42,P43)</f>
        <v>268.2714285714286</v>
      </c>
      <c r="I63" s="131">
        <f>STDEV(O12,O13,O14,O33,O41,O42,O43)</f>
        <v>9.9999999901046979E-2</v>
      </c>
      <c r="J63" s="131">
        <f>STDEV(P12,P13,P14,P33,P41,P42,P43)</f>
        <v>9.5118973070721508E-2</v>
      </c>
    </row>
    <row r="64" spans="1:14">
      <c r="A64" s="2"/>
      <c r="B64" s="28"/>
      <c r="C64" s="3"/>
      <c r="D64" s="435" t="s">
        <v>466</v>
      </c>
      <c r="E64" s="436"/>
      <c r="F64" s="436"/>
      <c r="G64" s="130"/>
      <c r="H64" s="130"/>
      <c r="I64" s="131"/>
      <c r="J64" s="131"/>
    </row>
    <row r="65" spans="1:13">
      <c r="A65" s="2"/>
      <c r="B65" s="2"/>
      <c r="C65" s="71">
        <v>2</v>
      </c>
      <c r="D65" s="427" t="s">
        <v>724</v>
      </c>
      <c r="E65" s="427"/>
      <c r="F65" s="427"/>
      <c r="G65" s="130"/>
      <c r="H65" s="130"/>
      <c r="I65" s="131"/>
      <c r="J65" s="131"/>
    </row>
    <row r="66" spans="1:13">
      <c r="A66" s="2"/>
      <c r="B66" s="2"/>
      <c r="C66" s="3"/>
      <c r="D66" s="435" t="s">
        <v>725</v>
      </c>
      <c r="E66" s="436"/>
      <c r="F66" s="436"/>
      <c r="G66" s="130"/>
      <c r="H66" s="130"/>
      <c r="I66" s="131"/>
      <c r="J66" s="131"/>
    </row>
    <row r="67" spans="1:13">
      <c r="A67" s="2"/>
      <c r="C67" s="6">
        <v>3</v>
      </c>
      <c r="D67" s="437" t="s">
        <v>535</v>
      </c>
      <c r="E67" s="437"/>
      <c r="F67" s="437"/>
      <c r="G67" s="130">
        <f>AVERAGE(O15,O44)</f>
        <v>253</v>
      </c>
      <c r="H67" s="130">
        <f>AVERAGE(P15,P44)</f>
        <v>268.60000000000002</v>
      </c>
      <c r="I67" s="131">
        <v>0</v>
      </c>
      <c r="J67" s="131">
        <v>0</v>
      </c>
    </row>
    <row r="68" spans="1:13">
      <c r="A68" s="2"/>
      <c r="C68" s="5"/>
      <c r="D68" s="434" t="s">
        <v>536</v>
      </c>
      <c r="E68" s="434"/>
      <c r="F68" s="434"/>
      <c r="G68" s="130"/>
      <c r="H68" s="130"/>
      <c r="I68" s="131"/>
      <c r="J68" s="131"/>
    </row>
    <row r="69" spans="1:13">
      <c r="A69" s="2"/>
      <c r="C69" s="6">
        <v>4</v>
      </c>
      <c r="D69" s="437" t="s">
        <v>537</v>
      </c>
      <c r="E69" s="437"/>
      <c r="F69" s="437"/>
      <c r="G69" s="130">
        <v>252.9</v>
      </c>
      <c r="H69" s="130">
        <v>269.10000000000002</v>
      </c>
      <c r="I69" s="131">
        <v>0</v>
      </c>
      <c r="J69" s="131">
        <v>0</v>
      </c>
    </row>
    <row r="70" spans="1:13">
      <c r="A70" s="2"/>
      <c r="D70" s="434" t="s">
        <v>538</v>
      </c>
      <c r="E70" s="434"/>
      <c r="F70" s="434"/>
      <c r="G70" s="20"/>
      <c r="H70" s="20"/>
    </row>
    <row r="71" spans="1:13">
      <c r="A71" s="93"/>
      <c r="B71" s="45"/>
    </row>
    <row r="72" spans="1:13">
      <c r="A72" s="93"/>
      <c r="B72" s="45"/>
    </row>
    <row r="73" spans="1:13">
      <c r="A73" s="93"/>
      <c r="B73" s="45"/>
    </row>
    <row r="74" spans="1:13">
      <c r="A74" s="135" t="s">
        <v>318</v>
      </c>
      <c r="B74" s="45" t="s">
        <v>319</v>
      </c>
      <c r="C74" t="s">
        <v>161</v>
      </c>
    </row>
    <row r="75" spans="1:13">
      <c r="A75" s="135" t="s">
        <v>515</v>
      </c>
      <c r="B75" s="45">
        <v>97.2</v>
      </c>
      <c r="C75" s="43">
        <v>0.30833333333333335</v>
      </c>
    </row>
    <row r="76" spans="1:13">
      <c r="A76" s="135" t="s">
        <v>516</v>
      </c>
      <c r="B76" s="45">
        <v>97.3</v>
      </c>
      <c r="C76" s="43">
        <v>0.44305555555555554</v>
      </c>
    </row>
    <row r="77" spans="1:13">
      <c r="A77" s="135" t="s">
        <v>517</v>
      </c>
      <c r="B77" s="45">
        <v>97.1</v>
      </c>
      <c r="C77" s="43">
        <v>0.5</v>
      </c>
    </row>
    <row r="78" spans="1:13">
      <c r="A78" s="93"/>
      <c r="B78" s="45"/>
    </row>
    <row r="79" spans="1:13">
      <c r="A79" s="2"/>
      <c r="C79" s="93"/>
      <c r="D79" s="44"/>
      <c r="E79" s="93"/>
      <c r="F79" s="93"/>
      <c r="G79" s="93"/>
      <c r="H79" s="93"/>
      <c r="I79" s="21"/>
      <c r="J79" s="93"/>
      <c r="K79" s="93"/>
      <c r="L79" s="93"/>
      <c r="M79" s="45"/>
    </row>
    <row r="80" spans="1:13">
      <c r="A80" s="2"/>
      <c r="C80" s="93"/>
      <c r="D80" s="44"/>
      <c r="E80" s="93"/>
      <c r="F80" s="93"/>
      <c r="G80" s="93"/>
      <c r="H80" s="93"/>
      <c r="I80" s="21"/>
      <c r="J80" s="93"/>
      <c r="K80" s="93"/>
      <c r="L80" s="93"/>
      <c r="M80" s="45"/>
    </row>
    <row r="81" spans="1:13">
      <c r="I81" s="21"/>
      <c r="J81" s="93"/>
      <c r="K81" s="93"/>
      <c r="L81" s="93"/>
      <c r="M81" s="45"/>
    </row>
    <row r="82" spans="1:13">
      <c r="I82" s="21"/>
      <c r="J82" s="93"/>
      <c r="K82" s="93"/>
      <c r="L82" s="93"/>
      <c r="M82" s="45"/>
    </row>
    <row r="83" spans="1:13">
      <c r="I83" s="21"/>
      <c r="J83" s="93"/>
      <c r="K83" s="93"/>
      <c r="L83" s="93"/>
      <c r="M83" s="45"/>
    </row>
    <row r="84" spans="1:13">
      <c r="I84" s="21"/>
      <c r="J84" s="93"/>
      <c r="K84" s="93"/>
      <c r="L84" s="93"/>
      <c r="M84" s="45"/>
    </row>
    <row r="85" spans="1:13">
      <c r="I85" s="21"/>
      <c r="J85" s="93"/>
      <c r="K85" s="93"/>
      <c r="L85" s="93"/>
      <c r="M85" s="45"/>
    </row>
    <row r="86" spans="1:13">
      <c r="A86" s="2"/>
      <c r="C86" s="93"/>
      <c r="D86" s="44"/>
      <c r="E86" s="93"/>
      <c r="F86" s="93"/>
      <c r="G86" s="93"/>
      <c r="H86" s="93"/>
      <c r="I86" s="21"/>
      <c r="J86" s="93"/>
      <c r="K86" s="93"/>
      <c r="L86" s="93"/>
      <c r="M86" s="45"/>
    </row>
    <row r="87" spans="1:13">
      <c r="A87" s="2"/>
      <c r="C87" s="93"/>
      <c r="D87" s="44"/>
      <c r="E87" s="93"/>
      <c r="F87" s="93"/>
      <c r="G87" s="93"/>
      <c r="H87" s="93"/>
      <c r="I87" s="21"/>
      <c r="J87" s="93"/>
      <c r="K87" s="93"/>
      <c r="L87" s="93"/>
      <c r="M87" s="45"/>
    </row>
    <row r="88" spans="1:13">
      <c r="A88" s="2"/>
      <c r="C88" s="93"/>
      <c r="D88" s="44"/>
      <c r="E88" s="93"/>
      <c r="F88" s="93"/>
      <c r="G88" s="93"/>
      <c r="H88" s="93"/>
      <c r="I88" s="21"/>
      <c r="J88" s="93"/>
      <c r="K88" s="93"/>
      <c r="L88" s="93"/>
      <c r="M88" s="45"/>
    </row>
    <row r="89" spans="1:13">
      <c r="A89" s="2"/>
      <c r="C89" s="93"/>
      <c r="D89" s="44"/>
      <c r="E89" s="93"/>
      <c r="F89" s="93"/>
      <c r="G89" s="93"/>
      <c r="H89" s="93"/>
      <c r="I89" s="21"/>
      <c r="J89" s="93"/>
      <c r="K89" s="93"/>
      <c r="L89" s="93"/>
      <c r="M89" s="45"/>
    </row>
    <row r="90" spans="1:13">
      <c r="A90" s="2"/>
      <c r="C90" s="93"/>
      <c r="D90" s="44"/>
      <c r="E90" s="93"/>
      <c r="F90" s="93"/>
      <c r="G90" s="93"/>
      <c r="H90" s="93"/>
      <c r="I90" s="21"/>
      <c r="J90" s="93"/>
      <c r="K90" s="93"/>
      <c r="L90" s="93"/>
      <c r="M90" s="45"/>
    </row>
    <row r="91" spans="1:13">
      <c r="A91" s="2"/>
      <c r="C91" s="93"/>
      <c r="D91" s="44"/>
      <c r="E91" s="93"/>
      <c r="F91" s="93"/>
      <c r="G91" s="93"/>
      <c r="H91" s="93"/>
      <c r="I91" s="21"/>
      <c r="J91" s="93"/>
      <c r="K91" s="93"/>
      <c r="L91" s="93"/>
      <c r="M91" s="45"/>
    </row>
    <row r="92" spans="1:13">
      <c r="A92" s="2"/>
      <c r="C92" s="93"/>
      <c r="D92" s="44"/>
      <c r="E92" s="93"/>
      <c r="F92" s="93"/>
      <c r="G92" s="93"/>
      <c r="H92" s="93"/>
      <c r="I92" s="21"/>
      <c r="J92" s="93"/>
      <c r="K92" s="93"/>
      <c r="L92" s="93"/>
      <c r="M92" s="45"/>
    </row>
    <row r="93" spans="1:13">
      <c r="A93" s="2"/>
      <c r="C93" s="93"/>
      <c r="D93" s="44"/>
      <c r="E93" s="93"/>
      <c r="F93" s="93"/>
      <c r="G93" s="93"/>
      <c r="H93" s="93"/>
      <c r="I93" s="21"/>
      <c r="J93" s="93"/>
      <c r="K93" s="93"/>
      <c r="L93" s="93"/>
      <c r="M93" s="45"/>
    </row>
    <row r="94" spans="1:13">
      <c r="A94" s="2"/>
      <c r="C94" s="93"/>
      <c r="D94" s="44"/>
      <c r="E94" s="93"/>
      <c r="F94" s="93"/>
      <c r="G94" s="93"/>
      <c r="H94" s="93"/>
      <c r="I94" s="21"/>
      <c r="J94" s="93"/>
      <c r="K94" s="93"/>
      <c r="L94" s="93"/>
      <c r="M94" s="45"/>
    </row>
    <row r="95" spans="1:13">
      <c r="A95" s="2"/>
      <c r="C95" s="93"/>
      <c r="D95" s="44"/>
      <c r="E95" s="93"/>
      <c r="F95" s="93"/>
      <c r="G95" s="93"/>
      <c r="H95" s="93"/>
      <c r="I95" s="21"/>
      <c r="J95" s="93"/>
      <c r="K95" s="93"/>
      <c r="L95" s="93"/>
      <c r="M95" s="45"/>
    </row>
    <row r="96" spans="1:13">
      <c r="A96" s="2"/>
      <c r="C96" s="93"/>
      <c r="D96" s="44"/>
      <c r="E96" s="93"/>
      <c r="F96" s="93"/>
      <c r="G96" s="93"/>
      <c r="H96" s="93"/>
      <c r="I96" s="21"/>
      <c r="J96" s="93"/>
      <c r="K96" s="93"/>
      <c r="L96" s="93"/>
      <c r="M96" s="45"/>
    </row>
    <row r="97" spans="1:13">
      <c r="A97" s="2"/>
      <c r="C97" s="93"/>
      <c r="D97" s="44"/>
      <c r="E97" s="93"/>
      <c r="F97" s="93"/>
      <c r="G97" s="93"/>
      <c r="H97" s="93"/>
      <c r="I97" s="21"/>
      <c r="J97" s="93"/>
      <c r="K97" s="93"/>
      <c r="L97" s="93"/>
      <c r="M97" s="45"/>
    </row>
    <row r="98" spans="1:13">
      <c r="A98" s="2"/>
      <c r="C98" s="93"/>
      <c r="D98" s="44"/>
      <c r="E98" s="93"/>
      <c r="F98" s="93"/>
      <c r="G98" s="93"/>
      <c r="H98" s="93"/>
      <c r="I98" s="21"/>
      <c r="J98" s="93"/>
      <c r="K98" s="93"/>
      <c r="L98" s="93"/>
      <c r="M98" s="45"/>
    </row>
    <row r="99" spans="1:13">
      <c r="A99" s="2"/>
      <c r="C99" s="93"/>
      <c r="D99" s="44"/>
      <c r="E99" s="93"/>
      <c r="F99" s="93"/>
      <c r="G99" s="93"/>
      <c r="H99" s="93"/>
      <c r="I99" s="21"/>
      <c r="J99" s="93"/>
      <c r="K99" s="93"/>
      <c r="L99" s="93"/>
      <c r="M99" s="45"/>
    </row>
    <row r="100" spans="1:13">
      <c r="A100" s="2"/>
      <c r="C100" s="93"/>
      <c r="D100" s="44"/>
      <c r="E100" s="93"/>
      <c r="F100" s="93"/>
      <c r="G100" s="93"/>
      <c r="H100" s="93"/>
      <c r="I100" s="21"/>
      <c r="J100" s="93"/>
      <c r="K100" s="93"/>
      <c r="L100" s="93"/>
      <c r="M100" s="45"/>
    </row>
  </sheetData>
  <sheetCalcPr fullCalcOnLoad="1"/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55:D55"/>
    <mergeCell ref="C56:D56"/>
    <mergeCell ref="C57:D57"/>
    <mergeCell ref="D67:F67"/>
    <mergeCell ref="D68:F68"/>
    <mergeCell ref="D69:F69"/>
    <mergeCell ref="D70:F70"/>
    <mergeCell ref="C58:D58"/>
    <mergeCell ref="D63:F63"/>
    <mergeCell ref="D64:F64"/>
    <mergeCell ref="D65:F65"/>
    <mergeCell ref="D66:F66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7"/>
  <sheetViews>
    <sheetView topLeftCell="A12" workbookViewId="0">
      <selection activeCell="A26" sqref="A26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29"/>
    </row>
    <row r="4" spans="1:39">
      <c r="A4" s="3" t="s">
        <v>433</v>
      </c>
      <c r="B4" s="3"/>
      <c r="C4" s="6"/>
      <c r="D4" s="49"/>
      <c r="E4" s="6"/>
      <c r="F4" s="428" t="s">
        <v>425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434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/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529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99"/>
      <c r="G8" s="99"/>
      <c r="H8" s="99"/>
      <c r="I8" s="50" t="s">
        <v>394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99"/>
      <c r="G9" s="99"/>
      <c r="H9" s="99"/>
      <c r="I9" s="50"/>
      <c r="J9" s="98"/>
      <c r="K9" s="98"/>
      <c r="L9" s="98"/>
      <c r="N9" s="29"/>
    </row>
    <row r="10" spans="1:39">
      <c r="A10" s="10"/>
      <c r="B10" s="10"/>
      <c r="C10" s="97" t="s">
        <v>790</v>
      </c>
      <c r="D10" s="51" t="s">
        <v>791</v>
      </c>
      <c r="E10" s="278" t="s">
        <v>16</v>
      </c>
      <c r="F10" s="97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48">
      <c r="A12" s="60" t="s">
        <v>856</v>
      </c>
      <c r="B12" s="61" t="s">
        <v>460</v>
      </c>
      <c r="C12" s="54">
        <v>0.33611111111111108</v>
      </c>
      <c r="D12" s="54"/>
      <c r="E12" s="101">
        <v>10</v>
      </c>
      <c r="F12" s="23" t="s">
        <v>539</v>
      </c>
      <c r="G12" s="101">
        <v>1190</v>
      </c>
      <c r="H12" s="101">
        <v>1090</v>
      </c>
      <c r="I12" s="84" t="s">
        <v>459</v>
      </c>
      <c r="J12" s="100" t="s">
        <v>631</v>
      </c>
      <c r="K12" s="101">
        <v>4</v>
      </c>
      <c r="L12" s="101">
        <v>180</v>
      </c>
      <c r="M12" s="115">
        <v>5889.9508999999998</v>
      </c>
      <c r="N12" s="62"/>
      <c r="O12" s="101">
        <v>252.4</v>
      </c>
      <c r="P12" s="101">
        <v>268.2</v>
      </c>
      <c r="Q12" s="101"/>
      <c r="R12" s="101"/>
    </row>
    <row r="13" spans="1:39" ht="24">
      <c r="A13" s="64" t="s">
        <v>475</v>
      </c>
      <c r="B13" s="29" t="s">
        <v>857</v>
      </c>
      <c r="C13" s="54">
        <v>0.34722222222222227</v>
      </c>
      <c r="D13" s="54"/>
      <c r="E13" s="23">
        <v>30</v>
      </c>
      <c r="F13" s="23" t="s">
        <v>539</v>
      </c>
      <c r="G13" s="20">
        <v>1190</v>
      </c>
      <c r="H13" s="101">
        <v>984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/>
      <c r="O13" s="20">
        <v>252.5</v>
      </c>
      <c r="P13" s="20">
        <v>268.5</v>
      </c>
      <c r="Q13" s="20"/>
      <c r="R13" s="20"/>
    </row>
    <row r="14" spans="1:39" ht="24">
      <c r="A14" s="64" t="s">
        <v>475</v>
      </c>
      <c r="B14" s="29" t="s">
        <v>462</v>
      </c>
      <c r="C14" s="54">
        <v>0.34930555555555554</v>
      </c>
      <c r="D14" s="54"/>
      <c r="E14" s="23">
        <v>30</v>
      </c>
      <c r="F14" s="23" t="s">
        <v>539</v>
      </c>
      <c r="G14" s="20">
        <v>1070</v>
      </c>
      <c r="H14" s="101">
        <v>864</v>
      </c>
      <c r="I14" s="59" t="s">
        <v>858</v>
      </c>
      <c r="J14" s="2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20">
        <v>252.3</v>
      </c>
      <c r="P14" s="20">
        <v>268.5</v>
      </c>
      <c r="Q14" s="20"/>
      <c r="R14" s="20"/>
    </row>
    <row r="15" spans="1:39" ht="24">
      <c r="A15" s="64" t="s">
        <v>475</v>
      </c>
      <c r="B15" s="61" t="s">
        <v>463</v>
      </c>
      <c r="C15" s="54">
        <v>0.3576388888888889</v>
      </c>
      <c r="D15" s="54"/>
      <c r="E15" s="23">
        <v>10</v>
      </c>
      <c r="F15" s="20" t="s">
        <v>540</v>
      </c>
      <c r="G15" s="20">
        <v>880</v>
      </c>
      <c r="H15" s="101">
        <v>855</v>
      </c>
      <c r="I15" s="21" t="s">
        <v>482</v>
      </c>
      <c r="J15" s="70" t="s">
        <v>631</v>
      </c>
      <c r="K15" s="38">
        <v>4</v>
      </c>
      <c r="L15" s="38">
        <v>180</v>
      </c>
      <c r="M15" s="86">
        <v>7647.38</v>
      </c>
      <c r="N15" s="62"/>
      <c r="O15" s="20">
        <v>252.9</v>
      </c>
      <c r="P15" s="20">
        <v>269.2</v>
      </c>
      <c r="Q15" s="20"/>
      <c r="R15" s="20"/>
    </row>
    <row r="16" spans="1:39" ht="24">
      <c r="A16" s="29" t="s">
        <v>587</v>
      </c>
      <c r="B16" s="29" t="s">
        <v>533</v>
      </c>
      <c r="C16" s="54">
        <v>0.37291666666666662</v>
      </c>
      <c r="D16" s="54"/>
      <c r="E16" s="23">
        <v>10</v>
      </c>
      <c r="F16" s="20" t="s">
        <v>541</v>
      </c>
      <c r="G16" s="20">
        <v>870</v>
      </c>
      <c r="H16" s="101">
        <v>771</v>
      </c>
      <c r="I16" s="59" t="s">
        <v>738</v>
      </c>
      <c r="J16" s="70" t="s">
        <v>631</v>
      </c>
      <c r="K16" s="38">
        <v>4</v>
      </c>
      <c r="L16" s="38">
        <v>180</v>
      </c>
      <c r="M16" s="116">
        <v>7698.9647000000004</v>
      </c>
      <c r="N16" s="62"/>
      <c r="O16" s="20">
        <v>252.9</v>
      </c>
      <c r="P16" s="20">
        <v>269.2</v>
      </c>
      <c r="Q16" s="20"/>
      <c r="R16" s="20"/>
    </row>
    <row r="17" spans="1:39">
      <c r="A17" s="29" t="s">
        <v>804</v>
      </c>
      <c r="B17" s="29" t="s">
        <v>860</v>
      </c>
      <c r="C17" s="54">
        <v>0.39513888888888887</v>
      </c>
      <c r="D17" s="54"/>
      <c r="E17" s="23">
        <v>30</v>
      </c>
      <c r="F17" s="20" t="s">
        <v>541</v>
      </c>
      <c r="G17" s="20">
        <v>870</v>
      </c>
      <c r="H17" s="101">
        <v>769</v>
      </c>
      <c r="I17" s="281" t="s">
        <v>802</v>
      </c>
      <c r="J17" s="20" t="s">
        <v>668</v>
      </c>
      <c r="K17" s="101">
        <v>4</v>
      </c>
      <c r="L17" s="101">
        <v>180</v>
      </c>
      <c r="M17" s="116">
        <v>7698.9647000000004</v>
      </c>
      <c r="N17" s="62"/>
      <c r="O17" s="20"/>
      <c r="P17" s="20"/>
      <c r="Q17" s="20"/>
      <c r="R17" s="20"/>
      <c r="S17" s="359">
        <v>348.29097999999999</v>
      </c>
      <c r="T17" s="359">
        <v>-1.0045500000000001</v>
      </c>
      <c r="U17" s="356">
        <v>103.01430000000001</v>
      </c>
      <c r="V17" s="356">
        <v>18.194400000000002</v>
      </c>
      <c r="W17" s="358">
        <v>18.712529015099999</v>
      </c>
      <c r="X17" s="356">
        <v>3.1659999999999999</v>
      </c>
      <c r="Y17" s="356">
        <v>0.501</v>
      </c>
      <c r="Z17" s="356">
        <v>5.4</v>
      </c>
      <c r="AA17" s="356">
        <v>43.198</v>
      </c>
      <c r="AB17" s="355">
        <v>1881.2840000000001</v>
      </c>
      <c r="AC17" s="356">
        <v>7.8021200000000004</v>
      </c>
      <c r="AD17" s="356">
        <v>-4.9659800000000001</v>
      </c>
      <c r="AE17" s="356">
        <v>269.89292</v>
      </c>
      <c r="AF17" s="356">
        <v>-0.69047999999999998</v>
      </c>
      <c r="AG17" s="354">
        <v>151652657.19999999</v>
      </c>
      <c r="AH17" s="357">
        <v>-0.67115049999999998</v>
      </c>
      <c r="AI17" s="354">
        <v>380979.95607999997</v>
      </c>
      <c r="AJ17" s="357">
        <v>-0.29573680000000002</v>
      </c>
      <c r="AK17" s="356">
        <v>82.0398</v>
      </c>
      <c r="AL17" s="354" t="s">
        <v>227</v>
      </c>
      <c r="AM17" s="356">
        <v>97.817599999999999</v>
      </c>
    </row>
    <row r="18" spans="1:39">
      <c r="A18" s="29" t="s">
        <v>707</v>
      </c>
      <c r="B18" s="29" t="s">
        <v>861</v>
      </c>
      <c r="C18" s="54">
        <v>0.39652777777777781</v>
      </c>
      <c r="D18" s="19"/>
      <c r="E18" s="23">
        <v>300</v>
      </c>
      <c r="F18" s="20" t="s">
        <v>541</v>
      </c>
      <c r="G18" s="20">
        <v>870</v>
      </c>
      <c r="H18" s="101">
        <v>769</v>
      </c>
      <c r="I18" s="59" t="s">
        <v>545</v>
      </c>
      <c r="J18" s="20" t="s">
        <v>668</v>
      </c>
      <c r="K18" s="101">
        <v>4</v>
      </c>
      <c r="L18" s="101">
        <v>180</v>
      </c>
      <c r="M18" s="116">
        <v>7698.9647000000004</v>
      </c>
      <c r="N18" s="62"/>
      <c r="O18" s="20"/>
      <c r="P18" s="20"/>
      <c r="Q18" s="20"/>
      <c r="R18" s="20"/>
      <c r="S18" s="359">
        <v>348.32726000000002</v>
      </c>
      <c r="T18" s="359">
        <v>-0.9889</v>
      </c>
      <c r="U18" s="356">
        <v>103.7257</v>
      </c>
      <c r="V18" s="356">
        <v>19.207999999999998</v>
      </c>
      <c r="W18" s="358">
        <v>18.7960905025</v>
      </c>
      <c r="X18" s="356">
        <v>3.0089999999999999</v>
      </c>
      <c r="Y18" s="356">
        <v>0.47599999999999998</v>
      </c>
      <c r="Z18" s="356">
        <v>5.4</v>
      </c>
      <c r="AA18" s="356">
        <v>43.167000000000002</v>
      </c>
      <c r="AB18" s="355">
        <v>1881.72</v>
      </c>
      <c r="AC18" s="356">
        <v>7.79603</v>
      </c>
      <c r="AD18" s="356">
        <v>-4.96563</v>
      </c>
      <c r="AE18" s="356">
        <v>269.85048999999998</v>
      </c>
      <c r="AF18" s="356">
        <v>-0.69057000000000002</v>
      </c>
      <c r="AG18" s="354">
        <v>151652455.90000001</v>
      </c>
      <c r="AH18" s="357">
        <v>-0.67107919999999999</v>
      </c>
      <c r="AI18" s="354">
        <v>380891.70879</v>
      </c>
      <c r="AJ18" s="357">
        <v>-0.29260890000000001</v>
      </c>
      <c r="AK18" s="356">
        <v>82.003600000000006</v>
      </c>
      <c r="AL18" s="354" t="s">
        <v>227</v>
      </c>
      <c r="AM18" s="356">
        <v>97.853800000000007</v>
      </c>
    </row>
    <row r="19" spans="1:39">
      <c r="A19" s="29" t="s">
        <v>708</v>
      </c>
      <c r="B19" s="29" t="s">
        <v>465</v>
      </c>
      <c r="C19" s="103">
        <v>0.40208333333333335</v>
      </c>
      <c r="D19" s="19"/>
      <c r="E19" s="23">
        <v>300</v>
      </c>
      <c r="F19" s="20" t="s">
        <v>541</v>
      </c>
      <c r="G19" s="20">
        <v>870</v>
      </c>
      <c r="H19" s="101">
        <v>769</v>
      </c>
      <c r="I19" s="59" t="s">
        <v>545</v>
      </c>
      <c r="J19" s="20" t="s">
        <v>668</v>
      </c>
      <c r="K19" s="101">
        <v>4</v>
      </c>
      <c r="L19" s="101">
        <v>180</v>
      </c>
      <c r="M19" s="116">
        <v>7698.9647000000004</v>
      </c>
      <c r="N19" s="62"/>
      <c r="O19" s="20"/>
      <c r="P19" s="20"/>
      <c r="Q19" s="20"/>
      <c r="R19" s="20"/>
      <c r="S19" s="359">
        <v>348.38461000000001</v>
      </c>
      <c r="T19" s="359">
        <v>-0.96386000000000005</v>
      </c>
      <c r="U19" s="356">
        <v>104.88379999999999</v>
      </c>
      <c r="V19" s="356">
        <v>20.823799999999999</v>
      </c>
      <c r="W19" s="358">
        <v>18.929788882499999</v>
      </c>
      <c r="X19" s="356">
        <v>2.7890000000000001</v>
      </c>
      <c r="Y19" s="356">
        <v>0.441</v>
      </c>
      <c r="Z19" s="356">
        <v>5.4</v>
      </c>
      <c r="AA19" s="356">
        <v>43.118000000000002</v>
      </c>
      <c r="AB19" s="355">
        <v>1882.4079999999999</v>
      </c>
      <c r="AC19" s="356">
        <v>7.7856300000000003</v>
      </c>
      <c r="AD19" s="356">
        <v>-4.9653700000000001</v>
      </c>
      <c r="AE19" s="356">
        <v>269.7826</v>
      </c>
      <c r="AF19" s="356">
        <v>-0.69072</v>
      </c>
      <c r="AG19" s="354">
        <v>151652133.80000001</v>
      </c>
      <c r="AH19" s="357">
        <v>-0.67096420000000001</v>
      </c>
      <c r="AI19" s="354">
        <v>380752.53422999999</v>
      </c>
      <c r="AJ19" s="357">
        <v>-0.28727399999999997</v>
      </c>
      <c r="AK19" s="356">
        <v>81.946399999999997</v>
      </c>
      <c r="AL19" s="354" t="s">
        <v>227</v>
      </c>
      <c r="AM19" s="356">
        <v>97.911000000000001</v>
      </c>
    </row>
    <row r="20" spans="1:39">
      <c r="A20" s="29" t="s">
        <v>708</v>
      </c>
      <c r="B20" s="29" t="s">
        <v>544</v>
      </c>
      <c r="C20" s="54">
        <v>0.40763888888888888</v>
      </c>
      <c r="D20" s="19"/>
      <c r="E20" s="23">
        <v>300</v>
      </c>
      <c r="F20" s="20" t="s">
        <v>541</v>
      </c>
      <c r="G20" s="20">
        <v>870</v>
      </c>
      <c r="H20" s="101">
        <v>769</v>
      </c>
      <c r="I20" s="281" t="s">
        <v>801</v>
      </c>
      <c r="J20" s="20" t="s">
        <v>668</v>
      </c>
      <c r="K20" s="101">
        <v>4</v>
      </c>
      <c r="L20" s="101">
        <v>180</v>
      </c>
      <c r="M20" s="116">
        <v>7698.9647000000004</v>
      </c>
      <c r="N20" s="62"/>
      <c r="O20" s="20"/>
      <c r="P20" s="20"/>
      <c r="Q20" s="20"/>
      <c r="R20" s="20"/>
      <c r="S20" s="359">
        <v>348.44108999999997</v>
      </c>
      <c r="T20" s="359">
        <v>-0.93879000000000001</v>
      </c>
      <c r="U20" s="356">
        <v>106.0684</v>
      </c>
      <c r="V20" s="356">
        <v>22.431899999999999</v>
      </c>
      <c r="W20" s="358">
        <v>19.063487262399999</v>
      </c>
      <c r="X20" s="356">
        <v>2.6019999999999999</v>
      </c>
      <c r="Y20" s="356">
        <v>0.41199999999999998</v>
      </c>
      <c r="Z20" s="356">
        <v>5.4</v>
      </c>
      <c r="AA20" s="356">
        <v>43.069000000000003</v>
      </c>
      <c r="AB20" s="355">
        <v>1883.0830000000001</v>
      </c>
      <c r="AC20" s="356">
        <v>7.7744600000000004</v>
      </c>
      <c r="AD20" s="356">
        <v>-4.9654699999999998</v>
      </c>
      <c r="AE20" s="356">
        <v>269.71472</v>
      </c>
      <c r="AF20" s="356">
        <v>-0.69086999999999998</v>
      </c>
      <c r="AG20" s="354">
        <v>151651811.69999999</v>
      </c>
      <c r="AH20" s="357">
        <v>-0.67084779999999999</v>
      </c>
      <c r="AI20" s="354">
        <v>380616.01672999997</v>
      </c>
      <c r="AJ20" s="357">
        <v>-0.2815377</v>
      </c>
      <c r="AK20" s="356">
        <v>81.89</v>
      </c>
      <c r="AL20" s="354" t="s">
        <v>227</v>
      </c>
      <c r="AM20" s="356">
        <v>97.967500000000001</v>
      </c>
    </row>
    <row r="21" spans="1:39">
      <c r="A21" s="29" t="s">
        <v>707</v>
      </c>
      <c r="B21" s="29" t="s">
        <v>666</v>
      </c>
      <c r="C21" s="54">
        <v>0.41319444444444442</v>
      </c>
      <c r="D21" s="19"/>
      <c r="E21" s="23">
        <v>300</v>
      </c>
      <c r="F21" s="20" t="s">
        <v>541</v>
      </c>
      <c r="G21" s="20">
        <v>870</v>
      </c>
      <c r="H21" s="101">
        <v>769</v>
      </c>
      <c r="I21" s="59" t="s">
        <v>664</v>
      </c>
      <c r="J21" s="20" t="s">
        <v>668</v>
      </c>
      <c r="K21" s="101">
        <v>4</v>
      </c>
      <c r="L21" s="101">
        <v>180</v>
      </c>
      <c r="M21" s="116">
        <v>7698.9647000000004</v>
      </c>
      <c r="N21" s="62"/>
      <c r="O21" s="20"/>
      <c r="P21" s="20"/>
      <c r="Q21" s="20"/>
      <c r="R21" s="20"/>
      <c r="S21" s="359">
        <v>348.49673000000001</v>
      </c>
      <c r="T21" s="359">
        <v>-0.91369</v>
      </c>
      <c r="U21" s="356">
        <v>107.2821</v>
      </c>
      <c r="V21" s="356">
        <v>24.031199999999998</v>
      </c>
      <c r="W21" s="358">
        <v>19.197185642400001</v>
      </c>
      <c r="X21" s="356">
        <v>2.44</v>
      </c>
      <c r="Y21" s="356">
        <v>0.38600000000000001</v>
      </c>
      <c r="Z21" s="356">
        <v>5.4</v>
      </c>
      <c r="AA21" s="356">
        <v>43.021000000000001</v>
      </c>
      <c r="AB21" s="355">
        <v>1883.7439999999999</v>
      </c>
      <c r="AC21" s="356">
        <v>7.7625200000000003</v>
      </c>
      <c r="AD21" s="356">
        <v>-4.9659300000000002</v>
      </c>
      <c r="AE21" s="356">
        <v>269.64683000000002</v>
      </c>
      <c r="AF21" s="356">
        <v>-0.69101999999999997</v>
      </c>
      <c r="AG21" s="354">
        <v>151651489.80000001</v>
      </c>
      <c r="AH21" s="357">
        <v>-0.67073020000000005</v>
      </c>
      <c r="AI21" s="354">
        <v>380482.34746000002</v>
      </c>
      <c r="AJ21" s="357">
        <v>-0.27540619999999999</v>
      </c>
      <c r="AK21" s="356">
        <v>81.834400000000002</v>
      </c>
      <c r="AL21" s="354" t="s">
        <v>227</v>
      </c>
      <c r="AM21" s="356">
        <v>98.023200000000003</v>
      </c>
    </row>
    <row r="22" spans="1:39">
      <c r="A22" s="29" t="s">
        <v>708</v>
      </c>
      <c r="B22" s="29" t="s">
        <v>667</v>
      </c>
      <c r="C22" s="54">
        <v>0.41875000000000001</v>
      </c>
      <c r="D22" s="19"/>
      <c r="E22" s="23">
        <v>300</v>
      </c>
      <c r="F22" s="20" t="s">
        <v>541</v>
      </c>
      <c r="G22" s="20">
        <v>870</v>
      </c>
      <c r="H22" s="101">
        <v>769</v>
      </c>
      <c r="I22" s="59" t="s">
        <v>664</v>
      </c>
      <c r="J22" s="20" t="s">
        <v>668</v>
      </c>
      <c r="K22" s="101">
        <v>4</v>
      </c>
      <c r="L22" s="101">
        <v>180</v>
      </c>
      <c r="M22" s="116">
        <v>7698.9647000000004</v>
      </c>
      <c r="N22" s="62"/>
      <c r="O22" s="20"/>
      <c r="P22" s="20"/>
      <c r="Q22" s="20"/>
      <c r="R22" s="20"/>
      <c r="S22" s="359">
        <v>348.55153999999999</v>
      </c>
      <c r="T22" s="359">
        <v>-0.88856999999999997</v>
      </c>
      <c r="U22" s="356">
        <v>108.5277</v>
      </c>
      <c r="V22" s="356">
        <v>25.620899999999999</v>
      </c>
      <c r="W22" s="358">
        <v>19.330884022300001</v>
      </c>
      <c r="X22" s="356">
        <v>2.2999999999999998</v>
      </c>
      <c r="Y22" s="356">
        <v>0.36399999999999999</v>
      </c>
      <c r="Z22" s="356">
        <v>5.4</v>
      </c>
      <c r="AA22" s="356">
        <v>42.972999999999999</v>
      </c>
      <c r="AB22" s="355">
        <v>1884.3910000000001</v>
      </c>
      <c r="AC22" s="356">
        <v>7.7498300000000002</v>
      </c>
      <c r="AD22" s="356">
        <v>-4.9667500000000002</v>
      </c>
      <c r="AE22" s="356">
        <v>269.57893999999999</v>
      </c>
      <c r="AF22" s="356">
        <v>-0.69116999999999995</v>
      </c>
      <c r="AG22" s="354">
        <v>151651167.80000001</v>
      </c>
      <c r="AH22" s="357">
        <v>-0.67061130000000002</v>
      </c>
      <c r="AI22" s="354">
        <v>380351.71451999998</v>
      </c>
      <c r="AJ22" s="357">
        <v>-0.26888630000000002</v>
      </c>
      <c r="AK22" s="356">
        <v>81.779600000000002</v>
      </c>
      <c r="AL22" s="354" t="s">
        <v>227</v>
      </c>
      <c r="AM22" s="356">
        <v>98.078100000000006</v>
      </c>
    </row>
    <row r="23" spans="1:39">
      <c r="A23" s="29" t="s">
        <v>708</v>
      </c>
      <c r="B23" s="29" t="s">
        <v>669</v>
      </c>
      <c r="C23" s="54">
        <v>0.4236111111111111</v>
      </c>
      <c r="D23" s="19"/>
      <c r="E23" s="23">
        <v>300</v>
      </c>
      <c r="F23" s="20" t="s">
        <v>541</v>
      </c>
      <c r="G23" s="20">
        <v>870</v>
      </c>
      <c r="H23" s="101">
        <v>769</v>
      </c>
      <c r="I23" s="59" t="s">
        <v>371</v>
      </c>
      <c r="J23" s="20" t="s">
        <v>668</v>
      </c>
      <c r="K23" s="101">
        <v>4</v>
      </c>
      <c r="L23" s="101">
        <v>180</v>
      </c>
      <c r="M23" s="116">
        <v>7698.9647000000004</v>
      </c>
      <c r="N23" s="62"/>
      <c r="O23" s="20"/>
      <c r="P23" s="20"/>
      <c r="Q23" s="20"/>
      <c r="R23" s="20"/>
      <c r="S23" s="359">
        <v>348.59881999999999</v>
      </c>
      <c r="T23" s="359">
        <v>-0.86656999999999995</v>
      </c>
      <c r="U23" s="356">
        <v>109.6461</v>
      </c>
      <c r="V23" s="356">
        <v>27.0031</v>
      </c>
      <c r="W23" s="358">
        <v>19.447870104700002</v>
      </c>
      <c r="X23" s="356">
        <v>2.1920000000000002</v>
      </c>
      <c r="Y23" s="356">
        <v>0.34699999999999998</v>
      </c>
      <c r="Z23" s="356">
        <v>5.4</v>
      </c>
      <c r="AA23" s="356">
        <v>42.932000000000002</v>
      </c>
      <c r="AB23" s="355">
        <v>1884.9449999999999</v>
      </c>
      <c r="AC23" s="356">
        <v>7.7381200000000003</v>
      </c>
      <c r="AD23" s="356">
        <v>-4.96774</v>
      </c>
      <c r="AE23" s="356">
        <v>269.51954000000001</v>
      </c>
      <c r="AF23" s="356">
        <v>-0.69130000000000003</v>
      </c>
      <c r="AG23" s="354">
        <v>151650886.19999999</v>
      </c>
      <c r="AH23" s="357">
        <v>-0.6705063</v>
      </c>
      <c r="AI23" s="354">
        <v>380240.04677999998</v>
      </c>
      <c r="AJ23" s="357">
        <v>-0.2628682</v>
      </c>
      <c r="AK23" s="356">
        <v>81.732200000000006</v>
      </c>
      <c r="AL23" s="354" t="s">
        <v>227</v>
      </c>
      <c r="AM23" s="356">
        <v>98.125600000000006</v>
      </c>
    </row>
    <row r="24" spans="1:39">
      <c r="A24" s="29" t="s">
        <v>804</v>
      </c>
      <c r="B24" s="29" t="s">
        <v>670</v>
      </c>
      <c r="C24" s="54">
        <v>0.42986111111111108</v>
      </c>
      <c r="D24" s="19"/>
      <c r="E24" s="23">
        <v>30</v>
      </c>
      <c r="F24" s="20" t="s">
        <v>541</v>
      </c>
      <c r="G24" s="20">
        <v>870</v>
      </c>
      <c r="H24" s="101">
        <v>769</v>
      </c>
      <c r="I24" s="281" t="s">
        <v>802</v>
      </c>
      <c r="J24" s="20" t="s">
        <v>668</v>
      </c>
      <c r="K24" s="101">
        <v>4</v>
      </c>
      <c r="L24" s="101">
        <v>180</v>
      </c>
      <c r="M24" s="116">
        <v>7698.9647000000004</v>
      </c>
      <c r="N24" s="62"/>
      <c r="O24" s="20"/>
      <c r="P24" s="20"/>
      <c r="Q24" s="20"/>
      <c r="R24" s="20"/>
      <c r="S24" s="359">
        <v>348.63886000000002</v>
      </c>
      <c r="T24" s="359">
        <v>-0.84770000000000001</v>
      </c>
      <c r="U24" s="356">
        <v>110.6276</v>
      </c>
      <c r="V24" s="356">
        <v>28.180800000000001</v>
      </c>
      <c r="W24" s="358">
        <v>19.5481438897</v>
      </c>
      <c r="X24" s="356">
        <v>2.1080000000000001</v>
      </c>
      <c r="Y24" s="356">
        <v>0.33300000000000002</v>
      </c>
      <c r="Z24" s="356">
        <v>5.4</v>
      </c>
      <c r="AA24" s="356">
        <v>42.896999999999998</v>
      </c>
      <c r="AB24" s="355">
        <v>1885.4090000000001</v>
      </c>
      <c r="AC24" s="356">
        <v>7.7276300000000004</v>
      </c>
      <c r="AD24" s="356">
        <v>-4.9688100000000004</v>
      </c>
      <c r="AE24" s="356">
        <v>269.46863000000002</v>
      </c>
      <c r="AF24" s="356">
        <v>-0.69142000000000003</v>
      </c>
      <c r="AG24" s="354">
        <v>151650644.80000001</v>
      </c>
      <c r="AH24" s="357">
        <v>-0.67041550000000005</v>
      </c>
      <c r="AI24" s="354">
        <v>380146.38669000001</v>
      </c>
      <c r="AJ24" s="357">
        <v>-0.25748120000000002</v>
      </c>
      <c r="AK24" s="356">
        <v>81.691999999999993</v>
      </c>
      <c r="AL24" s="354" t="s">
        <v>227</v>
      </c>
      <c r="AM24" s="356">
        <v>98.165800000000004</v>
      </c>
    </row>
    <row r="25" spans="1:39">
      <c r="A25" s="20" t="s">
        <v>804</v>
      </c>
      <c r="B25" s="29" t="s">
        <v>484</v>
      </c>
      <c r="C25" s="54">
        <v>0.43124999999999997</v>
      </c>
      <c r="D25" s="19"/>
      <c r="E25" s="23">
        <v>30</v>
      </c>
      <c r="F25" s="23" t="s">
        <v>539</v>
      </c>
      <c r="G25" s="20">
        <v>1190</v>
      </c>
      <c r="H25" s="20">
        <v>1090</v>
      </c>
      <c r="I25" s="281" t="s">
        <v>803</v>
      </c>
      <c r="J25" s="20" t="s">
        <v>668</v>
      </c>
      <c r="K25" s="101">
        <v>4</v>
      </c>
      <c r="L25" s="101">
        <v>180</v>
      </c>
      <c r="M25" s="115">
        <v>5889.9508999999998</v>
      </c>
      <c r="N25" s="62"/>
      <c r="O25" s="20"/>
      <c r="P25" s="20"/>
      <c r="Q25" s="20"/>
      <c r="R25" s="20"/>
      <c r="S25" s="359">
        <v>348.65210999999999</v>
      </c>
      <c r="T25" s="359">
        <v>-0.84140999999999999</v>
      </c>
      <c r="U25" s="356">
        <v>110.9597</v>
      </c>
      <c r="V25" s="356">
        <v>28.5718</v>
      </c>
      <c r="W25" s="358">
        <v>19.581568484600002</v>
      </c>
      <c r="X25" s="356">
        <v>2.0819999999999999</v>
      </c>
      <c r="Y25" s="356">
        <v>0.32900000000000001</v>
      </c>
      <c r="Z25" s="356">
        <v>5.4</v>
      </c>
      <c r="AA25" s="356">
        <v>42.886000000000003</v>
      </c>
      <c r="AB25" s="355">
        <v>1885.5619999999999</v>
      </c>
      <c r="AC25" s="356">
        <v>7.7240500000000001</v>
      </c>
      <c r="AD25" s="356">
        <v>-4.9691999999999998</v>
      </c>
      <c r="AE25" s="356">
        <v>269.45164999999997</v>
      </c>
      <c r="AF25" s="356">
        <v>-0.69145000000000001</v>
      </c>
      <c r="AG25" s="354">
        <v>151650564.40000001</v>
      </c>
      <c r="AH25" s="357">
        <v>-0.67038500000000001</v>
      </c>
      <c r="AI25" s="354">
        <v>380115.60220999998</v>
      </c>
      <c r="AJ25" s="357">
        <v>-0.25563930000000001</v>
      </c>
      <c r="AK25" s="356">
        <v>81.678700000000006</v>
      </c>
      <c r="AL25" s="354" t="s">
        <v>227</v>
      </c>
      <c r="AM25" s="356">
        <v>98.179100000000005</v>
      </c>
    </row>
    <row r="26" spans="1:39">
      <c r="A26" s="59" t="s">
        <v>707</v>
      </c>
      <c r="B26" s="29" t="s">
        <v>485</v>
      </c>
      <c r="C26" s="54">
        <v>0.43333333333333335</v>
      </c>
      <c r="D26" s="54"/>
      <c r="E26" s="23">
        <v>300</v>
      </c>
      <c r="F26" s="23" t="s">
        <v>539</v>
      </c>
      <c r="G26" s="20">
        <v>1190</v>
      </c>
      <c r="H26" s="20">
        <v>1090</v>
      </c>
      <c r="I26" s="59" t="s">
        <v>545</v>
      </c>
      <c r="J26" s="20" t="s">
        <v>668</v>
      </c>
      <c r="K26" s="101">
        <v>4</v>
      </c>
      <c r="L26" s="101">
        <v>180</v>
      </c>
      <c r="M26" s="115">
        <v>5889.9508999999998</v>
      </c>
      <c r="N26" s="62"/>
      <c r="O26" s="20"/>
      <c r="P26" s="20"/>
      <c r="Q26" s="20"/>
      <c r="R26" s="20"/>
      <c r="S26" s="359">
        <v>348.69155000000001</v>
      </c>
      <c r="T26" s="359">
        <v>-0.82252000000000003</v>
      </c>
      <c r="U26" s="356">
        <v>111.9716</v>
      </c>
      <c r="V26" s="356">
        <v>29.739899999999999</v>
      </c>
      <c r="W26" s="358">
        <v>19.681842269600001</v>
      </c>
      <c r="X26" s="356">
        <v>2.008</v>
      </c>
      <c r="Y26" s="356">
        <v>0.318</v>
      </c>
      <c r="Z26" s="356">
        <v>5.41</v>
      </c>
      <c r="AA26" s="356">
        <v>42.851999999999997</v>
      </c>
      <c r="AB26" s="355">
        <v>1886.0129999999999</v>
      </c>
      <c r="AC26" s="356">
        <v>7.7130299999999998</v>
      </c>
      <c r="AD26" s="356">
        <v>-4.9705199999999996</v>
      </c>
      <c r="AE26" s="356">
        <v>269.40073999999998</v>
      </c>
      <c r="AF26" s="356">
        <v>-0.69157000000000002</v>
      </c>
      <c r="AG26" s="354">
        <v>151650323.09999999</v>
      </c>
      <c r="AH26" s="357">
        <v>-0.67029329999999998</v>
      </c>
      <c r="AI26" s="354">
        <v>380024.59402999998</v>
      </c>
      <c r="AJ26" s="357">
        <v>-0.24997659999999999</v>
      </c>
      <c r="AK26" s="356">
        <v>81.638999999999996</v>
      </c>
      <c r="AL26" s="354" t="s">
        <v>227</v>
      </c>
      <c r="AM26" s="356">
        <v>98.218800000000002</v>
      </c>
    </row>
    <row r="27" spans="1:39">
      <c r="A27" s="59" t="s">
        <v>707</v>
      </c>
      <c r="B27" s="29" t="s">
        <v>682</v>
      </c>
      <c r="C27" s="54">
        <v>0.4381944444444445</v>
      </c>
      <c r="D27" s="54"/>
      <c r="E27" s="23">
        <v>300</v>
      </c>
      <c r="F27" s="23" t="s">
        <v>539</v>
      </c>
      <c r="G27" s="20">
        <v>1190</v>
      </c>
      <c r="H27" s="20">
        <v>1090</v>
      </c>
      <c r="I27" s="59" t="s">
        <v>664</v>
      </c>
      <c r="J27" s="20" t="s">
        <v>668</v>
      </c>
      <c r="K27" s="101">
        <v>4</v>
      </c>
      <c r="L27" s="101">
        <v>180</v>
      </c>
      <c r="M27" s="115">
        <v>5889.9508999999998</v>
      </c>
      <c r="N27" s="62"/>
      <c r="O27" s="20"/>
      <c r="P27" s="20"/>
      <c r="Q27" s="20"/>
      <c r="R27" s="20"/>
      <c r="S27" s="359">
        <v>348.73703</v>
      </c>
      <c r="T27" s="359">
        <v>-0.80045999999999995</v>
      </c>
      <c r="U27" s="356">
        <v>113.1833</v>
      </c>
      <c r="V27" s="356">
        <v>31.092700000000001</v>
      </c>
      <c r="W27" s="358">
        <v>19.798828352000001</v>
      </c>
      <c r="X27" s="356">
        <v>1.93</v>
      </c>
      <c r="Y27" s="356">
        <v>0.30499999999999999</v>
      </c>
      <c r="Z27" s="356">
        <v>5.41</v>
      </c>
      <c r="AA27" s="356">
        <v>42.811999999999998</v>
      </c>
      <c r="AB27" s="355">
        <v>1886.527</v>
      </c>
      <c r="AC27" s="356">
        <v>7.6996799999999999</v>
      </c>
      <c r="AD27" s="356">
        <v>-4.9722799999999996</v>
      </c>
      <c r="AE27" s="356">
        <v>269.34134</v>
      </c>
      <c r="AF27" s="356">
        <v>-0.69169999999999998</v>
      </c>
      <c r="AG27" s="354">
        <v>151650041.59999999</v>
      </c>
      <c r="AH27" s="357">
        <v>-0.67018529999999998</v>
      </c>
      <c r="AI27" s="354">
        <v>379921.04547000001</v>
      </c>
      <c r="AJ27" s="357">
        <v>-0.2431141</v>
      </c>
      <c r="AK27" s="356">
        <v>81.593299999999999</v>
      </c>
      <c r="AL27" s="354" t="s">
        <v>227</v>
      </c>
      <c r="AM27" s="356">
        <v>98.264600000000002</v>
      </c>
    </row>
    <row r="28" spans="1:39">
      <c r="A28" s="29" t="s">
        <v>708</v>
      </c>
      <c r="B28" s="29" t="s">
        <v>683</v>
      </c>
      <c r="C28" s="54">
        <v>0.44305555555555554</v>
      </c>
      <c r="D28" s="19"/>
      <c r="E28" s="23">
        <v>300</v>
      </c>
      <c r="F28" s="23" t="s">
        <v>539</v>
      </c>
      <c r="G28" s="20">
        <v>1190</v>
      </c>
      <c r="H28" s="20">
        <v>1090</v>
      </c>
      <c r="I28" s="59" t="s">
        <v>545</v>
      </c>
      <c r="J28" s="20" t="s">
        <v>668</v>
      </c>
      <c r="K28" s="101">
        <v>4</v>
      </c>
      <c r="L28" s="101">
        <v>180</v>
      </c>
      <c r="M28" s="115">
        <v>5889.9508999999998</v>
      </c>
      <c r="N28" s="29"/>
      <c r="O28" s="20"/>
      <c r="P28" s="20"/>
      <c r="Q28" s="20"/>
      <c r="R28" s="20"/>
      <c r="S28" s="359">
        <v>348.78192000000001</v>
      </c>
      <c r="T28" s="359">
        <v>-0.77839000000000003</v>
      </c>
      <c r="U28" s="356">
        <v>114.4308</v>
      </c>
      <c r="V28" s="356">
        <v>32.433900000000001</v>
      </c>
      <c r="W28" s="358">
        <v>19.915814434400001</v>
      </c>
      <c r="X28" s="356">
        <v>1.859</v>
      </c>
      <c r="Y28" s="356">
        <v>0.29399999999999998</v>
      </c>
      <c r="Z28" s="356">
        <v>5.41</v>
      </c>
      <c r="AA28" s="356">
        <v>42.773000000000003</v>
      </c>
      <c r="AB28" s="355">
        <v>1887.027</v>
      </c>
      <c r="AC28" s="356">
        <v>7.68581</v>
      </c>
      <c r="AD28" s="356">
        <v>-4.9742899999999999</v>
      </c>
      <c r="AE28" s="356">
        <v>269.28192999999999</v>
      </c>
      <c r="AF28" s="356">
        <v>-0.69182999999999995</v>
      </c>
      <c r="AG28" s="354">
        <v>151649760.09999999</v>
      </c>
      <c r="AH28" s="357">
        <v>-0.67007629999999996</v>
      </c>
      <c r="AI28" s="354">
        <v>379820.43579000002</v>
      </c>
      <c r="AJ28" s="357">
        <v>-0.23598150000000001</v>
      </c>
      <c r="AK28" s="356">
        <v>81.548100000000005</v>
      </c>
      <c r="AL28" s="354" t="s">
        <v>227</v>
      </c>
      <c r="AM28" s="356">
        <v>98.309899999999999</v>
      </c>
    </row>
    <row r="29" spans="1:39">
      <c r="A29" s="29" t="s">
        <v>708</v>
      </c>
      <c r="B29" s="29" t="s">
        <v>684</v>
      </c>
      <c r="C29" s="54">
        <v>0.44791666666666669</v>
      </c>
      <c r="D29" s="19"/>
      <c r="E29" s="23">
        <v>300</v>
      </c>
      <c r="F29" s="23" t="s">
        <v>539</v>
      </c>
      <c r="G29" s="20">
        <v>1190</v>
      </c>
      <c r="H29" s="20">
        <v>1090</v>
      </c>
      <c r="I29" s="59" t="s">
        <v>664</v>
      </c>
      <c r="J29" s="20" t="s">
        <v>668</v>
      </c>
      <c r="K29" s="101">
        <v>4</v>
      </c>
      <c r="L29" s="101">
        <v>180</v>
      </c>
      <c r="M29" s="115">
        <v>5889.9508999999998</v>
      </c>
      <c r="N29" s="29"/>
      <c r="O29" s="20"/>
      <c r="P29" s="20"/>
      <c r="Q29" s="20"/>
      <c r="R29" s="20"/>
      <c r="S29" s="359">
        <v>348.82625000000002</v>
      </c>
      <c r="T29" s="359">
        <v>-0.75629000000000002</v>
      </c>
      <c r="U29" s="356">
        <v>115.71680000000001</v>
      </c>
      <c r="V29" s="356">
        <v>33.762500000000003</v>
      </c>
      <c r="W29" s="358">
        <v>20.032800516799998</v>
      </c>
      <c r="X29" s="356">
        <v>1.794</v>
      </c>
      <c r="Y29" s="356">
        <v>0.28399999999999997</v>
      </c>
      <c r="Z29" s="356">
        <v>5.41</v>
      </c>
      <c r="AA29" s="356">
        <v>42.734000000000002</v>
      </c>
      <c r="AB29" s="355">
        <v>1887.5119999999999</v>
      </c>
      <c r="AC29" s="356">
        <v>7.6714200000000003</v>
      </c>
      <c r="AD29" s="356">
        <v>-4.97654</v>
      </c>
      <c r="AE29" s="356">
        <v>269.22253000000001</v>
      </c>
      <c r="AF29" s="356">
        <v>-0.69196000000000002</v>
      </c>
      <c r="AG29" s="354">
        <v>151649478.69999999</v>
      </c>
      <c r="AH29" s="357">
        <v>-0.66996639999999996</v>
      </c>
      <c r="AI29" s="354">
        <v>379722.87709999998</v>
      </c>
      <c r="AJ29" s="357">
        <v>-0.22858510000000001</v>
      </c>
      <c r="AK29" s="356">
        <v>81.503399999999999</v>
      </c>
      <c r="AL29" s="354" t="s">
        <v>227</v>
      </c>
      <c r="AM29" s="356">
        <v>98.354699999999994</v>
      </c>
    </row>
    <row r="30" spans="1:39">
      <c r="A30" s="29" t="s">
        <v>708</v>
      </c>
      <c r="B30" s="29" t="s">
        <v>685</v>
      </c>
      <c r="C30" s="54">
        <v>0.45208333333333334</v>
      </c>
      <c r="D30" s="19"/>
      <c r="E30" s="23">
        <v>300</v>
      </c>
      <c r="F30" s="23" t="s">
        <v>539</v>
      </c>
      <c r="G30" s="20">
        <v>1190</v>
      </c>
      <c r="H30" s="20">
        <v>1090</v>
      </c>
      <c r="I30" s="281" t="s">
        <v>800</v>
      </c>
      <c r="J30" s="20" t="s">
        <v>668</v>
      </c>
      <c r="K30" s="101">
        <v>4</v>
      </c>
      <c r="L30" s="101">
        <v>180</v>
      </c>
      <c r="M30" s="115">
        <v>5889.9508999999998</v>
      </c>
      <c r="N30" s="29"/>
      <c r="O30" s="20"/>
      <c r="P30" s="20"/>
      <c r="Q30" s="20"/>
      <c r="R30" s="20"/>
      <c r="S30" s="359">
        <v>348.86381</v>
      </c>
      <c r="T30" s="359">
        <v>-0.73734999999999995</v>
      </c>
      <c r="U30" s="356">
        <v>116.8519</v>
      </c>
      <c r="V30" s="356">
        <v>34.8904</v>
      </c>
      <c r="W30" s="358">
        <v>20.133074301800001</v>
      </c>
      <c r="X30" s="356">
        <v>1.744</v>
      </c>
      <c r="Y30" s="356">
        <v>0.27600000000000002</v>
      </c>
      <c r="Z30" s="356">
        <v>5.41</v>
      </c>
      <c r="AA30" s="356">
        <v>42.701000000000001</v>
      </c>
      <c r="AB30" s="355">
        <v>1887.915</v>
      </c>
      <c r="AC30" s="356">
        <v>7.6586999999999996</v>
      </c>
      <c r="AD30" s="356">
        <v>-4.9786599999999996</v>
      </c>
      <c r="AE30" s="356">
        <v>269.17162000000002</v>
      </c>
      <c r="AF30" s="356">
        <v>-0.69206999999999996</v>
      </c>
      <c r="AG30" s="354">
        <v>151649237.5</v>
      </c>
      <c r="AH30" s="357">
        <v>-0.66987140000000001</v>
      </c>
      <c r="AI30" s="354">
        <v>379641.76678000001</v>
      </c>
      <c r="AJ30" s="357">
        <v>-0.22204019999999999</v>
      </c>
      <c r="AK30" s="356">
        <v>81.465400000000002</v>
      </c>
      <c r="AL30" s="354" t="s">
        <v>227</v>
      </c>
      <c r="AM30" s="356">
        <v>98.392700000000005</v>
      </c>
    </row>
    <row r="31" spans="1:39">
      <c r="A31" s="29" t="s">
        <v>708</v>
      </c>
      <c r="B31" s="29" t="s">
        <v>686</v>
      </c>
      <c r="C31" s="54">
        <v>0.45763888888888887</v>
      </c>
      <c r="D31" s="19"/>
      <c r="E31" s="23">
        <v>300</v>
      </c>
      <c r="F31" s="23" t="s">
        <v>539</v>
      </c>
      <c r="G31" s="20">
        <v>1190</v>
      </c>
      <c r="H31" s="20">
        <v>1090</v>
      </c>
      <c r="I31" s="59" t="s">
        <v>371</v>
      </c>
      <c r="J31" s="20" t="s">
        <v>668</v>
      </c>
      <c r="K31" s="101">
        <v>4</v>
      </c>
      <c r="L31" s="101">
        <v>180</v>
      </c>
      <c r="M31" s="115">
        <v>5889.9508999999998</v>
      </c>
      <c r="N31" s="29"/>
      <c r="O31" s="20"/>
      <c r="P31" s="20"/>
      <c r="Q31" s="20"/>
      <c r="R31" s="20"/>
      <c r="S31" s="359">
        <v>348.90096999999997</v>
      </c>
      <c r="T31" s="359">
        <v>-0.71838000000000002</v>
      </c>
      <c r="U31" s="356">
        <v>118.0192</v>
      </c>
      <c r="V31" s="356">
        <v>36.0075</v>
      </c>
      <c r="W31" s="358">
        <v>20.233348086700001</v>
      </c>
      <c r="X31" s="356">
        <v>1.6970000000000001</v>
      </c>
      <c r="Y31" s="356">
        <v>0.26800000000000002</v>
      </c>
      <c r="Z31" s="356">
        <v>5.41</v>
      </c>
      <c r="AA31" s="356">
        <v>42.668999999999997</v>
      </c>
      <c r="AB31" s="355">
        <v>1888.307</v>
      </c>
      <c r="AC31" s="356">
        <v>7.6456099999999996</v>
      </c>
      <c r="AD31" s="356">
        <v>-4.98095</v>
      </c>
      <c r="AE31" s="356">
        <v>269.1207</v>
      </c>
      <c r="AF31" s="356">
        <v>-0.69218000000000002</v>
      </c>
      <c r="AG31" s="354">
        <v>151648996.40000001</v>
      </c>
      <c r="AH31" s="357">
        <v>-0.66977569999999997</v>
      </c>
      <c r="AI31" s="354">
        <v>379563.04580999998</v>
      </c>
      <c r="AJ31" s="357">
        <v>-0.21531030000000001</v>
      </c>
      <c r="AK31" s="356">
        <v>81.427899999999994</v>
      </c>
      <c r="AL31" s="354" t="s">
        <v>227</v>
      </c>
      <c r="AM31" s="356">
        <v>98.430300000000003</v>
      </c>
    </row>
    <row r="32" spans="1:39">
      <c r="A32" s="29" t="s">
        <v>546</v>
      </c>
      <c r="B32" s="29" t="s">
        <v>430</v>
      </c>
      <c r="C32" s="54">
        <v>0.46527777777777773</v>
      </c>
      <c r="D32" s="19"/>
      <c r="E32" s="23">
        <v>300</v>
      </c>
      <c r="F32" s="23" t="s">
        <v>539</v>
      </c>
      <c r="G32" s="20">
        <v>1190</v>
      </c>
      <c r="H32" s="20">
        <v>1090</v>
      </c>
      <c r="I32" s="59" t="s">
        <v>243</v>
      </c>
      <c r="J32" s="20" t="s">
        <v>668</v>
      </c>
      <c r="K32" s="101">
        <v>4</v>
      </c>
      <c r="L32" s="101">
        <v>180</v>
      </c>
      <c r="M32" s="115">
        <v>5889.9508999999998</v>
      </c>
      <c r="N32" s="29"/>
      <c r="O32" s="20"/>
      <c r="P32" s="20"/>
      <c r="Q32" s="20"/>
      <c r="R32" s="20"/>
    </row>
    <row r="33" spans="1:39">
      <c r="A33" s="29" t="s">
        <v>707</v>
      </c>
      <c r="B33" s="29" t="s">
        <v>689</v>
      </c>
      <c r="C33" s="54">
        <v>0.47083333333333338</v>
      </c>
      <c r="D33" s="19"/>
      <c r="E33" s="23">
        <v>300</v>
      </c>
      <c r="F33" s="23" t="s">
        <v>539</v>
      </c>
      <c r="G33" s="20">
        <v>1190</v>
      </c>
      <c r="H33" s="20">
        <v>1090</v>
      </c>
      <c r="I33" s="59" t="s">
        <v>709</v>
      </c>
      <c r="J33" s="20" t="s">
        <v>668</v>
      </c>
      <c r="K33" s="101">
        <v>4</v>
      </c>
      <c r="L33" s="101">
        <v>180</v>
      </c>
      <c r="M33" s="115">
        <v>5889.9508999999998</v>
      </c>
      <c r="N33" s="29"/>
      <c r="O33" s="20"/>
      <c r="P33" s="20"/>
      <c r="Q33" s="20"/>
      <c r="R33" s="20"/>
      <c r="S33" s="359">
        <v>349.02805000000001</v>
      </c>
      <c r="T33" s="359">
        <v>-0.65192000000000005</v>
      </c>
      <c r="U33" s="356">
        <v>122.38639999999999</v>
      </c>
      <c r="V33" s="356">
        <v>39.820300000000003</v>
      </c>
      <c r="W33" s="358">
        <v>20.584306334000001</v>
      </c>
      <c r="X33" s="356">
        <v>1.5589999999999999</v>
      </c>
      <c r="Y33" s="356">
        <v>0.247</v>
      </c>
      <c r="Z33" s="356">
        <v>5.41</v>
      </c>
      <c r="AA33" s="356">
        <v>42.558</v>
      </c>
      <c r="AB33" s="355">
        <v>1889.58</v>
      </c>
      <c r="AC33" s="356">
        <v>7.5971200000000003</v>
      </c>
      <c r="AD33" s="356">
        <v>-4.9902199999999999</v>
      </c>
      <c r="AE33" s="356">
        <v>268.94249000000002</v>
      </c>
      <c r="AF33" s="356">
        <v>-0.69257999999999997</v>
      </c>
      <c r="AG33" s="354">
        <v>151648152.69999999</v>
      </c>
      <c r="AH33" s="357">
        <v>-0.66943520000000001</v>
      </c>
      <c r="AI33" s="354">
        <v>379307.27441000001</v>
      </c>
      <c r="AJ33" s="357">
        <v>-0.19036259999999999</v>
      </c>
      <c r="AK33" s="356">
        <v>81.299099999999996</v>
      </c>
      <c r="AL33" s="354" t="s">
        <v>227</v>
      </c>
      <c r="AM33" s="356">
        <v>98.559200000000004</v>
      </c>
    </row>
    <row r="34" spans="1:39">
      <c r="A34" s="29" t="s">
        <v>707</v>
      </c>
      <c r="B34" s="29" t="s">
        <v>690</v>
      </c>
      <c r="C34" s="54">
        <v>0.47569444444444442</v>
      </c>
      <c r="D34" s="19"/>
      <c r="E34" s="23">
        <v>300</v>
      </c>
      <c r="F34" s="23" t="s">
        <v>539</v>
      </c>
      <c r="G34" s="20">
        <v>1190</v>
      </c>
      <c r="H34" s="20">
        <v>1090</v>
      </c>
      <c r="I34" s="59" t="s">
        <v>710</v>
      </c>
      <c r="J34" s="20" t="s">
        <v>668</v>
      </c>
      <c r="K34" s="101">
        <v>4</v>
      </c>
      <c r="L34" s="101">
        <v>180</v>
      </c>
      <c r="M34" s="115">
        <v>5889.9508999999998</v>
      </c>
      <c r="N34" s="29"/>
      <c r="O34" s="20"/>
      <c r="P34" s="20"/>
      <c r="Q34" s="20"/>
      <c r="R34" s="20"/>
      <c r="S34" s="359">
        <v>349.06943000000001</v>
      </c>
      <c r="T34" s="359">
        <v>-0.62973999999999997</v>
      </c>
      <c r="U34" s="356">
        <v>123.9504</v>
      </c>
      <c r="V34" s="356">
        <v>41.052799999999998</v>
      </c>
      <c r="W34" s="358">
        <v>20.701292416299999</v>
      </c>
      <c r="X34" s="356">
        <v>1.52</v>
      </c>
      <c r="Y34" s="356">
        <v>0.24</v>
      </c>
      <c r="Z34" s="356">
        <v>5.41</v>
      </c>
      <c r="AA34" s="356">
        <v>42.521000000000001</v>
      </c>
      <c r="AB34" s="355">
        <v>1889.9690000000001</v>
      </c>
      <c r="AC34" s="356">
        <v>7.5800599999999996</v>
      </c>
      <c r="AD34" s="356">
        <v>-4.9937300000000002</v>
      </c>
      <c r="AE34" s="356">
        <v>268.88308999999998</v>
      </c>
      <c r="AF34" s="356">
        <v>-0.69271000000000005</v>
      </c>
      <c r="AG34" s="354">
        <v>151647871.59999999</v>
      </c>
      <c r="AH34" s="357">
        <v>-0.66931969999999996</v>
      </c>
      <c r="AI34" s="354">
        <v>379229.16444999998</v>
      </c>
      <c r="AJ34" s="357">
        <v>-0.1815889</v>
      </c>
      <c r="AK34" s="356">
        <v>81.257099999999994</v>
      </c>
      <c r="AL34" s="354" t="s">
        <v>227</v>
      </c>
      <c r="AM34" s="356">
        <v>98.601200000000006</v>
      </c>
    </row>
    <row r="35" spans="1:39">
      <c r="A35" s="29" t="s">
        <v>546</v>
      </c>
      <c r="B35" s="29" t="s">
        <v>566</v>
      </c>
      <c r="C35" s="54">
        <v>0.48125000000000001</v>
      </c>
      <c r="D35" s="19"/>
      <c r="E35" s="23">
        <v>300</v>
      </c>
      <c r="F35" s="23" t="s">
        <v>539</v>
      </c>
      <c r="G35" s="20">
        <v>1190</v>
      </c>
      <c r="H35" s="20">
        <v>1090</v>
      </c>
      <c r="I35" s="59" t="s">
        <v>243</v>
      </c>
      <c r="J35" s="20" t="s">
        <v>668</v>
      </c>
      <c r="K35" s="101">
        <v>4</v>
      </c>
      <c r="L35" s="101">
        <v>180</v>
      </c>
      <c r="M35" s="115">
        <v>5889.9508999999998</v>
      </c>
      <c r="N35" s="29"/>
      <c r="O35" s="20"/>
      <c r="P35" s="20"/>
      <c r="Q35" s="20"/>
      <c r="R35" s="20"/>
    </row>
    <row r="36" spans="1:39">
      <c r="A36" s="29" t="s">
        <v>546</v>
      </c>
      <c r="B36" s="29" t="s">
        <v>244</v>
      </c>
      <c r="C36" s="54">
        <v>0.48472222222222222</v>
      </c>
      <c r="D36" s="19"/>
      <c r="E36" s="23">
        <v>300</v>
      </c>
      <c r="F36" s="23" t="s">
        <v>539</v>
      </c>
      <c r="G36" s="20">
        <v>1190</v>
      </c>
      <c r="H36" s="20">
        <v>1090</v>
      </c>
      <c r="I36" s="59" t="s">
        <v>243</v>
      </c>
      <c r="J36" s="20" t="s">
        <v>668</v>
      </c>
      <c r="K36" s="101">
        <v>4</v>
      </c>
      <c r="L36" s="101">
        <v>180</v>
      </c>
      <c r="M36" s="115">
        <v>5889.9508999999998</v>
      </c>
      <c r="N36" s="29"/>
      <c r="O36" s="20"/>
      <c r="P36" s="20"/>
      <c r="Q36" s="20"/>
      <c r="R36" s="20"/>
    </row>
    <row r="37" spans="1:39" ht="24">
      <c r="A37" s="29" t="s">
        <v>856</v>
      </c>
      <c r="B37" s="29" t="s">
        <v>245</v>
      </c>
      <c r="C37" s="54">
        <v>0.4993055555555555</v>
      </c>
      <c r="D37" s="19"/>
      <c r="E37" s="23">
        <v>10</v>
      </c>
      <c r="F37" s="23" t="s">
        <v>539</v>
      </c>
      <c r="G37" s="20">
        <v>1190</v>
      </c>
      <c r="H37" s="20">
        <v>1090</v>
      </c>
      <c r="I37" s="59" t="s">
        <v>738</v>
      </c>
      <c r="J37" s="20" t="s">
        <v>631</v>
      </c>
      <c r="K37" s="38">
        <v>4</v>
      </c>
      <c r="L37" s="38">
        <v>180</v>
      </c>
      <c r="M37" s="115">
        <v>5889.9508999999998</v>
      </c>
      <c r="N37" s="29"/>
      <c r="O37" s="20">
        <v>252.4</v>
      </c>
      <c r="P37" s="20">
        <v>268.2</v>
      </c>
      <c r="Q37" s="20"/>
      <c r="R37" s="20"/>
    </row>
    <row r="38" spans="1:39" ht="24">
      <c r="A38" s="29" t="s">
        <v>475</v>
      </c>
      <c r="B38" s="29" t="s">
        <v>246</v>
      </c>
      <c r="C38" s="54">
        <v>0.50208333333333333</v>
      </c>
      <c r="D38" s="54"/>
      <c r="E38" s="23">
        <v>30</v>
      </c>
      <c r="F38" s="23" t="s">
        <v>539</v>
      </c>
      <c r="G38" s="20">
        <v>1190</v>
      </c>
      <c r="H38" s="20">
        <v>1090</v>
      </c>
      <c r="I38" s="21" t="s">
        <v>482</v>
      </c>
      <c r="J38" s="70" t="s">
        <v>631</v>
      </c>
      <c r="K38" s="38">
        <v>4</v>
      </c>
      <c r="L38" s="38">
        <v>180</v>
      </c>
      <c r="M38" s="116">
        <v>5891.451</v>
      </c>
      <c r="N38" s="29" t="s">
        <v>248</v>
      </c>
      <c r="O38" s="20">
        <v>252.4</v>
      </c>
      <c r="P38" s="20">
        <v>268.2</v>
      </c>
      <c r="Q38" s="20"/>
      <c r="R38" s="20"/>
    </row>
    <row r="39" spans="1:39" ht="24">
      <c r="A39" s="29" t="s">
        <v>475</v>
      </c>
      <c r="B39" s="29" t="s">
        <v>247</v>
      </c>
      <c r="C39" s="54">
        <v>0.50277777777777777</v>
      </c>
      <c r="D39" s="54"/>
      <c r="E39" s="23">
        <v>30</v>
      </c>
      <c r="F39" s="23" t="s">
        <v>539</v>
      </c>
      <c r="G39" s="20">
        <v>1190</v>
      </c>
      <c r="H39" s="20">
        <v>1090</v>
      </c>
      <c r="I39" s="59" t="s">
        <v>858</v>
      </c>
      <c r="J39" s="20" t="s">
        <v>631</v>
      </c>
      <c r="K39" s="101">
        <v>4</v>
      </c>
      <c r="L39" s="101">
        <v>180</v>
      </c>
      <c r="M39" s="116">
        <v>5891.451</v>
      </c>
      <c r="N39" s="29" t="s">
        <v>249</v>
      </c>
      <c r="O39" s="20">
        <v>252.4</v>
      </c>
      <c r="P39" s="20">
        <v>268.39999999999998</v>
      </c>
      <c r="Q39" s="20"/>
      <c r="R39" s="20"/>
    </row>
    <row r="40" spans="1:39" ht="24">
      <c r="A40" s="29" t="s">
        <v>475</v>
      </c>
      <c r="B40" s="29" t="s">
        <v>528</v>
      </c>
      <c r="C40" s="54">
        <v>0.50416666666666665</v>
      </c>
      <c r="D40" s="54"/>
      <c r="E40" s="23">
        <v>10</v>
      </c>
      <c r="F40" s="20" t="s">
        <v>540</v>
      </c>
      <c r="G40" s="20">
        <v>880</v>
      </c>
      <c r="H40" s="101">
        <v>855</v>
      </c>
      <c r="I40" s="21" t="s">
        <v>482</v>
      </c>
      <c r="J40" s="70" t="s">
        <v>631</v>
      </c>
      <c r="K40" s="38">
        <v>4</v>
      </c>
      <c r="L40" s="38">
        <v>180</v>
      </c>
      <c r="M40" s="86">
        <v>7647.38</v>
      </c>
      <c r="N40" s="29"/>
      <c r="O40" s="20">
        <v>253</v>
      </c>
      <c r="P40" s="20">
        <v>268.60000000000002</v>
      </c>
      <c r="Q40" s="20"/>
      <c r="R40" s="20"/>
    </row>
    <row r="41" spans="1:39" ht="24">
      <c r="A41" s="29" t="s">
        <v>744</v>
      </c>
      <c r="B41" s="29" t="s">
        <v>588</v>
      </c>
      <c r="C41" s="54"/>
      <c r="D41" s="54"/>
      <c r="E41" s="23"/>
      <c r="F41" s="23"/>
      <c r="G41" s="20"/>
      <c r="H41" s="20"/>
      <c r="I41" s="29" t="s">
        <v>373</v>
      </c>
      <c r="J41" s="38" t="s">
        <v>320</v>
      </c>
      <c r="K41" s="38">
        <v>4</v>
      </c>
      <c r="L41" s="38">
        <v>180</v>
      </c>
      <c r="M41" s="115">
        <v>9999</v>
      </c>
      <c r="N41" s="29"/>
      <c r="O41" s="20"/>
      <c r="P41" s="20"/>
      <c r="Q41" s="20"/>
      <c r="R41" s="20"/>
    </row>
    <row r="42" spans="1:39">
      <c r="A42" s="29"/>
      <c r="B42" s="29"/>
      <c r="C42" s="54"/>
      <c r="D42" s="54"/>
      <c r="E42" s="23"/>
      <c r="F42" s="23"/>
      <c r="G42" s="20"/>
      <c r="H42" s="20"/>
      <c r="I42" s="59"/>
      <c r="J42" s="20"/>
      <c r="K42" s="20"/>
      <c r="L42" s="20"/>
      <c r="M42" s="82"/>
      <c r="N42" s="29"/>
      <c r="O42" s="20"/>
      <c r="P42" s="20"/>
      <c r="Q42" s="20"/>
      <c r="R42" s="20"/>
    </row>
    <row r="43" spans="1:39">
      <c r="A43" s="29"/>
      <c r="B43" s="29"/>
      <c r="C43" s="54"/>
      <c r="D43" s="54"/>
      <c r="E43" s="23"/>
      <c r="F43" s="20"/>
      <c r="G43" s="20"/>
      <c r="H43" s="20"/>
      <c r="I43" s="59"/>
      <c r="J43" s="20"/>
      <c r="K43" s="20"/>
      <c r="L43" s="20"/>
      <c r="M43" s="82"/>
      <c r="N43" s="29"/>
      <c r="O43" s="20"/>
      <c r="P43" s="20"/>
      <c r="Q43" s="20"/>
      <c r="R43" s="20"/>
    </row>
    <row r="44" spans="1:39">
      <c r="A44" s="29"/>
      <c r="B44" s="29"/>
      <c r="C44" s="54"/>
      <c r="D44" s="54"/>
      <c r="E44" s="23"/>
      <c r="F44" s="20"/>
      <c r="G44" s="20"/>
      <c r="H44" s="20"/>
      <c r="I44" s="59"/>
      <c r="J44" s="20"/>
      <c r="K44" s="20"/>
      <c r="L44" s="20"/>
      <c r="M44" s="82"/>
      <c r="O44" s="20"/>
      <c r="P44" s="20"/>
      <c r="Q44" s="20"/>
      <c r="R44" s="20"/>
    </row>
    <row r="45" spans="1:39">
      <c r="A45" s="3" t="s">
        <v>633</v>
      </c>
      <c r="B45" s="24" t="s">
        <v>634</v>
      </c>
      <c r="C45" s="25">
        <v>5888.5839999999998</v>
      </c>
      <c r="D45" s="58"/>
      <c r="E45" s="26"/>
      <c r="F45" s="26" t="s">
        <v>635</v>
      </c>
      <c r="G45" s="88" t="s">
        <v>636</v>
      </c>
      <c r="H45" s="88" t="s">
        <v>637</v>
      </c>
      <c r="I45" s="26" t="s">
        <v>639</v>
      </c>
      <c r="J45" s="88" t="s">
        <v>640</v>
      </c>
      <c r="K45" s="88" t="s">
        <v>641</v>
      </c>
      <c r="M45" s="82"/>
      <c r="N45" s="29"/>
    </row>
    <row r="46" spans="1:39">
      <c r="A46" s="2"/>
      <c r="B46" s="24" t="s">
        <v>638</v>
      </c>
      <c r="C46" s="25">
        <v>5889.9508999999998</v>
      </c>
      <c r="D46" s="58"/>
      <c r="E46" s="26"/>
      <c r="F46" s="26" t="s">
        <v>277</v>
      </c>
      <c r="G46" s="88" t="s">
        <v>279</v>
      </c>
      <c r="H46" s="88" t="s">
        <v>280</v>
      </c>
      <c r="I46" s="26" t="s">
        <v>646</v>
      </c>
      <c r="J46" s="88" t="s">
        <v>647</v>
      </c>
      <c r="K46" s="88" t="s">
        <v>454</v>
      </c>
      <c r="M46" s="82"/>
      <c r="N46" s="29"/>
    </row>
    <row r="47" spans="1:39">
      <c r="A47" s="2"/>
      <c r="B47" s="24" t="s">
        <v>321</v>
      </c>
      <c r="C47" s="25">
        <v>5891.451</v>
      </c>
      <c r="D47" s="58"/>
      <c r="E47" s="26"/>
      <c r="F47" s="88" t="s">
        <v>472</v>
      </c>
      <c r="G47" s="88" t="s">
        <v>474</v>
      </c>
      <c r="H47" s="88" t="s">
        <v>473</v>
      </c>
      <c r="I47" s="26" t="s">
        <v>275</v>
      </c>
      <c r="J47" s="88" t="s">
        <v>455</v>
      </c>
      <c r="K47" s="88" t="s">
        <v>456</v>
      </c>
      <c r="M47" s="82"/>
      <c r="N47" s="29"/>
    </row>
    <row r="48" spans="1:39">
      <c r="A48" s="2"/>
      <c r="B48" s="24" t="s">
        <v>322</v>
      </c>
      <c r="C48" s="114">
        <v>7647.38</v>
      </c>
      <c r="D48" s="58"/>
      <c r="E48" s="26"/>
      <c r="F48" s="26" t="s">
        <v>643</v>
      </c>
      <c r="G48" s="88" t="s">
        <v>644</v>
      </c>
      <c r="H48" s="88" t="s">
        <v>645</v>
      </c>
      <c r="I48" s="26" t="s">
        <v>324</v>
      </c>
      <c r="J48" s="88" t="s">
        <v>452</v>
      </c>
      <c r="K48" s="88" t="s">
        <v>453</v>
      </c>
      <c r="M48" s="82"/>
      <c r="N48" s="29"/>
    </row>
    <row r="49" spans="1:14">
      <c r="A49" s="2"/>
      <c r="B49" s="24" t="s">
        <v>323</v>
      </c>
      <c r="C49" s="25">
        <v>7698.9647000000004</v>
      </c>
      <c r="D49" s="58"/>
      <c r="E49" s="26"/>
      <c r="F49" s="26" t="s">
        <v>278</v>
      </c>
      <c r="G49" s="88" t="s">
        <v>281</v>
      </c>
      <c r="H49" s="88" t="s">
        <v>282</v>
      </c>
      <c r="I49" s="26" t="s">
        <v>284</v>
      </c>
      <c r="J49" s="88" t="s">
        <v>285</v>
      </c>
      <c r="K49" s="88" t="s">
        <v>286</v>
      </c>
      <c r="M49" s="82"/>
      <c r="N49" s="29"/>
    </row>
    <row r="50" spans="1:14">
      <c r="A50" s="2"/>
      <c r="B50" s="27"/>
      <c r="C50" s="26"/>
      <c r="D50" s="58"/>
      <c r="E50" s="26"/>
      <c r="K50" s="113"/>
      <c r="M50" s="82"/>
      <c r="N50" s="29"/>
    </row>
    <row r="51" spans="1:14">
      <c r="A51" s="2"/>
      <c r="B51" s="24" t="s">
        <v>574</v>
      </c>
      <c r="C51" s="439" t="s">
        <v>649</v>
      </c>
      <c r="D51" s="439"/>
      <c r="E51" s="26" t="s">
        <v>287</v>
      </c>
      <c r="K51" s="113"/>
      <c r="M51" s="22"/>
      <c r="N51" s="29"/>
    </row>
    <row r="52" spans="1:14">
      <c r="A52" s="2"/>
      <c r="B52" s="24" t="s">
        <v>575</v>
      </c>
      <c r="C52" s="439" t="s">
        <v>650</v>
      </c>
      <c r="D52" s="439"/>
      <c r="E52" s="8"/>
      <c r="K52" s="113"/>
      <c r="N52" s="29"/>
    </row>
    <row r="53" spans="1:14">
      <c r="A53" s="2"/>
      <c r="B53" s="24" t="s">
        <v>576</v>
      </c>
      <c r="C53" s="439" t="s">
        <v>816</v>
      </c>
      <c r="D53" s="439"/>
      <c r="E53" s="8"/>
      <c r="K53" s="113"/>
    </row>
    <row r="54" spans="1:14">
      <c r="A54" s="2"/>
      <c r="B54" s="24" t="s">
        <v>577</v>
      </c>
      <c r="C54" s="439" t="s">
        <v>817</v>
      </c>
      <c r="D54" s="439"/>
      <c r="E54" s="8"/>
      <c r="F54" s="113"/>
      <c r="G54" s="20"/>
      <c r="H54" s="20"/>
      <c r="L54" t="s">
        <v>750</v>
      </c>
    </row>
    <row r="55" spans="1:14">
      <c r="A55" s="2"/>
      <c r="B55" s="2"/>
      <c r="C55" s="113"/>
      <c r="D55" s="44"/>
      <c r="E55" s="8"/>
      <c r="F55" s="113"/>
      <c r="G55" s="20"/>
      <c r="H55" s="20"/>
    </row>
    <row r="56" spans="1:14">
      <c r="A56" s="2"/>
      <c r="B56" s="3" t="s">
        <v>818</v>
      </c>
      <c r="C56" s="6" t="s">
        <v>819</v>
      </c>
      <c r="D56" s="49" t="s">
        <v>820</v>
      </c>
      <c r="E56" s="8"/>
      <c r="F56" s="113"/>
      <c r="G56" s="20"/>
      <c r="H56" s="20"/>
    </row>
    <row r="57" spans="1:14">
      <c r="A57" s="2"/>
      <c r="B57" s="3"/>
      <c r="C57" s="6" t="s">
        <v>821</v>
      </c>
      <c r="D57" s="49" t="s">
        <v>822</v>
      </c>
      <c r="E57" s="8"/>
      <c r="F57" s="113"/>
      <c r="G57" s="20"/>
      <c r="H57" s="20"/>
    </row>
    <row r="58" spans="1:14">
      <c r="A58" s="2"/>
      <c r="B58" s="2"/>
      <c r="C58" s="113"/>
      <c r="D58" s="44"/>
      <c r="E58" s="8"/>
      <c r="F58" s="113"/>
      <c r="G58" s="129" t="s">
        <v>376</v>
      </c>
      <c r="H58" s="129" t="s">
        <v>377</v>
      </c>
      <c r="I58" s="128" t="s">
        <v>378</v>
      </c>
      <c r="J58" s="5" t="s">
        <v>379</v>
      </c>
      <c r="K58" s="5"/>
    </row>
    <row r="59" spans="1:14">
      <c r="A59" s="2"/>
      <c r="B59" s="3" t="s">
        <v>676</v>
      </c>
      <c r="C59" s="6">
        <v>1</v>
      </c>
      <c r="D59" s="427" t="s">
        <v>677</v>
      </c>
      <c r="E59" s="427"/>
      <c r="F59" s="427"/>
      <c r="G59" s="130">
        <f>AVERAGE(O12,O13,O14,O37,O38,O39)</f>
        <v>252.4</v>
      </c>
      <c r="H59" s="130">
        <f>AVERAGE(P12,P13,P14,P37,P38,P39)</f>
        <v>268.33333333333331</v>
      </c>
      <c r="I59" s="131">
        <f>STDEV(O12,O13,O14,O37,O38,O39)</f>
        <v>6.32455531407842E-2</v>
      </c>
      <c r="J59" s="131">
        <f>STDEV(P12,P13,P14,P37,P38,P39)</f>
        <v>0.15055453050882447</v>
      </c>
      <c r="K59" s="131"/>
    </row>
    <row r="60" spans="1:14">
      <c r="A60" s="2"/>
      <c r="B60" s="28"/>
      <c r="C60" s="3"/>
      <c r="D60" s="435" t="s">
        <v>466</v>
      </c>
      <c r="E60" s="436"/>
      <c r="F60" s="436"/>
      <c r="G60" s="130"/>
      <c r="H60" s="130"/>
      <c r="I60" s="131"/>
      <c r="J60" s="131"/>
      <c r="K60" s="131"/>
    </row>
    <row r="61" spans="1:14">
      <c r="A61" s="2"/>
      <c r="B61" s="2"/>
      <c r="C61" s="71">
        <v>2</v>
      </c>
      <c r="D61" s="427" t="s">
        <v>724</v>
      </c>
      <c r="E61" s="427"/>
      <c r="F61" s="427"/>
      <c r="G61" s="130"/>
      <c r="H61" s="130"/>
      <c r="I61" s="131"/>
      <c r="J61" s="131"/>
      <c r="K61" s="131"/>
    </row>
    <row r="62" spans="1:14">
      <c r="A62" s="2"/>
      <c r="B62" s="2"/>
      <c r="C62" s="3"/>
      <c r="D62" s="435" t="s">
        <v>725</v>
      </c>
      <c r="E62" s="436"/>
      <c r="F62" s="436"/>
      <c r="G62" s="130"/>
      <c r="H62" s="130"/>
      <c r="I62" s="131"/>
      <c r="J62" s="131"/>
      <c r="K62" s="131"/>
    </row>
    <row r="63" spans="1:14">
      <c r="A63" s="2"/>
      <c r="C63" s="6">
        <v>3</v>
      </c>
      <c r="D63" s="437" t="s">
        <v>535</v>
      </c>
      <c r="E63" s="437"/>
      <c r="F63" s="437"/>
      <c r="G63" s="130">
        <f>AVERAGE(O15,O40)</f>
        <v>252.95</v>
      </c>
      <c r="H63" s="130">
        <f>AVERAGE(P15,P40)</f>
        <v>268.89999999999998</v>
      </c>
      <c r="I63" s="131">
        <f>STDEV(O15,O40)</f>
        <v>7.0710678254479561E-2</v>
      </c>
      <c r="J63" s="131">
        <f>STDEV(P15,P40)</f>
        <v>0.42426406873799588</v>
      </c>
      <c r="K63" s="131"/>
    </row>
    <row r="64" spans="1:14">
      <c r="A64" s="2"/>
      <c r="C64" s="5"/>
      <c r="D64" s="434" t="s">
        <v>536</v>
      </c>
      <c r="E64" s="434"/>
      <c r="F64" s="434"/>
      <c r="G64" s="130"/>
      <c r="H64" s="130"/>
      <c r="I64" s="131"/>
      <c r="J64" s="131"/>
      <c r="K64" s="131"/>
    </row>
    <row r="65" spans="1:13">
      <c r="A65" s="2"/>
      <c r="C65" s="6">
        <v>4</v>
      </c>
      <c r="D65" s="437" t="s">
        <v>537</v>
      </c>
      <c r="E65" s="437"/>
      <c r="F65" s="437"/>
      <c r="G65" s="130">
        <v>252.9</v>
      </c>
      <c r="H65" s="130">
        <v>269.2</v>
      </c>
      <c r="I65" s="131">
        <v>0</v>
      </c>
      <c r="J65" s="131">
        <v>0</v>
      </c>
      <c r="K65" s="131"/>
    </row>
    <row r="66" spans="1:13">
      <c r="A66" s="2"/>
      <c r="D66" s="434" t="s">
        <v>538</v>
      </c>
      <c r="E66" s="434"/>
      <c r="F66" s="434"/>
      <c r="G66" s="20"/>
      <c r="H66" s="20"/>
    </row>
    <row r="67" spans="1:13">
      <c r="A67" s="99"/>
      <c r="B67" s="99"/>
      <c r="C67" s="99"/>
      <c r="D67" s="45"/>
    </row>
    <row r="68" spans="1:13">
      <c r="A68" s="99"/>
      <c r="B68" s="99"/>
      <c r="C68" s="99"/>
      <c r="D68" s="45"/>
    </row>
    <row r="69" spans="1:13">
      <c r="A69" s="99"/>
      <c r="B69" s="99"/>
      <c r="C69" s="99"/>
      <c r="D69" s="45"/>
    </row>
    <row r="70" spans="1:13">
      <c r="A70" s="99"/>
      <c r="B70" s="135" t="s">
        <v>318</v>
      </c>
      <c r="C70" s="135" t="s">
        <v>518</v>
      </c>
      <c r="D70" s="45"/>
      <c r="E70" t="s">
        <v>161</v>
      </c>
    </row>
    <row r="71" spans="1:13">
      <c r="A71" s="99"/>
      <c r="B71" s="135" t="s">
        <v>515</v>
      </c>
      <c r="C71" s="99">
        <v>97.2</v>
      </c>
      <c r="D71" s="45"/>
      <c r="E71" s="43">
        <v>0.34722222222222227</v>
      </c>
    </row>
    <row r="72" spans="1:13">
      <c r="A72" s="99"/>
      <c r="B72" s="135" t="s">
        <v>519</v>
      </c>
      <c r="C72" s="99">
        <v>97.2</v>
      </c>
      <c r="D72" s="45"/>
      <c r="E72" s="43">
        <v>0.50208333333333333</v>
      </c>
    </row>
    <row r="73" spans="1:13">
      <c r="A73" s="99"/>
      <c r="B73" s="99"/>
      <c r="C73" s="99"/>
      <c r="D73" s="45"/>
    </row>
    <row r="74" spans="1:13">
      <c r="A74" s="99"/>
      <c r="B74" s="99"/>
      <c r="C74" s="99"/>
      <c r="D74" s="45"/>
    </row>
    <row r="75" spans="1:13">
      <c r="A75" s="2"/>
      <c r="C75" s="99"/>
      <c r="D75" s="44"/>
      <c r="E75" s="99"/>
      <c r="F75" s="99"/>
      <c r="G75" s="99"/>
      <c r="H75" s="99"/>
      <c r="I75" s="21"/>
      <c r="J75" s="99"/>
      <c r="K75" s="99"/>
      <c r="L75" s="99"/>
      <c r="M75" s="45"/>
    </row>
    <row r="76" spans="1:13">
      <c r="A76" s="2"/>
      <c r="C76" s="44"/>
      <c r="D76" s="44"/>
      <c r="E76" s="99"/>
      <c r="F76" s="99"/>
      <c r="G76" s="99"/>
      <c r="H76" s="99"/>
      <c r="I76" s="21"/>
      <c r="J76" s="99"/>
      <c r="K76" s="99"/>
      <c r="L76" s="99"/>
      <c r="M76" s="45"/>
    </row>
    <row r="77" spans="1:13">
      <c r="A77" s="2"/>
      <c r="C77" s="99"/>
      <c r="D77" s="44"/>
      <c r="E77" s="99"/>
      <c r="F77" s="99"/>
      <c r="G77" s="99"/>
      <c r="H77" s="99"/>
      <c r="I77" s="21"/>
      <c r="J77" s="99"/>
      <c r="K77" s="99"/>
      <c r="L77" s="99"/>
      <c r="M77" s="45"/>
    </row>
    <row r="78" spans="1:13">
      <c r="I78" s="21"/>
      <c r="J78" s="99"/>
      <c r="K78" s="99"/>
      <c r="L78" s="99"/>
      <c r="M78" s="45"/>
    </row>
    <row r="79" spans="1:13">
      <c r="I79" s="21"/>
      <c r="J79" s="99"/>
      <c r="K79" s="99"/>
      <c r="L79" s="99"/>
      <c r="M79" s="45"/>
    </row>
    <row r="80" spans="1:13">
      <c r="I80" s="21"/>
      <c r="J80" s="99"/>
      <c r="K80" s="99"/>
      <c r="L80" s="99"/>
      <c r="M80" s="45"/>
    </row>
    <row r="81" spans="1:13">
      <c r="I81" s="21"/>
      <c r="J81" s="99"/>
      <c r="K81" s="99"/>
      <c r="L81" s="99"/>
      <c r="M81" s="45"/>
    </row>
    <row r="82" spans="1:13">
      <c r="I82" s="21"/>
      <c r="J82" s="99"/>
      <c r="K82" s="99"/>
      <c r="L82" s="99"/>
      <c r="M82" s="45"/>
    </row>
    <row r="83" spans="1:13">
      <c r="A83" s="2"/>
      <c r="C83" s="99"/>
      <c r="D83" s="44"/>
      <c r="E83" s="99"/>
      <c r="F83" s="99"/>
      <c r="G83" s="99"/>
      <c r="H83" s="99"/>
      <c r="I83" s="21"/>
      <c r="J83" s="99"/>
      <c r="K83" s="99"/>
      <c r="L83" s="99"/>
      <c r="M83" s="45"/>
    </row>
    <row r="84" spans="1:13">
      <c r="A84" s="2"/>
      <c r="C84" s="99"/>
      <c r="D84" s="44"/>
      <c r="E84" s="99"/>
      <c r="F84" s="99"/>
      <c r="G84" s="99"/>
      <c r="H84" s="99"/>
      <c r="I84" s="21"/>
      <c r="J84" s="99"/>
      <c r="K84" s="99"/>
      <c r="L84" s="99"/>
      <c r="M84" s="45"/>
    </row>
    <row r="85" spans="1:13">
      <c r="A85" s="2"/>
      <c r="C85" s="99"/>
      <c r="D85" s="44"/>
      <c r="E85" s="99"/>
      <c r="F85" s="99"/>
      <c r="G85" s="99"/>
      <c r="H85" s="99"/>
      <c r="I85" s="21"/>
      <c r="J85" s="99"/>
      <c r="K85" s="99"/>
      <c r="L85" s="99"/>
      <c r="M85" s="45"/>
    </row>
    <row r="86" spans="1:13">
      <c r="A86" s="2"/>
      <c r="C86" s="99"/>
      <c r="D86" s="44"/>
      <c r="E86" s="99"/>
      <c r="F86" s="99"/>
      <c r="G86" s="99"/>
      <c r="H86" s="99"/>
      <c r="I86" s="21"/>
      <c r="J86" s="99"/>
      <c r="K86" s="99"/>
      <c r="L86" s="99"/>
      <c r="M86" s="45"/>
    </row>
    <row r="87" spans="1:13">
      <c r="A87" s="2"/>
      <c r="C87" s="99"/>
      <c r="D87" s="44"/>
      <c r="E87" s="99"/>
      <c r="F87" s="99"/>
      <c r="G87" s="99"/>
      <c r="H87" s="99"/>
      <c r="I87" s="21"/>
      <c r="J87" s="99"/>
      <c r="K87" s="99"/>
      <c r="L87" s="99"/>
      <c r="M87" s="45"/>
    </row>
    <row r="88" spans="1:13">
      <c r="A88" s="2"/>
      <c r="C88" s="99"/>
      <c r="D88" s="44"/>
      <c r="E88" s="99"/>
      <c r="F88" s="99"/>
      <c r="G88" s="99"/>
      <c r="H88" s="99"/>
      <c r="I88" s="21"/>
      <c r="J88" s="99"/>
      <c r="K88" s="99"/>
      <c r="L88" s="99"/>
      <c r="M88" s="45"/>
    </row>
    <row r="89" spans="1:13">
      <c r="A89" s="2"/>
      <c r="C89" s="99"/>
      <c r="D89" s="44"/>
      <c r="E89" s="99"/>
      <c r="F89" s="99"/>
      <c r="G89" s="99"/>
      <c r="H89" s="99"/>
      <c r="I89" s="21"/>
      <c r="J89" s="99"/>
      <c r="K89" s="99"/>
      <c r="L89" s="99"/>
      <c r="M89" s="45"/>
    </row>
    <row r="90" spans="1:13">
      <c r="A90" s="2"/>
      <c r="C90" s="99"/>
      <c r="D90" s="44"/>
      <c r="E90" s="99"/>
      <c r="F90" s="99"/>
      <c r="G90" s="99"/>
      <c r="H90" s="99"/>
      <c r="I90" s="21"/>
      <c r="J90" s="99"/>
      <c r="K90" s="99"/>
      <c r="L90" s="99"/>
      <c r="M90" s="45"/>
    </row>
    <row r="91" spans="1:13">
      <c r="A91" s="2"/>
      <c r="C91" s="99"/>
      <c r="D91" s="44"/>
      <c r="E91" s="99"/>
      <c r="F91" s="99"/>
      <c r="G91" s="99"/>
      <c r="H91" s="99"/>
      <c r="I91" s="21"/>
      <c r="J91" s="99"/>
      <c r="K91" s="99"/>
      <c r="L91" s="99"/>
      <c r="M91" s="45"/>
    </row>
    <row r="92" spans="1:13">
      <c r="A92" s="2"/>
      <c r="C92" s="99"/>
      <c r="D92" s="44"/>
      <c r="E92" s="99"/>
      <c r="F92" s="99"/>
      <c r="G92" s="99"/>
      <c r="H92" s="99"/>
      <c r="I92" s="21"/>
      <c r="J92" s="99"/>
      <c r="K92" s="99"/>
      <c r="L92" s="99"/>
      <c r="M92" s="45"/>
    </row>
    <row r="93" spans="1:13">
      <c r="A93" s="2"/>
      <c r="C93" s="99"/>
      <c r="D93" s="44"/>
      <c r="E93" s="99"/>
      <c r="F93" s="99"/>
      <c r="G93" s="99"/>
      <c r="H93" s="99"/>
      <c r="I93" s="21"/>
      <c r="J93" s="99"/>
      <c r="K93" s="99"/>
      <c r="L93" s="99"/>
      <c r="M93" s="45"/>
    </row>
    <row r="94" spans="1:13">
      <c r="A94" s="2"/>
      <c r="C94" s="99"/>
      <c r="D94" s="44"/>
      <c r="E94" s="99"/>
      <c r="F94" s="99"/>
      <c r="G94" s="99"/>
      <c r="H94" s="99"/>
      <c r="I94" s="21"/>
      <c r="J94" s="99"/>
      <c r="K94" s="99"/>
      <c r="L94" s="99"/>
      <c r="M94" s="45"/>
    </row>
    <row r="95" spans="1:13">
      <c r="A95" s="2"/>
      <c r="C95" s="99"/>
      <c r="D95" s="44"/>
      <c r="E95" s="99"/>
      <c r="F95" s="99"/>
      <c r="G95" s="99"/>
      <c r="H95" s="99"/>
      <c r="I95" s="21"/>
      <c r="J95" s="99"/>
      <c r="K95" s="99"/>
      <c r="L95" s="99"/>
      <c r="M95" s="45"/>
    </row>
    <row r="96" spans="1:13">
      <c r="A96" s="2"/>
      <c r="C96" s="99"/>
      <c r="D96" s="44"/>
      <c r="E96" s="99"/>
      <c r="F96" s="99"/>
      <c r="G96" s="99"/>
      <c r="H96" s="99"/>
      <c r="I96" s="21"/>
      <c r="J96" s="99"/>
      <c r="K96" s="99"/>
      <c r="L96" s="99"/>
      <c r="M96" s="45"/>
    </row>
    <row r="97" spans="1:13">
      <c r="A97" s="2"/>
      <c r="C97" s="99"/>
      <c r="D97" s="44"/>
      <c r="E97" s="99"/>
      <c r="F97" s="99"/>
      <c r="G97" s="99"/>
      <c r="H97" s="99"/>
      <c r="I97" s="21"/>
      <c r="J97" s="99"/>
      <c r="K97" s="99"/>
      <c r="L97" s="99"/>
      <c r="M97" s="45"/>
    </row>
  </sheetData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51:D51"/>
    <mergeCell ref="C52:D52"/>
    <mergeCell ref="C53:D53"/>
    <mergeCell ref="D63:F63"/>
    <mergeCell ref="D64:F64"/>
    <mergeCell ref="D65:F65"/>
    <mergeCell ref="D66:F66"/>
    <mergeCell ref="C54:D54"/>
    <mergeCell ref="D59:F59"/>
    <mergeCell ref="D60:F60"/>
    <mergeCell ref="D61:F61"/>
    <mergeCell ref="D62:F62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A5" workbookViewId="0">
      <selection activeCell="P36" sqref="P36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29"/>
    </row>
    <row r="4" spans="1:39">
      <c r="A4" s="3" t="s">
        <v>250</v>
      </c>
      <c r="B4" s="3"/>
      <c r="C4" s="6"/>
      <c r="D4" s="49"/>
      <c r="E4" s="6"/>
      <c r="F4" s="428" t="s">
        <v>425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480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/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529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06"/>
      <c r="G8" s="106"/>
      <c r="H8" s="106"/>
      <c r="I8" s="50" t="s">
        <v>394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06"/>
      <c r="G9" s="106"/>
      <c r="H9" s="106"/>
      <c r="I9" s="50"/>
      <c r="J9" s="109"/>
      <c r="K9" s="109"/>
      <c r="L9" s="109"/>
      <c r="N9" s="29"/>
    </row>
    <row r="10" spans="1:39">
      <c r="A10" s="10"/>
      <c r="B10" s="10"/>
      <c r="C10" s="105" t="s">
        <v>790</v>
      </c>
      <c r="D10" s="51" t="s">
        <v>791</v>
      </c>
      <c r="E10" s="278" t="s">
        <v>16</v>
      </c>
      <c r="F10" s="105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24">
      <c r="A12" s="60" t="s">
        <v>435</v>
      </c>
      <c r="B12" s="61" t="s">
        <v>436</v>
      </c>
      <c r="C12" s="54">
        <v>0.14027777777777778</v>
      </c>
      <c r="D12" s="54"/>
      <c r="E12" s="108">
        <v>180</v>
      </c>
      <c r="F12" s="23" t="s">
        <v>539</v>
      </c>
      <c r="G12" s="108">
        <v>1190</v>
      </c>
      <c r="H12" s="108">
        <v>1090</v>
      </c>
      <c r="L12">
        <v>180</v>
      </c>
      <c r="M12" s="115">
        <v>5889.9508999999998</v>
      </c>
      <c r="N12" s="62" t="s">
        <v>481</v>
      </c>
      <c r="O12" s="108"/>
      <c r="P12" s="108"/>
      <c r="Q12" s="108"/>
      <c r="R12" s="108"/>
    </row>
    <row r="13" spans="1:39" ht="48">
      <c r="A13" s="64" t="s">
        <v>856</v>
      </c>
      <c r="B13" s="29" t="s">
        <v>437</v>
      </c>
      <c r="C13" s="54">
        <v>0.16874999999999998</v>
      </c>
      <c r="D13" s="54"/>
      <c r="E13" s="23">
        <v>10</v>
      </c>
      <c r="F13" s="23" t="s">
        <v>539</v>
      </c>
      <c r="G13" s="20">
        <v>1190</v>
      </c>
      <c r="H13" s="108">
        <v>1090</v>
      </c>
      <c r="I13" s="84" t="s">
        <v>459</v>
      </c>
      <c r="J13" s="121" t="s">
        <v>631</v>
      </c>
      <c r="K13" s="122">
        <v>4</v>
      </c>
      <c r="L13" s="122">
        <v>180</v>
      </c>
      <c r="M13" s="115">
        <v>5889.9508999999998</v>
      </c>
      <c r="N13" s="62"/>
      <c r="O13" s="20">
        <v>252.4</v>
      </c>
      <c r="P13" s="20">
        <v>268.2</v>
      </c>
      <c r="Q13" s="20"/>
      <c r="R13" s="20"/>
    </row>
    <row r="14" spans="1:39" ht="24">
      <c r="A14" s="64" t="s">
        <v>475</v>
      </c>
      <c r="B14" s="29" t="s">
        <v>462</v>
      </c>
      <c r="C14" s="54">
        <v>0.18124999999999999</v>
      </c>
      <c r="D14" s="54"/>
      <c r="E14" s="23">
        <v>30</v>
      </c>
      <c r="F14" s="23" t="s">
        <v>539</v>
      </c>
      <c r="G14" s="20">
        <v>1190</v>
      </c>
      <c r="H14" s="108">
        <v>984</v>
      </c>
      <c r="I14" s="21" t="s">
        <v>482</v>
      </c>
      <c r="J14" s="70" t="s">
        <v>631</v>
      </c>
      <c r="K14" s="38">
        <v>4</v>
      </c>
      <c r="L14" s="38">
        <v>180</v>
      </c>
      <c r="M14" s="116">
        <v>5891.451</v>
      </c>
      <c r="N14" s="62" t="s">
        <v>438</v>
      </c>
      <c r="O14" s="20">
        <v>252.2</v>
      </c>
      <c r="P14" s="20">
        <v>268.2</v>
      </c>
      <c r="Q14" s="20"/>
      <c r="R14" s="20"/>
    </row>
    <row r="15" spans="1:39" ht="24">
      <c r="A15" s="64" t="s">
        <v>475</v>
      </c>
      <c r="B15" s="61" t="s">
        <v>463</v>
      </c>
      <c r="C15" s="54">
        <v>0.18263888888888891</v>
      </c>
      <c r="D15" s="54"/>
      <c r="E15" s="23">
        <v>30</v>
      </c>
      <c r="F15" s="23" t="s">
        <v>539</v>
      </c>
      <c r="G15" s="20">
        <v>1070</v>
      </c>
      <c r="H15" s="108">
        <v>864</v>
      </c>
      <c r="I15" s="59" t="s">
        <v>858</v>
      </c>
      <c r="J15" s="20" t="s">
        <v>631</v>
      </c>
      <c r="K15" s="38">
        <v>4</v>
      </c>
      <c r="L15" s="38">
        <v>180</v>
      </c>
      <c r="M15" s="116">
        <v>5891.451</v>
      </c>
      <c r="N15" s="21" t="s">
        <v>482</v>
      </c>
      <c r="O15" s="20">
        <v>252.5</v>
      </c>
      <c r="P15" s="20">
        <v>268.3</v>
      </c>
      <c r="Q15" s="20"/>
      <c r="R15" s="20"/>
    </row>
    <row r="16" spans="1:39" ht="24">
      <c r="A16" s="29" t="s">
        <v>475</v>
      </c>
      <c r="B16" s="29" t="s">
        <v>439</v>
      </c>
      <c r="C16" s="54">
        <v>0.18888888888888888</v>
      </c>
      <c r="D16" s="54"/>
      <c r="E16" s="23">
        <v>10</v>
      </c>
      <c r="F16" s="20" t="s">
        <v>540</v>
      </c>
      <c r="G16" s="20">
        <v>880</v>
      </c>
      <c r="H16" s="108">
        <v>770</v>
      </c>
      <c r="I16" s="21" t="s">
        <v>482</v>
      </c>
      <c r="J16" s="70" t="s">
        <v>631</v>
      </c>
      <c r="K16" s="38">
        <v>4</v>
      </c>
      <c r="L16" s="38">
        <v>180</v>
      </c>
      <c r="M16" s="86">
        <v>7647.38</v>
      </c>
      <c r="N16" s="62"/>
      <c r="O16" s="20">
        <v>253.1</v>
      </c>
      <c r="P16" s="20">
        <v>268.8</v>
      </c>
      <c r="Q16" s="20"/>
      <c r="R16" s="20"/>
    </row>
    <row r="17" spans="1:39" ht="24">
      <c r="A17" s="29" t="s">
        <v>587</v>
      </c>
      <c r="B17" s="29" t="s">
        <v>602</v>
      </c>
      <c r="C17" s="54">
        <v>0.1986111111111111</v>
      </c>
      <c r="D17" s="54"/>
      <c r="E17" s="23">
        <v>10</v>
      </c>
      <c r="F17" s="20" t="s">
        <v>541</v>
      </c>
      <c r="G17" s="20">
        <v>870</v>
      </c>
      <c r="H17" s="108">
        <v>770</v>
      </c>
      <c r="I17" s="59" t="s">
        <v>738</v>
      </c>
      <c r="J17" s="70" t="s">
        <v>631</v>
      </c>
      <c r="K17" s="38">
        <v>4</v>
      </c>
      <c r="L17" s="38">
        <v>180</v>
      </c>
      <c r="M17" s="116">
        <v>7698.9647000000004</v>
      </c>
      <c r="N17" s="62"/>
      <c r="O17" s="20">
        <v>252.7</v>
      </c>
      <c r="P17" s="20">
        <v>269</v>
      </c>
      <c r="Q17" s="20"/>
      <c r="R17" s="20"/>
    </row>
    <row r="18" spans="1:39">
      <c r="A18" s="29" t="s">
        <v>603</v>
      </c>
      <c r="B18" s="29" t="s">
        <v>604</v>
      </c>
      <c r="C18" s="54">
        <v>0.21527777777777779</v>
      </c>
      <c r="D18" s="19"/>
      <c r="E18" s="23">
        <v>30</v>
      </c>
      <c r="F18" s="20" t="s">
        <v>374</v>
      </c>
      <c r="G18" s="20">
        <v>1250</v>
      </c>
      <c r="H18" s="122">
        <v>985</v>
      </c>
      <c r="I18" s="59"/>
      <c r="J18" s="107" t="s">
        <v>631</v>
      </c>
      <c r="K18" s="108">
        <v>4</v>
      </c>
      <c r="L18" s="108">
        <v>180</v>
      </c>
      <c r="M18" s="22"/>
      <c r="N18" s="62"/>
      <c r="O18" s="20"/>
      <c r="P18" s="20"/>
      <c r="Q18" s="20"/>
      <c r="R18" s="20"/>
    </row>
    <row r="19" spans="1:39" ht="24">
      <c r="A19" s="29" t="s">
        <v>590</v>
      </c>
      <c r="B19" s="29" t="s">
        <v>605</v>
      </c>
      <c r="C19" s="103">
        <v>0.23472222222222219</v>
      </c>
      <c r="D19" s="19"/>
      <c r="E19" s="23">
        <v>600</v>
      </c>
      <c r="F19" s="23" t="s">
        <v>539</v>
      </c>
      <c r="G19" s="108">
        <v>1190</v>
      </c>
      <c r="H19" s="108">
        <v>1090</v>
      </c>
      <c r="I19" s="29" t="s">
        <v>351</v>
      </c>
      <c r="J19" s="38" t="s">
        <v>631</v>
      </c>
      <c r="K19" s="38">
        <v>4</v>
      </c>
      <c r="L19" s="38">
        <v>180</v>
      </c>
      <c r="M19" s="115">
        <v>5889.9508999999998</v>
      </c>
      <c r="N19" s="62"/>
      <c r="O19" s="20"/>
      <c r="P19" s="20"/>
      <c r="Q19" s="20"/>
      <c r="R19" s="20"/>
    </row>
    <row r="20" spans="1:39" ht="24">
      <c r="A20" s="29" t="s">
        <v>590</v>
      </c>
      <c r="B20" s="29" t="s">
        <v>606</v>
      </c>
      <c r="C20" s="54">
        <v>0.29236111111111113</v>
      </c>
      <c r="D20" s="19"/>
      <c r="E20" s="23">
        <v>900</v>
      </c>
      <c r="F20" s="20" t="s">
        <v>374</v>
      </c>
      <c r="G20" s="20">
        <v>1250</v>
      </c>
      <c r="H20" s="122">
        <v>985</v>
      </c>
      <c r="I20" s="29" t="s">
        <v>351</v>
      </c>
      <c r="J20" s="107" t="s">
        <v>631</v>
      </c>
      <c r="K20" s="108">
        <v>4</v>
      </c>
      <c r="L20" s="108">
        <v>180</v>
      </c>
      <c r="M20" s="22"/>
      <c r="N20" s="62"/>
      <c r="O20" s="20"/>
      <c r="P20" s="20"/>
      <c r="Q20" s="20"/>
      <c r="R20" s="20"/>
    </row>
    <row r="21" spans="1:39" ht="24">
      <c r="A21" s="29" t="s">
        <v>590</v>
      </c>
      <c r="B21" s="29" t="s">
        <v>607</v>
      </c>
      <c r="C21" s="54">
        <v>0.29236111111111113</v>
      </c>
      <c r="D21" s="19"/>
      <c r="E21" s="23">
        <v>900</v>
      </c>
      <c r="F21" s="20" t="s">
        <v>541</v>
      </c>
      <c r="G21" s="20">
        <v>870</v>
      </c>
      <c r="H21" s="108">
        <v>770</v>
      </c>
      <c r="I21" s="29" t="s">
        <v>351</v>
      </c>
      <c r="J21" s="20" t="s">
        <v>631</v>
      </c>
      <c r="K21" s="108">
        <v>4</v>
      </c>
      <c r="L21" s="108">
        <v>180</v>
      </c>
      <c r="M21" s="116">
        <v>7698.9647000000004</v>
      </c>
      <c r="N21" s="62"/>
      <c r="O21" s="20"/>
      <c r="P21" s="20"/>
      <c r="Q21" s="20"/>
      <c r="R21" s="20"/>
      <c r="S21" s="144"/>
      <c r="T21" s="146"/>
      <c r="AG21" s="145"/>
      <c r="AH21" s="145"/>
      <c r="AI21" s="145"/>
      <c r="AJ21" s="145"/>
      <c r="AK21" s="145"/>
    </row>
    <row r="22" spans="1:39">
      <c r="A22" s="29" t="s">
        <v>804</v>
      </c>
      <c r="B22" s="29" t="s">
        <v>465</v>
      </c>
      <c r="C22" s="54">
        <v>0.39444444444444443</v>
      </c>
      <c r="D22" s="19"/>
      <c r="E22" s="23">
        <v>30</v>
      </c>
      <c r="F22" s="20" t="s">
        <v>541</v>
      </c>
      <c r="G22" s="20">
        <v>870</v>
      </c>
      <c r="H22" s="108">
        <v>770</v>
      </c>
      <c r="I22" s="281" t="s">
        <v>802</v>
      </c>
      <c r="J22" s="20" t="s">
        <v>668</v>
      </c>
      <c r="K22" s="108">
        <v>4</v>
      </c>
      <c r="L22" s="108">
        <v>180</v>
      </c>
      <c r="M22" s="116">
        <v>7698.9647000000004</v>
      </c>
      <c r="N22" s="62"/>
      <c r="O22" s="20"/>
      <c r="P22" s="20"/>
      <c r="Q22" s="20"/>
      <c r="R22" s="20"/>
      <c r="S22" s="365">
        <v>0.56366000000000005</v>
      </c>
      <c r="T22" s="365">
        <v>3.4796299999999998</v>
      </c>
      <c r="U22" s="362">
        <v>92.6477</v>
      </c>
      <c r="V22" s="362">
        <v>10.943</v>
      </c>
      <c r="W22" s="364">
        <v>18.761525098</v>
      </c>
      <c r="X22" s="362">
        <v>5.0990000000000002</v>
      </c>
      <c r="Y22" s="362">
        <v>0.80700000000000005</v>
      </c>
      <c r="Z22" s="362">
        <v>5.64</v>
      </c>
      <c r="AA22" s="362">
        <v>32.966999999999999</v>
      </c>
      <c r="AB22" s="361">
        <v>1853.018</v>
      </c>
      <c r="AC22" s="362">
        <v>7.7010199999999998</v>
      </c>
      <c r="AD22" s="362">
        <v>-4.0023200000000001</v>
      </c>
      <c r="AE22" s="362">
        <v>257.67844000000002</v>
      </c>
      <c r="AF22" s="362">
        <v>-0.71682999999999997</v>
      </c>
      <c r="AG22" s="360">
        <v>151596167.5</v>
      </c>
      <c r="AH22" s="363">
        <v>-0.63094850000000002</v>
      </c>
      <c r="AI22" s="360">
        <v>386791.28324000002</v>
      </c>
      <c r="AJ22" s="363">
        <v>-0.3217547</v>
      </c>
      <c r="AK22" s="362">
        <v>69.947699999999998</v>
      </c>
      <c r="AL22" s="360" t="s">
        <v>227</v>
      </c>
      <c r="AM22" s="362">
        <v>109.9149</v>
      </c>
    </row>
    <row r="23" spans="1:39">
      <c r="A23" s="29" t="s">
        <v>708</v>
      </c>
      <c r="B23" s="29" t="s">
        <v>544</v>
      </c>
      <c r="C23" s="54">
        <v>0.39652777777777781</v>
      </c>
      <c r="D23" s="19"/>
      <c r="E23" s="23">
        <v>300</v>
      </c>
      <c r="F23" s="20" t="s">
        <v>541</v>
      </c>
      <c r="G23" s="20">
        <v>870</v>
      </c>
      <c r="H23" s="108">
        <v>770</v>
      </c>
      <c r="I23" s="59" t="s">
        <v>545</v>
      </c>
      <c r="J23" s="20" t="s">
        <v>668</v>
      </c>
      <c r="K23" s="108">
        <v>4</v>
      </c>
      <c r="L23" s="108">
        <v>180</v>
      </c>
      <c r="M23" s="116">
        <v>7698.9647000000004</v>
      </c>
      <c r="N23" s="62"/>
      <c r="O23" s="20"/>
      <c r="P23" s="20"/>
      <c r="Q23" s="20"/>
      <c r="R23" s="20"/>
      <c r="S23" s="365">
        <v>0.61016000000000004</v>
      </c>
      <c r="T23" s="365">
        <v>3.4990999999999999</v>
      </c>
      <c r="U23" s="362">
        <v>93.415800000000004</v>
      </c>
      <c r="V23" s="362">
        <v>12.1883</v>
      </c>
      <c r="W23" s="364">
        <v>18.861798883100001</v>
      </c>
      <c r="X23" s="362">
        <v>4.6139999999999999</v>
      </c>
      <c r="Y23" s="362">
        <v>0.73</v>
      </c>
      <c r="Z23" s="362">
        <v>5.64</v>
      </c>
      <c r="AA23" s="362">
        <v>32.929000000000002</v>
      </c>
      <c r="AB23" s="361">
        <v>1853.5719999999999</v>
      </c>
      <c r="AC23" s="362">
        <v>7.6965399999999997</v>
      </c>
      <c r="AD23" s="362">
        <v>-4.0007099999999998</v>
      </c>
      <c r="AE23" s="362">
        <v>257.6275</v>
      </c>
      <c r="AF23" s="362">
        <v>-0.71694000000000002</v>
      </c>
      <c r="AG23" s="360">
        <v>151595940.40000001</v>
      </c>
      <c r="AH23" s="363">
        <v>-0.63070179999999998</v>
      </c>
      <c r="AI23" s="360">
        <v>386675.79858</v>
      </c>
      <c r="AJ23" s="363">
        <v>-0.3198453</v>
      </c>
      <c r="AK23" s="362">
        <v>69.901399999999995</v>
      </c>
      <c r="AL23" s="360" t="s">
        <v>227</v>
      </c>
      <c r="AM23" s="362">
        <v>109.96120000000001</v>
      </c>
    </row>
    <row r="24" spans="1:39">
      <c r="A24" s="29" t="s">
        <v>708</v>
      </c>
      <c r="B24" s="29" t="s">
        <v>666</v>
      </c>
      <c r="C24" s="54">
        <v>0.40625</v>
      </c>
      <c r="D24" s="19"/>
      <c r="E24" s="23">
        <v>300</v>
      </c>
      <c r="F24" s="20" t="s">
        <v>541</v>
      </c>
      <c r="G24" s="20">
        <v>870</v>
      </c>
      <c r="H24" s="108">
        <v>770</v>
      </c>
      <c r="I24" s="59" t="s">
        <v>368</v>
      </c>
      <c r="J24" s="20" t="s">
        <v>668</v>
      </c>
      <c r="K24" s="108">
        <v>4</v>
      </c>
      <c r="L24" s="108">
        <v>180</v>
      </c>
      <c r="M24" s="116">
        <v>7698.9647000000004</v>
      </c>
      <c r="N24" s="62"/>
      <c r="O24" s="20"/>
      <c r="P24" s="20"/>
      <c r="Q24" s="20"/>
      <c r="R24" s="20"/>
      <c r="S24" s="365">
        <v>0.71665999999999996</v>
      </c>
      <c r="T24" s="365">
        <v>3.54453</v>
      </c>
      <c r="U24" s="362">
        <v>95.230599999999995</v>
      </c>
      <c r="V24" s="362">
        <v>15.0913</v>
      </c>
      <c r="W24" s="364">
        <v>19.095771048300001</v>
      </c>
      <c r="X24" s="362">
        <v>3.7770000000000001</v>
      </c>
      <c r="Y24" s="362">
        <v>0.59699999999999998</v>
      </c>
      <c r="Z24" s="362">
        <v>5.64</v>
      </c>
      <c r="AA24" s="362">
        <v>32.841999999999999</v>
      </c>
      <c r="AB24" s="361">
        <v>1854.85</v>
      </c>
      <c r="AC24" s="362">
        <v>7.6842899999999998</v>
      </c>
      <c r="AD24" s="362">
        <v>-3.99777</v>
      </c>
      <c r="AE24" s="362">
        <v>257.50862999999998</v>
      </c>
      <c r="AF24" s="362">
        <v>-0.71718999999999999</v>
      </c>
      <c r="AG24" s="360">
        <v>151595410.90000001</v>
      </c>
      <c r="AH24" s="363">
        <v>-0.63012389999999996</v>
      </c>
      <c r="AI24" s="360">
        <v>386409.32681</v>
      </c>
      <c r="AJ24" s="363">
        <v>-0.31445129999999999</v>
      </c>
      <c r="AK24" s="362">
        <v>69.795199999999994</v>
      </c>
      <c r="AL24" s="360" t="s">
        <v>227</v>
      </c>
      <c r="AM24" s="362">
        <v>110.0676</v>
      </c>
    </row>
    <row r="25" spans="1:39">
      <c r="A25" s="104" t="s">
        <v>707</v>
      </c>
      <c r="B25" s="29" t="s">
        <v>667</v>
      </c>
      <c r="C25" s="54">
        <v>0.41180555555555554</v>
      </c>
      <c r="D25" s="19"/>
      <c r="E25" s="23">
        <v>300</v>
      </c>
      <c r="F25" s="23" t="s">
        <v>539</v>
      </c>
      <c r="G25" s="20">
        <v>1190</v>
      </c>
      <c r="H25" s="20">
        <v>1090</v>
      </c>
      <c r="I25" s="59" t="s">
        <v>545</v>
      </c>
      <c r="J25" s="20" t="s">
        <v>668</v>
      </c>
      <c r="K25" s="108">
        <v>4</v>
      </c>
      <c r="L25" s="108">
        <v>180</v>
      </c>
      <c r="M25" s="115">
        <v>5889.9508999999998</v>
      </c>
      <c r="N25" s="62"/>
      <c r="O25" s="20"/>
      <c r="P25" s="20"/>
      <c r="Q25" s="20"/>
      <c r="R25" s="20"/>
      <c r="S25" s="365">
        <v>0.77627999999999997</v>
      </c>
      <c r="T25" s="365">
        <v>3.5705</v>
      </c>
      <c r="U25" s="362">
        <v>96.284999999999997</v>
      </c>
      <c r="V25" s="362">
        <v>16.747699999999998</v>
      </c>
      <c r="W25" s="364">
        <v>19.2294694285</v>
      </c>
      <c r="X25" s="362">
        <v>3.4239999999999999</v>
      </c>
      <c r="Y25" s="362">
        <v>0.54100000000000004</v>
      </c>
      <c r="Z25" s="362">
        <v>5.64</v>
      </c>
      <c r="AA25" s="362">
        <v>32.792999999999999</v>
      </c>
      <c r="AB25" s="361">
        <v>1855.5709999999999</v>
      </c>
      <c r="AC25" s="362">
        <v>7.6761699999999999</v>
      </c>
      <c r="AD25" s="362">
        <v>-3.99661</v>
      </c>
      <c r="AE25" s="362">
        <v>257.44069999999999</v>
      </c>
      <c r="AF25" s="362">
        <v>-0.71733000000000002</v>
      </c>
      <c r="AG25" s="360">
        <v>151595108.5</v>
      </c>
      <c r="AH25" s="363">
        <v>-0.62979220000000002</v>
      </c>
      <c r="AI25" s="360">
        <v>386259.26718000002</v>
      </c>
      <c r="AJ25" s="363">
        <v>-0.310784</v>
      </c>
      <c r="AK25" s="362">
        <v>69.735699999999994</v>
      </c>
      <c r="AL25" s="360" t="s">
        <v>227</v>
      </c>
      <c r="AM25" s="362">
        <v>110.1272</v>
      </c>
    </row>
    <row r="26" spans="1:39">
      <c r="A26" s="59" t="s">
        <v>708</v>
      </c>
      <c r="B26" s="29" t="s">
        <v>669</v>
      </c>
      <c r="C26" s="54">
        <v>0.41666666666666669</v>
      </c>
      <c r="D26" s="54"/>
      <c r="E26" s="23">
        <v>300</v>
      </c>
      <c r="F26" s="23" t="s">
        <v>539</v>
      </c>
      <c r="G26" s="20">
        <v>1190</v>
      </c>
      <c r="H26" s="20">
        <v>1090</v>
      </c>
      <c r="I26" s="59" t="s">
        <v>545</v>
      </c>
      <c r="J26" s="20" t="s">
        <v>668</v>
      </c>
      <c r="K26" s="108">
        <v>4</v>
      </c>
      <c r="L26" s="108">
        <v>180</v>
      </c>
      <c r="M26" s="115">
        <v>5889.9508999999998</v>
      </c>
      <c r="N26" s="62"/>
      <c r="O26" s="20"/>
      <c r="P26" s="20"/>
      <c r="Q26" s="20"/>
      <c r="R26" s="20"/>
      <c r="S26" s="365">
        <v>0.82772000000000001</v>
      </c>
      <c r="T26" s="365">
        <v>3.59321</v>
      </c>
      <c r="U26" s="362">
        <v>97.220100000000002</v>
      </c>
      <c r="V26" s="362">
        <v>18.1951</v>
      </c>
      <c r="W26" s="364">
        <v>19.3464555111</v>
      </c>
      <c r="X26" s="362">
        <v>3.1659999999999999</v>
      </c>
      <c r="Y26" s="362">
        <v>0.501</v>
      </c>
      <c r="Z26" s="362">
        <v>5.64</v>
      </c>
      <c r="AA26" s="362">
        <v>32.750999999999998</v>
      </c>
      <c r="AB26" s="361">
        <v>1856.194</v>
      </c>
      <c r="AC26" s="362">
        <v>7.6683899999999996</v>
      </c>
      <c r="AD26" s="362">
        <v>-3.9958900000000002</v>
      </c>
      <c r="AE26" s="362">
        <v>257.38126999999997</v>
      </c>
      <c r="AF26" s="362">
        <v>-0.71745000000000003</v>
      </c>
      <c r="AG26" s="360">
        <v>151594844</v>
      </c>
      <c r="AH26" s="363">
        <v>-0.62950099999999998</v>
      </c>
      <c r="AI26" s="360">
        <v>386129.48498000001</v>
      </c>
      <c r="AJ26" s="363">
        <v>-0.30722959999999999</v>
      </c>
      <c r="AK26" s="362">
        <v>69.684299999999993</v>
      </c>
      <c r="AL26" s="360" t="s">
        <v>227</v>
      </c>
      <c r="AM26" s="362">
        <v>110.17870000000001</v>
      </c>
    </row>
    <row r="27" spans="1:39">
      <c r="A27" s="59" t="s">
        <v>708</v>
      </c>
      <c r="B27" s="29" t="s">
        <v>670</v>
      </c>
      <c r="C27" s="54">
        <v>0.42152777777777778</v>
      </c>
      <c r="D27" s="54"/>
      <c r="E27" s="23">
        <v>300</v>
      </c>
      <c r="F27" s="23" t="s">
        <v>539</v>
      </c>
      <c r="G27" s="20">
        <v>1190</v>
      </c>
      <c r="H27" s="20">
        <v>1090</v>
      </c>
      <c r="I27" s="59" t="s">
        <v>368</v>
      </c>
      <c r="J27" s="20" t="s">
        <v>668</v>
      </c>
      <c r="K27" s="108">
        <v>4</v>
      </c>
      <c r="L27" s="108">
        <v>180</v>
      </c>
      <c r="M27" s="115">
        <v>5889.9508999999998</v>
      </c>
      <c r="N27" s="62"/>
      <c r="O27" s="20"/>
      <c r="P27" s="20"/>
      <c r="Q27" s="20"/>
      <c r="R27" s="20"/>
      <c r="S27" s="365">
        <v>0.87848000000000004</v>
      </c>
      <c r="T27" s="365">
        <v>3.61592</v>
      </c>
      <c r="U27" s="362">
        <v>98.168199999999999</v>
      </c>
      <c r="V27" s="362">
        <v>19.64</v>
      </c>
      <c r="W27" s="364">
        <v>19.463441593700001</v>
      </c>
      <c r="X27" s="362">
        <v>2.9470000000000001</v>
      </c>
      <c r="Y27" s="362">
        <v>0.46600000000000003</v>
      </c>
      <c r="Z27" s="362">
        <v>5.64</v>
      </c>
      <c r="AA27" s="362">
        <v>32.709000000000003</v>
      </c>
      <c r="AB27" s="361">
        <v>1856.8109999999999</v>
      </c>
      <c r="AC27" s="362">
        <v>7.6599899999999996</v>
      </c>
      <c r="AD27" s="362">
        <v>-3.9954499999999999</v>
      </c>
      <c r="AE27" s="362">
        <v>257.32182999999998</v>
      </c>
      <c r="AF27" s="362">
        <v>-0.71758</v>
      </c>
      <c r="AG27" s="360">
        <v>151594579.69999999</v>
      </c>
      <c r="AH27" s="363">
        <v>-0.62920889999999996</v>
      </c>
      <c r="AI27" s="360">
        <v>386001.26266000001</v>
      </c>
      <c r="AJ27" s="363">
        <v>-0.30335580000000001</v>
      </c>
      <c r="AK27" s="362">
        <v>69.633499999999998</v>
      </c>
      <c r="AL27" s="360" t="s">
        <v>227</v>
      </c>
      <c r="AM27" s="362">
        <v>110.2296</v>
      </c>
    </row>
    <row r="28" spans="1:39">
      <c r="A28" s="29" t="s">
        <v>707</v>
      </c>
      <c r="B28" s="29" t="s">
        <v>484</v>
      </c>
      <c r="C28" s="54">
        <v>0.42708333333333331</v>
      </c>
      <c r="D28" s="19"/>
      <c r="E28" s="23">
        <v>300</v>
      </c>
      <c r="F28" s="20" t="s">
        <v>541</v>
      </c>
      <c r="G28" s="20">
        <v>870</v>
      </c>
      <c r="H28" s="108">
        <v>770</v>
      </c>
      <c r="I28" s="59" t="s">
        <v>545</v>
      </c>
      <c r="J28" s="20" t="s">
        <v>668</v>
      </c>
      <c r="K28" s="108">
        <v>4</v>
      </c>
      <c r="L28" s="108">
        <v>180</v>
      </c>
      <c r="M28" s="116">
        <v>7698.9647000000004</v>
      </c>
      <c r="N28" s="29"/>
      <c r="O28" s="20"/>
      <c r="P28" s="20"/>
      <c r="Q28" s="20"/>
      <c r="R28" s="20"/>
      <c r="S28" s="365">
        <v>0.93567</v>
      </c>
      <c r="T28" s="365">
        <v>3.6418699999999999</v>
      </c>
      <c r="U28" s="362">
        <v>99.2697</v>
      </c>
      <c r="V28" s="362">
        <v>21.2879</v>
      </c>
      <c r="W28" s="364">
        <v>19.597139973899999</v>
      </c>
      <c r="X28" s="362">
        <v>2.7320000000000002</v>
      </c>
      <c r="Y28" s="362">
        <v>0.432</v>
      </c>
      <c r="Z28" s="362">
        <v>5.64</v>
      </c>
      <c r="AA28" s="362">
        <v>32.661999999999999</v>
      </c>
      <c r="AB28" s="361">
        <v>1857.5060000000001</v>
      </c>
      <c r="AC28" s="362">
        <v>7.6496399999999998</v>
      </c>
      <c r="AD28" s="362">
        <v>-3.9952800000000002</v>
      </c>
      <c r="AE28" s="362">
        <v>257.25391000000002</v>
      </c>
      <c r="AF28" s="362">
        <v>-0.71772000000000002</v>
      </c>
      <c r="AG28" s="360">
        <v>151594277.80000001</v>
      </c>
      <c r="AH28" s="363">
        <v>-0.62887409999999999</v>
      </c>
      <c r="AI28" s="360">
        <v>385856.80417000002</v>
      </c>
      <c r="AJ28" s="363">
        <v>-0.29854130000000001</v>
      </c>
      <c r="AK28" s="362">
        <v>69.5762</v>
      </c>
      <c r="AL28" s="360" t="s">
        <v>227</v>
      </c>
      <c r="AM28" s="362">
        <v>110.28700000000001</v>
      </c>
    </row>
    <row r="29" spans="1:39">
      <c r="A29" s="29" t="s">
        <v>804</v>
      </c>
      <c r="B29" s="29" t="s">
        <v>485</v>
      </c>
      <c r="C29" s="54">
        <v>0.43194444444444446</v>
      </c>
      <c r="D29" s="19"/>
      <c r="E29" s="23">
        <v>30</v>
      </c>
      <c r="F29" s="23" t="s">
        <v>539</v>
      </c>
      <c r="G29" s="20">
        <v>1190</v>
      </c>
      <c r="H29" s="20">
        <v>1090</v>
      </c>
      <c r="I29" s="281" t="s">
        <v>802</v>
      </c>
      <c r="J29" s="20" t="s">
        <v>631</v>
      </c>
      <c r="K29" s="108">
        <v>4</v>
      </c>
      <c r="L29" s="108">
        <v>180</v>
      </c>
      <c r="M29" s="115">
        <v>5889.9508999999998</v>
      </c>
      <c r="N29" s="29"/>
      <c r="O29" s="20"/>
      <c r="P29" s="20"/>
      <c r="Q29" s="20"/>
      <c r="R29" s="20"/>
      <c r="S29" s="365">
        <v>0.96394000000000002</v>
      </c>
      <c r="T29" s="365">
        <v>3.6548400000000001</v>
      </c>
      <c r="U29" s="362">
        <v>99.828400000000002</v>
      </c>
      <c r="V29" s="362">
        <v>22.110299999999999</v>
      </c>
      <c r="W29" s="364">
        <v>19.663989164</v>
      </c>
      <c r="X29" s="362">
        <v>2.637</v>
      </c>
      <c r="Y29" s="362">
        <v>0.41699999999999998</v>
      </c>
      <c r="Z29" s="362">
        <v>5.64</v>
      </c>
      <c r="AA29" s="362">
        <v>32.639000000000003</v>
      </c>
      <c r="AB29" s="361">
        <v>1857.85</v>
      </c>
      <c r="AC29" s="362">
        <v>7.6441800000000004</v>
      </c>
      <c r="AD29" s="362">
        <v>-3.99532</v>
      </c>
      <c r="AE29" s="362">
        <v>257.21994999999998</v>
      </c>
      <c r="AF29" s="362">
        <v>-0.71779000000000004</v>
      </c>
      <c r="AG29" s="360">
        <v>151594126.90000001</v>
      </c>
      <c r="AH29" s="363">
        <v>-0.62870630000000005</v>
      </c>
      <c r="AI29" s="360">
        <v>385785.46604000003</v>
      </c>
      <c r="AJ29" s="363">
        <v>-0.29598069999999999</v>
      </c>
      <c r="AK29" s="362">
        <v>69.547899999999998</v>
      </c>
      <c r="AL29" s="360" t="s">
        <v>227</v>
      </c>
      <c r="AM29" s="362">
        <v>110.3154</v>
      </c>
    </row>
    <row r="30" spans="1:39">
      <c r="A30" s="29" t="s">
        <v>475</v>
      </c>
      <c r="B30" s="29" t="s">
        <v>563</v>
      </c>
      <c r="C30" s="54">
        <v>0.43402777777777773</v>
      </c>
      <c r="D30" s="19"/>
      <c r="E30" s="23">
        <v>30</v>
      </c>
      <c r="F30" s="23" t="s">
        <v>539</v>
      </c>
      <c r="G30" s="20">
        <v>1070</v>
      </c>
      <c r="H30" s="20">
        <v>864</v>
      </c>
      <c r="I30" s="59" t="s">
        <v>514</v>
      </c>
      <c r="J30" s="70" t="s">
        <v>631</v>
      </c>
      <c r="K30" s="38">
        <v>4</v>
      </c>
      <c r="L30" s="38">
        <v>180</v>
      </c>
      <c r="M30" s="116">
        <v>5891.451</v>
      </c>
      <c r="N30" s="29"/>
      <c r="O30" s="20">
        <v>252.3</v>
      </c>
      <c r="P30" s="20">
        <v>268.5</v>
      </c>
      <c r="Q30" s="20"/>
      <c r="R30" s="20"/>
    </row>
    <row r="31" spans="1:39" ht="24">
      <c r="A31" s="29" t="s">
        <v>475</v>
      </c>
      <c r="B31" s="29" t="s">
        <v>564</v>
      </c>
      <c r="C31" s="54">
        <v>0.43541666666666662</v>
      </c>
      <c r="D31" s="19"/>
      <c r="E31" s="23">
        <v>10</v>
      </c>
      <c r="F31" s="20" t="s">
        <v>540</v>
      </c>
      <c r="G31" s="20">
        <v>880</v>
      </c>
      <c r="H31" s="136">
        <v>770</v>
      </c>
      <c r="I31" s="59"/>
      <c r="J31" s="20" t="s">
        <v>631</v>
      </c>
      <c r="K31" s="38">
        <v>4</v>
      </c>
      <c r="L31" s="38">
        <v>180</v>
      </c>
      <c r="M31" s="116">
        <v>5891.451</v>
      </c>
      <c r="N31" s="21" t="s">
        <v>482</v>
      </c>
      <c r="O31" s="20">
        <v>252.8</v>
      </c>
      <c r="P31" s="20">
        <v>268.89999999999998</v>
      </c>
      <c r="Q31" s="20"/>
      <c r="R31" s="20"/>
    </row>
    <row r="32" spans="1:39" ht="24">
      <c r="A32" s="29" t="s">
        <v>744</v>
      </c>
      <c r="B32" s="29" t="s">
        <v>588</v>
      </c>
      <c r="C32" s="54">
        <v>0.43611111111111112</v>
      </c>
      <c r="D32" s="19"/>
      <c r="E32" s="23"/>
      <c r="F32" s="23"/>
      <c r="G32" s="20"/>
      <c r="H32" s="20"/>
      <c r="I32" s="29" t="s">
        <v>373</v>
      </c>
      <c r="J32" s="38" t="s">
        <v>320</v>
      </c>
      <c r="K32" s="38">
        <v>4</v>
      </c>
      <c r="L32" s="38">
        <v>180</v>
      </c>
      <c r="M32" s="115">
        <v>9999</v>
      </c>
      <c r="N32" s="115"/>
      <c r="O32" s="20"/>
      <c r="P32" s="20"/>
      <c r="Q32" s="20"/>
      <c r="R32" s="20"/>
    </row>
    <row r="33" spans="1:18">
      <c r="A33" s="29"/>
      <c r="B33" s="29"/>
      <c r="C33" s="54"/>
      <c r="D33" s="19"/>
      <c r="E33" s="23"/>
      <c r="F33" s="23"/>
      <c r="G33" s="20"/>
      <c r="H33" s="20"/>
      <c r="I33" s="59"/>
      <c r="J33" s="20"/>
      <c r="K33" s="108"/>
      <c r="L33" s="108"/>
      <c r="M33" s="22"/>
      <c r="N33" s="29"/>
      <c r="O33" s="20"/>
      <c r="P33" s="20"/>
      <c r="Q33" s="20"/>
      <c r="R33" s="20"/>
    </row>
    <row r="34" spans="1:18">
      <c r="A34" s="29"/>
      <c r="B34" s="29"/>
      <c r="C34" s="54"/>
      <c r="D34" s="19"/>
      <c r="E34" s="23"/>
      <c r="F34" s="23"/>
      <c r="G34" s="20"/>
      <c r="H34" s="20"/>
      <c r="I34" s="59"/>
      <c r="J34" s="20"/>
      <c r="K34" s="108"/>
      <c r="L34" s="108"/>
      <c r="M34" s="22"/>
      <c r="N34" s="29"/>
      <c r="O34" s="20"/>
      <c r="P34" s="20"/>
      <c r="Q34" s="20"/>
      <c r="R34" s="20"/>
    </row>
    <row r="35" spans="1:18">
      <c r="A35" s="29"/>
      <c r="B35" s="29"/>
      <c r="C35" s="54"/>
      <c r="D35" s="19"/>
      <c r="E35" s="23"/>
      <c r="F35" s="23"/>
      <c r="G35" s="20"/>
      <c r="H35" s="20"/>
      <c r="I35" s="59"/>
      <c r="J35" s="20"/>
      <c r="K35" s="108"/>
      <c r="L35" s="108"/>
      <c r="M35" s="22"/>
      <c r="N35" s="29"/>
      <c r="O35" s="20"/>
      <c r="P35" s="20"/>
      <c r="Q35" s="20"/>
      <c r="R35" s="20"/>
    </row>
    <row r="36" spans="1:18">
      <c r="A36" s="29"/>
      <c r="B36" s="3" t="s">
        <v>633</v>
      </c>
      <c r="C36" s="24" t="s">
        <v>634</v>
      </c>
      <c r="D36" s="25">
        <v>5888.5839999999998</v>
      </c>
      <c r="E36" s="58"/>
      <c r="F36" s="26"/>
      <c r="G36" s="26" t="s">
        <v>635</v>
      </c>
      <c r="H36" s="88" t="s">
        <v>636</v>
      </c>
      <c r="I36" s="88" t="s">
        <v>637</v>
      </c>
      <c r="J36" s="26" t="s">
        <v>639</v>
      </c>
      <c r="K36" s="88" t="s">
        <v>640</v>
      </c>
      <c r="L36" s="88" t="s">
        <v>641</v>
      </c>
      <c r="N36" s="29"/>
      <c r="O36" s="20"/>
      <c r="P36" s="20"/>
      <c r="Q36" s="20"/>
      <c r="R36" s="20"/>
    </row>
    <row r="37" spans="1:18">
      <c r="A37" s="29"/>
      <c r="B37" s="2"/>
      <c r="C37" s="24" t="s">
        <v>638</v>
      </c>
      <c r="D37" s="25">
        <v>5889.9508999999998</v>
      </c>
      <c r="E37" s="58"/>
      <c r="F37" s="26"/>
      <c r="G37" s="26" t="s">
        <v>277</v>
      </c>
      <c r="H37" s="88" t="s">
        <v>279</v>
      </c>
      <c r="I37" s="88" t="s">
        <v>280</v>
      </c>
      <c r="J37" s="26" t="s">
        <v>646</v>
      </c>
      <c r="K37" s="88" t="s">
        <v>647</v>
      </c>
      <c r="L37" s="88" t="s">
        <v>454</v>
      </c>
      <c r="N37" s="29"/>
      <c r="O37" s="20"/>
      <c r="P37" s="20"/>
      <c r="Q37" s="20"/>
      <c r="R37" s="20"/>
    </row>
    <row r="38" spans="1:18">
      <c r="A38" s="29"/>
      <c r="B38" s="2"/>
      <c r="C38" s="24" t="s">
        <v>321</v>
      </c>
      <c r="D38" s="25">
        <v>5891.451</v>
      </c>
      <c r="E38" s="58"/>
      <c r="F38" s="26"/>
      <c r="G38" s="88" t="s">
        <v>472</v>
      </c>
      <c r="H38" s="88" t="s">
        <v>474</v>
      </c>
      <c r="I38" s="88" t="s">
        <v>473</v>
      </c>
      <c r="J38" s="26" t="s">
        <v>275</v>
      </c>
      <c r="K38" s="88" t="s">
        <v>455</v>
      </c>
      <c r="L38" s="88" t="s">
        <v>456</v>
      </c>
      <c r="N38" s="29"/>
      <c r="O38" s="20"/>
      <c r="P38" s="20"/>
      <c r="Q38" s="20"/>
      <c r="R38" s="20"/>
    </row>
    <row r="39" spans="1:18">
      <c r="A39" s="29"/>
      <c r="B39" s="2"/>
      <c r="C39" s="24" t="s">
        <v>322</v>
      </c>
      <c r="D39" s="114">
        <v>7647.38</v>
      </c>
      <c r="E39" s="58"/>
      <c r="F39" s="26"/>
      <c r="G39" s="26" t="s">
        <v>643</v>
      </c>
      <c r="H39" s="88" t="s">
        <v>644</v>
      </c>
      <c r="I39" s="88" t="s">
        <v>645</v>
      </c>
      <c r="J39" s="26" t="s">
        <v>324</v>
      </c>
      <c r="K39" s="88" t="s">
        <v>452</v>
      </c>
      <c r="L39" s="88" t="s">
        <v>453</v>
      </c>
      <c r="N39" s="29"/>
      <c r="O39" s="20"/>
      <c r="P39" s="20"/>
      <c r="Q39" s="20"/>
      <c r="R39" s="20"/>
    </row>
    <row r="40" spans="1:18">
      <c r="A40" s="29"/>
      <c r="B40" s="2"/>
      <c r="C40" s="24" t="s">
        <v>323</v>
      </c>
      <c r="D40" s="25">
        <v>7698.9647000000004</v>
      </c>
      <c r="E40" s="58"/>
      <c r="F40" s="26"/>
      <c r="G40" s="26" t="s">
        <v>278</v>
      </c>
      <c r="H40" s="88" t="s">
        <v>281</v>
      </c>
      <c r="I40" s="88" t="s">
        <v>282</v>
      </c>
      <c r="J40" s="26" t="s">
        <v>284</v>
      </c>
      <c r="K40" s="88" t="s">
        <v>285</v>
      </c>
      <c r="L40" s="88" t="s">
        <v>286</v>
      </c>
      <c r="N40" s="29"/>
      <c r="O40" s="20"/>
      <c r="P40" s="20"/>
      <c r="Q40" s="20"/>
      <c r="R40" s="20"/>
    </row>
    <row r="41" spans="1:18">
      <c r="A41" s="29"/>
      <c r="B41" s="2"/>
      <c r="C41" s="27"/>
      <c r="D41" s="26"/>
      <c r="E41" s="58"/>
      <c r="F41" s="26"/>
      <c r="L41" s="113"/>
      <c r="N41" s="29"/>
      <c r="O41" s="20"/>
      <c r="P41" s="20"/>
      <c r="Q41" s="20"/>
      <c r="R41" s="20"/>
    </row>
    <row r="42" spans="1:18">
      <c r="A42" s="29"/>
      <c r="B42" s="2"/>
      <c r="C42" s="24" t="s">
        <v>574</v>
      </c>
      <c r="D42" s="439" t="s">
        <v>649</v>
      </c>
      <c r="E42" s="439"/>
      <c r="F42" s="26" t="s">
        <v>287</v>
      </c>
      <c r="L42" s="113"/>
      <c r="N42" s="29"/>
      <c r="O42" s="20"/>
      <c r="P42" s="20"/>
      <c r="Q42" s="20"/>
      <c r="R42" s="20"/>
    </row>
    <row r="43" spans="1:18">
      <c r="A43" s="29"/>
      <c r="B43" s="2"/>
      <c r="C43" s="24" t="s">
        <v>575</v>
      </c>
      <c r="D43" s="439" t="s">
        <v>650</v>
      </c>
      <c r="E43" s="439"/>
      <c r="F43" s="8"/>
      <c r="L43" s="113"/>
    </row>
    <row r="44" spans="1:18">
      <c r="A44" s="29"/>
      <c r="B44" s="2"/>
      <c r="C44" s="24" t="s">
        <v>576</v>
      </c>
      <c r="D44" s="439" t="s">
        <v>816</v>
      </c>
      <c r="E44" s="439"/>
      <c r="F44" s="8"/>
      <c r="L44" s="113"/>
    </row>
    <row r="45" spans="1:18">
      <c r="A45" s="29"/>
      <c r="B45" s="2"/>
      <c r="C45" s="24" t="s">
        <v>577</v>
      </c>
      <c r="D45" s="439" t="s">
        <v>817</v>
      </c>
      <c r="E45" s="439"/>
      <c r="F45" s="8"/>
      <c r="G45" s="113"/>
      <c r="H45" s="20"/>
      <c r="I45" s="20"/>
      <c r="M45" t="s">
        <v>750</v>
      </c>
    </row>
    <row r="46" spans="1:18">
      <c r="A46" s="29"/>
      <c r="B46" s="2"/>
      <c r="C46" s="2"/>
      <c r="D46" s="113"/>
      <c r="E46" s="44"/>
      <c r="F46" s="8"/>
      <c r="G46" s="113"/>
      <c r="H46" s="20"/>
      <c r="I46" s="20"/>
    </row>
    <row r="47" spans="1:18">
      <c r="A47" s="29"/>
      <c r="B47" s="2"/>
      <c r="C47" s="3" t="s">
        <v>818</v>
      </c>
      <c r="D47" s="6" t="s">
        <v>819</v>
      </c>
      <c r="E47" s="49" t="s">
        <v>820</v>
      </c>
      <c r="F47" s="8"/>
      <c r="G47" s="113"/>
      <c r="H47" s="20"/>
      <c r="I47" s="20"/>
    </row>
    <row r="48" spans="1:18">
      <c r="A48" s="29"/>
      <c r="B48" s="2"/>
      <c r="C48" s="3"/>
      <c r="D48" s="6" t="s">
        <v>821</v>
      </c>
      <c r="E48" s="49" t="s">
        <v>822</v>
      </c>
      <c r="F48" s="8"/>
    </row>
    <row r="49" spans="1:11">
      <c r="A49" s="29"/>
      <c r="B49" s="2"/>
      <c r="C49" s="2"/>
      <c r="D49" s="113"/>
      <c r="E49" s="44"/>
      <c r="F49" s="8"/>
      <c r="G49" s="129" t="s">
        <v>376</v>
      </c>
      <c r="H49" s="129" t="s">
        <v>377</v>
      </c>
      <c r="I49" s="128" t="s">
        <v>378</v>
      </c>
      <c r="J49" s="5" t="s">
        <v>379</v>
      </c>
      <c r="K49" s="5"/>
    </row>
    <row r="50" spans="1:11">
      <c r="A50" s="29"/>
      <c r="B50" s="3" t="s">
        <v>676</v>
      </c>
      <c r="C50" s="128">
        <v>1</v>
      </c>
      <c r="D50" s="126" t="s">
        <v>677</v>
      </c>
      <c r="E50" s="126"/>
      <c r="F50" s="126"/>
      <c r="G50" s="130">
        <f>AVERAGE(O13,O14,O15,O30,O31)</f>
        <v>252.44</v>
      </c>
      <c r="H50" s="130">
        <f>AVERAGE(P13,P14,P15,P30,P31)</f>
        <v>268.41999999999996</v>
      </c>
      <c r="I50" s="131">
        <f>STDEV(O13,O14,O15,O30,O31)</f>
        <v>0.23021728866417393</v>
      </c>
      <c r="J50" s="131">
        <f>STDEV(P13,P14,P15,P30,P31)</f>
        <v>0.29495762407426313</v>
      </c>
    </row>
    <row r="51" spans="1:11">
      <c r="A51" s="29"/>
      <c r="B51" s="28"/>
      <c r="C51" s="3"/>
      <c r="D51" s="124" t="s">
        <v>466</v>
      </c>
      <c r="E51" s="125"/>
      <c r="F51" s="125"/>
      <c r="G51" s="130"/>
      <c r="H51" s="130"/>
      <c r="I51" s="131"/>
      <c r="J51" s="131"/>
    </row>
    <row r="52" spans="1:11">
      <c r="A52" s="29"/>
      <c r="B52" s="2"/>
      <c r="C52" s="71">
        <v>2</v>
      </c>
      <c r="D52" s="126" t="s">
        <v>724</v>
      </c>
      <c r="E52" s="126"/>
      <c r="F52" s="126"/>
      <c r="G52" s="131"/>
      <c r="H52" s="131"/>
      <c r="I52" s="131"/>
      <c r="J52" s="131"/>
    </row>
    <row r="53" spans="1:11">
      <c r="A53" s="29"/>
      <c r="B53" s="2"/>
      <c r="C53" s="3"/>
      <c r="D53" s="124" t="s">
        <v>725</v>
      </c>
      <c r="E53" s="125"/>
      <c r="F53" s="125"/>
      <c r="G53" s="131"/>
      <c r="H53" s="130"/>
      <c r="I53" s="130"/>
      <c r="J53" s="131"/>
    </row>
    <row r="54" spans="1:11">
      <c r="A54" s="29"/>
      <c r="C54" s="128">
        <v>3</v>
      </c>
      <c r="D54" s="127" t="s">
        <v>535</v>
      </c>
      <c r="E54" s="127"/>
      <c r="F54" s="127"/>
      <c r="G54" s="130">
        <v>253.1</v>
      </c>
      <c r="H54" s="130">
        <v>268.8</v>
      </c>
      <c r="I54" s="130">
        <v>0</v>
      </c>
      <c r="J54" s="130">
        <v>0</v>
      </c>
    </row>
    <row r="55" spans="1:11">
      <c r="C55" s="5"/>
      <c r="D55" s="123" t="s">
        <v>536</v>
      </c>
      <c r="E55" s="123"/>
      <c r="F55" s="123"/>
      <c r="G55" s="131"/>
      <c r="H55" s="130"/>
      <c r="I55" s="130"/>
      <c r="J55" s="131"/>
    </row>
    <row r="56" spans="1:11">
      <c r="C56" s="128">
        <v>4</v>
      </c>
      <c r="D56" s="127" t="s">
        <v>537</v>
      </c>
      <c r="E56" s="127"/>
      <c r="F56" s="127"/>
      <c r="G56" s="130">
        <v>252.7</v>
      </c>
      <c r="H56" s="130">
        <v>269</v>
      </c>
      <c r="I56" s="130">
        <v>0</v>
      </c>
      <c r="J56" s="130">
        <v>0</v>
      </c>
    </row>
    <row r="57" spans="1:11">
      <c r="D57" s="123" t="s">
        <v>538</v>
      </c>
      <c r="E57" s="123"/>
      <c r="F57" s="123"/>
      <c r="H57" s="20"/>
      <c r="I57" s="20"/>
    </row>
    <row r="58" spans="1:11">
      <c r="A58" s="3" t="s">
        <v>633</v>
      </c>
    </row>
    <row r="59" spans="1:11">
      <c r="A59" s="2"/>
      <c r="B59" s="29"/>
    </row>
    <row r="60" spans="1:11">
      <c r="A60" s="2"/>
      <c r="B60" s="29"/>
    </row>
    <row r="61" spans="1:11">
      <c r="A61" s="2"/>
      <c r="B61" s="29"/>
    </row>
    <row r="62" spans="1:11">
      <c r="A62" s="2"/>
      <c r="B62" s="29"/>
    </row>
    <row r="63" spans="1:11">
      <c r="A63" s="2"/>
      <c r="B63" s="29"/>
    </row>
    <row r="64" spans="1:11">
      <c r="A64" s="2"/>
      <c r="B64" s="29"/>
    </row>
    <row r="65" spans="1:2">
      <c r="A65" s="2"/>
      <c r="B65" s="29"/>
    </row>
    <row r="66" spans="1:2">
      <c r="A66" s="2"/>
    </row>
    <row r="67" spans="1:2">
      <c r="A67" s="2"/>
    </row>
    <row r="68" spans="1:2">
      <c r="A68" s="2"/>
    </row>
    <row r="69" spans="1:2">
      <c r="A69" s="2"/>
    </row>
    <row r="70" spans="1:2">
      <c r="A70" s="2"/>
    </row>
    <row r="71" spans="1:2">
      <c r="A71" s="2"/>
    </row>
    <row r="72" spans="1:2">
      <c r="A72" s="2"/>
    </row>
    <row r="73" spans="1:2">
      <c r="A73" s="2"/>
    </row>
    <row r="74" spans="1:2">
      <c r="A74" s="2"/>
    </row>
    <row r="75" spans="1:2">
      <c r="A75" s="2"/>
    </row>
    <row r="76" spans="1:2">
      <c r="A76" s="2"/>
    </row>
    <row r="77" spans="1:2">
      <c r="A77" s="2"/>
    </row>
    <row r="78" spans="1:2">
      <c r="A78" s="2"/>
    </row>
    <row r="79" spans="1:2">
      <c r="A79" s="2"/>
    </row>
    <row r="80" spans="1:2">
      <c r="A80" s="2"/>
    </row>
    <row r="86" spans="1:13">
      <c r="A86" s="2"/>
    </row>
    <row r="87" spans="1:13">
      <c r="A87" s="2"/>
      <c r="C87" s="106"/>
      <c r="D87" s="44"/>
      <c r="E87" s="106"/>
      <c r="F87" s="106"/>
      <c r="G87" s="106"/>
      <c r="H87" s="106"/>
      <c r="I87" s="21"/>
      <c r="J87" s="106"/>
      <c r="K87" s="106"/>
      <c r="L87" s="106"/>
      <c r="M87" s="45"/>
    </row>
    <row r="88" spans="1:13">
      <c r="A88" s="2"/>
      <c r="C88" s="106"/>
      <c r="D88" s="44"/>
      <c r="E88" s="106"/>
      <c r="F88" s="106"/>
      <c r="G88" s="106"/>
      <c r="H88" s="106"/>
      <c r="I88" s="21"/>
      <c r="J88" s="106"/>
      <c r="K88" s="106"/>
      <c r="L88" s="106"/>
      <c r="M88" s="45"/>
    </row>
    <row r="89" spans="1:13">
      <c r="A89" s="2"/>
      <c r="C89" s="106"/>
      <c r="D89" s="44"/>
      <c r="E89" s="106"/>
      <c r="F89" s="106"/>
      <c r="G89" s="106"/>
      <c r="H89" s="106"/>
      <c r="I89" s="21"/>
      <c r="J89" s="106"/>
      <c r="K89" s="106"/>
      <c r="L89" s="106"/>
      <c r="M89" s="45"/>
    </row>
    <row r="90" spans="1:13">
      <c r="A90" s="2"/>
      <c r="C90" s="106"/>
      <c r="D90" s="44"/>
      <c r="E90" s="106"/>
      <c r="F90" s="106"/>
      <c r="G90" s="106"/>
      <c r="H90" s="106"/>
      <c r="I90" s="21"/>
      <c r="J90" s="106"/>
      <c r="K90" s="106"/>
      <c r="L90" s="106"/>
      <c r="M90" s="45"/>
    </row>
    <row r="91" spans="1:13">
      <c r="A91" s="2"/>
      <c r="C91" s="106"/>
      <c r="D91" s="44"/>
      <c r="E91" s="106"/>
      <c r="F91" s="106"/>
      <c r="G91" s="106"/>
      <c r="H91" s="106"/>
      <c r="I91" s="21"/>
      <c r="J91" s="106"/>
      <c r="K91" s="106"/>
      <c r="L91" s="106"/>
      <c r="M91" s="45"/>
    </row>
    <row r="92" spans="1:13">
      <c r="A92" s="2"/>
      <c r="C92" s="106"/>
      <c r="D92" s="44"/>
      <c r="E92" s="106"/>
      <c r="F92" s="106"/>
      <c r="G92" s="106"/>
      <c r="H92" s="106"/>
      <c r="I92" s="21"/>
      <c r="J92" s="106"/>
      <c r="K92" s="106"/>
      <c r="L92" s="106"/>
      <c r="M92" s="45"/>
    </row>
    <row r="93" spans="1:13">
      <c r="A93" s="2"/>
      <c r="C93" s="106"/>
      <c r="D93" s="44"/>
      <c r="E93" s="106"/>
      <c r="F93" s="106"/>
      <c r="G93" s="106"/>
      <c r="H93" s="106"/>
      <c r="I93" s="21"/>
      <c r="J93" s="106"/>
      <c r="K93" s="106"/>
      <c r="L93" s="106"/>
      <c r="M93" s="45"/>
    </row>
    <row r="94" spans="1:13">
      <c r="A94" s="2"/>
      <c r="C94" s="106"/>
      <c r="D94" s="44"/>
      <c r="E94" s="106"/>
      <c r="F94" s="106"/>
      <c r="G94" s="106"/>
      <c r="H94" s="106"/>
      <c r="I94" s="21"/>
      <c r="J94" s="106"/>
      <c r="K94" s="106"/>
      <c r="L94" s="106"/>
      <c r="M94" s="45"/>
    </row>
    <row r="95" spans="1:13">
      <c r="A95" s="2"/>
      <c r="C95" s="106"/>
      <c r="D95" s="44"/>
      <c r="E95" s="106"/>
      <c r="F95" s="106"/>
      <c r="G95" s="106"/>
      <c r="H95" s="106"/>
      <c r="I95" s="21"/>
      <c r="J95" s="106"/>
      <c r="K95" s="106"/>
      <c r="L95" s="106"/>
      <c r="M95" s="45"/>
    </row>
    <row r="96" spans="1:13">
      <c r="A96" s="2"/>
      <c r="C96" s="106"/>
      <c r="D96" s="44"/>
      <c r="E96" s="106"/>
      <c r="F96" s="106"/>
      <c r="G96" s="106"/>
      <c r="H96" s="106"/>
      <c r="I96" s="21"/>
      <c r="J96" s="106"/>
      <c r="K96" s="106"/>
      <c r="L96" s="106"/>
      <c r="M96" s="45"/>
    </row>
    <row r="97" spans="1:13">
      <c r="A97" s="2"/>
      <c r="C97" s="106"/>
      <c r="D97" s="44"/>
      <c r="E97" s="106"/>
      <c r="F97" s="106"/>
      <c r="G97" s="106"/>
      <c r="H97" s="106"/>
      <c r="I97" s="21"/>
      <c r="J97" s="106"/>
      <c r="K97" s="106"/>
      <c r="L97" s="106"/>
      <c r="M97" s="45"/>
    </row>
    <row r="98" spans="1:13">
      <c r="A98" s="2"/>
      <c r="C98" s="106"/>
      <c r="D98" s="44"/>
      <c r="E98" s="106"/>
      <c r="F98" s="106"/>
      <c r="G98" s="106"/>
      <c r="H98" s="106"/>
      <c r="I98" s="21"/>
      <c r="J98" s="106"/>
      <c r="K98" s="106"/>
      <c r="L98" s="106"/>
      <c r="M98" s="45"/>
    </row>
    <row r="99" spans="1:13">
      <c r="A99" s="2"/>
      <c r="C99" s="106"/>
      <c r="D99" s="44"/>
      <c r="E99" s="106"/>
      <c r="F99" s="106"/>
      <c r="G99" s="106"/>
      <c r="H99" s="106"/>
      <c r="I99" s="21"/>
      <c r="J99" s="106"/>
      <c r="K99" s="106"/>
      <c r="L99" s="106"/>
      <c r="M99" s="45"/>
    </row>
    <row r="100" spans="1:13">
      <c r="A100" s="2"/>
      <c r="C100" s="106"/>
      <c r="D100" s="44"/>
      <c r="E100" s="106"/>
      <c r="F100" s="106"/>
      <c r="G100" s="106"/>
      <c r="H100" s="106"/>
      <c r="I100" s="21"/>
      <c r="J100" s="106"/>
      <c r="K100" s="106"/>
      <c r="L100" s="106"/>
      <c r="M100" s="45"/>
    </row>
  </sheetData>
  <sheetCalcPr fullCalcOnLoad="1"/>
  <mergeCells count="17">
    <mergeCell ref="AC10:AD10"/>
    <mergeCell ref="AE10:AF10"/>
    <mergeCell ref="F6:I6"/>
    <mergeCell ref="F7:I7"/>
    <mergeCell ref="G10:H10"/>
    <mergeCell ref="A1:H1"/>
    <mergeCell ref="A3:E3"/>
    <mergeCell ref="F3:I3"/>
    <mergeCell ref="F4:I4"/>
    <mergeCell ref="A5:E5"/>
    <mergeCell ref="F5:I5"/>
    <mergeCell ref="D45:E45"/>
    <mergeCell ref="O10:P10"/>
    <mergeCell ref="Q10:R10"/>
    <mergeCell ref="D42:E42"/>
    <mergeCell ref="D43:E43"/>
    <mergeCell ref="D44:E4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2"/>
  <sheetViews>
    <sheetView topLeftCell="O1" workbookViewId="0">
      <selection activeCell="AB21" sqref="AB21"/>
    </sheetView>
  </sheetViews>
  <sheetFormatPr baseColWidth="10" defaultColWidth="8.83203125" defaultRowHeight="12"/>
  <cols>
    <col min="1" max="1" width="20.6640625" customWidth="1" collapsed="1"/>
    <col min="2" max="2" width="11.6640625" style="59" customWidth="1" collapsed="1"/>
    <col min="3" max="4" width="10.6640625" style="164" customWidth="1" collapsed="1"/>
    <col min="5" max="5" width="6.6640625" style="8" customWidth="1" collapsed="1"/>
    <col min="6" max="6" width="15.6640625" style="164" customWidth="1" collapsed="1"/>
    <col min="7" max="8" width="7.6640625" style="164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9" customWidth="1" collapsed="1"/>
    <col min="15" max="18" width="9.6640625" customWidth="1" collapsed="1"/>
    <col min="19" max="19" width="9.33203125" customWidth="1" collapsed="1"/>
    <col min="20" max="20" width="9.33203125" style="173" customWidth="1" collapsed="1"/>
    <col min="21" max="21" width="9.33203125" style="146" customWidth="1" collapsed="1"/>
    <col min="22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J1" s="20"/>
      <c r="K1" s="20"/>
      <c r="L1" s="164"/>
      <c r="N1" s="83"/>
      <c r="O1" s="20"/>
      <c r="P1" s="20"/>
      <c r="Q1" s="191"/>
      <c r="R1" s="191"/>
      <c r="T1"/>
      <c r="U1"/>
    </row>
    <row r="2" spans="1:39" ht="13" customHeight="1">
      <c r="A2" s="47"/>
      <c r="B2" s="196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  <c r="T2"/>
      <c r="U2"/>
    </row>
    <row r="3" spans="1:39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J3" s="20"/>
      <c r="K3" s="446" t="s">
        <v>445</v>
      </c>
      <c r="L3" s="446"/>
      <c r="M3" s="446"/>
      <c r="N3" s="446"/>
      <c r="O3" s="20"/>
      <c r="P3" s="20"/>
      <c r="R3" s="192"/>
      <c r="T3"/>
      <c r="U3"/>
    </row>
    <row r="4" spans="1:39" ht="13" customHeight="1">
      <c r="A4" s="3" t="s">
        <v>444</v>
      </c>
      <c r="B4" s="46"/>
      <c r="C4" s="170"/>
      <c r="D4" s="49"/>
      <c r="E4" s="170"/>
      <c r="F4" s="428" t="s">
        <v>443</v>
      </c>
      <c r="G4" s="428"/>
      <c r="H4" s="428"/>
      <c r="I4" s="428"/>
      <c r="J4" s="20"/>
      <c r="K4" s="195" t="s">
        <v>442</v>
      </c>
      <c r="L4" s="194"/>
      <c r="M4" s="193"/>
      <c r="N4" s="193"/>
      <c r="O4" s="20"/>
      <c r="P4" s="20"/>
      <c r="R4" s="192"/>
      <c r="T4"/>
      <c r="U4"/>
    </row>
    <row r="5" spans="1:39" ht="13" customHeight="1">
      <c r="A5" s="430"/>
      <c r="B5" s="430"/>
      <c r="C5" s="430"/>
      <c r="D5" s="430"/>
      <c r="E5" s="430"/>
      <c r="F5" s="428" t="s">
        <v>441</v>
      </c>
      <c r="G5" s="428"/>
      <c r="H5" s="428"/>
      <c r="I5" s="428"/>
      <c r="J5" s="20"/>
      <c r="K5" s="195" t="s">
        <v>440</v>
      </c>
      <c r="L5" s="194"/>
      <c r="M5" s="193"/>
      <c r="N5" s="193"/>
      <c r="O5" s="20"/>
      <c r="P5" s="20"/>
      <c r="R5" s="192"/>
      <c r="T5"/>
      <c r="U5"/>
    </row>
    <row r="6" spans="1:39" ht="13" customHeight="1">
      <c r="A6" s="71" t="s">
        <v>574</v>
      </c>
      <c r="B6" s="50" t="s">
        <v>575</v>
      </c>
      <c r="C6" s="170" t="s">
        <v>576</v>
      </c>
      <c r="D6" s="49" t="s">
        <v>577</v>
      </c>
      <c r="E6" s="170"/>
      <c r="F6" s="431" t="s">
        <v>214</v>
      </c>
      <c r="G6" s="431"/>
      <c r="H6" s="431"/>
      <c r="I6" s="431"/>
      <c r="J6" s="20"/>
      <c r="K6" s="447" t="s">
        <v>213</v>
      </c>
      <c r="L6" s="447"/>
      <c r="M6" s="447"/>
      <c r="N6" s="447"/>
      <c r="O6" s="447"/>
      <c r="P6" s="447"/>
      <c r="Q6" s="192"/>
      <c r="R6" s="192"/>
      <c r="T6"/>
      <c r="U6"/>
    </row>
    <row r="7" spans="1:39" ht="13" customHeight="1">
      <c r="A7" s="71" t="s">
        <v>578</v>
      </c>
      <c r="B7" s="50" t="s">
        <v>782</v>
      </c>
      <c r="C7" s="170" t="s">
        <v>783</v>
      </c>
      <c r="D7" s="49" t="s">
        <v>784</v>
      </c>
      <c r="E7" s="170"/>
      <c r="F7" s="431" t="s">
        <v>212</v>
      </c>
      <c r="G7" s="431"/>
      <c r="H7" s="431"/>
      <c r="I7" s="431"/>
      <c r="J7" s="20"/>
      <c r="K7" s="447" t="s">
        <v>211</v>
      </c>
      <c r="L7" s="447"/>
      <c r="M7" s="447"/>
      <c r="N7" s="447"/>
      <c r="O7" s="447"/>
      <c r="P7" s="447"/>
      <c r="Q7" s="192"/>
      <c r="R7" s="192"/>
      <c r="T7"/>
      <c r="U7"/>
    </row>
    <row r="8" spans="1:39" ht="13" customHeight="1">
      <c r="A8" s="32" t="s">
        <v>786</v>
      </c>
      <c r="B8" s="46" t="s">
        <v>787</v>
      </c>
      <c r="C8" s="170" t="s">
        <v>788</v>
      </c>
      <c r="D8" s="177" t="s">
        <v>789</v>
      </c>
      <c r="E8" s="23"/>
      <c r="F8" s="428" t="s">
        <v>242</v>
      </c>
      <c r="G8" s="428"/>
      <c r="H8" s="428"/>
      <c r="I8" s="428"/>
      <c r="J8" s="170"/>
      <c r="K8" s="447"/>
      <c r="L8" s="447"/>
      <c r="M8" s="447"/>
      <c r="N8" s="447"/>
      <c r="O8" s="447"/>
      <c r="P8" s="447"/>
      <c r="Q8" s="191"/>
      <c r="R8" s="191"/>
      <c r="T8"/>
      <c r="U8"/>
    </row>
    <row r="9" spans="1:39" ht="13" customHeight="1">
      <c r="A9" s="32"/>
      <c r="B9" s="46"/>
      <c r="C9" s="170"/>
      <c r="D9" s="177"/>
      <c r="E9" s="23"/>
      <c r="F9" s="428" t="s">
        <v>785</v>
      </c>
      <c r="G9" s="428"/>
      <c r="H9" s="428"/>
      <c r="I9" s="428"/>
      <c r="J9" s="170"/>
      <c r="K9" s="447"/>
      <c r="L9" s="447"/>
      <c r="M9" s="447"/>
      <c r="N9" s="447"/>
      <c r="O9" s="447"/>
      <c r="P9" s="447"/>
      <c r="Q9" s="191"/>
      <c r="R9" s="191"/>
      <c r="T9"/>
      <c r="U9"/>
    </row>
    <row r="10" spans="1:39" ht="13" customHeight="1">
      <c r="A10" s="168"/>
      <c r="B10" s="46"/>
      <c r="C10" s="168"/>
      <c r="D10" s="168"/>
      <c r="F10" s="163"/>
      <c r="G10" s="163"/>
      <c r="H10" s="163"/>
      <c r="I10" s="163"/>
      <c r="J10" s="7"/>
      <c r="K10" s="7"/>
      <c r="L10" s="7"/>
    </row>
    <row r="11" spans="1:39" ht="13" customHeight="1">
      <c r="A11" s="7"/>
      <c r="B11" s="46"/>
      <c r="C11" s="168"/>
      <c r="D11" s="168"/>
      <c r="I11" s="162"/>
      <c r="J11" s="162"/>
      <c r="K11" s="162"/>
      <c r="L11" s="162"/>
    </row>
    <row r="12" spans="1:39" ht="13" customHeight="1">
      <c r="A12" s="3"/>
      <c r="B12" s="46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8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ht="13" customHeight="1">
      <c r="A14" s="91" t="s">
        <v>235</v>
      </c>
      <c r="B14" s="59" t="s">
        <v>460</v>
      </c>
      <c r="C14" s="19">
        <v>7.3611111111111113E-2</v>
      </c>
      <c r="D14" s="19">
        <v>0</v>
      </c>
      <c r="E14" s="23">
        <v>10</v>
      </c>
      <c r="F14" s="20" t="s">
        <v>232</v>
      </c>
      <c r="G14" s="20">
        <v>1190</v>
      </c>
      <c r="H14" s="20">
        <v>1107</v>
      </c>
      <c r="I14" s="41" t="s">
        <v>234</v>
      </c>
      <c r="J14" s="20" t="s">
        <v>230</v>
      </c>
      <c r="K14" s="20">
        <v>4</v>
      </c>
      <c r="L14" s="20">
        <v>180</v>
      </c>
      <c r="M14" s="8">
        <v>5889.9508999999998</v>
      </c>
      <c r="O14" s="20"/>
      <c r="P14" s="20"/>
      <c r="Q14" s="20"/>
      <c r="R14" s="20"/>
    </row>
    <row r="15" spans="1:39" ht="13" customHeight="1">
      <c r="A15" s="91" t="s">
        <v>235</v>
      </c>
      <c r="B15" s="59" t="s">
        <v>437</v>
      </c>
      <c r="C15" s="19">
        <v>9.3055555555555558E-2</v>
      </c>
      <c r="D15" s="19">
        <v>0</v>
      </c>
      <c r="E15" s="23">
        <v>10</v>
      </c>
      <c r="F15" s="20" t="s">
        <v>232</v>
      </c>
      <c r="G15" s="20">
        <v>1190</v>
      </c>
      <c r="H15" s="20">
        <v>1107</v>
      </c>
      <c r="I15" s="41" t="s">
        <v>234</v>
      </c>
      <c r="J15" s="20" t="s">
        <v>230</v>
      </c>
      <c r="K15" s="20">
        <v>4</v>
      </c>
      <c r="L15" s="20">
        <v>180</v>
      </c>
      <c r="M15" s="8">
        <v>5889.9508999999998</v>
      </c>
      <c r="N15" s="29" t="s">
        <v>233</v>
      </c>
      <c r="O15" s="20"/>
      <c r="P15" s="20"/>
      <c r="Q15" s="20"/>
      <c r="R15" s="20"/>
      <c r="S15" s="146"/>
      <c r="T15"/>
      <c r="U15"/>
      <c r="V15" s="43"/>
    </row>
    <row r="16" spans="1:39" ht="13" customHeight="1">
      <c r="A16" s="29" t="s">
        <v>475</v>
      </c>
      <c r="B16" s="59" t="s">
        <v>462</v>
      </c>
      <c r="C16" s="19">
        <v>0.13333333333333333</v>
      </c>
      <c r="D16" s="19">
        <v>0</v>
      </c>
      <c r="E16" s="23">
        <v>30</v>
      </c>
      <c r="F16" s="20" t="s">
        <v>232</v>
      </c>
      <c r="G16" s="20">
        <v>1190</v>
      </c>
      <c r="H16" s="20">
        <v>1002</v>
      </c>
      <c r="I16" s="41" t="s">
        <v>231</v>
      </c>
      <c r="J16" s="20" t="s">
        <v>230</v>
      </c>
      <c r="K16" s="20">
        <v>4</v>
      </c>
      <c r="L16" s="20">
        <v>180</v>
      </c>
      <c r="M16" s="8">
        <v>5891.451</v>
      </c>
      <c r="N16" s="29" t="s">
        <v>229</v>
      </c>
      <c r="O16" s="20"/>
      <c r="P16" s="20"/>
      <c r="Q16" s="20"/>
      <c r="R16" s="20"/>
      <c r="S16" s="146"/>
      <c r="T16"/>
      <c r="U16"/>
    </row>
    <row r="17" spans="1:19" ht="13" customHeight="1">
      <c r="A17" s="41"/>
      <c r="B17"/>
      <c r="C17" s="19"/>
      <c r="D17" s="19"/>
      <c r="E17" s="23"/>
      <c r="F17" s="20"/>
      <c r="G17" s="20"/>
      <c r="H17" s="20"/>
      <c r="I17" s="29"/>
      <c r="J17" s="20"/>
      <c r="K17" s="20"/>
      <c r="L17" s="20"/>
      <c r="M17" s="22"/>
      <c r="O17" s="20"/>
      <c r="P17" s="20"/>
      <c r="Q17" s="20"/>
      <c r="R17" s="20"/>
    </row>
    <row r="18" spans="1:19" ht="13" customHeight="1">
      <c r="B18"/>
      <c r="J18" s="164"/>
      <c r="K18" s="164"/>
      <c r="L18" s="164"/>
      <c r="M18" s="164"/>
    </row>
    <row r="19" spans="1:19" ht="13" customHeight="1">
      <c r="A19" s="5" t="s">
        <v>750</v>
      </c>
      <c r="B19" s="46" t="s">
        <v>633</v>
      </c>
      <c r="C19" s="176" t="s">
        <v>634</v>
      </c>
      <c r="D19" s="26">
        <v>5888.5839999999998</v>
      </c>
      <c r="E19" s="178"/>
      <c r="F19" s="88" t="s">
        <v>635</v>
      </c>
      <c r="G19" s="88" t="s">
        <v>636</v>
      </c>
      <c r="H19" s="88" t="s">
        <v>637</v>
      </c>
      <c r="I19" s="26" t="s">
        <v>639</v>
      </c>
      <c r="J19" s="88" t="s">
        <v>640</v>
      </c>
      <c r="K19" s="88" t="s">
        <v>641</v>
      </c>
      <c r="L19" s="164"/>
    </row>
    <row r="20" spans="1:19" ht="13" customHeight="1">
      <c r="B20"/>
      <c r="C20" s="176" t="s">
        <v>638</v>
      </c>
      <c r="D20" s="26">
        <v>5889.9508999999998</v>
      </c>
      <c r="E20" s="178"/>
      <c r="F20" s="88" t="s">
        <v>277</v>
      </c>
      <c r="G20" s="88" t="s">
        <v>279</v>
      </c>
      <c r="H20" s="88" t="s">
        <v>280</v>
      </c>
      <c r="I20" s="26" t="s">
        <v>646</v>
      </c>
      <c r="J20" s="88" t="s">
        <v>647</v>
      </c>
      <c r="K20" s="88" t="s">
        <v>454</v>
      </c>
      <c r="L20" s="164"/>
      <c r="S20" s="20"/>
    </row>
    <row r="21" spans="1:19" ht="13" customHeight="1">
      <c r="B21"/>
      <c r="C21" s="176" t="s">
        <v>321</v>
      </c>
      <c r="D21" s="26">
        <v>5891.451</v>
      </c>
      <c r="E21" s="178"/>
      <c r="F21" s="88" t="s">
        <v>472</v>
      </c>
      <c r="G21" s="88" t="s">
        <v>474</v>
      </c>
      <c r="H21" s="88" t="s">
        <v>473</v>
      </c>
      <c r="I21" s="26" t="s">
        <v>275</v>
      </c>
      <c r="J21" s="88" t="s">
        <v>455</v>
      </c>
      <c r="K21" s="88" t="s">
        <v>456</v>
      </c>
      <c r="L21" s="164"/>
      <c r="S21" s="20"/>
    </row>
    <row r="22" spans="1:19" ht="13" customHeight="1">
      <c r="B22"/>
      <c r="C22" s="176" t="s">
        <v>322</v>
      </c>
      <c r="D22" s="179">
        <v>7647.38</v>
      </c>
      <c r="E22" s="178"/>
      <c r="F22" s="88" t="s">
        <v>643</v>
      </c>
      <c r="G22" s="88" t="s">
        <v>644</v>
      </c>
      <c r="H22" s="88" t="s">
        <v>645</v>
      </c>
      <c r="I22" s="26" t="s">
        <v>324</v>
      </c>
      <c r="J22" s="88" t="s">
        <v>452</v>
      </c>
      <c r="K22" s="88" t="s">
        <v>453</v>
      </c>
      <c r="L22" s="164"/>
    </row>
    <row r="23" spans="1:19" ht="13" customHeight="1">
      <c r="B23"/>
      <c r="C23" s="176" t="s">
        <v>323</v>
      </c>
      <c r="D23" s="26">
        <v>7698.9647000000004</v>
      </c>
      <c r="E23" s="178"/>
      <c r="F23" s="88" t="s">
        <v>278</v>
      </c>
      <c r="G23" s="88" t="s">
        <v>281</v>
      </c>
      <c r="H23" s="88" t="s">
        <v>282</v>
      </c>
      <c r="I23" s="26" t="s">
        <v>284</v>
      </c>
      <c r="J23" s="88" t="s">
        <v>285</v>
      </c>
      <c r="K23" s="88" t="s">
        <v>286</v>
      </c>
      <c r="L23" s="164"/>
    </row>
    <row r="24" spans="1:19" ht="13" customHeight="1">
      <c r="B24"/>
      <c r="C24" s="176"/>
      <c r="D24" s="26"/>
      <c r="E24" s="178"/>
      <c r="F24" s="88"/>
      <c r="I24"/>
      <c r="J24" s="20"/>
      <c r="K24" s="20"/>
      <c r="L24" s="164"/>
    </row>
    <row r="25" spans="1:19" ht="13" customHeight="1">
      <c r="B25"/>
      <c r="C25" s="176" t="s">
        <v>574</v>
      </c>
      <c r="D25" s="445" t="s">
        <v>649</v>
      </c>
      <c r="E25" s="445"/>
      <c r="F25" s="88" t="s">
        <v>287</v>
      </c>
      <c r="I25" s="163" t="s">
        <v>818</v>
      </c>
      <c r="J25" s="440" t="s">
        <v>819</v>
      </c>
      <c r="K25" s="440"/>
      <c r="L25" s="177" t="s">
        <v>820</v>
      </c>
    </row>
    <row r="26" spans="1:19" ht="13" customHeight="1">
      <c r="B26"/>
      <c r="C26" s="176" t="s">
        <v>575</v>
      </c>
      <c r="D26" s="445" t="s">
        <v>650</v>
      </c>
      <c r="E26" s="445"/>
      <c r="F26" s="23"/>
      <c r="I26"/>
      <c r="J26" s="440" t="s">
        <v>228</v>
      </c>
      <c r="K26" s="440"/>
      <c r="L26" s="177" t="s">
        <v>822</v>
      </c>
    </row>
    <row r="27" spans="1:19" ht="13" customHeight="1">
      <c r="B27"/>
      <c r="C27" s="176" t="s">
        <v>576</v>
      </c>
      <c r="D27" s="445" t="s">
        <v>816</v>
      </c>
      <c r="E27" s="445"/>
      <c r="F27" s="23"/>
      <c r="I27"/>
      <c r="J27" s="20"/>
      <c r="K27" s="20"/>
      <c r="L27" s="164"/>
    </row>
    <row r="28" spans="1:19" ht="13" customHeight="1">
      <c r="B28"/>
      <c r="C28" s="176" t="s">
        <v>577</v>
      </c>
      <c r="D28" s="445" t="s">
        <v>817</v>
      </c>
      <c r="E28" s="445"/>
      <c r="F28" s="23"/>
      <c r="H28" s="20"/>
      <c r="I28" s="20"/>
      <c r="J28" s="20"/>
      <c r="K28" s="20"/>
      <c r="L28" s="164"/>
    </row>
    <row r="29" spans="1:19" ht="13" customHeight="1">
      <c r="B29"/>
      <c r="C29" s="175"/>
      <c r="E29" s="19"/>
      <c r="F29" s="23"/>
      <c r="H29" s="20"/>
      <c r="I29" s="20"/>
      <c r="J29" s="20"/>
      <c r="K29" s="20"/>
      <c r="L29" s="164"/>
    </row>
    <row r="30" spans="1:19" ht="13.25" customHeight="1">
      <c r="B30"/>
      <c r="C30" s="32" t="s">
        <v>676</v>
      </c>
      <c r="D30" s="168">
        <v>1</v>
      </c>
      <c r="E30" s="445" t="s">
        <v>677</v>
      </c>
      <c r="F30" s="445"/>
      <c r="G30" s="445"/>
      <c r="H30" s="20"/>
      <c r="I30" s="20"/>
      <c r="J30" s="20"/>
      <c r="K30" s="20"/>
      <c r="L30" s="164"/>
    </row>
    <row r="31" spans="1:19" ht="13.25" customHeight="1">
      <c r="B31"/>
      <c r="C31" s="23"/>
      <c r="D31" s="71"/>
      <c r="E31" s="445" t="s">
        <v>466</v>
      </c>
      <c r="F31" s="445"/>
      <c r="G31" s="445"/>
      <c r="H31" s="20"/>
      <c r="I31" s="20"/>
      <c r="J31" s="20"/>
      <c r="K31" s="20"/>
      <c r="L31" s="164"/>
    </row>
    <row r="32" spans="1:19" ht="13.25" customHeight="1">
      <c r="B32"/>
      <c r="C32" s="175"/>
      <c r="D32" s="71">
        <v>2</v>
      </c>
      <c r="E32" s="445" t="s">
        <v>724</v>
      </c>
      <c r="F32" s="445"/>
      <c r="G32" s="445"/>
      <c r="H32" s="20"/>
      <c r="I32" s="20"/>
      <c r="J32" s="20"/>
      <c r="K32" s="20"/>
      <c r="L32" s="164"/>
    </row>
    <row r="33" spans="2:21" ht="13.25" customHeight="1">
      <c r="B33"/>
      <c r="C33" s="175"/>
      <c r="D33" s="71"/>
      <c r="E33" s="445" t="s">
        <v>725</v>
      </c>
      <c r="F33" s="445"/>
      <c r="G33" s="445"/>
      <c r="H33" s="20"/>
      <c r="I33" s="20"/>
      <c r="J33" s="20"/>
      <c r="K33" s="20"/>
      <c r="L33" s="164"/>
    </row>
    <row r="34" spans="2:21" ht="13.25" customHeight="1">
      <c r="B34"/>
      <c r="C34" s="20"/>
      <c r="D34" s="168">
        <v>3</v>
      </c>
      <c r="E34" s="445" t="s">
        <v>535</v>
      </c>
      <c r="F34" s="445"/>
      <c r="G34" s="445"/>
      <c r="H34" s="20"/>
      <c r="I34" s="20"/>
      <c r="J34" s="20"/>
      <c r="K34" s="20"/>
      <c r="L34" s="164"/>
    </row>
    <row r="35" spans="2:21" ht="13.25" customHeight="1">
      <c r="B35"/>
      <c r="C35" s="20"/>
      <c r="D35" s="168"/>
      <c r="E35" s="445" t="s">
        <v>536</v>
      </c>
      <c r="F35" s="445"/>
      <c r="G35" s="445"/>
      <c r="H35" s="20"/>
      <c r="I35" s="20"/>
      <c r="J35" s="20"/>
      <c r="K35" s="20"/>
      <c r="L35" s="164"/>
    </row>
    <row r="36" spans="2:21" ht="13.25" customHeight="1">
      <c r="B36"/>
      <c r="C36" s="20"/>
      <c r="D36" s="168">
        <v>4</v>
      </c>
      <c r="E36" s="445" t="s">
        <v>537</v>
      </c>
      <c r="F36" s="445"/>
      <c r="G36" s="445"/>
      <c r="H36" s="20"/>
      <c r="I36" s="20"/>
      <c r="J36" s="20"/>
      <c r="K36" s="20"/>
      <c r="L36" s="164"/>
      <c r="S36" s="20"/>
    </row>
    <row r="37" spans="2:21" ht="13.25" customHeight="1">
      <c r="B37"/>
      <c r="C37" s="20"/>
      <c r="E37" s="445" t="s">
        <v>538</v>
      </c>
      <c r="F37" s="445"/>
      <c r="G37" s="445"/>
      <c r="H37" s="20"/>
      <c r="I37" s="20"/>
      <c r="J37" s="20"/>
      <c r="K37" s="20"/>
      <c r="L37" s="164"/>
      <c r="T37" s="146"/>
      <c r="U37"/>
    </row>
    <row r="38" spans="2:21">
      <c r="B38"/>
      <c r="S38" s="20"/>
      <c r="T38" s="146"/>
      <c r="U38"/>
    </row>
    <row r="39" spans="2:21">
      <c r="B39"/>
      <c r="T39" s="146"/>
      <c r="U39"/>
    </row>
    <row r="40" spans="2:21">
      <c r="B40"/>
      <c r="T40" s="146"/>
      <c r="U40"/>
    </row>
    <row r="41" spans="2:21">
      <c r="B41"/>
      <c r="T41" s="146"/>
      <c r="U41"/>
    </row>
    <row r="42" spans="2:21" ht="12.75" customHeight="1">
      <c r="B42"/>
      <c r="T42" s="146"/>
      <c r="U42"/>
    </row>
    <row r="43" spans="2:21">
      <c r="B43"/>
      <c r="T43" s="146"/>
      <c r="U43"/>
    </row>
    <row r="44" spans="2:21">
      <c r="B44"/>
      <c r="T44" s="146"/>
      <c r="U44"/>
    </row>
    <row r="45" spans="2:21">
      <c r="B45"/>
      <c r="T45" s="146"/>
      <c r="U45"/>
    </row>
    <row r="46" spans="2:21">
      <c r="B46"/>
      <c r="T46" s="146"/>
      <c r="U46"/>
    </row>
    <row r="49" spans="2:21">
      <c r="B49"/>
      <c r="U49" s="174"/>
    </row>
    <row r="50" spans="2:21">
      <c r="B50"/>
      <c r="U50" s="174"/>
    </row>
    <row r="51" spans="2:21">
      <c r="B51"/>
      <c r="U51" s="174"/>
    </row>
    <row r="52" spans="2:21">
      <c r="B52"/>
      <c r="U52" s="174"/>
    </row>
    <row r="53" spans="2:21">
      <c r="B53"/>
      <c r="U53" s="174"/>
    </row>
    <row r="65" spans="1:13">
      <c r="A65" s="35"/>
      <c r="B65"/>
      <c r="C65" s="19"/>
      <c r="D65" s="19"/>
      <c r="E65" s="23"/>
      <c r="F65" s="20"/>
      <c r="G65" s="20"/>
      <c r="H65" s="20"/>
      <c r="I65" s="29"/>
      <c r="J65" s="20"/>
      <c r="K65" s="20"/>
      <c r="L65" s="20"/>
      <c r="M65" s="22"/>
    </row>
    <row r="66" spans="1:13">
      <c r="A66" s="35"/>
      <c r="B66"/>
      <c r="C66" s="19"/>
      <c r="D66" s="19"/>
      <c r="E66" s="23"/>
      <c r="F66" s="20"/>
      <c r="G66" s="20"/>
      <c r="H66" s="20"/>
      <c r="I66" s="29"/>
      <c r="J66" s="20"/>
      <c r="K66" s="20"/>
      <c r="L66" s="20"/>
      <c r="M66" s="22"/>
    </row>
    <row r="67" spans="1:13">
      <c r="A67" s="29"/>
      <c r="B67"/>
      <c r="C67" s="19"/>
      <c r="D67" s="19"/>
      <c r="E67" s="23"/>
      <c r="F67" s="20"/>
      <c r="G67" s="20"/>
      <c r="H67" s="20"/>
      <c r="I67" s="29"/>
      <c r="J67" s="20"/>
      <c r="K67" s="20"/>
      <c r="L67" s="20"/>
      <c r="M67" s="22"/>
    </row>
    <row r="68" spans="1:13">
      <c r="A68" s="29"/>
      <c r="B68"/>
      <c r="C68" s="19"/>
      <c r="D68" s="19"/>
      <c r="E68" s="23"/>
      <c r="F68" s="20"/>
      <c r="G68" s="20"/>
      <c r="H68" s="20"/>
      <c r="I68" s="29"/>
      <c r="J68" s="20"/>
      <c r="K68" s="20"/>
      <c r="L68" s="20"/>
      <c r="M68" s="22"/>
    </row>
    <row r="69" spans="1:13">
      <c r="A69" s="41"/>
      <c r="B69"/>
      <c r="C69" s="19"/>
      <c r="D69" s="19"/>
      <c r="E69" s="23"/>
      <c r="F69" s="20"/>
      <c r="G69" s="20"/>
      <c r="H69" s="20"/>
      <c r="I69" s="29"/>
      <c r="J69" s="20"/>
      <c r="K69" s="20"/>
      <c r="L69" s="20"/>
      <c r="M69" s="22"/>
    </row>
    <row r="70" spans="1:13">
      <c r="A70" s="41"/>
      <c r="B70"/>
      <c r="C70" s="19"/>
      <c r="D70" s="19"/>
      <c r="E70" s="23"/>
      <c r="F70" s="20"/>
      <c r="G70" s="20"/>
      <c r="H70" s="20"/>
      <c r="I70" s="29"/>
      <c r="J70" s="20"/>
      <c r="K70" s="20"/>
      <c r="L70" s="20"/>
      <c r="M70" s="22"/>
    </row>
    <row r="71" spans="1:13">
      <c r="A71" s="41"/>
      <c r="B71"/>
      <c r="C71" s="19"/>
      <c r="D71" s="19"/>
      <c r="E71" s="23"/>
      <c r="F71" s="20"/>
      <c r="G71" s="20"/>
      <c r="H71" s="20"/>
      <c r="I71" s="29"/>
      <c r="J71" s="20"/>
      <c r="K71" s="20"/>
      <c r="L71" s="20"/>
      <c r="M71" s="22"/>
    </row>
    <row r="72" spans="1:13">
      <c r="A72" s="41"/>
      <c r="B72"/>
      <c r="C72" s="19"/>
      <c r="D72" s="19"/>
      <c r="E72" s="23"/>
      <c r="F72" s="20"/>
      <c r="G72" s="20"/>
      <c r="H72" s="20"/>
      <c r="I72" s="29"/>
      <c r="J72" s="20"/>
      <c r="K72" s="20"/>
      <c r="L72" s="20"/>
      <c r="M72" s="22"/>
    </row>
    <row r="73" spans="1:13">
      <c r="A73" s="41"/>
      <c r="B73"/>
      <c r="C73" s="19"/>
      <c r="D73" s="19"/>
      <c r="E73" s="23"/>
      <c r="F73" s="20"/>
      <c r="G73" s="20"/>
      <c r="H73" s="20"/>
      <c r="I73" s="29"/>
      <c r="J73" s="20"/>
      <c r="K73" s="20"/>
      <c r="L73" s="20"/>
      <c r="M73" s="22"/>
    </row>
    <row r="74" spans="1:13">
      <c r="A74" s="41"/>
      <c r="B74"/>
      <c r="C74" s="19"/>
      <c r="D74" s="19"/>
      <c r="E74" s="23"/>
      <c r="F74" s="20"/>
      <c r="G74" s="20"/>
      <c r="H74" s="20"/>
      <c r="I74" s="29"/>
      <c r="J74" s="20"/>
      <c r="K74" s="20"/>
      <c r="L74" s="20"/>
      <c r="M74" s="22"/>
    </row>
    <row r="75" spans="1:13">
      <c r="A75" s="41"/>
      <c r="B75"/>
      <c r="C75" s="19"/>
      <c r="D75" s="19"/>
      <c r="E75" s="23"/>
      <c r="F75" s="20"/>
      <c r="G75" s="20"/>
      <c r="H75" s="20"/>
      <c r="I75" s="29"/>
      <c r="J75" s="20"/>
      <c r="K75" s="20"/>
      <c r="L75" s="20"/>
      <c r="M75" s="22"/>
    </row>
    <row r="76" spans="1:13">
      <c r="A76" s="41"/>
      <c r="B76"/>
      <c r="C76" s="19"/>
      <c r="D76" s="19"/>
      <c r="E76" s="23"/>
      <c r="F76" s="20"/>
      <c r="G76" s="20"/>
      <c r="H76" s="20"/>
      <c r="I76" s="29"/>
      <c r="J76" s="20"/>
      <c r="K76" s="20"/>
      <c r="L76" s="20"/>
      <c r="M76" s="22"/>
    </row>
    <row r="77" spans="1:13">
      <c r="A77" s="41"/>
      <c r="B77"/>
      <c r="C77" s="19"/>
      <c r="D77" s="19"/>
      <c r="E77" s="23"/>
      <c r="F77" s="20"/>
      <c r="G77" s="20"/>
      <c r="H77" s="20"/>
      <c r="I77" s="29"/>
      <c r="J77" s="20"/>
      <c r="K77" s="20"/>
      <c r="L77" s="20"/>
      <c r="M77" s="22"/>
    </row>
    <row r="78" spans="1:13">
      <c r="A78" s="41"/>
      <c r="B78"/>
      <c r="C78" s="19"/>
      <c r="D78" s="19"/>
      <c r="E78" s="23"/>
      <c r="F78" s="20"/>
      <c r="G78" s="20"/>
      <c r="H78" s="20"/>
      <c r="I78" s="29"/>
      <c r="J78" s="20"/>
      <c r="K78" s="20"/>
      <c r="L78" s="20"/>
      <c r="M78" s="22"/>
    </row>
    <row r="79" spans="1:13">
      <c r="A79" s="41"/>
      <c r="B79"/>
      <c r="C79" s="19"/>
      <c r="D79" s="19"/>
      <c r="E79" s="23"/>
      <c r="F79" s="20"/>
      <c r="G79" s="20"/>
      <c r="H79" s="20"/>
      <c r="I79" s="29"/>
      <c r="J79" s="20"/>
      <c r="K79" s="20"/>
      <c r="L79" s="20"/>
      <c r="M79" s="22"/>
    </row>
    <row r="80" spans="1:13">
      <c r="A80" s="41"/>
      <c r="B80"/>
      <c r="C80" s="19"/>
      <c r="D80" s="19"/>
      <c r="E80" s="23"/>
      <c r="F80" s="20"/>
      <c r="G80" s="20"/>
      <c r="H80" s="20"/>
      <c r="I80" s="29"/>
      <c r="J80" s="20"/>
      <c r="K80" s="20"/>
      <c r="L80" s="20"/>
      <c r="M80" s="22"/>
    </row>
    <row r="81" spans="1:13">
      <c r="A81" s="41"/>
      <c r="B81"/>
      <c r="C81" s="19"/>
      <c r="D81" s="19"/>
      <c r="E81" s="23"/>
      <c r="F81" s="20"/>
      <c r="G81" s="20"/>
      <c r="H81" s="20"/>
      <c r="I81" s="29"/>
      <c r="J81" s="20"/>
      <c r="K81" s="20"/>
      <c r="L81" s="20"/>
      <c r="M81" s="22"/>
    </row>
    <row r="82" spans="1:13">
      <c r="A82" s="41"/>
      <c r="B82"/>
      <c r="C82" s="19"/>
      <c r="D82" s="19"/>
      <c r="E82" s="23"/>
      <c r="F82" s="20"/>
      <c r="G82" s="20"/>
      <c r="H82" s="20"/>
      <c r="I82" s="29"/>
      <c r="J82" s="20"/>
      <c r="K82" s="20"/>
      <c r="L82" s="20"/>
      <c r="M82" s="22"/>
    </row>
  </sheetData>
  <sheetCalcPr fullCalcOnLoad="1"/>
  <mergeCells count="34">
    <mergeCell ref="Q12:R12"/>
    <mergeCell ref="F8:I8"/>
    <mergeCell ref="J25:K25"/>
    <mergeCell ref="AC12:AD12"/>
    <mergeCell ref="AE12:AF12"/>
    <mergeCell ref="J26:K26"/>
    <mergeCell ref="D26:E26"/>
    <mergeCell ref="K7:P7"/>
    <mergeCell ref="K8:P8"/>
    <mergeCell ref="F9:I9"/>
    <mergeCell ref="K9:P9"/>
    <mergeCell ref="D25:E25"/>
    <mergeCell ref="O12:P12"/>
    <mergeCell ref="G12:H12"/>
    <mergeCell ref="K6:P6"/>
    <mergeCell ref="A5:E5"/>
    <mergeCell ref="F5:I5"/>
    <mergeCell ref="F6:I6"/>
    <mergeCell ref="F7:I7"/>
    <mergeCell ref="A1:H1"/>
    <mergeCell ref="A3:E3"/>
    <mergeCell ref="F3:I3"/>
    <mergeCell ref="F4:I4"/>
    <mergeCell ref="K3:N3"/>
    <mergeCell ref="E37:G37"/>
    <mergeCell ref="D27:E27"/>
    <mergeCell ref="D28:E28"/>
    <mergeCell ref="E30:G30"/>
    <mergeCell ref="E32:G32"/>
    <mergeCell ref="E31:G31"/>
    <mergeCell ref="E33:G33"/>
    <mergeCell ref="E34:G34"/>
    <mergeCell ref="E35:G35"/>
    <mergeCell ref="E36:G36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5"/>
  <sheetViews>
    <sheetView workbookViewId="0">
      <selection activeCell="AB12" sqref="AB12"/>
    </sheetView>
  </sheetViews>
  <sheetFormatPr baseColWidth="10" defaultColWidth="8.83203125" defaultRowHeight="12"/>
  <cols>
    <col min="1" max="1" width="20.6640625" style="164" customWidth="1" collapsed="1"/>
    <col min="2" max="2" width="11.6640625" style="197" customWidth="1" collapsed="1"/>
    <col min="3" max="3" width="10.6640625" style="164" customWidth="1" collapsed="1"/>
    <col min="4" max="4" width="10.6640625" style="4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L1" s="164"/>
      <c r="N1" s="83"/>
      <c r="O1" s="20"/>
      <c r="P1" s="20"/>
      <c r="Q1" s="191"/>
      <c r="R1" s="191"/>
    </row>
    <row r="2" spans="1:39" ht="13" customHeight="1">
      <c r="A2" s="47"/>
      <c r="B2" s="203"/>
      <c r="C2" s="87"/>
      <c r="D2" s="48"/>
      <c r="E2" s="87"/>
      <c r="F2" s="87"/>
      <c r="G2" s="87"/>
      <c r="H2" s="87"/>
      <c r="I2" s="46"/>
      <c r="L2" s="164"/>
      <c r="N2" s="83"/>
      <c r="O2" s="20"/>
      <c r="P2" s="20"/>
      <c r="Q2" s="191"/>
      <c r="R2" s="191"/>
    </row>
    <row r="3" spans="1:39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K3" s="446" t="s">
        <v>445</v>
      </c>
      <c r="L3" s="446"/>
      <c r="M3" s="446"/>
      <c r="N3" s="446"/>
      <c r="O3" s="20"/>
      <c r="P3" s="20"/>
      <c r="R3" s="192"/>
    </row>
    <row r="4" spans="1:39" ht="13" customHeight="1">
      <c r="A4" s="3" t="s">
        <v>79</v>
      </c>
      <c r="B4" s="199"/>
      <c r="C4" s="170"/>
      <c r="D4" s="49"/>
      <c r="E4" s="170"/>
      <c r="F4" s="428" t="s">
        <v>443</v>
      </c>
      <c r="G4" s="428"/>
      <c r="H4" s="428"/>
      <c r="I4" s="428"/>
      <c r="K4" s="202" t="s">
        <v>442</v>
      </c>
      <c r="L4" s="194"/>
      <c r="M4" s="193"/>
      <c r="N4" s="193"/>
      <c r="O4" s="20"/>
      <c r="P4" s="20"/>
      <c r="R4" s="192"/>
    </row>
    <row r="5" spans="1:39" ht="13" customHeight="1">
      <c r="A5" s="430"/>
      <c r="B5" s="430"/>
      <c r="C5" s="430"/>
      <c r="D5" s="430"/>
      <c r="E5" s="430"/>
      <c r="F5" s="428" t="s">
        <v>78</v>
      </c>
      <c r="G5" s="428"/>
      <c r="H5" s="428"/>
      <c r="I5" s="428"/>
      <c r="K5" s="202" t="s">
        <v>440</v>
      </c>
      <c r="L5" s="194"/>
      <c r="M5" s="193"/>
      <c r="N5" s="193"/>
      <c r="O5" s="20"/>
      <c r="P5" s="20"/>
      <c r="R5" s="192"/>
    </row>
    <row r="6" spans="1:39" ht="13" customHeight="1">
      <c r="A6" s="71" t="s">
        <v>574</v>
      </c>
      <c r="B6" s="167" t="s">
        <v>575</v>
      </c>
      <c r="C6" s="170" t="s">
        <v>576</v>
      </c>
      <c r="D6" s="49" t="s">
        <v>577</v>
      </c>
      <c r="E6" s="170"/>
      <c r="F6" s="431" t="s">
        <v>77</v>
      </c>
      <c r="G6" s="431"/>
      <c r="H6" s="431"/>
      <c r="I6" s="431"/>
      <c r="K6" s="447"/>
      <c r="L6" s="447"/>
      <c r="M6" s="447"/>
      <c r="N6" s="447"/>
      <c r="O6" s="447"/>
      <c r="P6" s="447"/>
      <c r="Q6" s="192"/>
      <c r="R6" s="192"/>
    </row>
    <row r="7" spans="1:39" ht="13" customHeight="1">
      <c r="A7" s="71" t="s">
        <v>578</v>
      </c>
      <c r="B7" s="167" t="s">
        <v>782</v>
      </c>
      <c r="C7" s="170" t="s">
        <v>783</v>
      </c>
      <c r="D7" s="49" t="s">
        <v>784</v>
      </c>
      <c r="E7" s="170"/>
      <c r="F7" s="431" t="s">
        <v>76</v>
      </c>
      <c r="G7" s="431"/>
      <c r="H7" s="431"/>
      <c r="I7" s="431"/>
      <c r="K7" s="447"/>
      <c r="L7" s="447"/>
      <c r="M7" s="447"/>
      <c r="N7" s="447"/>
      <c r="O7" s="447"/>
      <c r="P7" s="447"/>
      <c r="Q7" s="192"/>
      <c r="R7" s="192"/>
    </row>
    <row r="8" spans="1:39" ht="13" customHeight="1">
      <c r="A8" s="32" t="s">
        <v>786</v>
      </c>
      <c r="B8" s="46" t="s">
        <v>787</v>
      </c>
      <c r="C8" s="170" t="s">
        <v>788</v>
      </c>
      <c r="D8" s="177" t="s">
        <v>789</v>
      </c>
      <c r="E8" s="23"/>
      <c r="F8" s="428" t="s">
        <v>242</v>
      </c>
      <c r="G8" s="428"/>
      <c r="H8" s="428"/>
      <c r="I8" s="428"/>
      <c r="J8" s="168"/>
      <c r="K8" s="447"/>
      <c r="L8" s="447"/>
      <c r="M8" s="447"/>
      <c r="N8" s="447"/>
      <c r="O8" s="447"/>
      <c r="P8" s="447"/>
      <c r="Q8" s="191"/>
      <c r="R8" s="191"/>
    </row>
    <row r="9" spans="1:39" ht="13" customHeight="1">
      <c r="A9" s="32"/>
      <c r="B9" s="46"/>
      <c r="C9" s="170"/>
      <c r="D9" s="177"/>
      <c r="E9" s="23"/>
      <c r="F9" s="428" t="s">
        <v>785</v>
      </c>
      <c r="G9" s="428"/>
      <c r="H9" s="428"/>
      <c r="I9" s="428"/>
      <c r="J9" s="168"/>
      <c r="K9" s="447"/>
      <c r="L9" s="447"/>
      <c r="M9" s="447"/>
      <c r="N9" s="447"/>
      <c r="O9" s="447"/>
      <c r="P9" s="447"/>
      <c r="Q9" s="191"/>
      <c r="R9" s="191"/>
    </row>
    <row r="10" spans="1:39" ht="13" customHeight="1">
      <c r="A10" s="168"/>
      <c r="B10" s="199"/>
      <c r="C10" s="168"/>
      <c r="D10" s="168"/>
      <c r="E10" s="8"/>
      <c r="F10" s="163"/>
      <c r="G10" s="163"/>
      <c r="H10" s="163"/>
      <c r="I10" s="163"/>
      <c r="J10" s="168"/>
      <c r="K10" s="168"/>
      <c r="L10" s="7"/>
      <c r="N10" s="29"/>
    </row>
    <row r="11" spans="1:39" ht="13" customHeight="1">
      <c r="A11" s="7"/>
      <c r="B11" s="199"/>
      <c r="C11" s="168"/>
      <c r="D11" s="168"/>
      <c r="E11" s="8"/>
      <c r="F11" s="164"/>
      <c r="G11" s="164"/>
      <c r="H11" s="164"/>
      <c r="I11" s="162"/>
      <c r="J11" s="168"/>
      <c r="K11" s="168"/>
      <c r="L11" s="162"/>
      <c r="N11" s="29"/>
    </row>
    <row r="12" spans="1:39" ht="13" customHeight="1">
      <c r="A12" s="3"/>
      <c r="B12" s="199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8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ht="13" customHeight="1">
      <c r="A14" s="171" t="s">
        <v>632</v>
      </c>
      <c r="B14" s="201" t="s">
        <v>460</v>
      </c>
      <c r="C14" s="54">
        <v>4.7222222222222221E-2</v>
      </c>
      <c r="D14" s="200">
        <v>0</v>
      </c>
      <c r="E14" s="56">
        <v>10</v>
      </c>
      <c r="F14" s="20" t="s">
        <v>232</v>
      </c>
      <c r="G14" s="166">
        <v>1190</v>
      </c>
      <c r="H14" s="166">
        <v>1107</v>
      </c>
      <c r="I14" s="41" t="s">
        <v>234</v>
      </c>
      <c r="J14" s="164" t="s">
        <v>230</v>
      </c>
      <c r="K14" s="164">
        <v>4</v>
      </c>
      <c r="L14" s="164">
        <v>180</v>
      </c>
      <c r="M14" s="8">
        <v>5889.9508999999998</v>
      </c>
    </row>
    <row r="15" spans="1:39" ht="13" customHeight="1">
      <c r="A15" s="201" t="s">
        <v>475</v>
      </c>
      <c r="B15" s="201" t="s">
        <v>857</v>
      </c>
      <c r="C15" s="54">
        <v>8.7500000000000008E-2</v>
      </c>
      <c r="D15" s="200">
        <v>0</v>
      </c>
      <c r="E15" s="56">
        <v>30</v>
      </c>
      <c r="F15" s="20" t="s">
        <v>232</v>
      </c>
      <c r="G15" s="166">
        <v>1190</v>
      </c>
      <c r="H15" s="166">
        <v>997</v>
      </c>
      <c r="I15" s="41" t="s">
        <v>231</v>
      </c>
      <c r="J15" s="164" t="s">
        <v>230</v>
      </c>
      <c r="K15" s="164">
        <v>4</v>
      </c>
      <c r="L15" s="164">
        <v>180</v>
      </c>
      <c r="M15" s="8">
        <v>5891.451</v>
      </c>
    </row>
    <row r="16" spans="1:39" ht="13" customHeight="1">
      <c r="A16" s="104" t="s">
        <v>475</v>
      </c>
      <c r="B16" s="104" t="s">
        <v>462</v>
      </c>
      <c r="C16" s="19">
        <v>9.4444444444444442E-2</v>
      </c>
      <c r="D16" s="200">
        <v>0</v>
      </c>
      <c r="E16" s="175">
        <v>30</v>
      </c>
      <c r="F16" s="20" t="s">
        <v>232</v>
      </c>
      <c r="G16" s="20">
        <v>1070</v>
      </c>
      <c r="H16" s="20">
        <v>877</v>
      </c>
      <c r="I16" s="104" t="s">
        <v>446</v>
      </c>
      <c r="J16" s="164" t="s">
        <v>230</v>
      </c>
      <c r="K16" s="164">
        <v>4</v>
      </c>
      <c r="L16" s="164">
        <v>180</v>
      </c>
      <c r="M16" s="8">
        <v>5891.451</v>
      </c>
      <c r="N16" t="s">
        <v>229</v>
      </c>
    </row>
    <row r="17" spans="1:12" ht="13" customHeight="1">
      <c r="A17" s="20"/>
      <c r="B17" s="104"/>
      <c r="C17" s="20"/>
      <c r="D17" s="22"/>
      <c r="E17" s="29"/>
      <c r="F17" s="20"/>
      <c r="G17" s="20"/>
      <c r="H17" s="20"/>
      <c r="I17" s="20"/>
    </row>
    <row r="18" spans="1:12" ht="13" customHeight="1">
      <c r="A18" s="20"/>
      <c r="B18" s="104"/>
      <c r="C18" s="20"/>
      <c r="D18" s="22"/>
      <c r="E18" s="29"/>
      <c r="F18" s="20"/>
      <c r="G18" s="20"/>
      <c r="H18" s="20"/>
      <c r="I18" s="20"/>
    </row>
    <row r="19" spans="1:12" ht="13" customHeight="1">
      <c r="A19" s="20"/>
      <c r="B19" s="199" t="s">
        <v>633</v>
      </c>
      <c r="C19" s="176" t="s">
        <v>634</v>
      </c>
      <c r="D19" s="26">
        <v>5888.5839999999998</v>
      </c>
      <c r="E19" s="178"/>
      <c r="F19" s="88" t="s">
        <v>635</v>
      </c>
      <c r="G19" s="88" t="s">
        <v>636</v>
      </c>
      <c r="H19" s="88" t="s">
        <v>637</v>
      </c>
      <c r="I19" s="26" t="s">
        <v>639</v>
      </c>
      <c r="J19" s="26" t="s">
        <v>640</v>
      </c>
      <c r="K19" s="26" t="s">
        <v>641</v>
      </c>
      <c r="L19" s="164"/>
    </row>
    <row r="20" spans="1:12" ht="13" customHeight="1">
      <c r="A20" s="3"/>
      <c r="B20" s="198"/>
      <c r="C20" s="176" t="s">
        <v>638</v>
      </c>
      <c r="D20" s="26">
        <v>5889.9508999999998</v>
      </c>
      <c r="E20" s="178"/>
      <c r="F20" s="88" t="s">
        <v>277</v>
      </c>
      <c r="G20" s="88" t="s">
        <v>279</v>
      </c>
      <c r="H20" s="88" t="s">
        <v>280</v>
      </c>
      <c r="I20" s="26" t="s">
        <v>646</v>
      </c>
      <c r="J20" s="26" t="s">
        <v>647</v>
      </c>
      <c r="K20" s="26" t="s">
        <v>454</v>
      </c>
      <c r="L20" s="164"/>
    </row>
    <row r="21" spans="1:12" ht="13" customHeight="1">
      <c r="A21" s="2"/>
      <c r="B21" s="198"/>
      <c r="C21" s="176" t="s">
        <v>321</v>
      </c>
      <c r="D21" s="26">
        <v>5891.451</v>
      </c>
      <c r="E21" s="178"/>
      <c r="F21" s="88" t="s">
        <v>472</v>
      </c>
      <c r="G21" s="88" t="s">
        <v>474</v>
      </c>
      <c r="H21" s="88" t="s">
        <v>473</v>
      </c>
      <c r="I21" s="26" t="s">
        <v>275</v>
      </c>
      <c r="J21" s="26" t="s">
        <v>455</v>
      </c>
      <c r="K21" s="26" t="s">
        <v>456</v>
      </c>
      <c r="L21" s="164"/>
    </row>
    <row r="22" spans="1:12" ht="13" customHeight="1">
      <c r="A22" s="2"/>
      <c r="B22" s="198"/>
      <c r="C22" s="176" t="s">
        <v>322</v>
      </c>
      <c r="D22" s="179">
        <v>7647.38</v>
      </c>
      <c r="E22" s="178"/>
      <c r="F22" s="88" t="s">
        <v>643</v>
      </c>
      <c r="G22" s="88" t="s">
        <v>644</v>
      </c>
      <c r="H22" s="88" t="s">
        <v>645</v>
      </c>
      <c r="I22" s="26" t="s">
        <v>324</v>
      </c>
      <c r="J22" s="26" t="s">
        <v>452</v>
      </c>
      <c r="K22" s="26" t="s">
        <v>453</v>
      </c>
      <c r="L22" s="164"/>
    </row>
    <row r="23" spans="1:12" ht="13" customHeight="1">
      <c r="A23" s="2"/>
      <c r="B23" s="198"/>
      <c r="C23" s="176" t="s">
        <v>323</v>
      </c>
      <c r="D23" s="26">
        <v>7698.9647000000004</v>
      </c>
      <c r="E23" s="178"/>
      <c r="F23" s="88" t="s">
        <v>278</v>
      </c>
      <c r="G23" s="88" t="s">
        <v>281</v>
      </c>
      <c r="H23" s="88" t="s">
        <v>282</v>
      </c>
      <c r="I23" s="26" t="s">
        <v>284</v>
      </c>
      <c r="J23" s="26" t="s">
        <v>285</v>
      </c>
      <c r="K23" s="26" t="s">
        <v>286</v>
      </c>
      <c r="L23" s="164"/>
    </row>
    <row r="24" spans="1:12" ht="13" customHeight="1">
      <c r="A24" s="2"/>
      <c r="B24" s="198"/>
      <c r="C24" s="176"/>
      <c r="D24" s="26"/>
      <c r="E24" s="178"/>
      <c r="F24" s="88"/>
      <c r="G24" s="164"/>
      <c r="H24" s="164"/>
      <c r="L24" s="164"/>
    </row>
    <row r="25" spans="1:12" ht="13" customHeight="1">
      <c r="A25" s="2"/>
      <c r="B25" s="198"/>
      <c r="C25" s="176" t="s">
        <v>574</v>
      </c>
      <c r="D25" s="445" t="s">
        <v>649</v>
      </c>
      <c r="E25" s="445"/>
      <c r="F25" s="88" t="s">
        <v>287</v>
      </c>
      <c r="G25" s="164"/>
      <c r="H25" s="164"/>
      <c r="I25" s="163" t="s">
        <v>818</v>
      </c>
      <c r="J25" s="445" t="s">
        <v>819</v>
      </c>
      <c r="K25" s="445"/>
      <c r="L25" s="177" t="s">
        <v>820</v>
      </c>
    </row>
    <row r="26" spans="1:12" ht="13" customHeight="1">
      <c r="A26" s="2"/>
      <c r="B26" s="198"/>
      <c r="C26" s="176" t="s">
        <v>575</v>
      </c>
      <c r="D26" s="445" t="s">
        <v>650</v>
      </c>
      <c r="E26" s="445"/>
      <c r="F26" s="23"/>
      <c r="G26" s="164"/>
      <c r="H26" s="164"/>
      <c r="J26" s="445" t="s">
        <v>228</v>
      </c>
      <c r="K26" s="445"/>
      <c r="L26" s="177" t="s">
        <v>822</v>
      </c>
    </row>
    <row r="27" spans="1:12" ht="13" customHeight="1">
      <c r="A27" s="2"/>
      <c r="B27" s="198"/>
      <c r="C27" s="176" t="s">
        <v>576</v>
      </c>
      <c r="D27" s="445" t="s">
        <v>816</v>
      </c>
      <c r="E27" s="445"/>
      <c r="F27" s="23"/>
      <c r="G27" s="164"/>
      <c r="H27" s="164"/>
      <c r="L27" s="164"/>
    </row>
    <row r="28" spans="1:12" ht="13" customHeight="1">
      <c r="A28" s="2"/>
      <c r="B28" s="198"/>
      <c r="C28" s="176" t="s">
        <v>577</v>
      </c>
      <c r="D28" s="445" t="s">
        <v>817</v>
      </c>
      <c r="E28" s="445"/>
      <c r="F28" s="23"/>
      <c r="G28" s="164"/>
      <c r="H28" s="20"/>
      <c r="I28" s="20"/>
      <c r="L28" s="164"/>
    </row>
    <row r="29" spans="1:12" ht="13" customHeight="1">
      <c r="A29" s="2"/>
      <c r="B29" s="198"/>
      <c r="C29" s="175"/>
      <c r="D29" s="164"/>
      <c r="E29" s="19"/>
      <c r="F29" s="23"/>
      <c r="G29" s="164"/>
      <c r="H29" s="20"/>
      <c r="I29" s="20"/>
      <c r="L29" s="164"/>
    </row>
    <row r="30" spans="1:12" ht="13" customHeight="1">
      <c r="A30" s="2"/>
      <c r="B30" s="198"/>
      <c r="C30" s="32" t="s">
        <v>676</v>
      </c>
      <c r="D30" s="168">
        <v>1</v>
      </c>
      <c r="E30" s="445" t="s">
        <v>677</v>
      </c>
      <c r="F30" s="445"/>
      <c r="G30" s="445"/>
      <c r="H30" s="20"/>
      <c r="I30" s="20"/>
      <c r="L30" s="164"/>
    </row>
    <row r="31" spans="1:12" ht="13" customHeight="1">
      <c r="A31" s="2"/>
      <c r="B31" s="198"/>
      <c r="C31" s="23"/>
      <c r="D31" s="71"/>
      <c r="E31" s="445" t="s">
        <v>466</v>
      </c>
      <c r="F31" s="445"/>
      <c r="G31" s="445"/>
      <c r="H31" s="20"/>
      <c r="I31" s="20"/>
      <c r="L31" s="164"/>
    </row>
    <row r="32" spans="1:12" ht="13" customHeight="1">
      <c r="A32" s="2"/>
      <c r="B32" s="198"/>
      <c r="C32" s="175"/>
      <c r="D32" s="71">
        <v>2</v>
      </c>
      <c r="E32" s="445" t="s">
        <v>724</v>
      </c>
      <c r="F32" s="445"/>
      <c r="G32" s="445"/>
      <c r="H32" s="20"/>
      <c r="I32" s="20"/>
      <c r="L32" s="164"/>
    </row>
    <row r="33" spans="1:12" ht="13" customHeight="1">
      <c r="A33" s="2"/>
      <c r="B33" s="198"/>
      <c r="C33" s="175"/>
      <c r="D33" s="71"/>
      <c r="E33" s="445" t="s">
        <v>725</v>
      </c>
      <c r="F33" s="445"/>
      <c r="G33" s="445"/>
      <c r="H33" s="20"/>
      <c r="I33" s="20"/>
      <c r="L33" s="164"/>
    </row>
    <row r="34" spans="1:12" ht="13" customHeight="1">
      <c r="A34" s="2"/>
      <c r="B34" s="198"/>
      <c r="C34" s="20"/>
      <c r="D34" s="168">
        <v>3</v>
      </c>
      <c r="E34" s="445" t="s">
        <v>535</v>
      </c>
      <c r="F34" s="445"/>
      <c r="G34" s="445"/>
      <c r="H34" s="20"/>
      <c r="I34" s="20"/>
      <c r="L34" s="164"/>
    </row>
    <row r="35" spans="1:12" ht="13" customHeight="1">
      <c r="A35" s="2"/>
      <c r="B35" s="198"/>
      <c r="C35" s="20"/>
      <c r="D35" s="168"/>
      <c r="E35" s="445" t="s">
        <v>536</v>
      </c>
      <c r="F35" s="445"/>
      <c r="G35" s="445"/>
      <c r="H35" s="20"/>
      <c r="I35" s="20"/>
      <c r="L35" s="164"/>
    </row>
    <row r="36" spans="1:12" ht="13" customHeight="1">
      <c r="A36" s="2"/>
      <c r="B36" s="198"/>
      <c r="C36" s="20"/>
      <c r="D36" s="168">
        <v>4</v>
      </c>
      <c r="E36" s="445" t="s">
        <v>537</v>
      </c>
      <c r="F36" s="445"/>
      <c r="G36" s="445"/>
      <c r="H36" s="20"/>
      <c r="I36" s="20"/>
      <c r="L36" s="164"/>
    </row>
    <row r="37" spans="1:12" ht="13" customHeight="1">
      <c r="A37" s="2"/>
      <c r="B37" s="198"/>
      <c r="C37" s="20"/>
      <c r="D37" s="164"/>
      <c r="E37" s="445" t="s">
        <v>538</v>
      </c>
      <c r="F37" s="445"/>
      <c r="G37" s="445"/>
      <c r="H37" s="20"/>
      <c r="I37" s="20"/>
      <c r="L37" s="164"/>
    </row>
    <row r="38" spans="1:12" ht="13" customHeight="1">
      <c r="A38" s="2"/>
      <c r="B38" s="104"/>
      <c r="D38" s="445"/>
      <c r="E38" s="445"/>
      <c r="F38" s="445"/>
      <c r="G38" s="20"/>
      <c r="H38" s="20"/>
      <c r="I38" s="20"/>
    </row>
    <row r="39" spans="1:12" ht="13" customHeight="1">
      <c r="A39" s="20"/>
      <c r="B39" s="104"/>
      <c r="C39" s="20"/>
      <c r="D39" s="22"/>
      <c r="E39" s="29"/>
      <c r="F39" s="20"/>
      <c r="G39" s="20"/>
      <c r="H39" s="20"/>
      <c r="I39" s="20"/>
    </row>
    <row r="40" spans="1:12" ht="13" customHeight="1">
      <c r="A40" s="20"/>
      <c r="B40" s="104"/>
      <c r="C40" s="20"/>
      <c r="D40" s="22"/>
      <c r="E40" s="29"/>
      <c r="F40" s="20"/>
      <c r="G40" s="20"/>
      <c r="H40" s="20"/>
      <c r="I40" s="20"/>
    </row>
    <row r="41" spans="1:12" ht="13" customHeight="1">
      <c r="A41" s="20"/>
      <c r="B41" s="104"/>
      <c r="C41" s="20"/>
      <c r="D41" s="22"/>
      <c r="E41" s="29"/>
      <c r="F41" s="20"/>
      <c r="G41" s="20"/>
      <c r="H41" s="20"/>
      <c r="I41" s="20"/>
    </row>
    <row r="42" spans="1:12" ht="13" customHeight="1">
      <c r="A42" s="20"/>
      <c r="B42" s="104"/>
      <c r="C42" s="20"/>
      <c r="D42" s="22"/>
      <c r="E42" s="29"/>
      <c r="F42" s="20"/>
      <c r="G42" s="20"/>
      <c r="H42" s="20"/>
      <c r="I42" s="20"/>
    </row>
    <row r="43" spans="1:12" ht="13" customHeight="1">
      <c r="A43" s="20"/>
      <c r="B43" s="104"/>
      <c r="C43" s="20"/>
      <c r="D43" s="22"/>
      <c r="E43" s="29"/>
      <c r="F43" s="20"/>
      <c r="G43" s="20"/>
      <c r="H43" s="20"/>
      <c r="I43" s="20"/>
    </row>
    <row r="44" spans="1:12" ht="13" customHeight="1">
      <c r="A44" s="20"/>
      <c r="B44" s="104"/>
      <c r="C44" s="20"/>
      <c r="D44" s="22"/>
      <c r="E44" s="29"/>
      <c r="F44" s="20"/>
      <c r="G44" s="20"/>
      <c r="H44" s="20"/>
      <c r="I44" s="20"/>
    </row>
    <row r="45" spans="1:12" ht="13" customHeight="1">
      <c r="A45" s="20"/>
      <c r="B45" s="104"/>
      <c r="C45" s="20"/>
      <c r="D45" s="22"/>
      <c r="E45" s="29"/>
      <c r="F45" s="20"/>
      <c r="G45" s="20"/>
      <c r="H45" s="20"/>
      <c r="I45" s="20"/>
    </row>
    <row r="46" spans="1:12" ht="13" customHeight="1">
      <c r="A46" s="20"/>
      <c r="B46" s="104"/>
      <c r="C46" s="20"/>
      <c r="D46" s="22"/>
      <c r="E46" s="29"/>
      <c r="F46" s="20"/>
      <c r="G46" s="20"/>
      <c r="H46" s="20"/>
      <c r="I46" s="20"/>
    </row>
    <row r="47" spans="1:12" ht="13" customHeight="1">
      <c r="A47" s="20"/>
      <c r="B47" s="104"/>
      <c r="C47" s="20"/>
      <c r="D47" s="22"/>
      <c r="E47" s="29"/>
      <c r="F47" s="20"/>
      <c r="G47" s="20"/>
      <c r="H47" s="20"/>
      <c r="I47" s="20"/>
    </row>
    <row r="48" spans="1:12" ht="13" customHeight="1">
      <c r="A48" s="20"/>
      <c r="B48" s="104"/>
      <c r="C48" s="20"/>
      <c r="D48" s="22"/>
      <c r="E48" s="29"/>
      <c r="F48" s="20"/>
      <c r="G48" s="20"/>
      <c r="H48" s="20"/>
      <c r="I48" s="20"/>
    </row>
    <row r="49" spans="1:9" ht="13" customHeight="1">
      <c r="A49" s="20"/>
      <c r="B49" s="104"/>
      <c r="C49" s="20"/>
      <c r="D49" s="22"/>
      <c r="E49" s="29"/>
      <c r="F49" s="20"/>
      <c r="G49" s="20"/>
      <c r="H49" s="20"/>
      <c r="I49" s="20"/>
    </row>
    <row r="50" spans="1:9" ht="13" customHeight="1">
      <c r="A50" s="20"/>
      <c r="B50" s="104"/>
      <c r="C50" s="20"/>
      <c r="D50" s="22"/>
      <c r="E50" s="29"/>
      <c r="F50" s="20"/>
      <c r="G50" s="20"/>
      <c r="H50" s="20"/>
      <c r="I50" s="20"/>
    </row>
    <row r="51" spans="1:9" ht="13" customHeight="1">
      <c r="A51" s="20"/>
      <c r="B51" s="104"/>
      <c r="C51" s="20"/>
      <c r="D51" s="22"/>
      <c r="E51" s="29"/>
      <c r="F51" s="20"/>
      <c r="G51" s="20"/>
      <c r="H51" s="20"/>
      <c r="I51" s="20"/>
    </row>
    <row r="52" spans="1:9" ht="13" customHeight="1">
      <c r="A52" s="20"/>
      <c r="B52" s="104"/>
      <c r="C52" s="20"/>
      <c r="D52" s="22"/>
      <c r="E52" s="29"/>
      <c r="F52" s="20"/>
      <c r="G52" s="20"/>
      <c r="H52" s="20"/>
      <c r="I52" s="20"/>
    </row>
    <row r="53" spans="1:9" ht="13" customHeight="1">
      <c r="A53" s="20"/>
      <c r="B53" s="104"/>
      <c r="C53" s="20"/>
      <c r="D53" s="22"/>
      <c r="F53" s="20"/>
      <c r="G53" s="20"/>
      <c r="H53" s="20"/>
      <c r="I53" s="20"/>
    </row>
    <row r="54" spans="1:9" ht="13" customHeight="1">
      <c r="A54" s="20"/>
      <c r="B54" s="104"/>
      <c r="C54" s="20"/>
      <c r="D54" s="22"/>
      <c r="E54" s="29"/>
      <c r="F54" s="20"/>
      <c r="G54" s="20"/>
      <c r="H54" s="20"/>
      <c r="I54" s="20"/>
    </row>
    <row r="55" spans="1:9" ht="13" customHeight="1">
      <c r="A55" s="20"/>
      <c r="B55" s="104"/>
      <c r="C55" s="20"/>
      <c r="D55" s="22"/>
      <c r="E55" s="29"/>
      <c r="F55" s="20"/>
      <c r="G55" s="20"/>
      <c r="H55" s="20"/>
      <c r="I55" s="20"/>
    </row>
    <row r="56" spans="1:9" ht="13" customHeight="1">
      <c r="A56" s="20"/>
      <c r="B56" s="104"/>
      <c r="C56" s="20"/>
      <c r="D56" s="22"/>
      <c r="E56" s="29"/>
      <c r="F56" s="20"/>
      <c r="G56" s="20"/>
      <c r="H56" s="20"/>
      <c r="I56" s="20"/>
    </row>
    <row r="57" spans="1:9" ht="13" customHeight="1">
      <c r="A57" s="20"/>
      <c r="B57" s="104"/>
      <c r="C57" s="20"/>
      <c r="D57" s="22"/>
      <c r="E57" s="29"/>
      <c r="F57" s="20"/>
      <c r="G57" s="20"/>
      <c r="H57" s="20"/>
      <c r="I57" s="20"/>
    </row>
    <row r="58" spans="1:9" ht="13" customHeight="1">
      <c r="A58" s="20"/>
      <c r="B58" s="104"/>
      <c r="C58" s="20"/>
      <c r="D58" s="22"/>
      <c r="E58" s="29"/>
      <c r="F58" s="20"/>
      <c r="G58" s="20"/>
      <c r="H58" s="20"/>
      <c r="I58" s="20"/>
    </row>
    <row r="59" spans="1:9" ht="13" customHeight="1">
      <c r="A59" s="20"/>
      <c r="B59" s="104"/>
      <c r="C59" s="20"/>
      <c r="D59" s="22"/>
      <c r="E59" s="29"/>
      <c r="F59" s="20"/>
      <c r="G59" s="20"/>
      <c r="H59" s="20"/>
      <c r="I59" s="20"/>
    </row>
    <row r="60" spans="1:9" ht="13" customHeight="1">
      <c r="A60" s="20"/>
      <c r="B60" s="104"/>
      <c r="C60" s="20"/>
      <c r="D60" s="22"/>
      <c r="E60" s="29"/>
      <c r="F60" s="20"/>
      <c r="G60" s="20"/>
      <c r="H60" s="20"/>
      <c r="I60" s="20"/>
    </row>
    <row r="61" spans="1:9" ht="13" customHeight="1">
      <c r="A61" s="20"/>
      <c r="B61" s="104"/>
      <c r="C61" s="20"/>
      <c r="D61" s="82"/>
      <c r="E61" s="29"/>
      <c r="F61" s="20"/>
      <c r="G61" s="20"/>
      <c r="H61" s="20"/>
      <c r="I61" s="20"/>
    </row>
    <row r="62" spans="1:9" ht="13" customHeight="1">
      <c r="A62" s="20"/>
      <c r="B62" s="104"/>
      <c r="C62" s="20"/>
      <c r="D62" s="82"/>
      <c r="E62" s="29"/>
      <c r="F62" s="20"/>
      <c r="G62" s="20"/>
      <c r="H62" s="20"/>
      <c r="I62" s="20"/>
    </row>
    <row r="63" spans="1:9" ht="13" customHeight="1">
      <c r="A63" s="20"/>
      <c r="B63" s="104"/>
      <c r="C63" s="20"/>
      <c r="D63" s="22"/>
      <c r="E63" s="29"/>
      <c r="F63" s="20"/>
      <c r="G63" s="20"/>
      <c r="H63" s="20"/>
      <c r="I63" s="20"/>
    </row>
    <row r="64" spans="1:9" ht="13" customHeight="1">
      <c r="A64" s="20"/>
      <c r="B64" s="104"/>
      <c r="C64" s="20"/>
      <c r="D64" s="22"/>
      <c r="E64" s="29"/>
      <c r="F64" s="20"/>
      <c r="G64" s="20"/>
      <c r="H64" s="20"/>
      <c r="I64" s="20"/>
    </row>
    <row r="65" spans="1:9" ht="13" customHeight="1">
      <c r="A65" s="20"/>
      <c r="B65" s="104"/>
      <c r="C65" s="20"/>
      <c r="D65" s="22"/>
      <c r="E65" s="29"/>
      <c r="F65" s="20"/>
      <c r="G65" s="20"/>
      <c r="H65" s="20"/>
      <c r="I65" s="20"/>
    </row>
    <row r="66" spans="1:9" ht="13" customHeight="1">
      <c r="A66" s="20"/>
      <c r="B66" s="104"/>
      <c r="C66" s="20"/>
      <c r="D66" s="22"/>
      <c r="E66" s="29"/>
      <c r="F66" s="20"/>
      <c r="G66" s="20"/>
      <c r="H66" s="20"/>
      <c r="I66" s="20"/>
    </row>
    <row r="67" spans="1:9" ht="13" customHeight="1">
      <c r="A67" s="20"/>
      <c r="B67" s="104"/>
      <c r="C67" s="20"/>
      <c r="D67" s="22"/>
      <c r="E67" s="29"/>
      <c r="F67" s="20"/>
      <c r="G67" s="20"/>
      <c r="H67" s="20"/>
      <c r="I67" s="20"/>
    </row>
    <row r="68" spans="1:9" ht="13" customHeight="1">
      <c r="B68"/>
      <c r="D68" s="164"/>
      <c r="E68" s="29"/>
    </row>
    <row r="69" spans="1:9" ht="13" customHeight="1">
      <c r="A69"/>
      <c r="B69"/>
      <c r="C69"/>
      <c r="D69"/>
      <c r="E69" s="29"/>
    </row>
    <row r="70" spans="1:9" ht="13" customHeight="1">
      <c r="A70"/>
      <c r="B70"/>
      <c r="C70"/>
      <c r="D70"/>
      <c r="E70" s="29"/>
    </row>
    <row r="71" spans="1:9">
      <c r="A71"/>
      <c r="B71"/>
      <c r="C71"/>
      <c r="D71"/>
      <c r="E71" s="29"/>
    </row>
    <row r="72" spans="1:9">
      <c r="A72"/>
      <c r="B72"/>
      <c r="C72"/>
      <c r="D72"/>
      <c r="E72" s="29"/>
    </row>
    <row r="73" spans="1:9">
      <c r="A73"/>
      <c r="B73"/>
      <c r="C73"/>
      <c r="D73"/>
      <c r="E73" s="29"/>
    </row>
    <row r="74" spans="1:9">
      <c r="A74"/>
      <c r="B74"/>
      <c r="C74"/>
      <c r="D74"/>
      <c r="E74" s="29"/>
    </row>
    <row r="75" spans="1:9">
      <c r="A75"/>
      <c r="B75"/>
      <c r="C75"/>
      <c r="D75"/>
      <c r="E75" s="29"/>
    </row>
    <row r="76" spans="1:9">
      <c r="A76"/>
      <c r="B76"/>
      <c r="C76"/>
      <c r="D76"/>
      <c r="E76" s="29"/>
    </row>
    <row r="77" spans="1:9">
      <c r="A77"/>
      <c r="B77"/>
      <c r="C77"/>
      <c r="D77"/>
      <c r="E77" s="29"/>
    </row>
    <row r="78" spans="1:9">
      <c r="A78"/>
      <c r="B78"/>
      <c r="C78"/>
      <c r="D78"/>
      <c r="E78" s="29"/>
    </row>
    <row r="79" spans="1:9">
      <c r="A79"/>
      <c r="B79"/>
      <c r="C79"/>
      <c r="D79"/>
      <c r="E79" s="29"/>
    </row>
    <row r="80" spans="1:9">
      <c r="A80"/>
      <c r="B80"/>
      <c r="C80"/>
      <c r="D80"/>
      <c r="E80" s="29"/>
    </row>
    <row r="81" spans="1:5">
      <c r="A81"/>
      <c r="B81"/>
      <c r="C81"/>
      <c r="D81"/>
      <c r="E81" s="29"/>
    </row>
    <row r="82" spans="1:5">
      <c r="A82"/>
      <c r="B82"/>
      <c r="C82"/>
      <c r="D82"/>
      <c r="E82" s="29"/>
    </row>
    <row r="83" spans="1:5">
      <c r="A83"/>
      <c r="B83"/>
      <c r="C83"/>
      <c r="D83"/>
      <c r="E83" s="29"/>
    </row>
    <row r="84" spans="1:5">
      <c r="A84"/>
      <c r="B84"/>
      <c r="C84"/>
      <c r="D84"/>
      <c r="E84" s="29"/>
    </row>
    <row r="85" spans="1:5">
      <c r="A85"/>
      <c r="B85"/>
      <c r="C85"/>
      <c r="D85"/>
      <c r="E85" s="29"/>
    </row>
  </sheetData>
  <mergeCells count="35">
    <mergeCell ref="AC12:AD12"/>
    <mergeCell ref="AE12:AF12"/>
    <mergeCell ref="G12:H12"/>
    <mergeCell ref="D25:E25"/>
    <mergeCell ref="J25:K25"/>
    <mergeCell ref="E31:G31"/>
    <mergeCell ref="E32:G32"/>
    <mergeCell ref="E37:G37"/>
    <mergeCell ref="O12:P12"/>
    <mergeCell ref="Q12:R12"/>
    <mergeCell ref="D26:E26"/>
    <mergeCell ref="J26:K26"/>
    <mergeCell ref="D27:E27"/>
    <mergeCell ref="D28:E28"/>
    <mergeCell ref="E30:G30"/>
    <mergeCell ref="D38:F38"/>
    <mergeCell ref="E33:G33"/>
    <mergeCell ref="E34:G34"/>
    <mergeCell ref="E35:G35"/>
    <mergeCell ref="E36:G36"/>
    <mergeCell ref="F9:I9"/>
    <mergeCell ref="K9:P9"/>
    <mergeCell ref="F6:I6"/>
    <mergeCell ref="A1:H1"/>
    <mergeCell ref="A3:E3"/>
    <mergeCell ref="F3:I3"/>
    <mergeCell ref="K3:N3"/>
    <mergeCell ref="F4:I4"/>
    <mergeCell ref="A5:E5"/>
    <mergeCell ref="F5:I5"/>
    <mergeCell ref="K6:P6"/>
    <mergeCell ref="F7:I7"/>
    <mergeCell ref="K7:P7"/>
    <mergeCell ref="F8:I8"/>
    <mergeCell ref="K8:P8"/>
  </mergeCells>
  <phoneticPr fontId="6" type="noConversion"/>
  <pageMargins left="0.5" right="0.5" top="0.7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6"/>
  <sheetViews>
    <sheetView topLeftCell="A26" workbookViewId="0">
      <selection activeCell="B65" sqref="B65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style="117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J3" s="20"/>
      <c r="K3" s="446" t="s">
        <v>445</v>
      </c>
      <c r="L3" s="446"/>
      <c r="M3" s="446"/>
      <c r="N3" s="446"/>
      <c r="O3" s="20"/>
      <c r="P3" s="20"/>
      <c r="R3" s="192"/>
    </row>
    <row r="4" spans="1:39" ht="13" customHeight="1">
      <c r="A4" s="3" t="s">
        <v>306</v>
      </c>
      <c r="B4" s="3"/>
      <c r="C4" s="170"/>
      <c r="D4" s="49"/>
      <c r="E4" s="170"/>
      <c r="F4" s="428" t="s">
        <v>443</v>
      </c>
      <c r="G4" s="428"/>
      <c r="H4" s="428"/>
      <c r="I4" s="428"/>
      <c r="J4" s="20"/>
      <c r="K4" s="195" t="s">
        <v>442</v>
      </c>
      <c r="L4" s="194"/>
      <c r="M4" s="213"/>
      <c r="N4" s="193"/>
      <c r="O4" s="20"/>
      <c r="P4" s="20"/>
      <c r="R4" s="192"/>
    </row>
    <row r="5" spans="1:39" ht="13" customHeight="1">
      <c r="A5" s="430"/>
      <c r="B5" s="430"/>
      <c r="C5" s="430"/>
      <c r="D5" s="430"/>
      <c r="E5" s="430"/>
      <c r="F5" s="428" t="s">
        <v>305</v>
      </c>
      <c r="G5" s="428"/>
      <c r="H5" s="428"/>
      <c r="I5" s="428"/>
      <c r="J5" s="20"/>
      <c r="K5" s="195" t="s">
        <v>440</v>
      </c>
      <c r="L5" s="194"/>
      <c r="M5" s="213"/>
      <c r="N5" s="193"/>
      <c r="O5" s="20"/>
      <c r="P5" s="20"/>
      <c r="R5" s="192"/>
    </row>
    <row r="6" spans="1:39" ht="13" customHeight="1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1" t="s">
        <v>304</v>
      </c>
      <c r="G6" s="431"/>
      <c r="H6" s="431"/>
      <c r="I6" s="431"/>
      <c r="J6" s="20"/>
      <c r="K6" s="447"/>
      <c r="L6" s="447"/>
      <c r="M6" s="447"/>
      <c r="N6" s="447"/>
      <c r="O6" s="447"/>
      <c r="P6" s="447"/>
      <c r="Q6" s="192"/>
      <c r="R6" s="192"/>
    </row>
    <row r="7" spans="1:39" ht="13" customHeight="1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1" t="s">
        <v>76</v>
      </c>
      <c r="G7" s="431"/>
      <c r="H7" s="431"/>
      <c r="I7" s="431"/>
      <c r="J7" s="20"/>
      <c r="K7" s="447"/>
      <c r="L7" s="447"/>
      <c r="M7" s="447"/>
      <c r="N7" s="447"/>
      <c r="O7" s="447"/>
      <c r="P7" s="447"/>
      <c r="Q7" s="192"/>
      <c r="R7" s="192"/>
    </row>
    <row r="8" spans="1:39" ht="13" customHeight="1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28" t="s">
        <v>303</v>
      </c>
      <c r="G8" s="428"/>
      <c r="H8" s="428"/>
      <c r="I8" s="428"/>
      <c r="J8" s="170"/>
      <c r="K8" s="447"/>
      <c r="L8" s="447"/>
      <c r="M8" s="447"/>
      <c r="N8" s="447"/>
      <c r="O8" s="447"/>
      <c r="P8" s="447"/>
      <c r="Q8" s="191"/>
      <c r="R8" s="191"/>
    </row>
    <row r="9" spans="1:39" ht="13" customHeight="1">
      <c r="A9" s="32"/>
      <c r="B9" s="32"/>
      <c r="C9" s="170"/>
      <c r="D9" s="177"/>
      <c r="E9" s="23"/>
      <c r="F9" s="428" t="s">
        <v>302</v>
      </c>
      <c r="G9" s="428"/>
      <c r="H9" s="428"/>
      <c r="I9" s="428"/>
      <c r="J9" s="170"/>
      <c r="K9" s="447"/>
      <c r="L9" s="447"/>
      <c r="M9" s="447"/>
      <c r="N9" s="447"/>
      <c r="O9" s="447"/>
      <c r="P9" s="447"/>
      <c r="Q9" s="191"/>
      <c r="R9" s="191"/>
    </row>
    <row r="10" spans="1:39" ht="13" customHeight="1">
      <c r="A10" s="71"/>
      <c r="B10" s="71"/>
      <c r="C10" s="168"/>
      <c r="D10" s="49"/>
      <c r="E10" s="8"/>
      <c r="F10" s="164"/>
      <c r="G10" s="164"/>
      <c r="H10" s="164"/>
      <c r="I10" s="50"/>
      <c r="J10" s="7"/>
      <c r="K10" s="7"/>
      <c r="L10" s="7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212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211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s="41" customFormat="1" ht="13" customHeight="1">
      <c r="A14" s="64" t="s">
        <v>632</v>
      </c>
      <c r="B14" s="29" t="s">
        <v>460</v>
      </c>
      <c r="C14" s="19">
        <v>0.98958333333333337</v>
      </c>
      <c r="D14" s="19">
        <v>0</v>
      </c>
      <c r="E14" s="23">
        <v>10</v>
      </c>
      <c r="F14" s="20" t="s">
        <v>232</v>
      </c>
      <c r="G14" s="20">
        <v>1190</v>
      </c>
      <c r="H14" s="20">
        <v>1105</v>
      </c>
      <c r="I14" s="41" t="s">
        <v>234</v>
      </c>
      <c r="J14" s="20" t="s">
        <v>230</v>
      </c>
      <c r="K14" s="20">
        <v>4</v>
      </c>
      <c r="L14" s="20">
        <v>180</v>
      </c>
      <c r="M14" s="206">
        <v>5889.9508999999998</v>
      </c>
      <c r="N14" s="29"/>
      <c r="O14" s="38"/>
      <c r="P14" s="38"/>
      <c r="Q14" s="38"/>
      <c r="R14" s="38"/>
      <c r="S14" s="210"/>
      <c r="T14" s="210"/>
    </row>
    <row r="15" spans="1:39" s="41" customFormat="1" ht="13" customHeight="1">
      <c r="A15" s="64" t="s">
        <v>632</v>
      </c>
      <c r="B15" s="41" t="s">
        <v>437</v>
      </c>
      <c r="C15" s="19">
        <v>1.6666666666666666E-2</v>
      </c>
      <c r="D15" s="19">
        <v>0</v>
      </c>
      <c r="E15" s="209">
        <v>10</v>
      </c>
      <c r="F15" s="20" t="s">
        <v>232</v>
      </c>
      <c r="G15" s="20">
        <v>1190</v>
      </c>
      <c r="H15" s="20">
        <v>1105</v>
      </c>
      <c r="I15" s="41" t="s">
        <v>234</v>
      </c>
      <c r="J15" s="20" t="s">
        <v>230</v>
      </c>
      <c r="K15" s="20">
        <v>4</v>
      </c>
      <c r="L15" s="20">
        <v>180</v>
      </c>
      <c r="M15" s="206">
        <v>5889.9508999999998</v>
      </c>
      <c r="N15" s="29"/>
      <c r="O15" s="20"/>
      <c r="P15" s="20"/>
      <c r="Q15" s="20"/>
      <c r="R15" s="20"/>
    </row>
    <row r="16" spans="1:39" s="41" customFormat="1" ht="13" customHeight="1">
      <c r="A16" s="29" t="s">
        <v>475</v>
      </c>
      <c r="B16" s="29" t="s">
        <v>462</v>
      </c>
      <c r="C16" s="19">
        <v>5.7638888888888885E-2</v>
      </c>
      <c r="D16" s="19">
        <v>0</v>
      </c>
      <c r="E16" s="23">
        <v>30</v>
      </c>
      <c r="F16" s="20" t="s">
        <v>232</v>
      </c>
      <c r="G16" s="20">
        <v>1190</v>
      </c>
      <c r="H16" s="20">
        <v>999</v>
      </c>
      <c r="I16" s="41" t="s">
        <v>231</v>
      </c>
      <c r="J16" s="20" t="s">
        <v>230</v>
      </c>
      <c r="K16" s="20">
        <v>4</v>
      </c>
      <c r="L16" s="20">
        <v>180</v>
      </c>
      <c r="M16" s="206">
        <v>5891.451</v>
      </c>
      <c r="N16" s="59"/>
      <c r="O16" s="20"/>
      <c r="P16" s="20"/>
      <c r="Q16" s="20"/>
      <c r="R16" s="20"/>
    </row>
    <row r="17" spans="1:39" s="41" customFormat="1" ht="13" customHeight="1">
      <c r="A17" s="29" t="s">
        <v>475</v>
      </c>
      <c r="B17" s="29" t="s">
        <v>463</v>
      </c>
      <c r="C17" s="19">
        <v>6.3194444444444442E-2</v>
      </c>
      <c r="D17" s="19">
        <v>0</v>
      </c>
      <c r="E17" s="23">
        <v>30</v>
      </c>
      <c r="F17" s="20" t="s">
        <v>232</v>
      </c>
      <c r="G17" s="20">
        <v>1070</v>
      </c>
      <c r="H17" s="20">
        <v>879</v>
      </c>
      <c r="I17" s="104" t="s">
        <v>446</v>
      </c>
      <c r="J17" s="20" t="s">
        <v>230</v>
      </c>
      <c r="K17" s="20">
        <v>4</v>
      </c>
      <c r="L17" s="20">
        <v>180</v>
      </c>
      <c r="M17" s="206">
        <v>5891.451</v>
      </c>
      <c r="N17" s="29"/>
      <c r="O17" s="20"/>
      <c r="P17" s="20"/>
      <c r="Q17" s="20"/>
      <c r="R17" s="20"/>
    </row>
    <row r="18" spans="1:39" s="41" customFormat="1" ht="13" customHeight="1">
      <c r="A18" s="29" t="s">
        <v>475</v>
      </c>
      <c r="B18" s="29" t="s">
        <v>439</v>
      </c>
      <c r="C18" s="19">
        <v>0.12222222222222223</v>
      </c>
      <c r="D18" s="19">
        <v>0</v>
      </c>
      <c r="E18" s="23">
        <v>10</v>
      </c>
      <c r="F18" s="20" t="s">
        <v>540</v>
      </c>
      <c r="G18" s="20">
        <v>880</v>
      </c>
      <c r="H18" s="20">
        <v>870</v>
      </c>
      <c r="I18" s="41" t="s">
        <v>234</v>
      </c>
      <c r="J18" s="20" t="s">
        <v>230</v>
      </c>
      <c r="K18" s="20">
        <v>4</v>
      </c>
      <c r="L18" s="20">
        <v>180</v>
      </c>
      <c r="M18" s="206">
        <v>7647.38</v>
      </c>
      <c r="N18" s="29"/>
      <c r="O18" s="20"/>
      <c r="P18" s="20"/>
      <c r="Q18" s="20"/>
      <c r="R18" s="20"/>
    </row>
    <row r="19" spans="1:39" s="41" customFormat="1" ht="13" customHeight="1">
      <c r="A19" s="29" t="s">
        <v>475</v>
      </c>
      <c r="B19" s="29" t="s">
        <v>301</v>
      </c>
      <c r="C19" s="19">
        <v>0.12847222222222224</v>
      </c>
      <c r="D19" s="19">
        <v>0</v>
      </c>
      <c r="E19" s="23">
        <v>30</v>
      </c>
      <c r="F19" s="20" t="s">
        <v>232</v>
      </c>
      <c r="G19" s="20">
        <v>1190</v>
      </c>
      <c r="H19" s="20">
        <v>999</v>
      </c>
      <c r="I19" s="41" t="s">
        <v>234</v>
      </c>
      <c r="J19" s="20" t="s">
        <v>230</v>
      </c>
      <c r="K19" s="20">
        <v>4</v>
      </c>
      <c r="L19" s="20">
        <v>180</v>
      </c>
      <c r="M19" s="206">
        <v>5891.451</v>
      </c>
      <c r="N19" s="29"/>
      <c r="O19" s="20"/>
      <c r="P19" s="20"/>
      <c r="Q19" s="20"/>
      <c r="R19" s="20"/>
    </row>
    <row r="20" spans="1:39" s="41" customFormat="1" ht="13" customHeight="1">
      <c r="A20" s="29" t="s">
        <v>475</v>
      </c>
      <c r="B20" s="29" t="s">
        <v>300</v>
      </c>
      <c r="C20" s="19">
        <v>0.13333333333333333</v>
      </c>
      <c r="D20" s="19">
        <v>0</v>
      </c>
      <c r="E20" s="23">
        <v>30</v>
      </c>
      <c r="F20" s="20" t="s">
        <v>232</v>
      </c>
      <c r="G20" s="20">
        <v>1070</v>
      </c>
      <c r="H20" s="20">
        <v>879</v>
      </c>
      <c r="I20" s="104" t="s">
        <v>446</v>
      </c>
      <c r="J20" s="20" t="s">
        <v>230</v>
      </c>
      <c r="K20" s="20">
        <v>4</v>
      </c>
      <c r="L20" s="20">
        <v>180</v>
      </c>
      <c r="M20" s="206">
        <v>5891.451</v>
      </c>
      <c r="N20" s="29"/>
      <c r="O20" s="20"/>
      <c r="P20" s="20"/>
      <c r="Q20" s="20"/>
      <c r="R20" s="20"/>
    </row>
    <row r="21" spans="1:39" s="41" customFormat="1" ht="13" customHeight="1">
      <c r="A21" s="29" t="s">
        <v>542</v>
      </c>
      <c r="B21" s="29" t="s">
        <v>465</v>
      </c>
      <c r="C21" s="19">
        <v>0.16180555555555556</v>
      </c>
      <c r="D21" s="19"/>
      <c r="E21" s="23">
        <v>30</v>
      </c>
      <c r="F21" s="20" t="s">
        <v>232</v>
      </c>
      <c r="G21" s="20">
        <v>1190</v>
      </c>
      <c r="H21" s="20">
        <v>1105</v>
      </c>
      <c r="I21" s="59" t="s">
        <v>464</v>
      </c>
      <c r="J21" s="20" t="s">
        <v>87</v>
      </c>
      <c r="K21" s="20">
        <v>4</v>
      </c>
      <c r="L21" s="20">
        <v>180</v>
      </c>
      <c r="M21" s="206">
        <v>5889.9508999999998</v>
      </c>
      <c r="N21" s="29"/>
      <c r="O21" s="20"/>
      <c r="P21" s="20"/>
      <c r="Q21" s="20"/>
      <c r="R21" s="20"/>
      <c r="S21" s="371">
        <v>73.770560000000003</v>
      </c>
      <c r="T21" s="371">
        <v>19.012060000000002</v>
      </c>
      <c r="U21" s="368">
        <v>83.714299999999994</v>
      </c>
      <c r="V21" s="368">
        <v>27.406199999999998</v>
      </c>
      <c r="W21" s="370">
        <v>0.33349561049999998</v>
      </c>
      <c r="X21" s="368">
        <v>2.1629999999999998</v>
      </c>
      <c r="Y21" s="368">
        <v>0.34200000000000003</v>
      </c>
      <c r="Z21" s="368">
        <v>3.8</v>
      </c>
      <c r="AA21" s="368">
        <v>97.509</v>
      </c>
      <c r="AB21" s="367">
        <v>1802.1759999999999</v>
      </c>
      <c r="AC21" s="368">
        <v>3.4038200000000001</v>
      </c>
      <c r="AD21" s="368">
        <v>4.5533700000000001</v>
      </c>
      <c r="AE21" s="368">
        <v>345.65890999999999</v>
      </c>
      <c r="AF21" s="368">
        <v>0.57994000000000001</v>
      </c>
      <c r="AG21" s="366">
        <v>148225073.80000001</v>
      </c>
      <c r="AH21" s="369">
        <v>-0.59638420000000003</v>
      </c>
      <c r="AI21" s="366">
        <v>397703.14146999997</v>
      </c>
      <c r="AJ21" s="369">
        <v>-0.30654930000000002</v>
      </c>
      <c r="AK21" s="368">
        <v>161.7834</v>
      </c>
      <c r="AL21" s="366" t="s">
        <v>227</v>
      </c>
      <c r="AM21" s="368">
        <v>18.168700000000001</v>
      </c>
    </row>
    <row r="22" spans="1:39" s="41" customFormat="1" ht="13" customHeight="1">
      <c r="A22" s="29" t="s">
        <v>635</v>
      </c>
      <c r="B22" s="29" t="s">
        <v>667</v>
      </c>
      <c r="C22" s="19">
        <v>0.18680555555555556</v>
      </c>
      <c r="D22" s="19"/>
      <c r="E22" s="23">
        <v>300</v>
      </c>
      <c r="F22" s="20" t="s">
        <v>232</v>
      </c>
      <c r="G22" s="20">
        <v>1190</v>
      </c>
      <c r="H22" s="20">
        <v>1105</v>
      </c>
      <c r="I22" s="281" t="s">
        <v>805</v>
      </c>
      <c r="J22" s="20" t="s">
        <v>87</v>
      </c>
      <c r="K22" s="20">
        <v>4</v>
      </c>
      <c r="L22" s="20">
        <v>180</v>
      </c>
      <c r="M22" s="206">
        <v>5889.9508999999998</v>
      </c>
      <c r="N22" s="29" t="s">
        <v>299</v>
      </c>
      <c r="O22" s="20"/>
      <c r="P22" s="20"/>
      <c r="Q22" s="20"/>
      <c r="R22" s="20"/>
      <c r="S22" s="371">
        <v>74.06035</v>
      </c>
      <c r="T22" s="371">
        <v>19.063770000000002</v>
      </c>
      <c r="U22" s="368">
        <v>88.349100000000007</v>
      </c>
      <c r="V22" s="368">
        <v>35.456299999999999</v>
      </c>
      <c r="W22" s="370">
        <v>0.98527527820000005</v>
      </c>
      <c r="X22" s="368">
        <v>1.72</v>
      </c>
      <c r="Y22" s="368">
        <v>0.27200000000000002</v>
      </c>
      <c r="Z22" s="368">
        <v>3.8</v>
      </c>
      <c r="AA22" s="368">
        <v>97.441999999999993</v>
      </c>
      <c r="AB22" s="367">
        <v>1805.3030000000001</v>
      </c>
      <c r="AC22" s="368">
        <v>3.3261500000000002</v>
      </c>
      <c r="AD22" s="368">
        <v>4.5381299999999998</v>
      </c>
      <c r="AE22" s="368">
        <v>345.33010999999999</v>
      </c>
      <c r="AF22" s="368">
        <v>0.58069000000000004</v>
      </c>
      <c r="AG22" s="366">
        <v>148223673.09999999</v>
      </c>
      <c r="AH22" s="369">
        <v>-0.60081929999999995</v>
      </c>
      <c r="AI22" s="366">
        <v>397014.37631999998</v>
      </c>
      <c r="AJ22" s="369">
        <v>-0.28067120000000001</v>
      </c>
      <c r="AK22" s="368">
        <v>161.54130000000001</v>
      </c>
      <c r="AL22" s="366" t="s">
        <v>227</v>
      </c>
      <c r="AM22" s="368">
        <v>18.410299999999999</v>
      </c>
    </row>
    <row r="23" spans="1:39" s="41" customFormat="1" ht="13" customHeight="1">
      <c r="A23" s="29" t="s">
        <v>635</v>
      </c>
      <c r="B23" s="29" t="s">
        <v>669</v>
      </c>
      <c r="C23" s="19">
        <v>0.20138888888888887</v>
      </c>
      <c r="D23" s="19"/>
      <c r="E23" s="23">
        <v>300</v>
      </c>
      <c r="F23" s="20" t="s">
        <v>232</v>
      </c>
      <c r="G23" s="20">
        <v>1190</v>
      </c>
      <c r="H23" s="20">
        <v>1105</v>
      </c>
      <c r="I23" s="281" t="s">
        <v>937</v>
      </c>
      <c r="J23" s="20" t="s">
        <v>87</v>
      </c>
      <c r="K23" s="20">
        <v>4</v>
      </c>
      <c r="L23" s="20">
        <v>180</v>
      </c>
      <c r="M23" s="116">
        <v>5889.9508999999998</v>
      </c>
      <c r="N23" s="29"/>
      <c r="O23" s="20"/>
      <c r="P23" s="20"/>
      <c r="Q23" s="20"/>
      <c r="R23" s="20"/>
      <c r="S23" s="371">
        <v>74.208160000000007</v>
      </c>
      <c r="T23" s="371">
        <v>19.08999</v>
      </c>
      <c r="U23" s="368">
        <v>91.010400000000004</v>
      </c>
      <c r="V23" s="368">
        <v>39.808300000000003</v>
      </c>
      <c r="W23" s="370">
        <v>1.3362335608</v>
      </c>
      <c r="X23" s="368">
        <v>1.5589999999999999</v>
      </c>
      <c r="Y23" s="368">
        <v>0.247</v>
      </c>
      <c r="Z23" s="368">
        <v>3.8</v>
      </c>
      <c r="AA23" s="368">
        <v>97.409000000000006</v>
      </c>
      <c r="AB23" s="367">
        <v>1806.8630000000001</v>
      </c>
      <c r="AC23" s="368">
        <v>3.2763300000000002</v>
      </c>
      <c r="AD23" s="368">
        <v>4.5302899999999999</v>
      </c>
      <c r="AE23" s="368">
        <v>345.15305999999998</v>
      </c>
      <c r="AF23" s="368">
        <v>0.58109</v>
      </c>
      <c r="AG23" s="366">
        <v>148222914.59999999</v>
      </c>
      <c r="AH23" s="369">
        <v>-0.60320339999999995</v>
      </c>
      <c r="AI23" s="366">
        <v>396671.52581000002</v>
      </c>
      <c r="AJ23" s="369">
        <v>-0.26315</v>
      </c>
      <c r="AK23" s="368">
        <v>161.4186</v>
      </c>
      <c r="AL23" s="366" t="s">
        <v>227</v>
      </c>
      <c r="AM23" s="368">
        <v>18.532699999999998</v>
      </c>
    </row>
    <row r="24" spans="1:39" s="41" customFormat="1" ht="13" customHeight="1">
      <c r="A24" s="29" t="s">
        <v>635</v>
      </c>
      <c r="B24" s="29" t="s">
        <v>670</v>
      </c>
      <c r="C24" s="19">
        <v>0.22222222222222221</v>
      </c>
      <c r="D24" s="19"/>
      <c r="E24" s="23">
        <v>300</v>
      </c>
      <c r="F24" s="20" t="s">
        <v>232</v>
      </c>
      <c r="G24" s="20">
        <v>1190</v>
      </c>
      <c r="H24" s="20">
        <v>1105</v>
      </c>
      <c r="I24" s="281" t="s">
        <v>768</v>
      </c>
      <c r="J24" s="20" t="s">
        <v>87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R24" s="20"/>
      <c r="S24" s="371">
        <v>74.410060000000001</v>
      </c>
      <c r="T24" s="371">
        <v>19.12509</v>
      </c>
      <c r="U24" s="368">
        <v>95.156000000000006</v>
      </c>
      <c r="V24" s="368">
        <v>46.0229</v>
      </c>
      <c r="W24" s="370">
        <v>1.8376025359999999</v>
      </c>
      <c r="X24" s="368">
        <v>1.3879999999999999</v>
      </c>
      <c r="Y24" s="368">
        <v>0.219</v>
      </c>
      <c r="Z24" s="368">
        <v>3.81</v>
      </c>
      <c r="AA24" s="368">
        <v>97.361999999999995</v>
      </c>
      <c r="AB24" s="367">
        <v>1808.9069999999999</v>
      </c>
      <c r="AC24" s="368">
        <v>3.1960999999999999</v>
      </c>
      <c r="AD24" s="368">
        <v>4.5200500000000003</v>
      </c>
      <c r="AE24" s="368">
        <v>344.90014000000002</v>
      </c>
      <c r="AF24" s="368">
        <v>0.58165999999999995</v>
      </c>
      <c r="AG24" s="366">
        <v>148221825.69999999</v>
      </c>
      <c r="AH24" s="369">
        <v>-0.60660449999999999</v>
      </c>
      <c r="AI24" s="366">
        <v>396223.33828999999</v>
      </c>
      <c r="AJ24" s="369">
        <v>-0.23409060000000001</v>
      </c>
      <c r="AK24" s="368">
        <v>161.25190000000001</v>
      </c>
      <c r="AL24" s="366" t="s">
        <v>227</v>
      </c>
      <c r="AM24" s="368">
        <v>18.699100000000001</v>
      </c>
    </row>
    <row r="25" spans="1:39" s="41" customFormat="1" ht="13" customHeight="1">
      <c r="A25" s="29" t="s">
        <v>635</v>
      </c>
      <c r="B25" s="29" t="s">
        <v>484</v>
      </c>
      <c r="C25" s="19">
        <v>0.24236111111111111</v>
      </c>
      <c r="D25" s="19"/>
      <c r="E25" s="23">
        <v>300</v>
      </c>
      <c r="F25" s="20" t="s">
        <v>232</v>
      </c>
      <c r="G25" s="20">
        <v>1190</v>
      </c>
      <c r="H25" s="20">
        <v>1105</v>
      </c>
      <c r="I25" s="281" t="s">
        <v>736</v>
      </c>
      <c r="J25" s="20" t="s">
        <v>87</v>
      </c>
      <c r="K25" s="20">
        <v>4</v>
      </c>
      <c r="L25" s="20">
        <v>180</v>
      </c>
      <c r="M25" s="206">
        <v>5889.9508999999998</v>
      </c>
      <c r="N25" s="29"/>
      <c r="O25" s="20"/>
      <c r="P25" s="20"/>
      <c r="Q25" s="20"/>
      <c r="R25" s="20"/>
      <c r="S25" s="371">
        <v>74.595770000000002</v>
      </c>
      <c r="T25" s="371">
        <v>19.156009999999998</v>
      </c>
      <c r="U25" s="368">
        <v>99.766099999999994</v>
      </c>
      <c r="V25" s="368">
        <v>51.9955</v>
      </c>
      <c r="W25" s="370">
        <v>2.3222592122000001</v>
      </c>
      <c r="X25" s="368">
        <v>1.268</v>
      </c>
      <c r="Y25" s="368">
        <v>0.20100000000000001</v>
      </c>
      <c r="Z25" s="368">
        <v>3.81</v>
      </c>
      <c r="AA25" s="368">
        <v>97.32</v>
      </c>
      <c r="AB25" s="367">
        <v>1810.643</v>
      </c>
      <c r="AC25" s="368">
        <v>3.10921</v>
      </c>
      <c r="AD25" s="368">
        <v>4.5117399999999996</v>
      </c>
      <c r="AE25" s="368">
        <v>344.65564999999998</v>
      </c>
      <c r="AF25" s="368">
        <v>0.58221000000000001</v>
      </c>
      <c r="AG25" s="366">
        <v>148220767.40000001</v>
      </c>
      <c r="AH25" s="369">
        <v>-0.6098867</v>
      </c>
      <c r="AI25" s="366">
        <v>395843.49643</v>
      </c>
      <c r="AJ25" s="369">
        <v>-0.20188829999999999</v>
      </c>
      <c r="AK25" s="368">
        <v>161.0994</v>
      </c>
      <c r="AL25" s="366" t="s">
        <v>227</v>
      </c>
      <c r="AM25" s="368">
        <v>18.851199999999999</v>
      </c>
    </row>
    <row r="26" spans="1:39" s="41" customFormat="1" ht="13" customHeight="1">
      <c r="A26" s="29" t="s">
        <v>635</v>
      </c>
      <c r="B26" s="29" t="s">
        <v>485</v>
      </c>
      <c r="C26" s="19">
        <v>0.24722222222222223</v>
      </c>
      <c r="D26" s="19"/>
      <c r="E26" s="23">
        <v>300</v>
      </c>
      <c r="F26" s="20" t="s">
        <v>232</v>
      </c>
      <c r="G26" s="20">
        <v>1190</v>
      </c>
      <c r="H26" s="20">
        <v>1105</v>
      </c>
      <c r="I26" s="281" t="s">
        <v>805</v>
      </c>
      <c r="J26" s="20" t="s">
        <v>87</v>
      </c>
      <c r="K26" s="20">
        <v>4</v>
      </c>
      <c r="L26" s="20">
        <v>180</v>
      </c>
      <c r="M26" s="206">
        <v>5889.9508999999998</v>
      </c>
      <c r="N26" s="29"/>
      <c r="O26" s="20"/>
      <c r="P26" s="20"/>
      <c r="Q26" s="20"/>
      <c r="R26" s="20"/>
      <c r="S26" s="371">
        <v>74.639319999999998</v>
      </c>
      <c r="T26" s="371">
        <v>19.162990000000001</v>
      </c>
      <c r="U26" s="368">
        <v>101.0056</v>
      </c>
      <c r="V26" s="368">
        <v>53.4268</v>
      </c>
      <c r="W26" s="370">
        <v>2.4392453064000001</v>
      </c>
      <c r="X26" s="368">
        <v>1.244</v>
      </c>
      <c r="Y26" s="368">
        <v>0.19700000000000001</v>
      </c>
      <c r="Z26" s="368">
        <v>3.81</v>
      </c>
      <c r="AA26" s="368">
        <v>97.31</v>
      </c>
      <c r="AB26" s="367">
        <v>1811.0229999999999</v>
      </c>
      <c r="AC26" s="368">
        <v>3.0869800000000001</v>
      </c>
      <c r="AD26" s="368">
        <v>4.5100199999999999</v>
      </c>
      <c r="AE26" s="368">
        <v>344.59663</v>
      </c>
      <c r="AF26" s="368">
        <v>0.58233999999999997</v>
      </c>
      <c r="AG26" s="366">
        <v>148220511.09999999</v>
      </c>
      <c r="AH26" s="369">
        <v>-0.6106781</v>
      </c>
      <c r="AI26" s="366">
        <v>395760.44702000002</v>
      </c>
      <c r="AJ26" s="369">
        <v>-0.1935634</v>
      </c>
      <c r="AK26" s="368">
        <v>161.06370000000001</v>
      </c>
      <c r="AL26" s="366" t="s">
        <v>227</v>
      </c>
      <c r="AM26" s="368">
        <v>18.886700000000001</v>
      </c>
    </row>
    <row r="27" spans="1:39" s="41" customFormat="1" ht="13" customHeight="1">
      <c r="A27" s="29" t="s">
        <v>635</v>
      </c>
      <c r="B27" s="29" t="s">
        <v>682</v>
      </c>
      <c r="C27" s="19">
        <v>0.25347222222222221</v>
      </c>
      <c r="D27" s="19"/>
      <c r="E27" s="23">
        <v>300</v>
      </c>
      <c r="F27" s="20" t="s">
        <v>232</v>
      </c>
      <c r="G27" s="20">
        <v>1190</v>
      </c>
      <c r="H27" s="20">
        <v>1105</v>
      </c>
      <c r="I27" s="281" t="s">
        <v>766</v>
      </c>
      <c r="J27" s="20" t="s">
        <v>87</v>
      </c>
      <c r="K27" s="20">
        <v>4</v>
      </c>
      <c r="L27" s="20">
        <v>180</v>
      </c>
      <c r="M27" s="206">
        <v>5889.9508999999998</v>
      </c>
      <c r="N27" s="29"/>
      <c r="O27" s="20"/>
      <c r="P27" s="20"/>
      <c r="Q27" s="20"/>
      <c r="R27" s="20"/>
      <c r="S27" s="371">
        <v>74.694649999999996</v>
      </c>
      <c r="T27" s="371">
        <v>19.171669999999999</v>
      </c>
      <c r="U27" s="368">
        <v>102.69199999999999</v>
      </c>
      <c r="V27" s="368">
        <v>55.258400000000002</v>
      </c>
      <c r="W27" s="370">
        <v>2.5896559991000001</v>
      </c>
      <c r="X27" s="368">
        <v>1.216</v>
      </c>
      <c r="Y27" s="368">
        <v>0.192</v>
      </c>
      <c r="Z27" s="368">
        <v>3.81</v>
      </c>
      <c r="AA27" s="368">
        <v>97.296999999999997</v>
      </c>
      <c r="AB27" s="367">
        <v>1811.4880000000001</v>
      </c>
      <c r="AC27" s="368">
        <v>3.0577100000000002</v>
      </c>
      <c r="AD27" s="368">
        <v>4.5080099999999996</v>
      </c>
      <c r="AE27" s="368">
        <v>344.52075000000002</v>
      </c>
      <c r="AF27" s="368">
        <v>0.58250999999999997</v>
      </c>
      <c r="AG27" s="366">
        <v>148220181</v>
      </c>
      <c r="AH27" s="369">
        <v>-0.61169519999999999</v>
      </c>
      <c r="AI27" s="366">
        <v>395658.88037000003</v>
      </c>
      <c r="AJ27" s="369">
        <v>-0.18256729999999999</v>
      </c>
      <c r="AK27" s="368">
        <v>161.01849999999999</v>
      </c>
      <c r="AL27" s="366" t="s">
        <v>227</v>
      </c>
      <c r="AM27" s="368">
        <v>18.931899999999999</v>
      </c>
    </row>
    <row r="28" spans="1:39" s="41" customFormat="1" ht="13" customHeight="1">
      <c r="A28" s="29" t="s">
        <v>635</v>
      </c>
      <c r="B28" s="29" t="s">
        <v>683</v>
      </c>
      <c r="C28" s="19">
        <v>0.25972222222222224</v>
      </c>
      <c r="D28" s="19"/>
      <c r="E28" s="23">
        <v>300</v>
      </c>
      <c r="F28" s="20" t="s">
        <v>232</v>
      </c>
      <c r="G28" s="20">
        <v>1190</v>
      </c>
      <c r="H28" s="20">
        <v>1105</v>
      </c>
      <c r="I28" s="281" t="s">
        <v>767</v>
      </c>
      <c r="J28" s="20" t="s">
        <v>87</v>
      </c>
      <c r="K28" s="20">
        <v>4</v>
      </c>
      <c r="L28" s="20">
        <v>180</v>
      </c>
      <c r="M28" s="206">
        <v>5889.9508999999998</v>
      </c>
      <c r="N28" s="29"/>
      <c r="O28" s="20"/>
      <c r="P28" s="20"/>
      <c r="Q28" s="20"/>
      <c r="R28" s="20"/>
      <c r="S28" s="371">
        <v>74.749250000000004</v>
      </c>
      <c r="T28" s="371">
        <v>19.180019999999999</v>
      </c>
      <c r="U28" s="368">
        <v>104.4996</v>
      </c>
      <c r="V28" s="368">
        <v>57.0779</v>
      </c>
      <c r="W28" s="370">
        <v>2.7400666917000001</v>
      </c>
      <c r="X28" s="368">
        <v>1.19</v>
      </c>
      <c r="Y28" s="368">
        <v>0.188</v>
      </c>
      <c r="Z28" s="368">
        <v>3.81</v>
      </c>
      <c r="AA28" s="368">
        <v>97.284000000000006</v>
      </c>
      <c r="AB28" s="367">
        <v>1811.925</v>
      </c>
      <c r="AC28" s="368">
        <v>3.02773</v>
      </c>
      <c r="AD28" s="368">
        <v>4.5062300000000004</v>
      </c>
      <c r="AE28" s="368">
        <v>344.44486999999998</v>
      </c>
      <c r="AF28" s="368">
        <v>0.58269000000000004</v>
      </c>
      <c r="AG28" s="366">
        <v>148219850.40000001</v>
      </c>
      <c r="AH28" s="369">
        <v>-0.61271180000000003</v>
      </c>
      <c r="AI28" s="366">
        <v>395563.33705999999</v>
      </c>
      <c r="AJ28" s="369">
        <v>-0.17125679999999999</v>
      </c>
      <c r="AK28" s="368">
        <v>160.97399999999999</v>
      </c>
      <c r="AL28" s="366" t="s">
        <v>227</v>
      </c>
      <c r="AM28" s="368">
        <v>18.976299999999998</v>
      </c>
    </row>
    <row r="29" spans="1:39" s="41" customFormat="1" ht="13" customHeight="1">
      <c r="A29" s="29" t="s">
        <v>635</v>
      </c>
      <c r="B29" s="29" t="s">
        <v>684</v>
      </c>
      <c r="C29" s="19">
        <v>0.26527777777777778</v>
      </c>
      <c r="D29" s="19"/>
      <c r="E29" s="23">
        <v>300</v>
      </c>
      <c r="F29" s="20" t="s">
        <v>232</v>
      </c>
      <c r="G29" s="20">
        <v>1190</v>
      </c>
      <c r="H29" s="20">
        <v>1105</v>
      </c>
      <c r="I29" s="281" t="s">
        <v>768</v>
      </c>
      <c r="J29" s="20" t="s">
        <v>87</v>
      </c>
      <c r="K29" s="20">
        <v>4</v>
      </c>
      <c r="L29" s="20">
        <v>180</v>
      </c>
      <c r="M29" s="206">
        <v>5889.9508999999998</v>
      </c>
      <c r="N29" s="29"/>
      <c r="O29" s="20"/>
      <c r="P29" s="20"/>
      <c r="Q29" s="20"/>
      <c r="R29" s="20"/>
      <c r="S29" s="371">
        <v>74.797210000000007</v>
      </c>
      <c r="T29" s="371">
        <v>19.187149999999999</v>
      </c>
      <c r="U29" s="368">
        <v>106.2252</v>
      </c>
      <c r="V29" s="368">
        <v>58.682899999999997</v>
      </c>
      <c r="W29" s="370">
        <v>2.8737650852000001</v>
      </c>
      <c r="X29" s="368">
        <v>1.17</v>
      </c>
      <c r="Y29" s="368">
        <v>0.185</v>
      </c>
      <c r="Z29" s="368">
        <v>3.81</v>
      </c>
      <c r="AA29" s="368">
        <v>97.272999999999996</v>
      </c>
      <c r="AB29" s="367">
        <v>1812.2909999999999</v>
      </c>
      <c r="AC29" s="368">
        <v>3.0004900000000001</v>
      </c>
      <c r="AD29" s="368">
        <v>4.5048399999999997</v>
      </c>
      <c r="AE29" s="368">
        <v>344.37743</v>
      </c>
      <c r="AF29" s="368">
        <v>0.58284000000000002</v>
      </c>
      <c r="AG29" s="366">
        <v>148219556.09999999</v>
      </c>
      <c r="AH29" s="369">
        <v>-0.61361500000000002</v>
      </c>
      <c r="AI29" s="366">
        <v>395483.60011</v>
      </c>
      <c r="AJ29" s="369">
        <v>-0.1609526</v>
      </c>
      <c r="AK29" s="368">
        <v>160.9349</v>
      </c>
      <c r="AL29" s="366" t="s">
        <v>227</v>
      </c>
      <c r="AM29" s="368">
        <v>19.0153</v>
      </c>
    </row>
    <row r="30" spans="1:39" s="41" customFormat="1" ht="13" customHeight="1">
      <c r="A30" s="29" t="s">
        <v>635</v>
      </c>
      <c r="B30" s="29" t="s">
        <v>685</v>
      </c>
      <c r="C30" s="19">
        <v>0.27083333333333331</v>
      </c>
      <c r="D30" s="19"/>
      <c r="E30" s="23">
        <v>300</v>
      </c>
      <c r="F30" s="20" t="s">
        <v>232</v>
      </c>
      <c r="G30" s="20">
        <v>1190</v>
      </c>
      <c r="H30" s="20">
        <v>1105</v>
      </c>
      <c r="I30" s="281" t="s">
        <v>769</v>
      </c>
      <c r="J30" s="20" t="s">
        <v>87</v>
      </c>
      <c r="K30" s="20">
        <v>4</v>
      </c>
      <c r="L30" s="20">
        <v>180</v>
      </c>
      <c r="M30" s="206">
        <v>5889.9508999999998</v>
      </c>
      <c r="N30" s="29"/>
      <c r="O30" s="20"/>
      <c r="P30" s="20"/>
      <c r="Q30" s="20"/>
      <c r="R30" s="20"/>
      <c r="S30" s="371">
        <v>74.844650000000001</v>
      </c>
      <c r="T30" s="371">
        <v>19.193999999999999</v>
      </c>
      <c r="U30" s="368">
        <v>108.0813</v>
      </c>
      <c r="V30" s="368">
        <v>60.273800000000001</v>
      </c>
      <c r="W30" s="370">
        <v>3.0074634786000001</v>
      </c>
      <c r="X30" s="368">
        <v>1.151</v>
      </c>
      <c r="Y30" s="368">
        <v>0.182</v>
      </c>
      <c r="Z30" s="368">
        <v>3.82</v>
      </c>
      <c r="AA30" s="368">
        <v>97.262</v>
      </c>
      <c r="AB30" s="367">
        <v>1812.633</v>
      </c>
      <c r="AC30" s="368">
        <v>2.9727299999999999</v>
      </c>
      <c r="AD30" s="368">
        <v>4.50366</v>
      </c>
      <c r="AE30" s="368">
        <v>344.30998</v>
      </c>
      <c r="AF30" s="368">
        <v>0.58299000000000001</v>
      </c>
      <c r="AG30" s="366">
        <v>148219261.40000001</v>
      </c>
      <c r="AH30" s="369">
        <v>-0.61451769999999994</v>
      </c>
      <c r="AI30" s="366">
        <v>395408.86310000002</v>
      </c>
      <c r="AJ30" s="369">
        <v>-0.15042510000000001</v>
      </c>
      <c r="AK30" s="368">
        <v>160.8963</v>
      </c>
      <c r="AL30" s="366" t="s">
        <v>227</v>
      </c>
      <c r="AM30" s="368">
        <v>19.053799999999999</v>
      </c>
    </row>
    <row r="31" spans="1:39" s="41" customFormat="1" ht="13" customHeight="1">
      <c r="A31" s="29" t="s">
        <v>542</v>
      </c>
      <c r="B31" s="29" t="s">
        <v>686</v>
      </c>
      <c r="C31" s="19">
        <v>0.27638888888888885</v>
      </c>
      <c r="D31" s="19"/>
      <c r="E31" s="23">
        <v>30</v>
      </c>
      <c r="F31" s="20" t="s">
        <v>232</v>
      </c>
      <c r="G31" s="20">
        <v>1190</v>
      </c>
      <c r="H31" s="20">
        <v>1105</v>
      </c>
      <c r="I31" s="59" t="s">
        <v>464</v>
      </c>
      <c r="J31" s="20" t="s">
        <v>87</v>
      </c>
      <c r="K31" s="20">
        <v>4</v>
      </c>
      <c r="L31" s="20">
        <v>180</v>
      </c>
      <c r="M31" s="116">
        <v>5889.9508999999998</v>
      </c>
      <c r="N31" s="29"/>
      <c r="O31" s="20"/>
      <c r="P31" s="20"/>
      <c r="Q31" s="20"/>
      <c r="R31" s="20"/>
      <c r="S31" s="371">
        <v>74.874049999999997</v>
      </c>
      <c r="T31" s="371">
        <v>19.198129999999999</v>
      </c>
      <c r="U31" s="368">
        <v>109.31699999999999</v>
      </c>
      <c r="V31" s="368">
        <v>61.259599999999999</v>
      </c>
      <c r="W31" s="370">
        <v>3.0910249744999998</v>
      </c>
      <c r="X31" s="368">
        <v>1.1399999999999999</v>
      </c>
      <c r="Y31" s="368">
        <v>0.18</v>
      </c>
      <c r="Z31" s="368">
        <v>3.82</v>
      </c>
      <c r="AA31" s="368">
        <v>97.254999999999995</v>
      </c>
      <c r="AB31" s="367">
        <v>1812.836</v>
      </c>
      <c r="AC31" s="368">
        <v>2.95512</v>
      </c>
      <c r="AD31" s="368">
        <v>4.5030200000000002</v>
      </c>
      <c r="AE31" s="368">
        <v>344.26783</v>
      </c>
      <c r="AF31" s="368">
        <v>0.58308000000000004</v>
      </c>
      <c r="AG31" s="366">
        <v>148219076.90000001</v>
      </c>
      <c r="AH31" s="369">
        <v>-0.61508169999999995</v>
      </c>
      <c r="AI31" s="366">
        <v>395364.73806</v>
      </c>
      <c r="AJ31" s="369">
        <v>-0.14373749999999999</v>
      </c>
      <c r="AK31" s="368">
        <v>160.8724</v>
      </c>
      <c r="AL31" s="366" t="s">
        <v>227</v>
      </c>
      <c r="AM31" s="368">
        <v>19.0777</v>
      </c>
    </row>
    <row r="32" spans="1:39" s="30" customFormat="1" ht="13" customHeight="1">
      <c r="A32" s="2" t="s">
        <v>546</v>
      </c>
      <c r="B32" s="2" t="s">
        <v>940</v>
      </c>
      <c r="C32" s="44">
        <v>0.28541666666666665</v>
      </c>
      <c r="D32" s="44"/>
      <c r="E32" s="8">
        <v>600</v>
      </c>
      <c r="F32" s="164" t="s">
        <v>232</v>
      </c>
      <c r="G32" s="164">
        <v>1190</v>
      </c>
      <c r="H32" s="164">
        <v>1105</v>
      </c>
      <c r="I32" s="198" t="s">
        <v>939</v>
      </c>
      <c r="J32" s="164" t="s">
        <v>87</v>
      </c>
      <c r="K32" s="164">
        <v>4</v>
      </c>
      <c r="L32" s="164">
        <v>180</v>
      </c>
      <c r="M32" s="206">
        <v>5889.9508999999998</v>
      </c>
      <c r="N32" s="2"/>
      <c r="O32" s="164"/>
      <c r="P32" s="164"/>
      <c r="Q32" s="164"/>
      <c r="R32" s="164"/>
      <c r="S32" s="371">
        <v>74.978440000000006</v>
      </c>
      <c r="T32" s="371">
        <v>19.21208</v>
      </c>
      <c r="U32" s="368">
        <v>114.3567</v>
      </c>
      <c r="V32" s="368">
        <v>64.739599999999996</v>
      </c>
      <c r="W32" s="370">
        <v>3.3918463599000002</v>
      </c>
      <c r="X32" s="368">
        <v>1.105</v>
      </c>
      <c r="Y32" s="368">
        <v>0.17499999999999999</v>
      </c>
      <c r="Z32" s="368">
        <v>3.82</v>
      </c>
      <c r="AA32" s="368">
        <v>97.230999999999995</v>
      </c>
      <c r="AB32" s="367">
        <v>1813.4870000000001</v>
      </c>
      <c r="AC32" s="368">
        <v>2.89025</v>
      </c>
      <c r="AD32" s="368">
        <v>4.5014500000000002</v>
      </c>
      <c r="AE32" s="368">
        <v>344.11606999999998</v>
      </c>
      <c r="AF32" s="368">
        <v>0.58342000000000005</v>
      </c>
      <c r="AG32" s="366">
        <v>148218411.5</v>
      </c>
      <c r="AH32" s="369">
        <v>-0.61711079999999996</v>
      </c>
      <c r="AI32" s="366">
        <v>395222.76345000003</v>
      </c>
      <c r="AJ32" s="369">
        <v>-0.1190273</v>
      </c>
      <c r="AK32" s="368">
        <v>160.7876</v>
      </c>
      <c r="AL32" s="366" t="s">
        <v>227</v>
      </c>
      <c r="AM32" s="368">
        <v>19.162199999999999</v>
      </c>
    </row>
    <row r="33" spans="1:39" s="41" customFormat="1" ht="13" customHeight="1">
      <c r="A33" s="29" t="s">
        <v>639</v>
      </c>
      <c r="B33" s="29" t="s">
        <v>689</v>
      </c>
      <c r="C33" s="19">
        <v>0.30069444444444443</v>
      </c>
      <c r="D33" s="19"/>
      <c r="E33" s="23">
        <v>300</v>
      </c>
      <c r="F33" s="20" t="s">
        <v>232</v>
      </c>
      <c r="G33" s="20">
        <v>1190</v>
      </c>
      <c r="H33" s="20">
        <v>1105</v>
      </c>
      <c r="I33" s="281" t="s">
        <v>929</v>
      </c>
      <c r="J33" s="20" t="s">
        <v>87</v>
      </c>
      <c r="K33" s="20">
        <v>4</v>
      </c>
      <c r="L33" s="20">
        <v>180</v>
      </c>
      <c r="M33" s="116">
        <v>5889.9508999999998</v>
      </c>
      <c r="N33" s="29"/>
      <c r="O33" s="20"/>
      <c r="P33" s="20"/>
      <c r="Q33" s="20"/>
      <c r="R33" s="20"/>
      <c r="S33" s="371">
        <v>75.092039999999997</v>
      </c>
      <c r="T33" s="371">
        <v>19.2258</v>
      </c>
      <c r="U33" s="368">
        <v>121.41679999999999</v>
      </c>
      <c r="V33" s="368">
        <v>68.425299999999993</v>
      </c>
      <c r="W33" s="370">
        <v>3.7260923436</v>
      </c>
      <c r="X33" s="368">
        <v>1.075</v>
      </c>
      <c r="Y33" s="368">
        <v>0.17</v>
      </c>
      <c r="Z33" s="368">
        <v>3.82</v>
      </c>
      <c r="AA33" s="368">
        <v>97.204999999999998</v>
      </c>
      <c r="AB33" s="367">
        <v>1814.0640000000001</v>
      </c>
      <c r="AC33" s="368">
        <v>2.8157000000000001</v>
      </c>
      <c r="AD33" s="368">
        <v>4.5011099999999997</v>
      </c>
      <c r="AE33" s="368">
        <v>343.94745</v>
      </c>
      <c r="AF33" s="368">
        <v>0.58379999999999999</v>
      </c>
      <c r="AG33" s="366">
        <v>148217669.69999999</v>
      </c>
      <c r="AH33" s="369">
        <v>-0.61936279999999999</v>
      </c>
      <c r="AI33" s="366">
        <v>395096.92596000002</v>
      </c>
      <c r="AJ33" s="369">
        <v>-9.0544299999999994E-2</v>
      </c>
      <c r="AK33" s="368">
        <v>160.69560000000001</v>
      </c>
      <c r="AL33" s="366" t="s">
        <v>227</v>
      </c>
      <c r="AM33" s="368">
        <v>19.254100000000001</v>
      </c>
    </row>
    <row r="34" spans="1:39" s="41" customFormat="1" ht="13" customHeight="1">
      <c r="A34" s="29" t="s">
        <v>639</v>
      </c>
      <c r="B34" s="29" t="s">
        <v>690</v>
      </c>
      <c r="C34" s="19">
        <v>0.30694444444444441</v>
      </c>
      <c r="D34" s="19"/>
      <c r="E34" s="23">
        <v>301</v>
      </c>
      <c r="F34" s="20" t="s">
        <v>232</v>
      </c>
      <c r="G34" s="20">
        <v>1190</v>
      </c>
      <c r="H34" s="20">
        <v>1105</v>
      </c>
      <c r="I34" s="281" t="s">
        <v>930</v>
      </c>
      <c r="J34" s="20" t="s">
        <v>87</v>
      </c>
      <c r="K34" s="20">
        <v>4</v>
      </c>
      <c r="L34" s="20">
        <v>180</v>
      </c>
      <c r="M34" s="116">
        <v>5889.9508999999998</v>
      </c>
      <c r="N34" s="29"/>
      <c r="O34" s="20"/>
      <c r="P34" s="20"/>
      <c r="Q34" s="20"/>
      <c r="R34" s="20"/>
      <c r="S34" s="371">
        <v>75.142470000000003</v>
      </c>
      <c r="T34" s="371">
        <v>19.231339999999999</v>
      </c>
      <c r="U34" s="368">
        <v>125.28279999999999</v>
      </c>
      <c r="V34" s="368">
        <v>69.992599999999996</v>
      </c>
      <c r="W34" s="370">
        <v>3.8765030362999999</v>
      </c>
      <c r="X34" s="368">
        <v>1.0640000000000001</v>
      </c>
      <c r="Y34" s="368">
        <v>0.16800000000000001</v>
      </c>
      <c r="Z34" s="368">
        <v>3.82</v>
      </c>
      <c r="AA34" s="368">
        <v>97.192999999999998</v>
      </c>
      <c r="AB34" s="367">
        <v>1814.2729999999999</v>
      </c>
      <c r="AC34" s="368">
        <v>2.7814199999999998</v>
      </c>
      <c r="AD34" s="368">
        <v>4.5014700000000003</v>
      </c>
      <c r="AE34" s="368">
        <v>343.87157000000002</v>
      </c>
      <c r="AF34" s="368">
        <v>0.58396999999999999</v>
      </c>
      <c r="AG34" s="366">
        <v>148217334.90000001</v>
      </c>
      <c r="AH34" s="369">
        <v>-0.62037529999999996</v>
      </c>
      <c r="AI34" s="366">
        <v>395051.5675</v>
      </c>
      <c r="AJ34" s="369">
        <v>-7.7427300000000004E-2</v>
      </c>
      <c r="AK34" s="368">
        <v>160.65479999999999</v>
      </c>
      <c r="AL34" s="366" t="s">
        <v>227</v>
      </c>
      <c r="AM34" s="368">
        <v>19.294799999999999</v>
      </c>
    </row>
    <row r="35" spans="1:39" s="41" customFormat="1" ht="13" customHeight="1">
      <c r="A35" s="29" t="s">
        <v>639</v>
      </c>
      <c r="B35" s="29" t="s">
        <v>691</v>
      </c>
      <c r="C35" s="19">
        <v>0.3125</v>
      </c>
      <c r="D35" s="19"/>
      <c r="E35" s="23">
        <v>300</v>
      </c>
      <c r="F35" s="20" t="s">
        <v>232</v>
      </c>
      <c r="G35" s="20">
        <v>1190</v>
      </c>
      <c r="H35" s="20">
        <v>1105</v>
      </c>
      <c r="I35" s="281" t="s">
        <v>931</v>
      </c>
      <c r="J35" s="20" t="s">
        <v>87</v>
      </c>
      <c r="K35" s="20">
        <v>4</v>
      </c>
      <c r="L35" s="20">
        <v>180</v>
      </c>
      <c r="M35" s="206">
        <v>5889.9508999999998</v>
      </c>
      <c r="N35" s="29"/>
      <c r="O35" s="20"/>
      <c r="P35" s="20"/>
      <c r="Q35" s="20"/>
      <c r="R35" s="20"/>
      <c r="S35" s="371">
        <v>75.186989999999994</v>
      </c>
      <c r="T35" s="371">
        <v>19.235939999999999</v>
      </c>
      <c r="U35" s="368">
        <v>129.179</v>
      </c>
      <c r="V35" s="368">
        <v>71.320899999999995</v>
      </c>
      <c r="W35" s="370">
        <v>4.0102014298000004</v>
      </c>
      <c r="X35" s="368">
        <v>1.0549999999999999</v>
      </c>
      <c r="Y35" s="368">
        <v>0.16700000000000001</v>
      </c>
      <c r="Z35" s="368">
        <v>3.82</v>
      </c>
      <c r="AA35" s="368">
        <v>97.183000000000007</v>
      </c>
      <c r="AB35" s="367">
        <v>1814.43</v>
      </c>
      <c r="AC35" s="368">
        <v>2.7506200000000001</v>
      </c>
      <c r="AD35" s="368">
        <v>4.5020699999999998</v>
      </c>
      <c r="AE35" s="368">
        <v>343.80412999999999</v>
      </c>
      <c r="AF35" s="368">
        <v>0.58411999999999997</v>
      </c>
      <c r="AG35" s="366">
        <v>148217036.90000001</v>
      </c>
      <c r="AH35" s="369">
        <v>-0.62127489999999996</v>
      </c>
      <c r="AI35" s="366">
        <v>395017.2291</v>
      </c>
      <c r="AJ35" s="369">
        <v>-6.5634200000000004E-2</v>
      </c>
      <c r="AK35" s="368">
        <v>160.61879999999999</v>
      </c>
      <c r="AL35" s="366" t="s">
        <v>227</v>
      </c>
      <c r="AM35" s="368">
        <v>19.3307</v>
      </c>
    </row>
    <row r="36" spans="1:39" s="41" customFormat="1" ht="13" customHeight="1">
      <c r="A36" s="29" t="s">
        <v>639</v>
      </c>
      <c r="B36" s="29" t="s">
        <v>865</v>
      </c>
      <c r="C36" s="19">
        <v>0.31875000000000003</v>
      </c>
      <c r="D36" s="19"/>
      <c r="E36" s="23">
        <v>300</v>
      </c>
      <c r="F36" s="20" t="s">
        <v>232</v>
      </c>
      <c r="G36" s="20">
        <v>1190</v>
      </c>
      <c r="H36" s="20">
        <v>1105</v>
      </c>
      <c r="I36" s="281" t="s">
        <v>932</v>
      </c>
      <c r="J36" s="20" t="s">
        <v>87</v>
      </c>
      <c r="K36" s="20">
        <v>4</v>
      </c>
      <c r="L36" s="20">
        <v>180</v>
      </c>
      <c r="M36" s="206">
        <v>5889.9508999999998</v>
      </c>
      <c r="N36" s="29"/>
      <c r="O36" s="20"/>
      <c r="P36" s="20"/>
      <c r="Q36" s="20"/>
      <c r="R36" s="20"/>
      <c r="S36" s="371">
        <v>75.236760000000004</v>
      </c>
      <c r="T36" s="371">
        <v>19.240729999999999</v>
      </c>
      <c r="U36" s="368">
        <v>134.17349999999999</v>
      </c>
      <c r="V36" s="368">
        <v>72.723399999999998</v>
      </c>
      <c r="W36" s="370">
        <v>4.1606121224999999</v>
      </c>
      <c r="X36" s="368">
        <v>1.0469999999999999</v>
      </c>
      <c r="Y36" s="368">
        <v>0.16600000000000001</v>
      </c>
      <c r="Z36" s="368">
        <v>3.82</v>
      </c>
      <c r="AA36" s="368">
        <v>97.171000000000006</v>
      </c>
      <c r="AB36" s="367">
        <v>1814.577</v>
      </c>
      <c r="AC36" s="368">
        <v>2.71563</v>
      </c>
      <c r="AD36" s="368">
        <v>4.5030700000000001</v>
      </c>
      <c r="AE36" s="368">
        <v>343.72825</v>
      </c>
      <c r="AF36" s="368">
        <v>0.58428999999999998</v>
      </c>
      <c r="AG36" s="366">
        <v>148216701.19999999</v>
      </c>
      <c r="AH36" s="369">
        <v>-0.62228640000000002</v>
      </c>
      <c r="AI36" s="366">
        <v>394985.39967000001</v>
      </c>
      <c r="AJ36" s="369">
        <v>-5.2234500000000003E-2</v>
      </c>
      <c r="AK36" s="368">
        <v>160.57849999999999</v>
      </c>
      <c r="AL36" s="366" t="s">
        <v>227</v>
      </c>
      <c r="AM36" s="368">
        <v>19.370899999999999</v>
      </c>
    </row>
    <row r="37" spans="1:39" s="41" customFormat="1" ht="13" customHeight="1">
      <c r="A37" s="29" t="s">
        <v>943</v>
      </c>
      <c r="B37" s="29" t="s">
        <v>867</v>
      </c>
      <c r="C37" s="19">
        <v>0.32430555555555557</v>
      </c>
      <c r="D37" s="19"/>
      <c r="E37" s="23">
        <v>30</v>
      </c>
      <c r="F37" s="20" t="s">
        <v>232</v>
      </c>
      <c r="G37" s="20">
        <v>1190</v>
      </c>
      <c r="H37" s="20">
        <v>1105</v>
      </c>
      <c r="I37" s="59" t="s">
        <v>464</v>
      </c>
      <c r="J37" s="20" t="s">
        <v>87</v>
      </c>
      <c r="K37" s="20">
        <v>4</v>
      </c>
      <c r="L37" s="20">
        <v>180</v>
      </c>
      <c r="M37" s="206">
        <v>5889.9508999999998</v>
      </c>
      <c r="N37" s="29"/>
      <c r="O37" s="20"/>
      <c r="P37" s="20"/>
      <c r="Q37" s="20"/>
      <c r="R37" s="20"/>
      <c r="S37" s="371">
        <v>75.264290000000003</v>
      </c>
      <c r="T37" s="371">
        <v>19.243220000000001</v>
      </c>
      <c r="U37" s="368">
        <v>137.2663</v>
      </c>
      <c r="V37" s="368">
        <v>73.451599999999999</v>
      </c>
      <c r="W37" s="370">
        <v>4.2441736184999996</v>
      </c>
      <c r="X37" s="368">
        <v>1.0429999999999999</v>
      </c>
      <c r="Y37" s="368">
        <v>0.16500000000000001</v>
      </c>
      <c r="Z37" s="368">
        <v>3.82</v>
      </c>
      <c r="AA37" s="368">
        <v>97.165000000000006</v>
      </c>
      <c r="AB37" s="367">
        <v>1814.643</v>
      </c>
      <c r="AC37" s="368">
        <v>2.6960600000000001</v>
      </c>
      <c r="AD37" s="368">
        <v>4.5037799999999999</v>
      </c>
      <c r="AE37" s="368">
        <v>343.68608999999998</v>
      </c>
      <c r="AF37" s="368">
        <v>0.58438999999999997</v>
      </c>
      <c r="AG37" s="366">
        <v>148216514.40000001</v>
      </c>
      <c r="AH37" s="369">
        <v>-0.62284819999999996</v>
      </c>
      <c r="AI37" s="366">
        <v>394970.85355</v>
      </c>
      <c r="AJ37" s="369">
        <v>-4.47368E-2</v>
      </c>
      <c r="AK37" s="368">
        <v>160.55629999999999</v>
      </c>
      <c r="AL37" s="366" t="s">
        <v>227</v>
      </c>
      <c r="AM37" s="368">
        <v>19.3931</v>
      </c>
    </row>
    <row r="38" spans="1:39" s="41" customFormat="1" ht="13" customHeight="1">
      <c r="A38" s="2" t="s">
        <v>298</v>
      </c>
      <c r="B38" s="2" t="s">
        <v>941</v>
      </c>
      <c r="C38" s="44">
        <v>0.3263888888888889</v>
      </c>
      <c r="D38" s="44"/>
      <c r="E38" s="8">
        <v>600</v>
      </c>
      <c r="F38" s="164" t="s">
        <v>232</v>
      </c>
      <c r="G38" s="164">
        <v>1190</v>
      </c>
      <c r="H38" s="164">
        <v>1105</v>
      </c>
      <c r="I38" s="198" t="s">
        <v>297</v>
      </c>
      <c r="J38" s="164" t="s">
        <v>87</v>
      </c>
      <c r="K38" s="164">
        <v>4</v>
      </c>
      <c r="L38" s="164">
        <v>180</v>
      </c>
      <c r="M38" s="206">
        <v>5889.9508999999998</v>
      </c>
      <c r="N38" s="29"/>
      <c r="O38" s="20"/>
      <c r="P38" s="20"/>
      <c r="Q38" s="20"/>
      <c r="R38" s="20"/>
      <c r="S38" s="371">
        <v>75.308179999999993</v>
      </c>
      <c r="T38" s="371">
        <v>19.246939999999999</v>
      </c>
      <c r="U38" s="368">
        <v>142.7413</v>
      </c>
      <c r="V38" s="368">
        <v>74.525099999999995</v>
      </c>
      <c r="W38" s="370">
        <v>4.3778720120000001</v>
      </c>
      <c r="X38" s="368">
        <v>1.0369999999999999</v>
      </c>
      <c r="Y38" s="368">
        <v>0.16400000000000001</v>
      </c>
      <c r="Z38" s="368">
        <v>3.82</v>
      </c>
      <c r="AA38" s="368">
        <v>97.153999999999996</v>
      </c>
      <c r="AB38" s="367">
        <v>1814.729</v>
      </c>
      <c r="AC38" s="368">
        <v>2.6645500000000002</v>
      </c>
      <c r="AD38" s="368">
        <v>4.5051399999999999</v>
      </c>
      <c r="AE38" s="368">
        <v>343.61865</v>
      </c>
      <c r="AF38" s="368">
        <v>0.58453999999999995</v>
      </c>
      <c r="AG38" s="366">
        <v>148216215.19999999</v>
      </c>
      <c r="AH38" s="369">
        <v>-0.62374660000000004</v>
      </c>
      <c r="AI38" s="366">
        <v>394952.27298000001</v>
      </c>
      <c r="AJ38" s="369">
        <v>-3.2671499999999999E-2</v>
      </c>
      <c r="AK38" s="368">
        <v>160.52080000000001</v>
      </c>
      <c r="AL38" s="366" t="s">
        <v>227</v>
      </c>
      <c r="AM38" s="368">
        <v>19.4284</v>
      </c>
    </row>
    <row r="39" spans="1:39" s="41" customFormat="1" ht="13" customHeight="1">
      <c r="A39" s="29" t="s">
        <v>475</v>
      </c>
      <c r="B39" s="29" t="s">
        <v>247</v>
      </c>
      <c r="C39" s="19">
        <v>0.33333333333333331</v>
      </c>
      <c r="D39" s="19">
        <v>0</v>
      </c>
      <c r="E39" s="23">
        <v>30</v>
      </c>
      <c r="F39" s="164" t="s">
        <v>232</v>
      </c>
      <c r="G39" s="20">
        <v>1190</v>
      </c>
      <c r="H39" s="20">
        <v>999</v>
      </c>
      <c r="I39" s="41" t="s">
        <v>231</v>
      </c>
      <c r="J39" s="20" t="s">
        <v>230</v>
      </c>
      <c r="K39" s="20">
        <v>4</v>
      </c>
      <c r="L39" s="20">
        <v>180</v>
      </c>
      <c r="M39" s="206">
        <v>5891.451</v>
      </c>
      <c r="N39" s="29"/>
      <c r="O39" s="20"/>
      <c r="P39" s="20"/>
      <c r="Q39" s="20"/>
      <c r="R39" s="20"/>
    </row>
    <row r="40" spans="1:39" s="41" customFormat="1" ht="13" customHeight="1">
      <c r="A40" s="29" t="s">
        <v>635</v>
      </c>
      <c r="B40" s="29" t="s">
        <v>695</v>
      </c>
      <c r="C40" s="19">
        <v>0.33888888888888885</v>
      </c>
      <c r="D40" s="19"/>
      <c r="E40" s="23">
        <v>300</v>
      </c>
      <c r="F40" s="20" t="s">
        <v>232</v>
      </c>
      <c r="G40" s="20">
        <v>1190</v>
      </c>
      <c r="H40" s="20">
        <v>1105</v>
      </c>
      <c r="I40" s="281" t="s">
        <v>806</v>
      </c>
      <c r="J40" s="20" t="s">
        <v>87</v>
      </c>
      <c r="K40" s="20">
        <v>4</v>
      </c>
      <c r="L40" s="20">
        <v>60</v>
      </c>
      <c r="M40" s="206">
        <v>5889.9508999999998</v>
      </c>
      <c r="N40" s="29"/>
      <c r="O40" s="20"/>
      <c r="P40" s="20"/>
      <c r="Q40" s="20"/>
      <c r="R40" s="20"/>
      <c r="S40" s="371">
        <v>75.395470000000003</v>
      </c>
      <c r="T40" s="371">
        <v>19.253399999999999</v>
      </c>
      <c r="U40" s="368">
        <v>155.79820000000001</v>
      </c>
      <c r="V40" s="368">
        <v>76.239999999999995</v>
      </c>
      <c r="W40" s="370">
        <v>4.6452687990000001</v>
      </c>
      <c r="X40" s="368">
        <v>1.0289999999999999</v>
      </c>
      <c r="Y40" s="368">
        <v>0.16300000000000001</v>
      </c>
      <c r="Z40" s="368">
        <v>3.83</v>
      </c>
      <c r="AA40" s="368">
        <v>97.134</v>
      </c>
      <c r="AB40" s="367">
        <v>1814.819</v>
      </c>
      <c r="AC40" s="368">
        <v>2.6009699999999998</v>
      </c>
      <c r="AD40" s="368">
        <v>4.5087400000000004</v>
      </c>
      <c r="AE40" s="368">
        <v>343.48374999999999</v>
      </c>
      <c r="AF40" s="368">
        <v>0.58484000000000003</v>
      </c>
      <c r="AG40" s="366">
        <v>148215615.59999999</v>
      </c>
      <c r="AH40" s="369">
        <v>-0.62554209999999999</v>
      </c>
      <c r="AI40" s="366">
        <v>394932.57036000001</v>
      </c>
      <c r="AJ40" s="369">
        <v>-8.3382999999999999E-3</v>
      </c>
      <c r="AK40" s="368">
        <v>160.4502</v>
      </c>
      <c r="AL40" s="366" t="s">
        <v>227</v>
      </c>
      <c r="AM40" s="368">
        <v>19.498799999999999</v>
      </c>
    </row>
    <row r="41" spans="1:39" s="41" customFormat="1" ht="13" customHeight="1">
      <c r="A41" s="29" t="s">
        <v>277</v>
      </c>
      <c r="B41" s="29" t="s">
        <v>846</v>
      </c>
      <c r="C41" s="19">
        <v>0.34583333333333338</v>
      </c>
      <c r="D41" s="19"/>
      <c r="E41" s="23">
        <v>300</v>
      </c>
      <c r="F41" s="20" t="s">
        <v>232</v>
      </c>
      <c r="G41" s="20">
        <v>1190</v>
      </c>
      <c r="H41" s="20">
        <v>1105</v>
      </c>
      <c r="I41" s="281" t="s">
        <v>806</v>
      </c>
      <c r="J41" s="20" t="s">
        <v>87</v>
      </c>
      <c r="K41" s="20">
        <v>4</v>
      </c>
      <c r="L41" s="20">
        <v>60</v>
      </c>
      <c r="M41" s="206">
        <v>5889.9508999999998</v>
      </c>
      <c r="N41" s="29"/>
      <c r="O41" s="20"/>
      <c r="P41" s="20"/>
      <c r="Q41" s="20"/>
      <c r="R41" s="20"/>
      <c r="S41" s="371">
        <v>75.449799999999996</v>
      </c>
      <c r="T41" s="371">
        <v>19.256779999999999</v>
      </c>
      <c r="U41" s="368">
        <v>165.32929999999999</v>
      </c>
      <c r="V41" s="368">
        <v>76.937399999999997</v>
      </c>
      <c r="W41" s="370">
        <v>4.8123917909999996</v>
      </c>
      <c r="X41" s="368">
        <v>1.026</v>
      </c>
      <c r="Y41" s="368">
        <v>0.16200000000000001</v>
      </c>
      <c r="Z41" s="368">
        <v>3.83</v>
      </c>
      <c r="AA41" s="368">
        <v>97.120999999999995</v>
      </c>
      <c r="AB41" s="367">
        <v>1814.8209999999999</v>
      </c>
      <c r="AC41" s="368">
        <v>2.56094</v>
      </c>
      <c r="AD41" s="368">
        <v>4.5115999999999996</v>
      </c>
      <c r="AE41" s="368">
        <v>343.39944000000003</v>
      </c>
      <c r="AF41" s="368">
        <v>0.58503000000000005</v>
      </c>
      <c r="AG41" s="366">
        <v>148215239.90000001</v>
      </c>
      <c r="AH41" s="369">
        <v>-0.62666339999999998</v>
      </c>
      <c r="AI41" s="366">
        <v>394932.15584000002</v>
      </c>
      <c r="AJ41" s="369">
        <v>6.9655000000000003E-3</v>
      </c>
      <c r="AK41" s="368">
        <v>160.40629999999999</v>
      </c>
      <c r="AL41" s="366" t="s">
        <v>227</v>
      </c>
      <c r="AM41" s="368">
        <v>19.5427</v>
      </c>
    </row>
    <row r="42" spans="1:39" s="41" customFormat="1" ht="13" customHeight="1">
      <c r="A42" s="29" t="s">
        <v>277</v>
      </c>
      <c r="B42" s="29" t="s">
        <v>938</v>
      </c>
      <c r="C42" s="19">
        <v>0.35138888888888892</v>
      </c>
      <c r="D42" s="19"/>
      <c r="E42" s="23">
        <v>300</v>
      </c>
      <c r="F42" s="20" t="s">
        <v>232</v>
      </c>
      <c r="G42" s="20">
        <v>1190</v>
      </c>
      <c r="H42" s="20">
        <v>1105</v>
      </c>
      <c r="I42" s="281" t="s">
        <v>806</v>
      </c>
      <c r="J42" s="20" t="s">
        <v>87</v>
      </c>
      <c r="K42" s="20">
        <v>4</v>
      </c>
      <c r="L42" s="20">
        <v>60</v>
      </c>
      <c r="M42" s="206">
        <v>5889.9508999999998</v>
      </c>
      <c r="N42" s="29"/>
      <c r="O42" s="20"/>
      <c r="P42" s="20"/>
      <c r="Q42" s="20"/>
      <c r="R42" s="20"/>
      <c r="S42" s="371">
        <v>75.493200000000002</v>
      </c>
      <c r="T42" s="371">
        <v>19.25911</v>
      </c>
      <c r="U42" s="368">
        <v>173.51130000000001</v>
      </c>
      <c r="V42" s="368">
        <v>77.245900000000006</v>
      </c>
      <c r="W42" s="370">
        <v>4.9460901845</v>
      </c>
      <c r="X42" s="368">
        <v>1.0249999999999999</v>
      </c>
      <c r="Y42" s="368">
        <v>0.16200000000000001</v>
      </c>
      <c r="Z42" s="368">
        <v>3.83</v>
      </c>
      <c r="AA42" s="368">
        <v>97.111000000000004</v>
      </c>
      <c r="AB42" s="367">
        <v>1814.7919999999999</v>
      </c>
      <c r="AC42" s="368">
        <v>2.5287999999999999</v>
      </c>
      <c r="AD42" s="368">
        <v>4.5142300000000004</v>
      </c>
      <c r="AE42" s="368">
        <v>343.33199999999999</v>
      </c>
      <c r="AF42" s="368">
        <v>0.58518000000000003</v>
      </c>
      <c r="AG42" s="366">
        <v>148214938.90000001</v>
      </c>
      <c r="AH42" s="369">
        <v>-0.62756000000000001</v>
      </c>
      <c r="AI42" s="366">
        <v>394938.44387999998</v>
      </c>
      <c r="AJ42" s="369">
        <v>1.9238499999999999E-2</v>
      </c>
      <c r="AK42" s="368">
        <v>160.37119999999999</v>
      </c>
      <c r="AL42" s="366" t="s">
        <v>227</v>
      </c>
      <c r="AM42" s="368">
        <v>19.5777</v>
      </c>
    </row>
    <row r="43" spans="1:39" s="41" customFormat="1" ht="13" customHeight="1">
      <c r="A43" s="29" t="s">
        <v>277</v>
      </c>
      <c r="B43" s="29" t="s">
        <v>848</v>
      </c>
      <c r="C43" s="19">
        <v>0.35833333333333334</v>
      </c>
      <c r="D43" s="19"/>
      <c r="E43" s="23">
        <v>300</v>
      </c>
      <c r="F43" s="20" t="s">
        <v>232</v>
      </c>
      <c r="G43" s="20">
        <v>1190</v>
      </c>
      <c r="H43" s="20">
        <v>1105</v>
      </c>
      <c r="I43" s="281" t="s">
        <v>806</v>
      </c>
      <c r="J43" s="20" t="s">
        <v>87</v>
      </c>
      <c r="K43" s="20">
        <v>4</v>
      </c>
      <c r="L43" s="20">
        <v>180</v>
      </c>
      <c r="M43" s="206">
        <v>5889.9508999999998</v>
      </c>
      <c r="N43" s="29"/>
      <c r="O43" s="20"/>
      <c r="P43" s="20"/>
      <c r="Q43" s="20"/>
      <c r="R43" s="20"/>
      <c r="S43" s="371">
        <v>75.547399999999996</v>
      </c>
      <c r="T43" s="371">
        <v>19.261569999999999</v>
      </c>
      <c r="U43" s="368">
        <v>184.02879999999999</v>
      </c>
      <c r="V43" s="368">
        <v>77.293099999999995</v>
      </c>
      <c r="W43" s="370">
        <v>5.1132131765000004</v>
      </c>
      <c r="X43" s="368">
        <v>1.0249999999999999</v>
      </c>
      <c r="Y43" s="368">
        <v>0.16200000000000001</v>
      </c>
      <c r="Z43" s="368">
        <v>3.83</v>
      </c>
      <c r="AA43" s="368">
        <v>97.097999999999999</v>
      </c>
      <c r="AB43" s="367">
        <v>1814.7180000000001</v>
      </c>
      <c r="AC43" s="368">
        <v>2.48855</v>
      </c>
      <c r="AD43" s="368">
        <v>4.5179499999999999</v>
      </c>
      <c r="AE43" s="368">
        <v>343.24768999999998</v>
      </c>
      <c r="AF43" s="368">
        <v>0.58536999999999995</v>
      </c>
      <c r="AG43" s="366">
        <v>148214562</v>
      </c>
      <c r="AH43" s="369">
        <v>-0.62868009999999996</v>
      </c>
      <c r="AI43" s="366">
        <v>394954.59271</v>
      </c>
      <c r="AJ43" s="369">
        <v>3.4593100000000002E-2</v>
      </c>
      <c r="AK43" s="368">
        <v>160.32730000000001</v>
      </c>
      <c r="AL43" s="366" t="s">
        <v>227</v>
      </c>
      <c r="AM43" s="368">
        <v>19.621500000000001</v>
      </c>
    </row>
    <row r="44" spans="1:39" s="41" customFormat="1" ht="13" customHeight="1">
      <c r="A44" s="208" t="s">
        <v>277</v>
      </c>
      <c r="B44" s="29" t="s">
        <v>868</v>
      </c>
      <c r="C44" s="19">
        <v>0.36319444444444443</v>
      </c>
      <c r="D44" s="19"/>
      <c r="E44" s="23">
        <v>300</v>
      </c>
      <c r="F44" s="20" t="s">
        <v>232</v>
      </c>
      <c r="G44" s="20">
        <v>1190</v>
      </c>
      <c r="H44" s="20">
        <v>1105</v>
      </c>
      <c r="I44" s="281" t="s">
        <v>805</v>
      </c>
      <c r="J44" s="20" t="s">
        <v>87</v>
      </c>
      <c r="K44" s="20">
        <v>4</v>
      </c>
      <c r="L44" s="20">
        <v>180</v>
      </c>
      <c r="M44" s="206">
        <v>5889.9508999999998</v>
      </c>
      <c r="N44" s="29"/>
      <c r="O44" s="20"/>
      <c r="P44" s="20"/>
      <c r="Q44" s="20"/>
      <c r="R44" s="20"/>
      <c r="S44" s="371">
        <v>75.585359999999994</v>
      </c>
      <c r="T44" s="371">
        <v>19.262979999999999</v>
      </c>
      <c r="U44" s="368">
        <v>191.29409999999999</v>
      </c>
      <c r="V44" s="368">
        <v>77.099900000000005</v>
      </c>
      <c r="W44" s="370">
        <v>5.2301992708</v>
      </c>
      <c r="X44" s="368">
        <v>1.0249999999999999</v>
      </c>
      <c r="Y44" s="368">
        <v>0.16200000000000001</v>
      </c>
      <c r="Z44" s="368">
        <v>3.83</v>
      </c>
      <c r="AA44" s="368">
        <v>97.088999999999999</v>
      </c>
      <c r="AB44" s="367">
        <v>1814.6410000000001</v>
      </c>
      <c r="AC44" s="368">
        <v>2.46034</v>
      </c>
      <c r="AD44" s="368">
        <v>4.5208500000000003</v>
      </c>
      <c r="AE44" s="368">
        <v>343.18867</v>
      </c>
      <c r="AF44" s="368">
        <v>0.58550000000000002</v>
      </c>
      <c r="AG44" s="366">
        <v>148214297.80000001</v>
      </c>
      <c r="AH44" s="369">
        <v>-0.62946380000000002</v>
      </c>
      <c r="AI44" s="366">
        <v>394971.37767999998</v>
      </c>
      <c r="AJ44" s="369">
        <v>4.5336099999999997E-2</v>
      </c>
      <c r="AK44" s="368">
        <v>160.29650000000001</v>
      </c>
      <c r="AL44" s="366" t="s">
        <v>227</v>
      </c>
      <c r="AM44" s="368">
        <v>19.652100000000001</v>
      </c>
    </row>
    <row r="45" spans="1:39" s="41" customFormat="1" ht="13" customHeight="1">
      <c r="A45" s="29" t="s">
        <v>277</v>
      </c>
      <c r="B45" s="29" t="s">
        <v>869</v>
      </c>
      <c r="C45" s="19">
        <v>0.36944444444444446</v>
      </c>
      <c r="D45" s="19"/>
      <c r="E45" s="23">
        <v>300</v>
      </c>
      <c r="F45" s="20" t="s">
        <v>232</v>
      </c>
      <c r="G45" s="20">
        <v>1190</v>
      </c>
      <c r="H45" s="20">
        <v>1105</v>
      </c>
      <c r="I45" s="281" t="s">
        <v>766</v>
      </c>
      <c r="J45" s="20" t="s">
        <v>87</v>
      </c>
      <c r="K45" s="20">
        <v>4</v>
      </c>
      <c r="L45" s="20">
        <v>180</v>
      </c>
      <c r="M45" s="206">
        <v>5889.9508999999998</v>
      </c>
      <c r="N45" s="207"/>
      <c r="P45" s="20"/>
      <c r="Q45" s="20"/>
      <c r="R45" s="20"/>
      <c r="S45" s="371">
        <v>75.634209999999996</v>
      </c>
      <c r="T45" s="371">
        <v>19.264420000000001</v>
      </c>
      <c r="U45" s="368">
        <v>200.18340000000001</v>
      </c>
      <c r="V45" s="368">
        <v>76.592100000000002</v>
      </c>
      <c r="W45" s="370">
        <v>5.3806099636000004</v>
      </c>
      <c r="X45" s="368">
        <v>1.028</v>
      </c>
      <c r="Y45" s="368">
        <v>0.16300000000000001</v>
      </c>
      <c r="Z45" s="368">
        <v>3.83</v>
      </c>
      <c r="AA45" s="368">
        <v>97.078000000000003</v>
      </c>
      <c r="AB45" s="367">
        <v>1814.511</v>
      </c>
      <c r="AC45" s="368">
        <v>2.42408</v>
      </c>
      <c r="AD45" s="368">
        <v>4.5249300000000003</v>
      </c>
      <c r="AE45" s="368">
        <v>343.11279000000002</v>
      </c>
      <c r="AF45" s="368">
        <v>0.58567000000000002</v>
      </c>
      <c r="AG45" s="366">
        <v>148213957.59999999</v>
      </c>
      <c r="AH45" s="369">
        <v>-0.63047089999999995</v>
      </c>
      <c r="AI45" s="366">
        <v>394999.58276000002</v>
      </c>
      <c r="AJ45" s="369">
        <v>5.9124500000000003E-2</v>
      </c>
      <c r="AK45" s="368">
        <v>160.2569</v>
      </c>
      <c r="AL45" s="366" t="s">
        <v>227</v>
      </c>
      <c r="AM45" s="368">
        <v>19.691600000000001</v>
      </c>
    </row>
    <row r="46" spans="1:39" ht="13" customHeight="1">
      <c r="A46" s="29" t="s">
        <v>277</v>
      </c>
      <c r="B46" s="29" t="s">
        <v>850</v>
      </c>
      <c r="C46" s="19">
        <v>0.3756944444444445</v>
      </c>
      <c r="D46" s="19"/>
      <c r="E46" s="23">
        <v>300</v>
      </c>
      <c r="F46" s="20" t="s">
        <v>232</v>
      </c>
      <c r="G46" s="20">
        <v>1190</v>
      </c>
      <c r="H46" s="20">
        <v>1105</v>
      </c>
      <c r="I46" s="281" t="s">
        <v>767</v>
      </c>
      <c r="J46" s="20" t="s">
        <v>87</v>
      </c>
      <c r="K46" s="20">
        <v>4</v>
      </c>
      <c r="L46" s="20">
        <v>180</v>
      </c>
      <c r="M46" s="206">
        <v>5889.9508999999998</v>
      </c>
      <c r="O46" s="20"/>
      <c r="P46" s="20"/>
      <c r="Q46" s="20"/>
      <c r="R46" s="20"/>
      <c r="S46" s="371">
        <v>75.683160000000001</v>
      </c>
      <c r="T46" s="371">
        <v>19.265460000000001</v>
      </c>
      <c r="U46" s="368">
        <v>208.3134</v>
      </c>
      <c r="V46" s="368">
        <v>75.822500000000005</v>
      </c>
      <c r="W46" s="370">
        <v>5.5310206564</v>
      </c>
      <c r="X46" s="368">
        <v>1.0309999999999999</v>
      </c>
      <c r="Y46" s="368">
        <v>0.16300000000000001</v>
      </c>
      <c r="Z46" s="368">
        <v>3.83</v>
      </c>
      <c r="AA46" s="368">
        <v>97.066000000000003</v>
      </c>
      <c r="AB46" s="367">
        <v>1814.348</v>
      </c>
      <c r="AC46" s="368">
        <v>2.3878599999999999</v>
      </c>
      <c r="AD46" s="368">
        <v>4.52942</v>
      </c>
      <c r="AE46" s="368">
        <v>343.03690999999998</v>
      </c>
      <c r="AF46" s="368">
        <v>0.58584000000000003</v>
      </c>
      <c r="AG46" s="366">
        <v>148213616.90000001</v>
      </c>
      <c r="AH46" s="369">
        <v>-0.63147750000000002</v>
      </c>
      <c r="AI46" s="366">
        <v>395035.22177</v>
      </c>
      <c r="AJ46" s="369">
        <v>7.2866700000000006E-2</v>
      </c>
      <c r="AK46" s="368">
        <v>160.21719999999999</v>
      </c>
      <c r="AL46" s="366" t="s">
        <v>227</v>
      </c>
      <c r="AM46" s="368">
        <v>19.731300000000001</v>
      </c>
    </row>
    <row r="47" spans="1:39" ht="13" customHeight="1">
      <c r="A47" s="29" t="s">
        <v>277</v>
      </c>
      <c r="B47" s="29" t="s">
        <v>851</v>
      </c>
      <c r="C47" s="19">
        <v>0.3840277777777778</v>
      </c>
      <c r="D47" s="19"/>
      <c r="E47" s="23">
        <v>300</v>
      </c>
      <c r="F47" s="20" t="s">
        <v>232</v>
      </c>
      <c r="G47" s="20">
        <v>1190</v>
      </c>
      <c r="H47" s="20">
        <v>1105</v>
      </c>
      <c r="I47" s="281" t="s">
        <v>768</v>
      </c>
      <c r="J47" s="20" t="s">
        <v>87</v>
      </c>
      <c r="K47" s="20">
        <v>4</v>
      </c>
      <c r="L47" s="20">
        <v>180</v>
      </c>
      <c r="M47" s="206">
        <v>5889.9508999999998</v>
      </c>
      <c r="O47" s="20"/>
      <c r="P47" s="20"/>
      <c r="Q47" s="20"/>
      <c r="R47" s="20"/>
      <c r="S47" s="371">
        <v>75.748670000000004</v>
      </c>
      <c r="T47" s="371">
        <v>19.266190000000002</v>
      </c>
      <c r="U47" s="368">
        <v>217.7679</v>
      </c>
      <c r="V47" s="368">
        <v>74.458399999999997</v>
      </c>
      <c r="W47" s="370">
        <v>5.7315682467000002</v>
      </c>
      <c r="X47" s="368">
        <v>1.038</v>
      </c>
      <c r="Y47" s="368">
        <v>0.16400000000000001</v>
      </c>
      <c r="Z47" s="368">
        <v>3.83</v>
      </c>
      <c r="AA47" s="368">
        <v>97.05</v>
      </c>
      <c r="AB47" s="367">
        <v>1814.077</v>
      </c>
      <c r="AC47" s="368">
        <v>2.3397299999999999</v>
      </c>
      <c r="AD47" s="368">
        <v>4.5360500000000004</v>
      </c>
      <c r="AE47" s="368">
        <v>342.93574000000001</v>
      </c>
      <c r="AF47" s="368">
        <v>0.58606000000000003</v>
      </c>
      <c r="AG47" s="366">
        <v>148213161.69999999</v>
      </c>
      <c r="AH47" s="369">
        <v>-0.63281869999999996</v>
      </c>
      <c r="AI47" s="366">
        <v>395094.24997</v>
      </c>
      <c r="AJ47" s="369">
        <v>9.1081999999999996E-2</v>
      </c>
      <c r="AK47" s="368">
        <v>160.16390000000001</v>
      </c>
      <c r="AL47" s="366" t="s">
        <v>227</v>
      </c>
      <c r="AM47" s="368">
        <v>19.784400000000002</v>
      </c>
    </row>
    <row r="48" spans="1:39" ht="13" customHeight="1">
      <c r="A48" s="29" t="s">
        <v>277</v>
      </c>
      <c r="B48" s="29" t="s">
        <v>657</v>
      </c>
      <c r="C48" s="19">
        <v>0.38958333333333334</v>
      </c>
      <c r="D48" s="19"/>
      <c r="E48" s="23">
        <v>300</v>
      </c>
      <c r="F48" s="20" t="s">
        <v>232</v>
      </c>
      <c r="G48" s="20">
        <v>1190</v>
      </c>
      <c r="H48" s="20">
        <v>1105</v>
      </c>
      <c r="I48" s="281" t="s">
        <v>769</v>
      </c>
      <c r="J48" s="20" t="s">
        <v>87</v>
      </c>
      <c r="K48" s="20">
        <v>4</v>
      </c>
      <c r="L48" s="20">
        <v>180</v>
      </c>
      <c r="M48" s="206">
        <v>5889.9508999999998</v>
      </c>
      <c r="O48" s="20"/>
      <c r="P48" s="20"/>
      <c r="Q48" s="20"/>
      <c r="R48" s="20"/>
      <c r="S48" s="371">
        <v>75.792540000000002</v>
      </c>
      <c r="T48" s="371">
        <v>19.266279999999998</v>
      </c>
      <c r="U48" s="368">
        <v>223.19839999999999</v>
      </c>
      <c r="V48" s="368">
        <v>73.377099999999999</v>
      </c>
      <c r="W48" s="370">
        <v>5.8652666402999998</v>
      </c>
      <c r="X48" s="368">
        <v>1.0429999999999999</v>
      </c>
      <c r="Y48" s="368">
        <v>0.16500000000000001</v>
      </c>
      <c r="Z48" s="368">
        <v>3.83</v>
      </c>
      <c r="AA48" s="368">
        <v>97.04</v>
      </c>
      <c r="AB48" s="367">
        <v>1813.8630000000001</v>
      </c>
      <c r="AC48" s="368">
        <v>2.3077800000000002</v>
      </c>
      <c r="AD48" s="368">
        <v>4.54087</v>
      </c>
      <c r="AE48" s="368">
        <v>342.86829</v>
      </c>
      <c r="AF48" s="368">
        <v>0.58621000000000001</v>
      </c>
      <c r="AG48" s="366">
        <v>148212857.80000001</v>
      </c>
      <c r="AH48" s="369">
        <v>-0.63371230000000001</v>
      </c>
      <c r="AI48" s="366">
        <v>395140.86394000001</v>
      </c>
      <c r="AJ48" s="369">
        <v>0.10313559999999999</v>
      </c>
      <c r="AK48" s="368">
        <v>160.12819999999999</v>
      </c>
      <c r="AL48" s="366" t="s">
        <v>227</v>
      </c>
      <c r="AM48" s="368">
        <v>19.82</v>
      </c>
    </row>
    <row r="49" spans="1:39" ht="13" customHeight="1">
      <c r="A49" s="29" t="s">
        <v>542</v>
      </c>
      <c r="B49" s="29" t="s">
        <v>658</v>
      </c>
      <c r="C49" s="19">
        <v>0.39513888888888887</v>
      </c>
      <c r="D49" s="19"/>
      <c r="E49" s="23">
        <v>30</v>
      </c>
      <c r="F49" s="20" t="s">
        <v>232</v>
      </c>
      <c r="G49" s="20">
        <v>1190</v>
      </c>
      <c r="H49" s="20">
        <v>1105</v>
      </c>
      <c r="I49" s="29" t="s">
        <v>464</v>
      </c>
      <c r="J49" s="20" t="s">
        <v>87</v>
      </c>
      <c r="K49" s="20">
        <v>4</v>
      </c>
      <c r="L49" s="20">
        <v>180</v>
      </c>
      <c r="M49" s="206">
        <v>5889.9508999999998</v>
      </c>
      <c r="O49" s="20"/>
      <c r="P49" s="20"/>
      <c r="Q49" s="20"/>
      <c r="R49" s="20"/>
      <c r="S49" s="371">
        <v>75.820070000000001</v>
      </c>
      <c r="T49" s="371">
        <v>19.266169999999999</v>
      </c>
      <c r="U49" s="368">
        <v>226.26560000000001</v>
      </c>
      <c r="V49" s="368">
        <v>72.644800000000004</v>
      </c>
      <c r="W49" s="370">
        <v>5.9488281363000004</v>
      </c>
      <c r="X49" s="368">
        <v>1.0469999999999999</v>
      </c>
      <c r="Y49" s="368">
        <v>0.16600000000000001</v>
      </c>
      <c r="Z49" s="368">
        <v>3.83</v>
      </c>
      <c r="AA49" s="368">
        <v>97.033000000000001</v>
      </c>
      <c r="AB49" s="367">
        <v>1813.7149999999999</v>
      </c>
      <c r="AC49" s="368">
        <v>2.28789</v>
      </c>
      <c r="AD49" s="368">
        <v>4.54406</v>
      </c>
      <c r="AE49" s="368">
        <v>342.82614000000001</v>
      </c>
      <c r="AF49" s="368">
        <v>0.58631</v>
      </c>
      <c r="AG49" s="366">
        <v>148212667.59999999</v>
      </c>
      <c r="AH49" s="369">
        <v>-0.63427049999999996</v>
      </c>
      <c r="AI49" s="366">
        <v>395172.92787000001</v>
      </c>
      <c r="AJ49" s="369">
        <v>0.1106249</v>
      </c>
      <c r="AK49" s="368">
        <v>160.10579999999999</v>
      </c>
      <c r="AL49" s="366" t="s">
        <v>227</v>
      </c>
      <c r="AM49" s="368">
        <v>19.842400000000001</v>
      </c>
    </row>
    <row r="50" spans="1:39" ht="13" customHeight="1">
      <c r="A50" s="2" t="s">
        <v>298</v>
      </c>
      <c r="B50" s="29" t="s">
        <v>942</v>
      </c>
      <c r="C50" s="19">
        <v>0.3979166666666667</v>
      </c>
      <c r="D50" s="19"/>
      <c r="E50" s="23">
        <v>300</v>
      </c>
      <c r="F50" s="20" t="s">
        <v>232</v>
      </c>
      <c r="G50" s="20">
        <v>1190</v>
      </c>
      <c r="H50" s="20">
        <v>1105</v>
      </c>
      <c r="I50" s="198" t="s">
        <v>297</v>
      </c>
      <c r="J50" s="20" t="s">
        <v>87</v>
      </c>
      <c r="K50" s="20">
        <v>4</v>
      </c>
      <c r="L50" s="20">
        <v>180</v>
      </c>
      <c r="M50" s="206">
        <v>5889.9508999999998</v>
      </c>
      <c r="O50" s="20"/>
      <c r="P50" s="20"/>
      <c r="Q50" s="20"/>
      <c r="R50" s="20"/>
      <c r="S50" s="371">
        <v>75.858739999999997</v>
      </c>
      <c r="T50" s="371">
        <v>19.265799999999999</v>
      </c>
      <c r="U50" s="368">
        <v>230.1772</v>
      </c>
      <c r="V50" s="368">
        <v>71.558300000000003</v>
      </c>
      <c r="W50" s="370">
        <v>6.0658142307</v>
      </c>
      <c r="X50" s="368">
        <v>1.054</v>
      </c>
      <c r="Y50" s="368">
        <v>0.16700000000000001</v>
      </c>
      <c r="Z50" s="368">
        <v>3.83</v>
      </c>
      <c r="AA50" s="368">
        <v>97.024000000000001</v>
      </c>
      <c r="AB50" s="367">
        <v>1813.492</v>
      </c>
      <c r="AC50" s="368">
        <v>2.2601599999999999</v>
      </c>
      <c r="AD50" s="368">
        <v>4.5487299999999999</v>
      </c>
      <c r="AE50" s="368">
        <v>342.76711999999998</v>
      </c>
      <c r="AF50" s="368">
        <v>0.58643999999999996</v>
      </c>
      <c r="AG50" s="366">
        <v>148212401</v>
      </c>
      <c r="AH50" s="369">
        <v>-0.63505180000000006</v>
      </c>
      <c r="AI50" s="366">
        <v>395221.57978999999</v>
      </c>
      <c r="AJ50" s="369">
        <v>0.12104520000000001</v>
      </c>
      <c r="AK50" s="368">
        <v>160.07419999999999</v>
      </c>
      <c r="AL50" s="366" t="s">
        <v>227</v>
      </c>
      <c r="AM50" s="368">
        <v>19.873899999999999</v>
      </c>
    </row>
    <row r="51" spans="1:39" ht="13" customHeight="1">
      <c r="A51" s="29" t="s">
        <v>542</v>
      </c>
      <c r="B51" s="29" t="s">
        <v>853</v>
      </c>
      <c r="C51" s="19">
        <v>0.4069444444444445</v>
      </c>
      <c r="D51" s="19"/>
      <c r="E51" s="23">
        <v>30</v>
      </c>
      <c r="F51" s="23" t="s">
        <v>541</v>
      </c>
      <c r="G51" s="23">
        <v>870</v>
      </c>
      <c r="H51" s="23">
        <v>783</v>
      </c>
      <c r="I51" s="59" t="s">
        <v>464</v>
      </c>
      <c r="J51" s="20" t="s">
        <v>87</v>
      </c>
      <c r="K51" s="20">
        <v>4</v>
      </c>
      <c r="L51" s="20">
        <v>180</v>
      </c>
      <c r="M51" s="115">
        <v>7698.9647000000004</v>
      </c>
      <c r="O51" s="20"/>
      <c r="P51" s="20"/>
      <c r="Q51" s="20"/>
      <c r="R51" s="20"/>
      <c r="S51" s="371">
        <v>75.914330000000007</v>
      </c>
      <c r="T51" s="371">
        <v>19.264859999999999</v>
      </c>
      <c r="U51" s="368">
        <v>235.08439999999999</v>
      </c>
      <c r="V51" s="368">
        <v>69.903899999999993</v>
      </c>
      <c r="W51" s="370">
        <v>6.2329372227000004</v>
      </c>
      <c r="X51" s="368">
        <v>1.0640000000000001</v>
      </c>
      <c r="Y51" s="368">
        <v>0.16800000000000001</v>
      </c>
      <c r="Z51" s="368">
        <v>3.84</v>
      </c>
      <c r="AA51" s="368">
        <v>97.01</v>
      </c>
      <c r="AB51" s="367">
        <v>1813.1389999999999</v>
      </c>
      <c r="AC51" s="368">
        <v>2.2208100000000002</v>
      </c>
      <c r="AD51" s="368">
        <v>4.5558399999999999</v>
      </c>
      <c r="AE51" s="368">
        <v>342.68281000000002</v>
      </c>
      <c r="AF51" s="368">
        <v>0.58662999999999998</v>
      </c>
      <c r="AG51" s="366">
        <v>148212019.69999999</v>
      </c>
      <c r="AH51" s="369">
        <v>-0.63616740000000005</v>
      </c>
      <c r="AI51" s="366">
        <v>395298.63506</v>
      </c>
      <c r="AJ51" s="369">
        <v>0.13578319999999999</v>
      </c>
      <c r="AK51" s="368">
        <v>160.02879999999999</v>
      </c>
      <c r="AL51" s="366" t="s">
        <v>227</v>
      </c>
      <c r="AM51" s="368">
        <v>19.9192</v>
      </c>
    </row>
    <row r="52" spans="1:39" ht="13" customHeight="1">
      <c r="A52" s="29" t="s">
        <v>635</v>
      </c>
      <c r="B52" s="29" t="s">
        <v>854</v>
      </c>
      <c r="C52" s="19">
        <v>0.40972222222222227</v>
      </c>
      <c r="D52" s="19"/>
      <c r="E52" s="23">
        <v>300</v>
      </c>
      <c r="F52" s="23" t="s">
        <v>541</v>
      </c>
      <c r="G52" s="23">
        <v>870</v>
      </c>
      <c r="H52" s="23">
        <v>783</v>
      </c>
      <c r="I52" s="281" t="s">
        <v>806</v>
      </c>
      <c r="J52" s="20" t="s">
        <v>87</v>
      </c>
      <c r="K52" s="20">
        <v>4</v>
      </c>
      <c r="L52" s="20">
        <v>180</v>
      </c>
      <c r="M52" s="115">
        <v>7698.9647000000004</v>
      </c>
      <c r="O52" s="20"/>
      <c r="P52" s="20"/>
      <c r="Q52" s="20"/>
      <c r="R52" s="20"/>
      <c r="S52" s="371">
        <v>75.953509999999994</v>
      </c>
      <c r="T52" s="371">
        <v>19.263909999999999</v>
      </c>
      <c r="U52" s="368">
        <v>238.11080000000001</v>
      </c>
      <c r="V52" s="368">
        <v>68.687899999999999</v>
      </c>
      <c r="W52" s="370">
        <v>6.3499233171</v>
      </c>
      <c r="X52" s="368">
        <v>1.073</v>
      </c>
      <c r="Y52" s="368">
        <v>0.17</v>
      </c>
      <c r="Z52" s="368">
        <v>3.84</v>
      </c>
      <c r="AA52" s="368">
        <v>97.001000000000005</v>
      </c>
      <c r="AB52" s="367">
        <v>1812.867</v>
      </c>
      <c r="AC52" s="368">
        <v>2.1934800000000001</v>
      </c>
      <c r="AD52" s="368">
        <v>4.5611300000000004</v>
      </c>
      <c r="AE52" s="368">
        <v>342.62378999999999</v>
      </c>
      <c r="AF52" s="368">
        <v>0.58675999999999995</v>
      </c>
      <c r="AG52" s="366">
        <v>148211752.30000001</v>
      </c>
      <c r="AH52" s="369">
        <v>-0.63694790000000001</v>
      </c>
      <c r="AI52" s="366">
        <v>395357.8076</v>
      </c>
      <c r="AJ52" s="369">
        <v>0.1459831</v>
      </c>
      <c r="AK52" s="368">
        <v>159.9967</v>
      </c>
      <c r="AL52" s="366" t="s">
        <v>227</v>
      </c>
      <c r="AM52" s="368">
        <v>19.9512</v>
      </c>
    </row>
    <row r="53" spans="1:39" ht="13" customHeight="1">
      <c r="A53" s="29" t="s">
        <v>277</v>
      </c>
      <c r="B53" s="29" t="s">
        <v>873</v>
      </c>
      <c r="C53" s="19">
        <v>0.41736111111111113</v>
      </c>
      <c r="D53" s="19"/>
      <c r="E53" s="23">
        <v>300</v>
      </c>
      <c r="F53" s="23" t="s">
        <v>541</v>
      </c>
      <c r="G53" s="23">
        <v>870</v>
      </c>
      <c r="H53" s="23">
        <v>783</v>
      </c>
      <c r="I53" s="281" t="s">
        <v>806</v>
      </c>
      <c r="J53" s="20" t="s">
        <v>87</v>
      </c>
      <c r="K53" s="20">
        <v>4</v>
      </c>
      <c r="L53" s="20">
        <v>180</v>
      </c>
      <c r="M53" s="115">
        <v>7698.9647000000004</v>
      </c>
      <c r="O53" s="20"/>
      <c r="P53" s="20"/>
      <c r="Q53" s="20"/>
      <c r="R53" s="20"/>
      <c r="S53" s="371">
        <v>76.015569999999997</v>
      </c>
      <c r="T53" s="371">
        <v>19.261939999999999</v>
      </c>
      <c r="U53" s="368">
        <v>242.3038</v>
      </c>
      <c r="V53" s="368">
        <v>66.701400000000007</v>
      </c>
      <c r="W53" s="370">
        <v>6.5337586083000003</v>
      </c>
      <c r="X53" s="368">
        <v>1.0880000000000001</v>
      </c>
      <c r="Y53" s="368">
        <v>0.17199999999999999</v>
      </c>
      <c r="Z53" s="368">
        <v>3.84</v>
      </c>
      <c r="AA53" s="368">
        <v>96.986000000000004</v>
      </c>
      <c r="AB53" s="367">
        <v>1812.402</v>
      </c>
      <c r="AC53" s="368">
        <v>2.1509499999999999</v>
      </c>
      <c r="AD53" s="368">
        <v>4.5699500000000004</v>
      </c>
      <c r="AE53" s="368">
        <v>342.53104999999999</v>
      </c>
      <c r="AF53" s="368">
        <v>0.58696000000000004</v>
      </c>
      <c r="AG53" s="366">
        <v>148211331.5</v>
      </c>
      <c r="AH53" s="369">
        <v>-0.63817360000000001</v>
      </c>
      <c r="AI53" s="366">
        <v>395459.38566000003</v>
      </c>
      <c r="AJ53" s="369">
        <v>0.16179250000000001</v>
      </c>
      <c r="AK53" s="368">
        <v>159.94579999999999</v>
      </c>
      <c r="AL53" s="366" t="s">
        <v>227</v>
      </c>
      <c r="AM53" s="368">
        <v>20.001999999999999</v>
      </c>
    </row>
    <row r="54" spans="1:39" ht="13" customHeight="1">
      <c r="A54" s="29" t="s">
        <v>475</v>
      </c>
      <c r="B54" s="29" t="s">
        <v>296</v>
      </c>
      <c r="C54" s="19">
        <v>0.42638888888888887</v>
      </c>
      <c r="D54" s="19">
        <v>0</v>
      </c>
      <c r="E54" s="23">
        <v>30</v>
      </c>
      <c r="F54" s="20" t="s">
        <v>232</v>
      </c>
      <c r="G54" s="20">
        <v>1190</v>
      </c>
      <c r="H54" s="20">
        <v>999</v>
      </c>
      <c r="I54" s="41" t="s">
        <v>231</v>
      </c>
      <c r="J54" s="20" t="s">
        <v>230</v>
      </c>
      <c r="K54" s="20">
        <v>4</v>
      </c>
      <c r="L54" s="20">
        <v>180</v>
      </c>
      <c r="M54" s="206">
        <v>5891.451</v>
      </c>
      <c r="O54" s="20"/>
      <c r="P54" s="20"/>
      <c r="Q54" s="20"/>
      <c r="R54" s="20"/>
    </row>
    <row r="55" spans="1:39" ht="13" customHeight="1">
      <c r="A55" s="29" t="s">
        <v>542</v>
      </c>
      <c r="B55" s="2" t="s">
        <v>855</v>
      </c>
      <c r="C55" s="44">
        <v>0.4381944444444445</v>
      </c>
      <c r="D55" s="44"/>
      <c r="E55" s="8">
        <v>30</v>
      </c>
      <c r="F55" s="20" t="s">
        <v>232</v>
      </c>
      <c r="G55" s="164">
        <v>1190</v>
      </c>
      <c r="H55" s="164">
        <v>1105</v>
      </c>
      <c r="I55" s="29" t="s">
        <v>290</v>
      </c>
      <c r="J55" s="20" t="s">
        <v>87</v>
      </c>
      <c r="K55" s="20">
        <v>4</v>
      </c>
      <c r="L55" s="20">
        <v>180</v>
      </c>
      <c r="M55" s="206">
        <v>5889.9508999999998</v>
      </c>
      <c r="N55" s="29"/>
      <c r="O55" s="20"/>
      <c r="P55" s="20"/>
      <c r="Q55" s="20"/>
      <c r="R55" s="20"/>
      <c r="S55" s="371">
        <v>76.170929999999998</v>
      </c>
      <c r="T55" s="371">
        <v>19.254670000000001</v>
      </c>
      <c r="U55" s="368">
        <v>250.43440000000001</v>
      </c>
      <c r="V55" s="368">
        <v>61.552799999999998</v>
      </c>
      <c r="W55" s="370">
        <v>6.9849906867999998</v>
      </c>
      <c r="X55" s="368">
        <v>1.137</v>
      </c>
      <c r="Y55" s="368">
        <v>0.18</v>
      </c>
      <c r="Z55" s="368">
        <v>3.84</v>
      </c>
      <c r="AA55" s="368">
        <v>96.947000000000003</v>
      </c>
      <c r="AB55" s="367">
        <v>1811.0609999999999</v>
      </c>
      <c r="AC55" s="368">
        <v>2.0491600000000001</v>
      </c>
      <c r="AD55" s="368">
        <v>4.59422</v>
      </c>
      <c r="AE55" s="368">
        <v>342.30340999999999</v>
      </c>
      <c r="AF55" s="368">
        <v>0.58747000000000005</v>
      </c>
      <c r="AG55" s="366">
        <v>148210295.19999999</v>
      </c>
      <c r="AH55" s="369">
        <v>-0.64117880000000005</v>
      </c>
      <c r="AI55" s="366">
        <v>395752.10674999998</v>
      </c>
      <c r="AJ55" s="369">
        <v>0.19926150000000001</v>
      </c>
      <c r="AK55" s="368">
        <v>159.81780000000001</v>
      </c>
      <c r="AL55" s="366" t="s">
        <v>227</v>
      </c>
      <c r="AM55" s="368">
        <v>20.1296</v>
      </c>
    </row>
    <row r="56" spans="1:39" ht="13" customHeight="1">
      <c r="A56" s="29" t="s">
        <v>643</v>
      </c>
      <c r="B56" s="2" t="s">
        <v>295</v>
      </c>
      <c r="C56" s="44">
        <v>0.44166666666666665</v>
      </c>
      <c r="D56" s="44"/>
      <c r="E56" s="8">
        <v>300</v>
      </c>
      <c r="F56" s="20" t="s">
        <v>232</v>
      </c>
      <c r="G56" s="20">
        <v>1190</v>
      </c>
      <c r="H56" s="20">
        <v>1105</v>
      </c>
      <c r="I56" s="281" t="s">
        <v>933</v>
      </c>
      <c r="J56" s="20" t="s">
        <v>87</v>
      </c>
      <c r="K56" s="20">
        <v>4</v>
      </c>
      <c r="L56" s="20">
        <v>180</v>
      </c>
      <c r="M56" s="206">
        <v>5889.9508999999998</v>
      </c>
      <c r="N56" s="29"/>
      <c r="S56" s="371">
        <v>76.217920000000007</v>
      </c>
      <c r="T56" s="371">
        <v>19.25188</v>
      </c>
      <c r="U56" s="368">
        <v>252.41200000000001</v>
      </c>
      <c r="V56" s="368">
        <v>59.976100000000002</v>
      </c>
      <c r="W56" s="370">
        <v>7.1186890804000003</v>
      </c>
      <c r="X56" s="368">
        <v>1.1539999999999999</v>
      </c>
      <c r="Y56" s="368">
        <v>0.183</v>
      </c>
      <c r="Z56" s="368">
        <v>3.84</v>
      </c>
      <c r="AA56" s="368">
        <v>96.936000000000007</v>
      </c>
      <c r="AB56" s="367">
        <v>1810.6120000000001</v>
      </c>
      <c r="AC56" s="368">
        <v>2.0198299999999998</v>
      </c>
      <c r="AD56" s="368">
        <v>4.6021299999999998</v>
      </c>
      <c r="AE56" s="368">
        <v>342.23595999999998</v>
      </c>
      <c r="AF56" s="368">
        <v>0.58762000000000003</v>
      </c>
      <c r="AG56" s="366">
        <v>148209987.30000001</v>
      </c>
      <c r="AH56" s="369">
        <v>-0.64206830000000004</v>
      </c>
      <c r="AI56" s="366">
        <v>395850.32117000001</v>
      </c>
      <c r="AJ56" s="369">
        <v>0.20994409999999999</v>
      </c>
      <c r="AK56" s="368">
        <v>159.77889999999999</v>
      </c>
      <c r="AL56" s="366" t="s">
        <v>227</v>
      </c>
      <c r="AM56" s="368">
        <v>20.168399999999998</v>
      </c>
    </row>
    <row r="57" spans="1:39" ht="13" customHeight="1">
      <c r="A57" s="29" t="s">
        <v>643</v>
      </c>
      <c r="B57" s="2" t="s">
        <v>294</v>
      </c>
      <c r="C57" s="44">
        <v>0.44722222222222219</v>
      </c>
      <c r="D57" s="44"/>
      <c r="E57" s="8">
        <v>300</v>
      </c>
      <c r="F57" s="20" t="s">
        <v>232</v>
      </c>
      <c r="G57" s="20">
        <v>1190</v>
      </c>
      <c r="H57" s="20">
        <v>1105</v>
      </c>
      <c r="I57" s="281" t="s">
        <v>936</v>
      </c>
      <c r="J57" s="20" t="s">
        <v>87</v>
      </c>
      <c r="K57" s="20">
        <v>4</v>
      </c>
      <c r="L57" s="20">
        <v>180</v>
      </c>
      <c r="M57" s="206">
        <v>5889.9508999999998</v>
      </c>
      <c r="N57" s="29"/>
      <c r="S57" s="371">
        <v>76.265389999999996</v>
      </c>
      <c r="T57" s="371">
        <v>19.248799999999999</v>
      </c>
      <c r="U57" s="368">
        <v>254.24209999999999</v>
      </c>
      <c r="V57" s="368">
        <v>58.383099999999999</v>
      </c>
      <c r="W57" s="370">
        <v>7.2523874739999998</v>
      </c>
      <c r="X57" s="368">
        <v>1.173</v>
      </c>
      <c r="Y57" s="368">
        <v>0.186</v>
      </c>
      <c r="Z57" s="368">
        <v>3.84</v>
      </c>
      <c r="AA57" s="368">
        <v>96.924000000000007</v>
      </c>
      <c r="AB57" s="367">
        <v>1810.1389999999999</v>
      </c>
      <c r="AC57" s="368">
        <v>1.9909300000000001</v>
      </c>
      <c r="AD57" s="368">
        <v>4.6103500000000004</v>
      </c>
      <c r="AE57" s="368">
        <v>342.16852</v>
      </c>
      <c r="AF57" s="368">
        <v>0.58777000000000001</v>
      </c>
      <c r="AG57" s="366">
        <v>148209678.90000001</v>
      </c>
      <c r="AH57" s="369">
        <v>-0.64295729999999995</v>
      </c>
      <c r="AI57" s="366">
        <v>395953.61213999998</v>
      </c>
      <c r="AJ57" s="369">
        <v>0.22041240000000001</v>
      </c>
      <c r="AK57" s="368">
        <v>159.73949999999999</v>
      </c>
      <c r="AL57" s="366" t="s">
        <v>227</v>
      </c>
      <c r="AM57" s="368">
        <v>20.207599999999999</v>
      </c>
    </row>
    <row r="58" spans="1:39" ht="13" customHeight="1">
      <c r="A58" s="29" t="s">
        <v>278</v>
      </c>
      <c r="B58" s="2" t="s">
        <v>293</v>
      </c>
      <c r="C58" s="44">
        <v>0.45277777777777778</v>
      </c>
      <c r="D58" s="44"/>
      <c r="E58" s="8">
        <v>300</v>
      </c>
      <c r="F58" s="20" t="s">
        <v>232</v>
      </c>
      <c r="G58" s="20">
        <v>1190</v>
      </c>
      <c r="H58" s="20">
        <v>1105</v>
      </c>
      <c r="I58" s="281" t="s">
        <v>801</v>
      </c>
      <c r="J58" s="20" t="s">
        <v>87</v>
      </c>
      <c r="K58" s="20">
        <v>4</v>
      </c>
      <c r="L58" s="20">
        <v>180</v>
      </c>
      <c r="M58" s="206">
        <v>5889.9508999999998</v>
      </c>
      <c r="N58" s="29"/>
      <c r="S58" s="371">
        <v>76.313379999999995</v>
      </c>
      <c r="T58" s="371">
        <v>19.245450000000002</v>
      </c>
      <c r="U58" s="368">
        <v>255.94550000000001</v>
      </c>
      <c r="V58" s="368">
        <v>56.776499999999999</v>
      </c>
      <c r="W58" s="370">
        <v>7.3860858677000003</v>
      </c>
      <c r="X58" s="368">
        <v>1.194</v>
      </c>
      <c r="Y58" s="368">
        <v>0.189</v>
      </c>
      <c r="Z58" s="368">
        <v>3.84</v>
      </c>
      <c r="AA58" s="368">
        <v>96.912000000000006</v>
      </c>
      <c r="AB58" s="367">
        <v>1809.645</v>
      </c>
      <c r="AC58" s="368">
        <v>1.96248</v>
      </c>
      <c r="AD58" s="368">
        <v>4.6188900000000004</v>
      </c>
      <c r="AE58" s="368">
        <v>342.10106999999999</v>
      </c>
      <c r="AF58" s="368">
        <v>0.58792</v>
      </c>
      <c r="AG58" s="366">
        <v>148209370</v>
      </c>
      <c r="AH58" s="369">
        <v>-0.64384580000000002</v>
      </c>
      <c r="AI58" s="366">
        <v>396061.87384999997</v>
      </c>
      <c r="AJ58" s="369">
        <v>0.23065430000000001</v>
      </c>
      <c r="AK58" s="368">
        <v>159.6996</v>
      </c>
      <c r="AL58" s="366" t="s">
        <v>227</v>
      </c>
      <c r="AM58" s="368">
        <v>20.247399999999999</v>
      </c>
    </row>
    <row r="59" spans="1:39" ht="13" customHeight="1">
      <c r="A59" s="29" t="s">
        <v>278</v>
      </c>
      <c r="B59" s="2" t="s">
        <v>292</v>
      </c>
      <c r="C59" s="44">
        <v>0.45763888888888887</v>
      </c>
      <c r="D59" s="44"/>
      <c r="E59" s="8">
        <v>300</v>
      </c>
      <c r="F59" s="20" t="s">
        <v>232</v>
      </c>
      <c r="G59" s="20">
        <v>1190</v>
      </c>
      <c r="H59" s="20">
        <v>1105</v>
      </c>
      <c r="I59" s="281" t="s">
        <v>935</v>
      </c>
      <c r="J59" s="20" t="s">
        <v>87</v>
      </c>
      <c r="K59" s="20">
        <v>4</v>
      </c>
      <c r="L59" s="20">
        <v>180</v>
      </c>
      <c r="M59" s="206">
        <v>5889.9508999999998</v>
      </c>
      <c r="N59" s="29"/>
      <c r="S59" s="371">
        <v>76.343649999999997</v>
      </c>
      <c r="T59" s="371">
        <v>19.243210000000001</v>
      </c>
      <c r="U59" s="368">
        <v>256.95350000000002</v>
      </c>
      <c r="V59" s="368">
        <v>55.766500000000001</v>
      </c>
      <c r="W59" s="370">
        <v>7.4696473637</v>
      </c>
      <c r="X59" s="368">
        <v>1.2090000000000001</v>
      </c>
      <c r="Y59" s="368">
        <v>0.191</v>
      </c>
      <c r="Z59" s="368">
        <v>3.84</v>
      </c>
      <c r="AA59" s="368">
        <v>96.903999999999996</v>
      </c>
      <c r="AB59" s="367">
        <v>1809.3240000000001</v>
      </c>
      <c r="AC59" s="368">
        <v>1.94495</v>
      </c>
      <c r="AD59" s="368">
        <v>4.62439</v>
      </c>
      <c r="AE59" s="368">
        <v>342.05891000000003</v>
      </c>
      <c r="AF59" s="368">
        <v>0.58801000000000003</v>
      </c>
      <c r="AG59" s="366">
        <v>148209176.80000001</v>
      </c>
      <c r="AH59" s="369">
        <v>-0.64440090000000005</v>
      </c>
      <c r="AI59" s="366">
        <v>396132.01228999998</v>
      </c>
      <c r="AJ59" s="369">
        <v>0.23693510000000001</v>
      </c>
      <c r="AK59" s="368">
        <v>159.67449999999999</v>
      </c>
      <c r="AL59" s="366" t="s">
        <v>227</v>
      </c>
      <c r="AM59" s="368">
        <v>20.272500000000001</v>
      </c>
    </row>
    <row r="60" spans="1:39" ht="13" customHeight="1">
      <c r="A60" s="29" t="s">
        <v>542</v>
      </c>
      <c r="B60" s="2" t="s">
        <v>291</v>
      </c>
      <c r="C60" s="44">
        <v>0.46388888888888885</v>
      </c>
      <c r="D60" s="44"/>
      <c r="E60" s="8">
        <v>30</v>
      </c>
      <c r="F60" s="20" t="s">
        <v>232</v>
      </c>
      <c r="G60" s="20">
        <v>1190</v>
      </c>
      <c r="H60" s="20">
        <v>1105</v>
      </c>
      <c r="I60" s="29" t="s">
        <v>290</v>
      </c>
      <c r="J60" s="20" t="s">
        <v>87</v>
      </c>
      <c r="K60" s="20">
        <v>4</v>
      </c>
      <c r="L60" s="20">
        <v>180</v>
      </c>
      <c r="M60" s="206">
        <v>5889.9508999999998</v>
      </c>
      <c r="N60" s="29"/>
      <c r="S60" s="371">
        <v>76.392539999999997</v>
      </c>
      <c r="T60" s="371">
        <v>19.239409999999999</v>
      </c>
      <c r="U60" s="368">
        <v>258.48669999999998</v>
      </c>
      <c r="V60" s="368">
        <v>54.142600000000002</v>
      </c>
      <c r="W60" s="370">
        <v>7.6033457572999996</v>
      </c>
      <c r="X60" s="368">
        <v>1.2330000000000001</v>
      </c>
      <c r="Y60" s="368">
        <v>0.19500000000000001</v>
      </c>
      <c r="Z60" s="368">
        <v>3.84</v>
      </c>
      <c r="AA60" s="368">
        <v>96.891999999999996</v>
      </c>
      <c r="AB60" s="367">
        <v>1808.7940000000001</v>
      </c>
      <c r="AC60" s="368">
        <v>1.9173100000000001</v>
      </c>
      <c r="AD60" s="368">
        <v>4.6334400000000002</v>
      </c>
      <c r="AE60" s="368">
        <v>341.99146000000002</v>
      </c>
      <c r="AF60" s="368">
        <v>0.58816000000000002</v>
      </c>
      <c r="AG60" s="366">
        <v>148208867.30000001</v>
      </c>
      <c r="AH60" s="369">
        <v>-0.6452888</v>
      </c>
      <c r="AI60" s="366">
        <v>396248.11095</v>
      </c>
      <c r="AJ60" s="369">
        <v>0.24678359999999999</v>
      </c>
      <c r="AK60" s="368">
        <v>159.6337</v>
      </c>
      <c r="AL60" s="366" t="s">
        <v>227</v>
      </c>
      <c r="AM60" s="368">
        <v>20.313199999999998</v>
      </c>
    </row>
    <row r="61" spans="1:39" ht="13" customHeight="1">
      <c r="A61" s="29" t="s">
        <v>82</v>
      </c>
      <c r="B61" s="2" t="s">
        <v>289</v>
      </c>
      <c r="C61" s="44">
        <v>0.47152777777777777</v>
      </c>
      <c r="D61" s="44"/>
      <c r="E61" s="8">
        <v>300</v>
      </c>
      <c r="F61" s="20" t="s">
        <v>232</v>
      </c>
      <c r="G61" s="20">
        <v>1190</v>
      </c>
      <c r="H61" s="20">
        <v>1105</v>
      </c>
      <c r="I61" s="281" t="s">
        <v>806</v>
      </c>
      <c r="J61" s="20" t="s">
        <v>87</v>
      </c>
      <c r="K61" s="20">
        <v>4</v>
      </c>
      <c r="L61" s="20">
        <v>180</v>
      </c>
      <c r="M61" s="206">
        <v>5889.9508999999998</v>
      </c>
      <c r="N61" s="29" t="s">
        <v>288</v>
      </c>
      <c r="S61" s="371">
        <v>76.479510000000005</v>
      </c>
      <c r="T61" s="371">
        <v>19.232150000000001</v>
      </c>
      <c r="U61" s="368">
        <v>260.96809999999999</v>
      </c>
      <c r="V61" s="368">
        <v>51.2819</v>
      </c>
      <c r="W61" s="370">
        <v>7.8373179461999998</v>
      </c>
      <c r="X61" s="368">
        <v>1.28</v>
      </c>
      <c r="Y61" s="368">
        <v>0.20200000000000001</v>
      </c>
      <c r="Z61" s="368">
        <v>3.85</v>
      </c>
      <c r="AA61" s="368">
        <v>96.87</v>
      </c>
      <c r="AB61" s="367">
        <v>1807.816</v>
      </c>
      <c r="AC61" s="368">
        <v>1.8702099999999999</v>
      </c>
      <c r="AD61" s="368">
        <v>4.65001</v>
      </c>
      <c r="AE61" s="368">
        <v>341.87342999999998</v>
      </c>
      <c r="AF61" s="368">
        <v>0.58842000000000005</v>
      </c>
      <c r="AG61" s="366">
        <v>148208324.59999999</v>
      </c>
      <c r="AH61" s="369">
        <v>-0.64684140000000001</v>
      </c>
      <c r="AI61" s="366">
        <v>396462.43517000001</v>
      </c>
      <c r="AJ61" s="369">
        <v>0.26339309999999999</v>
      </c>
      <c r="AK61" s="368">
        <v>159.56100000000001</v>
      </c>
      <c r="AL61" s="366" t="s">
        <v>227</v>
      </c>
      <c r="AM61" s="368">
        <v>20.3857</v>
      </c>
    </row>
    <row r="62" spans="1:39" ht="13" customHeight="1">
      <c r="A62" s="29" t="s">
        <v>82</v>
      </c>
      <c r="B62" s="2" t="s">
        <v>89</v>
      </c>
      <c r="C62" s="44">
        <v>0.48055555555555557</v>
      </c>
      <c r="D62" s="44"/>
      <c r="E62" s="8">
        <v>300</v>
      </c>
      <c r="F62" s="20" t="s">
        <v>232</v>
      </c>
      <c r="G62" s="20">
        <v>1190</v>
      </c>
      <c r="H62" s="20">
        <v>1105</v>
      </c>
      <c r="I62" s="281" t="s">
        <v>805</v>
      </c>
      <c r="J62" s="20" t="s">
        <v>87</v>
      </c>
      <c r="K62" s="20">
        <v>4</v>
      </c>
      <c r="L62" s="20">
        <v>180</v>
      </c>
      <c r="M62" s="206">
        <v>5889.9508999999998</v>
      </c>
      <c r="N62" s="29" t="s">
        <v>288</v>
      </c>
      <c r="S62" s="371">
        <v>76.561999999999998</v>
      </c>
      <c r="T62" s="371">
        <v>19.224720000000001</v>
      </c>
      <c r="U62" s="368">
        <v>263.08409999999998</v>
      </c>
      <c r="V62" s="368">
        <v>48.6096</v>
      </c>
      <c r="W62" s="370">
        <v>8.0545778359</v>
      </c>
      <c r="X62" s="368">
        <v>1.331</v>
      </c>
      <c r="Y62" s="368">
        <v>0.21099999999999999</v>
      </c>
      <c r="Z62" s="368">
        <v>3.85</v>
      </c>
      <c r="AA62" s="368">
        <v>96.849000000000004</v>
      </c>
      <c r="AB62" s="367">
        <v>1806.854</v>
      </c>
      <c r="AC62" s="368">
        <v>1.8280400000000001</v>
      </c>
      <c r="AD62" s="368">
        <v>4.66622</v>
      </c>
      <c r="AE62" s="368">
        <v>341.76382000000001</v>
      </c>
      <c r="AF62" s="368">
        <v>0.58865999999999996</v>
      </c>
      <c r="AG62" s="366">
        <v>148207819.5</v>
      </c>
      <c r="AH62" s="369">
        <v>-0.64828180000000002</v>
      </c>
      <c r="AI62" s="366">
        <v>396673.64369</v>
      </c>
      <c r="AJ62" s="369">
        <v>0.27805999999999997</v>
      </c>
      <c r="AK62" s="368">
        <v>159.49180000000001</v>
      </c>
      <c r="AL62" s="366" t="s">
        <v>227</v>
      </c>
      <c r="AM62" s="368">
        <v>20.454699999999999</v>
      </c>
    </row>
    <row r="63" spans="1:39" ht="13" customHeight="1">
      <c r="A63" s="29" t="s">
        <v>635</v>
      </c>
      <c r="B63" s="2" t="s">
        <v>88</v>
      </c>
      <c r="C63" s="44">
        <v>0.4861111111111111</v>
      </c>
      <c r="D63" s="44"/>
      <c r="E63" s="8">
        <v>300</v>
      </c>
      <c r="F63" s="20" t="s">
        <v>232</v>
      </c>
      <c r="G63" s="20">
        <v>1190</v>
      </c>
      <c r="H63" s="20">
        <v>1105</v>
      </c>
      <c r="I63" s="281" t="s">
        <v>806</v>
      </c>
      <c r="J63" s="20" t="s">
        <v>87</v>
      </c>
      <c r="K63" s="20">
        <v>4</v>
      </c>
      <c r="L63" s="20">
        <v>180</v>
      </c>
      <c r="M63" s="206">
        <v>5889.9508999999998</v>
      </c>
      <c r="N63" s="29"/>
      <c r="S63" s="371">
        <v>76.613630000000001</v>
      </c>
      <c r="T63" s="371">
        <v>19.219830000000002</v>
      </c>
      <c r="U63" s="368">
        <v>264.31229999999999</v>
      </c>
      <c r="V63" s="368">
        <v>46.959699999999998</v>
      </c>
      <c r="W63" s="370">
        <v>8.1882762295999996</v>
      </c>
      <c r="X63" s="368">
        <v>1.3660000000000001</v>
      </c>
      <c r="Y63" s="368">
        <v>0.216</v>
      </c>
      <c r="Z63" s="368">
        <v>3.85</v>
      </c>
      <c r="AA63" s="368">
        <v>96.835999999999999</v>
      </c>
      <c r="AB63" s="367">
        <v>1806.2360000000001</v>
      </c>
      <c r="AC63" s="368">
        <v>1.80287</v>
      </c>
      <c r="AD63" s="368">
        <v>4.6765800000000004</v>
      </c>
      <c r="AE63" s="368">
        <v>341.69637999999998</v>
      </c>
      <c r="AF63" s="368">
        <v>0.58880999999999994</v>
      </c>
      <c r="AG63" s="366">
        <v>148207508.09999999</v>
      </c>
      <c r="AH63" s="369">
        <v>-0.64916770000000001</v>
      </c>
      <c r="AI63" s="366">
        <v>396809.19441</v>
      </c>
      <c r="AJ63" s="369">
        <v>0.28670400000000001</v>
      </c>
      <c r="AK63" s="368">
        <v>159.44829999999999</v>
      </c>
      <c r="AL63" s="366" t="s">
        <v>227</v>
      </c>
      <c r="AM63" s="368">
        <v>20.498000000000001</v>
      </c>
    </row>
    <row r="64" spans="1:39" ht="13" customHeight="1">
      <c r="A64" s="29" t="s">
        <v>632</v>
      </c>
      <c r="B64" s="2" t="s">
        <v>944</v>
      </c>
      <c r="C64" s="44">
        <v>0.50486111111111109</v>
      </c>
      <c r="D64" s="19">
        <v>0</v>
      </c>
      <c r="E64" s="164">
        <v>10</v>
      </c>
      <c r="F64" s="20" t="s">
        <v>232</v>
      </c>
      <c r="G64" s="20">
        <v>1190</v>
      </c>
      <c r="H64" s="20">
        <v>1105</v>
      </c>
      <c r="I64" s="41" t="s">
        <v>234</v>
      </c>
      <c r="J64" s="20" t="s">
        <v>230</v>
      </c>
      <c r="K64" s="20">
        <v>4</v>
      </c>
      <c r="L64" s="20">
        <v>180</v>
      </c>
      <c r="M64" s="206">
        <v>5889.9508999999998</v>
      </c>
      <c r="N64" s="29"/>
      <c r="S64" s="371">
        <v>76.772739999999999</v>
      </c>
      <c r="T64" s="371">
        <v>19.20382</v>
      </c>
      <c r="U64" s="368">
        <v>267.7328</v>
      </c>
      <c r="V64" s="368">
        <v>41.9955</v>
      </c>
      <c r="W64" s="370">
        <v>8.5893714106000001</v>
      </c>
      <c r="X64" s="368">
        <v>1.492</v>
      </c>
      <c r="Y64" s="368">
        <v>0.23599999999999999</v>
      </c>
      <c r="Z64" s="368">
        <v>3.85</v>
      </c>
      <c r="AA64" s="368">
        <v>96.795000000000002</v>
      </c>
      <c r="AB64" s="367">
        <v>1804.279</v>
      </c>
      <c r="AC64" s="368">
        <v>1.7312399999999999</v>
      </c>
      <c r="AD64" s="368">
        <v>4.7093299999999996</v>
      </c>
      <c r="AE64" s="368">
        <v>341.49403000000001</v>
      </c>
      <c r="AF64" s="368">
        <v>0.58926000000000001</v>
      </c>
      <c r="AG64" s="366">
        <v>148206571.40000001</v>
      </c>
      <c r="AH64" s="369">
        <v>-0.65182249999999997</v>
      </c>
      <c r="AI64" s="366">
        <v>397239.71101000003</v>
      </c>
      <c r="AJ64" s="369">
        <v>0.31078050000000002</v>
      </c>
      <c r="AK64" s="368">
        <v>159.31389999999999</v>
      </c>
      <c r="AL64" s="366" t="s">
        <v>227</v>
      </c>
      <c r="AM64" s="368">
        <v>20.632000000000001</v>
      </c>
    </row>
    <row r="65" spans="1:14" ht="13" customHeight="1">
      <c r="A65" s="29" t="s">
        <v>475</v>
      </c>
      <c r="B65" s="2" t="s">
        <v>85</v>
      </c>
      <c r="C65" s="44">
        <v>0.51527777777777783</v>
      </c>
      <c r="D65" s="19">
        <v>0</v>
      </c>
      <c r="E65" s="164">
        <v>30</v>
      </c>
      <c r="F65" s="20" t="s">
        <v>232</v>
      </c>
      <c r="G65" s="164">
        <v>1190</v>
      </c>
      <c r="H65" s="164">
        <v>999</v>
      </c>
      <c r="I65" s="41" t="s">
        <v>231</v>
      </c>
      <c r="J65" s="20" t="s">
        <v>230</v>
      </c>
      <c r="K65" s="20">
        <v>4</v>
      </c>
      <c r="L65" s="20">
        <v>180</v>
      </c>
      <c r="M65" s="206">
        <v>5891.451</v>
      </c>
      <c r="N65" s="29"/>
    </row>
    <row r="66" spans="1:14" ht="13" customHeight="1">
      <c r="A66" s="29" t="s">
        <v>475</v>
      </c>
      <c r="B66" s="2" t="s">
        <v>84</v>
      </c>
      <c r="C66" s="44">
        <v>0.5180555555555556</v>
      </c>
      <c r="D66" s="19">
        <v>0</v>
      </c>
      <c r="E66" s="164">
        <v>30</v>
      </c>
      <c r="F66" s="20" t="s">
        <v>232</v>
      </c>
      <c r="G66" s="164">
        <v>1070</v>
      </c>
      <c r="H66" s="164">
        <v>879</v>
      </c>
      <c r="I66" s="104" t="s">
        <v>446</v>
      </c>
      <c r="J66" s="20" t="s">
        <v>230</v>
      </c>
      <c r="K66" s="20">
        <v>4</v>
      </c>
      <c r="L66" s="20">
        <v>180</v>
      </c>
      <c r="M66" s="206">
        <v>5891.451</v>
      </c>
      <c r="N66" s="29"/>
    </row>
    <row r="67" spans="1:14" ht="13" customHeight="1">
      <c r="A67" s="29" t="s">
        <v>475</v>
      </c>
      <c r="B67" s="2" t="s">
        <v>83</v>
      </c>
      <c r="C67" s="44">
        <v>0.52152777777777781</v>
      </c>
      <c r="D67" s="19">
        <v>0</v>
      </c>
      <c r="E67" s="164">
        <v>10</v>
      </c>
      <c r="F67" s="20" t="s">
        <v>540</v>
      </c>
      <c r="G67" s="164">
        <v>880</v>
      </c>
      <c r="H67" s="164">
        <v>870</v>
      </c>
      <c r="I67" s="41" t="s">
        <v>234</v>
      </c>
      <c r="J67" s="20" t="s">
        <v>230</v>
      </c>
      <c r="K67" s="20">
        <v>4</v>
      </c>
      <c r="L67" s="20">
        <v>180</v>
      </c>
      <c r="M67" s="206">
        <v>7647.38</v>
      </c>
      <c r="N67" s="29"/>
    </row>
    <row r="68" spans="1:14" ht="13" customHeight="1">
      <c r="A68" s="29"/>
      <c r="B68" s="2"/>
      <c r="C68" s="44"/>
      <c r="D68" s="44"/>
      <c r="E68" s="164"/>
      <c r="F68" s="164"/>
      <c r="G68" s="164"/>
      <c r="H68" s="164"/>
      <c r="I68" s="59"/>
      <c r="J68" s="164"/>
      <c r="K68" s="164"/>
      <c r="L68" s="164"/>
      <c r="M68" s="204"/>
      <c r="N68" s="29"/>
    </row>
    <row r="69" spans="1:14" ht="13" customHeight="1">
      <c r="A69" s="29"/>
      <c r="B69" s="2"/>
      <c r="C69" s="44"/>
      <c r="D69" s="44"/>
      <c r="E69" s="164"/>
      <c r="F69" s="164"/>
      <c r="G69" s="164"/>
      <c r="H69" s="164"/>
      <c r="I69" s="59"/>
      <c r="J69" s="164"/>
      <c r="K69" s="164"/>
      <c r="L69" s="164"/>
      <c r="M69" s="204"/>
      <c r="N69" s="29"/>
    </row>
    <row r="70" spans="1:14" ht="13" customHeight="1">
      <c r="A70" s="3" t="s">
        <v>750</v>
      </c>
      <c r="B70" s="199" t="s">
        <v>633</v>
      </c>
      <c r="C70" s="176" t="s">
        <v>634</v>
      </c>
      <c r="D70" s="26">
        <v>5888.5839999999998</v>
      </c>
      <c r="E70" s="178"/>
      <c r="F70" s="88" t="s">
        <v>635</v>
      </c>
      <c r="G70" s="88" t="s">
        <v>636</v>
      </c>
      <c r="H70" s="88" t="s">
        <v>637</v>
      </c>
      <c r="I70" s="26" t="s">
        <v>639</v>
      </c>
      <c r="J70" s="26" t="s">
        <v>640</v>
      </c>
      <c r="K70" s="26" t="s">
        <v>641</v>
      </c>
      <c r="L70" s="164"/>
      <c r="M70"/>
      <c r="N70" s="29"/>
    </row>
    <row r="71" spans="1:14" ht="13" customHeight="1">
      <c r="A71" s="2"/>
      <c r="B71" s="198"/>
      <c r="C71" s="176" t="s">
        <v>638</v>
      </c>
      <c r="D71" s="26">
        <v>5889.9508999999998</v>
      </c>
      <c r="E71" s="178"/>
      <c r="F71" s="88" t="s">
        <v>277</v>
      </c>
      <c r="G71" s="88" t="s">
        <v>279</v>
      </c>
      <c r="H71" s="88" t="s">
        <v>280</v>
      </c>
      <c r="I71" s="26" t="s">
        <v>646</v>
      </c>
      <c r="J71" s="26" t="s">
        <v>647</v>
      </c>
      <c r="K71" s="26" t="s">
        <v>454</v>
      </c>
      <c r="L71" s="164"/>
      <c r="M71"/>
      <c r="N71" s="29"/>
    </row>
    <row r="72" spans="1:14" ht="13" customHeight="1">
      <c r="A72" s="2"/>
      <c r="B72" s="198"/>
      <c r="C72" s="176" t="s">
        <v>321</v>
      </c>
      <c r="D72" s="26">
        <v>5891.451</v>
      </c>
      <c r="E72" s="178"/>
      <c r="F72" s="88" t="s">
        <v>472</v>
      </c>
      <c r="G72" s="88" t="s">
        <v>474</v>
      </c>
      <c r="H72" s="88" t="s">
        <v>473</v>
      </c>
      <c r="I72" s="26" t="s">
        <v>275</v>
      </c>
      <c r="J72" s="26" t="s">
        <v>455</v>
      </c>
      <c r="K72" s="26" t="s">
        <v>456</v>
      </c>
      <c r="L72" s="164"/>
      <c r="M72"/>
      <c r="N72" s="205"/>
    </row>
    <row r="73" spans="1:14" ht="13" customHeight="1">
      <c r="A73" s="2"/>
      <c r="B73" s="198"/>
      <c r="C73" s="176" t="s">
        <v>322</v>
      </c>
      <c r="D73" s="179">
        <v>7647.38</v>
      </c>
      <c r="E73" s="178"/>
      <c r="F73" s="88" t="s">
        <v>643</v>
      </c>
      <c r="G73" s="88" t="s">
        <v>644</v>
      </c>
      <c r="H73" s="88" t="s">
        <v>645</v>
      </c>
      <c r="I73" s="26" t="s">
        <v>324</v>
      </c>
      <c r="J73" s="26" t="s">
        <v>452</v>
      </c>
      <c r="K73" s="26" t="s">
        <v>453</v>
      </c>
      <c r="L73" s="164"/>
      <c r="M73"/>
    </row>
    <row r="74" spans="1:14" ht="13" customHeight="1">
      <c r="A74" s="2"/>
      <c r="B74" s="198"/>
      <c r="C74" s="176" t="s">
        <v>323</v>
      </c>
      <c r="D74" s="26">
        <v>7698.9647000000004</v>
      </c>
      <c r="E74" s="178"/>
      <c r="F74" s="88" t="s">
        <v>278</v>
      </c>
      <c r="G74" s="88" t="s">
        <v>281</v>
      </c>
      <c r="H74" s="88" t="s">
        <v>282</v>
      </c>
      <c r="I74" s="26" t="s">
        <v>284</v>
      </c>
      <c r="J74" s="26" t="s">
        <v>285</v>
      </c>
      <c r="K74" s="26" t="s">
        <v>286</v>
      </c>
      <c r="L74" s="164"/>
      <c r="M74"/>
    </row>
    <row r="75" spans="1:14" ht="13" customHeight="1">
      <c r="A75" s="2"/>
      <c r="B75" s="198"/>
      <c r="C75" s="176"/>
      <c r="D75" s="26"/>
      <c r="E75" s="178"/>
      <c r="F75" s="88" t="s">
        <v>82</v>
      </c>
      <c r="G75" s="168" t="s">
        <v>81</v>
      </c>
      <c r="H75" s="168" t="s">
        <v>80</v>
      </c>
      <c r="J75" s="164"/>
      <c r="K75" s="164"/>
      <c r="L75" s="164"/>
      <c r="M75"/>
    </row>
    <row r="76" spans="1:14" ht="13" customHeight="1">
      <c r="A76" s="2"/>
      <c r="B76" s="198"/>
      <c r="C76" s="176" t="s">
        <v>574</v>
      </c>
      <c r="D76" s="445" t="s">
        <v>649</v>
      </c>
      <c r="E76" s="445"/>
      <c r="F76" s="88" t="s">
        <v>287</v>
      </c>
      <c r="G76" s="164"/>
      <c r="H76" s="164"/>
      <c r="I76" s="163" t="s">
        <v>818</v>
      </c>
      <c r="J76" s="445" t="s">
        <v>819</v>
      </c>
      <c r="K76" s="445"/>
      <c r="L76" s="177" t="s">
        <v>820</v>
      </c>
      <c r="M76"/>
    </row>
    <row r="77" spans="1:14" ht="13" customHeight="1">
      <c r="A77" s="2"/>
      <c r="B77" s="198"/>
      <c r="C77" s="176" t="s">
        <v>575</v>
      </c>
      <c r="D77" s="445" t="s">
        <v>650</v>
      </c>
      <c r="E77" s="445"/>
      <c r="F77" s="23"/>
      <c r="G77" s="164"/>
      <c r="H77" s="164"/>
      <c r="J77" s="445" t="s">
        <v>228</v>
      </c>
      <c r="K77" s="445"/>
      <c r="L77" s="177" t="s">
        <v>822</v>
      </c>
      <c r="M77"/>
    </row>
    <row r="78" spans="1:14" ht="13" customHeight="1">
      <c r="A78" s="2"/>
      <c r="B78" s="198"/>
      <c r="C78" s="176" t="s">
        <v>576</v>
      </c>
      <c r="D78" s="445" t="s">
        <v>816</v>
      </c>
      <c r="E78" s="445"/>
      <c r="F78" s="23"/>
      <c r="G78" s="164"/>
      <c r="H78" s="164"/>
      <c r="J78" s="164"/>
      <c r="K78" s="164"/>
      <c r="L78" s="164"/>
      <c r="M78"/>
    </row>
    <row r="79" spans="1:14" ht="13" customHeight="1">
      <c r="A79" s="2"/>
      <c r="B79" s="198"/>
      <c r="C79" s="176" t="s">
        <v>577</v>
      </c>
      <c r="D79" s="445" t="s">
        <v>817</v>
      </c>
      <c r="E79" s="445"/>
      <c r="F79" s="23"/>
      <c r="G79" s="164"/>
      <c r="H79" s="20"/>
      <c r="I79" s="20"/>
      <c r="J79" s="164"/>
      <c r="K79" s="164"/>
      <c r="L79" s="164"/>
      <c r="M79"/>
    </row>
    <row r="80" spans="1:14" ht="13" customHeight="1">
      <c r="A80" s="2"/>
      <c r="B80" s="198"/>
      <c r="C80" s="175"/>
      <c r="D80" s="164"/>
      <c r="E80" s="19"/>
      <c r="F80" s="23"/>
      <c r="G80" s="164"/>
      <c r="H80" s="20"/>
      <c r="I80" s="20"/>
      <c r="J80" s="164"/>
      <c r="K80" s="164"/>
      <c r="L80" s="164"/>
      <c r="M80"/>
    </row>
    <row r="81" spans="1:13" ht="13" customHeight="1">
      <c r="A81" s="2"/>
      <c r="B81" s="198"/>
      <c r="C81" s="32" t="s">
        <v>676</v>
      </c>
      <c r="D81" s="168">
        <v>1</v>
      </c>
      <c r="E81" s="445" t="s">
        <v>677</v>
      </c>
      <c r="F81" s="445"/>
      <c r="G81" s="445"/>
      <c r="H81" s="20"/>
      <c r="I81" s="20"/>
      <c r="J81" s="164"/>
      <c r="K81" s="164"/>
      <c r="L81" s="164"/>
      <c r="M81"/>
    </row>
    <row r="82" spans="1:13" ht="13" customHeight="1">
      <c r="A82" s="2"/>
      <c r="B82" s="198"/>
      <c r="C82" s="23"/>
      <c r="D82" s="71"/>
      <c r="E82" s="445" t="s">
        <v>466</v>
      </c>
      <c r="F82" s="445"/>
      <c r="G82" s="445"/>
      <c r="H82" s="20"/>
      <c r="I82" s="20"/>
      <c r="J82" s="164"/>
      <c r="K82" s="164"/>
      <c r="L82" s="164"/>
      <c r="M82"/>
    </row>
    <row r="83" spans="1:13" ht="13" customHeight="1">
      <c r="A83" s="2"/>
      <c r="B83" s="198"/>
      <c r="C83" s="175"/>
      <c r="D83" s="71">
        <v>2</v>
      </c>
      <c r="E83" s="445" t="s">
        <v>724</v>
      </c>
      <c r="F83" s="445"/>
      <c r="G83" s="445"/>
      <c r="H83" s="20"/>
      <c r="I83" s="20"/>
      <c r="J83" s="164"/>
      <c r="K83" s="164"/>
      <c r="L83" s="164"/>
      <c r="M83"/>
    </row>
    <row r="84" spans="1:13" ht="13" customHeight="1">
      <c r="A84" s="2"/>
      <c r="B84" s="198"/>
      <c r="C84" s="175"/>
      <c r="D84" s="71"/>
      <c r="E84" s="445" t="s">
        <v>725</v>
      </c>
      <c r="F84" s="445"/>
      <c r="G84" s="445"/>
      <c r="H84" s="20"/>
      <c r="I84" s="20"/>
      <c r="J84" s="164"/>
      <c r="K84" s="164"/>
      <c r="L84" s="164"/>
      <c r="M84"/>
    </row>
    <row r="85" spans="1:13" ht="13" customHeight="1">
      <c r="A85" s="2"/>
      <c r="B85" s="198"/>
      <c r="C85" s="20"/>
      <c r="D85" s="168">
        <v>3</v>
      </c>
      <c r="E85" s="445" t="s">
        <v>535</v>
      </c>
      <c r="F85" s="445"/>
      <c r="G85" s="445"/>
      <c r="H85" s="20"/>
      <c r="I85" s="20"/>
      <c r="J85" s="164"/>
      <c r="K85" s="164"/>
      <c r="L85" s="164"/>
      <c r="M85"/>
    </row>
    <row r="86" spans="1:13" ht="13" customHeight="1">
      <c r="A86" s="2"/>
      <c r="B86" s="198"/>
      <c r="C86" s="20"/>
      <c r="D86" s="168"/>
      <c r="E86" s="445" t="s">
        <v>536</v>
      </c>
      <c r="F86" s="445"/>
      <c r="G86" s="445"/>
      <c r="H86" s="20"/>
      <c r="I86" s="20"/>
      <c r="J86" s="164"/>
      <c r="K86" s="164"/>
      <c r="L86" s="164"/>
      <c r="M86"/>
    </row>
    <row r="87" spans="1:13" ht="13" customHeight="1">
      <c r="A87" s="2"/>
      <c r="B87" s="198"/>
      <c r="C87" s="20"/>
      <c r="D87" s="168">
        <v>4</v>
      </c>
      <c r="E87" s="445" t="s">
        <v>537</v>
      </c>
      <c r="F87" s="445"/>
      <c r="G87" s="445"/>
      <c r="H87" s="20"/>
      <c r="I87" s="20"/>
      <c r="J87" s="164"/>
      <c r="K87" s="164"/>
      <c r="L87" s="164"/>
      <c r="M87"/>
    </row>
    <row r="88" spans="1:13" ht="13" customHeight="1">
      <c r="A88" s="2"/>
      <c r="B88" s="198"/>
      <c r="C88" s="20"/>
      <c r="D88" s="164"/>
      <c r="E88" s="445" t="s">
        <v>538</v>
      </c>
      <c r="F88" s="445"/>
      <c r="G88" s="445"/>
      <c r="H88" s="20"/>
      <c r="I88" s="20"/>
      <c r="J88" s="164"/>
      <c r="K88" s="164"/>
      <c r="L88" s="164"/>
      <c r="M88"/>
    </row>
    <row r="89" spans="1:13" ht="12.75" customHeight="1">
      <c r="E89" s="29"/>
    </row>
    <row r="90" spans="1:13" ht="12.75" customHeight="1">
      <c r="A90" s="164"/>
      <c r="B90" s="164"/>
      <c r="C90" s="164"/>
      <c r="D90" s="45"/>
    </row>
    <row r="91" spans="1:13" ht="12.75" customHeight="1">
      <c r="A91" s="164"/>
      <c r="B91" s="164"/>
      <c r="C91" s="164"/>
      <c r="D91" s="45"/>
    </row>
    <row r="92" spans="1:13" ht="12.75" customHeight="1">
      <c r="A92" s="164"/>
      <c r="B92" s="164"/>
      <c r="C92" s="164"/>
      <c r="D92" s="45"/>
    </row>
    <row r="93" spans="1:13" ht="12.75" customHeight="1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204"/>
    </row>
    <row r="94" spans="1:13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204"/>
    </row>
    <row r="95" spans="1:13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204"/>
    </row>
    <row r="96" spans="1:13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204"/>
    </row>
    <row r="97" spans="1:13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204"/>
    </row>
    <row r="98" spans="1:13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204"/>
    </row>
    <row r="99" spans="1:13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204"/>
    </row>
    <row r="100" spans="1:13">
      <c r="A100" s="2"/>
      <c r="I100" s="21"/>
    </row>
    <row r="101" spans="1:13">
      <c r="A101" s="2"/>
    </row>
    <row r="102" spans="1:13">
      <c r="A102" s="2"/>
    </row>
    <row r="103" spans="1:13">
      <c r="A103" s="2"/>
    </row>
    <row r="104" spans="1:13">
      <c r="A104" s="2"/>
    </row>
    <row r="105" spans="1:13">
      <c r="A105" s="2"/>
    </row>
    <row r="106" spans="1:13">
      <c r="A106" s="2"/>
    </row>
  </sheetData>
  <mergeCells count="34">
    <mergeCell ref="J76:K76"/>
    <mergeCell ref="D79:E79"/>
    <mergeCell ref="E81:G81"/>
    <mergeCell ref="E82:G82"/>
    <mergeCell ref="E83:G83"/>
    <mergeCell ref="J77:K77"/>
    <mergeCell ref="D78:E78"/>
    <mergeCell ref="Q12:R12"/>
    <mergeCell ref="AC12:AD12"/>
    <mergeCell ref="AE12:AF12"/>
    <mergeCell ref="F9:I9"/>
    <mergeCell ref="F8:I8"/>
    <mergeCell ref="G12:H12"/>
    <mergeCell ref="A1:H1"/>
    <mergeCell ref="A3:E3"/>
    <mergeCell ref="F3:I3"/>
    <mergeCell ref="F4:I4"/>
    <mergeCell ref="A5:E5"/>
    <mergeCell ref="E87:G87"/>
    <mergeCell ref="E88:G88"/>
    <mergeCell ref="F5:I5"/>
    <mergeCell ref="K3:N3"/>
    <mergeCell ref="K6:P6"/>
    <mergeCell ref="K7:P7"/>
    <mergeCell ref="K8:P8"/>
    <mergeCell ref="K9:P9"/>
    <mergeCell ref="F6:I6"/>
    <mergeCell ref="D77:E77"/>
    <mergeCell ref="E86:G86"/>
    <mergeCell ref="E84:G84"/>
    <mergeCell ref="E85:G85"/>
    <mergeCell ref="D76:E76"/>
    <mergeCell ref="O12:P12"/>
    <mergeCell ref="F7:I7"/>
  </mergeCells>
  <phoneticPr fontId="6" type="noConversion"/>
  <pageMargins left="0.78749999999999998" right="0.78749999999999998" top="1.0527777777777778" bottom="1.0527777777777778" header="0.78749999999999998" footer="0.78749999999999998"/>
  <headerFooter alignWithMargins="0">
    <oddHeader>&amp;C&amp;"Times New Roman,Regular"&amp;12&amp;A</oddHeader>
    <oddFooter>&amp;C&amp;"Times New Roman,Regular"&amp;12Page &amp;P</oddFooter>
  </headerFooter>
  <extLst>
    <ext xmlns:mx="http://schemas.microsoft.com/office/mac/excel/2008/main" uri="http://schemas.microsoft.com/office/mac/excel/2008/main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6"/>
  <sheetViews>
    <sheetView topLeftCell="A10" workbookViewId="0">
      <selection activeCell="I37" sqref="I3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J3" s="20"/>
      <c r="K3" s="446" t="s">
        <v>445</v>
      </c>
      <c r="L3" s="446"/>
      <c r="M3" s="446"/>
      <c r="N3" s="446"/>
      <c r="O3" s="20"/>
      <c r="P3" s="20"/>
      <c r="R3" s="192"/>
    </row>
    <row r="4" spans="1:39" ht="13" customHeight="1">
      <c r="A4" s="3" t="s">
        <v>138</v>
      </c>
      <c r="B4" s="3"/>
      <c r="C4" s="170"/>
      <c r="D4" s="49"/>
      <c r="E4" s="170"/>
      <c r="F4" s="428" t="s">
        <v>443</v>
      </c>
      <c r="G4" s="428"/>
      <c r="H4" s="428"/>
      <c r="I4" s="428"/>
      <c r="J4" s="20"/>
      <c r="K4" s="195" t="s">
        <v>442</v>
      </c>
      <c r="L4" s="194"/>
      <c r="M4" s="193"/>
      <c r="N4" s="193"/>
      <c r="O4" s="20"/>
      <c r="P4" s="20"/>
      <c r="R4" s="192"/>
    </row>
    <row r="5" spans="1:39" ht="13" customHeight="1">
      <c r="A5" s="430"/>
      <c r="B5" s="430"/>
      <c r="C5" s="430"/>
      <c r="D5" s="430"/>
      <c r="E5" s="430"/>
      <c r="F5" s="428" t="s">
        <v>137</v>
      </c>
      <c r="G5" s="428"/>
      <c r="H5" s="428"/>
      <c r="I5" s="428"/>
      <c r="J5" s="20"/>
      <c r="K5" s="195" t="s">
        <v>440</v>
      </c>
      <c r="L5" s="194"/>
      <c r="M5" s="193"/>
      <c r="N5" s="193"/>
      <c r="O5" s="20"/>
      <c r="P5" s="20"/>
      <c r="R5" s="192"/>
    </row>
    <row r="6" spans="1:39" ht="13" customHeight="1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1" t="s">
        <v>169</v>
      </c>
      <c r="G6" s="431"/>
      <c r="H6" s="431"/>
      <c r="I6" s="431"/>
      <c r="J6" s="20"/>
      <c r="K6" s="447"/>
      <c r="L6" s="447"/>
      <c r="M6" s="447"/>
      <c r="N6" s="447"/>
      <c r="O6" s="447"/>
      <c r="P6" s="447"/>
      <c r="Q6" s="192"/>
      <c r="R6" s="192"/>
    </row>
    <row r="7" spans="1:39" ht="13" customHeight="1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1" t="s">
        <v>168</v>
      </c>
      <c r="G7" s="431"/>
      <c r="H7" s="431"/>
      <c r="I7" s="431"/>
      <c r="J7" s="20"/>
      <c r="K7" s="447"/>
      <c r="L7" s="447"/>
      <c r="M7" s="447"/>
      <c r="N7" s="447"/>
      <c r="O7" s="447"/>
      <c r="P7" s="447"/>
      <c r="Q7" s="192"/>
      <c r="R7" s="192"/>
    </row>
    <row r="8" spans="1:39" ht="13" customHeight="1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28" t="s">
        <v>303</v>
      </c>
      <c r="G8" s="428"/>
      <c r="H8" s="428"/>
      <c r="I8" s="428"/>
      <c r="J8" s="170"/>
      <c r="K8" s="447"/>
      <c r="L8" s="447"/>
      <c r="M8" s="447"/>
      <c r="N8" s="447"/>
      <c r="O8" s="447"/>
      <c r="P8" s="447"/>
      <c r="Q8" s="191"/>
      <c r="R8" s="191"/>
    </row>
    <row r="9" spans="1:39" ht="13" customHeight="1">
      <c r="A9" s="32"/>
      <c r="B9" s="32"/>
      <c r="C9" s="170"/>
      <c r="D9" s="177"/>
      <c r="E9" s="23"/>
      <c r="F9" s="428" t="s">
        <v>302</v>
      </c>
      <c r="G9" s="428"/>
      <c r="H9" s="428"/>
      <c r="I9" s="428"/>
      <c r="J9" s="170"/>
      <c r="K9" s="447"/>
      <c r="L9" s="447"/>
      <c r="M9" s="447"/>
      <c r="N9" s="447"/>
      <c r="O9" s="447"/>
      <c r="P9" s="447"/>
      <c r="Q9" s="191"/>
      <c r="R9" s="191"/>
    </row>
    <row r="10" spans="1:39" ht="13" customHeight="1">
      <c r="A10" s="71"/>
      <c r="B10" s="71"/>
      <c r="C10" s="168"/>
      <c r="D10" s="49"/>
      <c r="E10" s="8"/>
      <c r="F10" s="163"/>
      <c r="G10" s="163"/>
      <c r="H10" s="163"/>
      <c r="I10" s="163"/>
      <c r="J10" s="7"/>
      <c r="K10" s="7"/>
      <c r="L10" s="7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ht="13" customHeight="1">
      <c r="A14" s="64" t="s">
        <v>632</v>
      </c>
      <c r="B14" s="29" t="s">
        <v>460</v>
      </c>
      <c r="C14" s="19">
        <v>0.11527777777777777</v>
      </c>
      <c r="D14" s="19">
        <v>0</v>
      </c>
      <c r="E14" s="23">
        <v>10</v>
      </c>
      <c r="F14" s="20" t="s">
        <v>232</v>
      </c>
      <c r="G14" s="20">
        <v>1190</v>
      </c>
      <c r="H14" s="20">
        <v>1107</v>
      </c>
      <c r="I14" s="41" t="s">
        <v>234</v>
      </c>
      <c r="J14" s="20" t="s">
        <v>230</v>
      </c>
      <c r="K14" s="20">
        <v>4</v>
      </c>
      <c r="L14" s="20">
        <v>180</v>
      </c>
      <c r="M14" s="206">
        <v>5889.9508999999998</v>
      </c>
      <c r="O14" s="20"/>
      <c r="P14" s="20"/>
      <c r="Q14" s="20"/>
    </row>
    <row r="15" spans="1:39" ht="13" customHeight="1">
      <c r="A15" s="64" t="s">
        <v>632</v>
      </c>
      <c r="B15" s="29" t="s">
        <v>437</v>
      </c>
      <c r="C15" s="19">
        <v>0.1173611111111111</v>
      </c>
      <c r="D15" s="19">
        <v>0</v>
      </c>
      <c r="E15" s="23">
        <v>10</v>
      </c>
      <c r="F15" s="20" t="s">
        <v>232</v>
      </c>
      <c r="G15" s="20">
        <v>1190</v>
      </c>
      <c r="H15" s="20">
        <v>1107</v>
      </c>
      <c r="I15" s="41" t="s">
        <v>234</v>
      </c>
      <c r="J15" s="20" t="s">
        <v>230</v>
      </c>
      <c r="K15" s="20">
        <v>4</v>
      </c>
      <c r="L15" s="20">
        <v>180</v>
      </c>
      <c r="M15" s="206">
        <v>5889.9508999999998</v>
      </c>
      <c r="O15" s="20"/>
      <c r="P15" s="20"/>
      <c r="Q15" s="20"/>
    </row>
    <row r="16" spans="1:39" ht="13" customHeight="1">
      <c r="A16" s="29" t="s">
        <v>475</v>
      </c>
      <c r="B16" s="29" t="s">
        <v>167</v>
      </c>
      <c r="C16" s="19">
        <v>0.16527777777777777</v>
      </c>
      <c r="D16" s="19">
        <v>0</v>
      </c>
      <c r="E16" s="23">
        <v>30</v>
      </c>
      <c r="F16" s="20" t="s">
        <v>232</v>
      </c>
      <c r="G16" s="20">
        <v>1190</v>
      </c>
      <c r="H16" s="20">
        <v>999</v>
      </c>
      <c r="I16" s="41" t="s">
        <v>231</v>
      </c>
      <c r="J16" s="20" t="s">
        <v>230</v>
      </c>
      <c r="K16" s="20">
        <v>4</v>
      </c>
      <c r="L16" s="20">
        <v>180</v>
      </c>
      <c r="M16" s="206">
        <v>5891.451</v>
      </c>
      <c r="O16" s="20"/>
      <c r="P16" s="20"/>
      <c r="Q16" s="20"/>
    </row>
    <row r="17" spans="1:39" ht="13" customHeight="1">
      <c r="A17" s="29" t="s">
        <v>475</v>
      </c>
      <c r="B17" s="29" t="s">
        <v>463</v>
      </c>
      <c r="C17" s="19">
        <v>0.17152777777777775</v>
      </c>
      <c r="D17" s="19">
        <v>0</v>
      </c>
      <c r="E17" s="23">
        <v>30</v>
      </c>
      <c r="F17" s="20" t="s">
        <v>232</v>
      </c>
      <c r="G17" s="20">
        <v>1070</v>
      </c>
      <c r="H17" s="20">
        <v>879</v>
      </c>
      <c r="I17" s="104" t="s">
        <v>446</v>
      </c>
      <c r="J17" s="20" t="s">
        <v>230</v>
      </c>
      <c r="K17" s="20">
        <v>4</v>
      </c>
      <c r="L17" s="20">
        <v>180</v>
      </c>
      <c r="M17" s="206">
        <v>5891.451</v>
      </c>
      <c r="O17" s="20"/>
      <c r="P17" s="20"/>
      <c r="Q17" s="20"/>
    </row>
    <row r="18" spans="1:39" ht="13" customHeight="1">
      <c r="A18" s="29" t="s">
        <v>475</v>
      </c>
      <c r="B18" s="29" t="s">
        <v>439</v>
      </c>
      <c r="C18" s="19">
        <v>0.24027777777777778</v>
      </c>
      <c r="D18" s="19">
        <v>0</v>
      </c>
      <c r="E18" s="23">
        <v>10</v>
      </c>
      <c r="F18" s="20" t="s">
        <v>540</v>
      </c>
      <c r="G18" s="20">
        <v>880</v>
      </c>
      <c r="H18" s="20">
        <v>869</v>
      </c>
      <c r="I18" s="41" t="s">
        <v>234</v>
      </c>
      <c r="J18" s="20" t="s">
        <v>230</v>
      </c>
      <c r="K18" s="20">
        <v>4</v>
      </c>
      <c r="L18" s="20">
        <v>180</v>
      </c>
      <c r="M18" s="206">
        <v>7647.38</v>
      </c>
      <c r="N18" s="62"/>
      <c r="O18" s="20"/>
      <c r="P18" s="20"/>
      <c r="Q18" s="20"/>
    </row>
    <row r="19" spans="1:39" ht="13" customHeight="1">
      <c r="A19" s="29" t="s">
        <v>542</v>
      </c>
      <c r="B19" s="29" t="s">
        <v>860</v>
      </c>
      <c r="C19" s="19">
        <v>0.30555555555555552</v>
      </c>
      <c r="D19" s="19"/>
      <c r="E19" s="23">
        <v>30</v>
      </c>
      <c r="F19" s="20" t="s">
        <v>232</v>
      </c>
      <c r="G19" s="20">
        <v>1190</v>
      </c>
      <c r="H19" s="20">
        <v>1107</v>
      </c>
      <c r="I19" s="59" t="s">
        <v>464</v>
      </c>
      <c r="J19" s="20" t="s">
        <v>87</v>
      </c>
      <c r="K19" s="20">
        <v>4</v>
      </c>
      <c r="L19" s="20">
        <v>180</v>
      </c>
      <c r="M19" s="206">
        <v>5891.451</v>
      </c>
      <c r="N19" s="29"/>
      <c r="O19" s="20"/>
      <c r="P19" s="20"/>
      <c r="Q19" s="20"/>
      <c r="S19" s="377">
        <v>88.061419999999998</v>
      </c>
      <c r="T19" s="377">
        <v>19.148250000000001</v>
      </c>
      <c r="U19" s="374">
        <v>107.7496</v>
      </c>
      <c r="V19" s="374">
        <v>59.877899999999997</v>
      </c>
      <c r="W19" s="376">
        <v>3.8586524226000001</v>
      </c>
      <c r="X19" s="374">
        <v>1.155</v>
      </c>
      <c r="Y19" s="374">
        <v>0.183</v>
      </c>
      <c r="Z19" s="374">
        <v>4.07</v>
      </c>
      <c r="AA19" s="374">
        <v>93.114000000000004</v>
      </c>
      <c r="AB19" s="373">
        <v>1802.0129999999999</v>
      </c>
      <c r="AC19" s="374">
        <v>1.85178</v>
      </c>
      <c r="AD19" s="374">
        <v>5.5230699999999997</v>
      </c>
      <c r="AE19" s="374">
        <v>331.77224999999999</v>
      </c>
      <c r="AF19" s="374">
        <v>0.60985999999999996</v>
      </c>
      <c r="AG19" s="372">
        <v>148157186.30000001</v>
      </c>
      <c r="AH19" s="375">
        <v>-0.77412119999999995</v>
      </c>
      <c r="AI19" s="372">
        <v>397739.32069999998</v>
      </c>
      <c r="AJ19" s="375">
        <v>-0.15993209999999999</v>
      </c>
      <c r="AK19" s="374">
        <v>149.49160000000001</v>
      </c>
      <c r="AL19" s="372" t="s">
        <v>227</v>
      </c>
      <c r="AM19" s="374">
        <v>30.430399999999999</v>
      </c>
    </row>
    <row r="20" spans="1:39" ht="13" customHeight="1">
      <c r="A20" s="29" t="s">
        <v>635</v>
      </c>
      <c r="B20" s="29" t="s">
        <v>861</v>
      </c>
      <c r="C20" s="19">
        <v>0.31180555555555556</v>
      </c>
      <c r="D20" s="19"/>
      <c r="E20" s="23">
        <v>300</v>
      </c>
      <c r="F20" s="20" t="s">
        <v>232</v>
      </c>
      <c r="G20" s="20">
        <v>1190</v>
      </c>
      <c r="H20" s="20">
        <v>1107</v>
      </c>
      <c r="I20" s="281" t="s">
        <v>806</v>
      </c>
      <c r="J20" s="20" t="s">
        <v>87</v>
      </c>
      <c r="K20" s="20">
        <v>4</v>
      </c>
      <c r="L20" s="20">
        <v>180</v>
      </c>
      <c r="M20" s="206">
        <v>5891.451</v>
      </c>
      <c r="N20" s="29"/>
      <c r="O20" s="20"/>
      <c r="P20" s="20"/>
      <c r="Q20" s="20"/>
      <c r="S20" s="377">
        <v>88.130570000000006</v>
      </c>
      <c r="T20" s="377">
        <v>19.150189999999998</v>
      </c>
      <c r="U20" s="374">
        <v>110.79049999999999</v>
      </c>
      <c r="V20" s="374">
        <v>62.232999999999997</v>
      </c>
      <c r="W20" s="376">
        <v>4.0592000133999999</v>
      </c>
      <c r="X20" s="374">
        <v>1.129</v>
      </c>
      <c r="Y20" s="374">
        <v>0.17899999999999999</v>
      </c>
      <c r="Z20" s="374">
        <v>4.07</v>
      </c>
      <c r="AA20" s="374">
        <v>93.09</v>
      </c>
      <c r="AB20" s="373">
        <v>1802.508</v>
      </c>
      <c r="AC20" s="374">
        <v>1.8076099999999999</v>
      </c>
      <c r="AD20" s="374">
        <v>5.5230899999999998</v>
      </c>
      <c r="AE20" s="374">
        <v>331.67106000000001</v>
      </c>
      <c r="AF20" s="374">
        <v>0.61007</v>
      </c>
      <c r="AG20" s="372">
        <v>148156628.5</v>
      </c>
      <c r="AH20" s="375">
        <v>-0.77533569999999996</v>
      </c>
      <c r="AI20" s="372">
        <v>397629.94245999999</v>
      </c>
      <c r="AJ20" s="375">
        <v>-0.1438342</v>
      </c>
      <c r="AK20" s="374">
        <v>149.43530000000001</v>
      </c>
      <c r="AL20" s="372" t="s">
        <v>227</v>
      </c>
      <c r="AM20" s="374">
        <v>30.486599999999999</v>
      </c>
    </row>
    <row r="21" spans="1:39" ht="13" customHeight="1">
      <c r="A21" s="29" t="s">
        <v>635</v>
      </c>
      <c r="B21" s="29" t="s">
        <v>465</v>
      </c>
      <c r="C21" s="19">
        <v>0.31736111111111115</v>
      </c>
      <c r="D21" s="19"/>
      <c r="E21" s="23">
        <v>300</v>
      </c>
      <c r="F21" s="20" t="s">
        <v>232</v>
      </c>
      <c r="G21" s="20">
        <v>1190</v>
      </c>
      <c r="H21" s="20">
        <v>1107</v>
      </c>
      <c r="I21" s="281" t="s">
        <v>805</v>
      </c>
      <c r="J21" s="20" t="s">
        <v>87</v>
      </c>
      <c r="K21" s="20">
        <v>4</v>
      </c>
      <c r="L21" s="20">
        <v>180</v>
      </c>
      <c r="M21" s="206">
        <v>5889.9508999999998</v>
      </c>
      <c r="N21" s="29"/>
      <c r="O21" s="20"/>
      <c r="P21" s="20"/>
      <c r="Q21" s="20"/>
      <c r="S21" s="377">
        <v>88.176090000000002</v>
      </c>
      <c r="T21" s="377">
        <v>19.151129999999998</v>
      </c>
      <c r="U21" s="374">
        <v>113.0449</v>
      </c>
      <c r="V21" s="374">
        <v>63.776200000000003</v>
      </c>
      <c r="W21" s="376">
        <v>4.1928984072000004</v>
      </c>
      <c r="X21" s="374">
        <v>1.1140000000000001</v>
      </c>
      <c r="Y21" s="374">
        <v>0.17599999999999999</v>
      </c>
      <c r="Z21" s="374">
        <v>4.07</v>
      </c>
      <c r="AA21" s="374">
        <v>93.072999999999993</v>
      </c>
      <c r="AB21" s="373">
        <v>1802.809</v>
      </c>
      <c r="AC21" s="374">
        <v>1.77762</v>
      </c>
      <c r="AD21" s="374">
        <v>5.5234300000000003</v>
      </c>
      <c r="AE21" s="374">
        <v>331.60359999999997</v>
      </c>
      <c r="AF21" s="374">
        <v>0.61021000000000003</v>
      </c>
      <c r="AG21" s="372">
        <v>148156256.19999999</v>
      </c>
      <c r="AH21" s="375">
        <v>-0.77614470000000002</v>
      </c>
      <c r="AI21" s="372">
        <v>397563.53295999998</v>
      </c>
      <c r="AJ21" s="375">
        <v>-0.1328541</v>
      </c>
      <c r="AK21" s="374">
        <v>149.39830000000001</v>
      </c>
      <c r="AL21" s="372" t="s">
        <v>227</v>
      </c>
      <c r="AM21" s="374">
        <v>30.523499999999999</v>
      </c>
    </row>
    <row r="22" spans="1:39" ht="13" customHeight="1">
      <c r="A22" s="29" t="s">
        <v>277</v>
      </c>
      <c r="B22" s="29" t="s">
        <v>544</v>
      </c>
      <c r="C22" s="19">
        <v>0.32500000000000001</v>
      </c>
      <c r="D22" s="19"/>
      <c r="E22" s="23">
        <v>300</v>
      </c>
      <c r="F22" s="20" t="s">
        <v>232</v>
      </c>
      <c r="G22" s="20">
        <v>1190</v>
      </c>
      <c r="H22" s="20">
        <v>1107</v>
      </c>
      <c r="I22" s="281" t="s">
        <v>806</v>
      </c>
      <c r="J22" s="20" t="s">
        <v>87</v>
      </c>
      <c r="K22" s="20">
        <v>4</v>
      </c>
      <c r="L22" s="20">
        <v>180</v>
      </c>
      <c r="M22" s="206">
        <v>5889.9508999999998</v>
      </c>
      <c r="N22" s="29"/>
      <c r="O22" s="20"/>
      <c r="P22" s="20"/>
      <c r="Q22" s="20"/>
      <c r="S22" s="377">
        <v>88.238010000000003</v>
      </c>
      <c r="T22" s="377">
        <v>19.15193</v>
      </c>
      <c r="U22" s="374">
        <v>116.5091</v>
      </c>
      <c r="V22" s="374">
        <v>65.853499999999997</v>
      </c>
      <c r="W22" s="376">
        <v>4.3767336987999998</v>
      </c>
      <c r="X22" s="374">
        <v>1.095</v>
      </c>
      <c r="Y22" s="374">
        <v>0.17299999999999999</v>
      </c>
      <c r="Z22" s="374">
        <v>4.07</v>
      </c>
      <c r="AA22" s="374">
        <v>93.051000000000002</v>
      </c>
      <c r="AB22" s="373">
        <v>1803.184</v>
      </c>
      <c r="AC22" s="374">
        <v>1.7357100000000001</v>
      </c>
      <c r="AD22" s="374">
        <v>5.5243399999999996</v>
      </c>
      <c r="AE22" s="374">
        <v>331.51085</v>
      </c>
      <c r="AF22" s="374">
        <v>0.61040000000000005</v>
      </c>
      <c r="AG22" s="372">
        <v>148155743.59999999</v>
      </c>
      <c r="AH22" s="375">
        <v>-0.77725619999999995</v>
      </c>
      <c r="AI22" s="372">
        <v>397480.91541000002</v>
      </c>
      <c r="AJ22" s="375">
        <v>-0.11745949999999999</v>
      </c>
      <c r="AK22" s="374">
        <v>149.34800000000001</v>
      </c>
      <c r="AL22" s="372" t="s">
        <v>227</v>
      </c>
      <c r="AM22" s="374">
        <v>30.573699999999999</v>
      </c>
    </row>
    <row r="23" spans="1:39" ht="13" customHeight="1">
      <c r="A23" s="29" t="s">
        <v>277</v>
      </c>
      <c r="B23" s="29" t="s">
        <v>666</v>
      </c>
      <c r="C23" s="19">
        <v>0.33124999999999999</v>
      </c>
      <c r="D23" s="19"/>
      <c r="E23" s="23">
        <v>300</v>
      </c>
      <c r="F23" s="20" t="s">
        <v>232</v>
      </c>
      <c r="G23" s="20">
        <v>1190</v>
      </c>
      <c r="H23" s="20">
        <v>1107</v>
      </c>
      <c r="I23" s="281" t="s">
        <v>805</v>
      </c>
      <c r="J23" s="20" t="s">
        <v>87</v>
      </c>
      <c r="K23" s="20">
        <v>4</v>
      </c>
      <c r="L23" s="20">
        <v>180</v>
      </c>
      <c r="M23" s="206">
        <v>5889.9508999999998</v>
      </c>
      <c r="N23" s="29"/>
      <c r="O23" s="20"/>
      <c r="P23" s="20"/>
      <c r="Q23" s="20"/>
      <c r="S23" s="377">
        <v>88.288139999999999</v>
      </c>
      <c r="T23" s="377">
        <v>19.152159999999999</v>
      </c>
      <c r="U23" s="374">
        <v>119.72280000000001</v>
      </c>
      <c r="V23" s="374">
        <v>67.504599999999996</v>
      </c>
      <c r="W23" s="376">
        <v>4.5271443919000003</v>
      </c>
      <c r="X23" s="374">
        <v>1.0820000000000001</v>
      </c>
      <c r="Y23" s="374">
        <v>0.17100000000000001</v>
      </c>
      <c r="Z23" s="374">
        <v>4.07</v>
      </c>
      <c r="AA23" s="374">
        <v>93.033000000000001</v>
      </c>
      <c r="AB23" s="373">
        <v>1803.4559999999999</v>
      </c>
      <c r="AC23" s="374">
        <v>1.7009099999999999</v>
      </c>
      <c r="AD23" s="374">
        <v>5.5254700000000003</v>
      </c>
      <c r="AE23" s="374">
        <v>331.43495000000001</v>
      </c>
      <c r="AF23" s="374">
        <v>0.61055000000000004</v>
      </c>
      <c r="AG23" s="372">
        <v>148155323.59999999</v>
      </c>
      <c r="AH23" s="375">
        <v>-0.77816470000000004</v>
      </c>
      <c r="AI23" s="372">
        <v>397420.94530999998</v>
      </c>
      <c r="AJ23" s="375">
        <v>-0.10462970000000001</v>
      </c>
      <c r="AK23" s="374">
        <v>149.3073</v>
      </c>
      <c r="AL23" s="372" t="s">
        <v>227</v>
      </c>
      <c r="AM23" s="374">
        <v>30.6143</v>
      </c>
    </row>
    <row r="24" spans="1:39" ht="13" customHeight="1">
      <c r="A24" s="29" t="s">
        <v>639</v>
      </c>
      <c r="B24" s="29" t="s">
        <v>667</v>
      </c>
      <c r="C24" s="19">
        <v>0.3430555555555555</v>
      </c>
      <c r="D24" s="19"/>
      <c r="E24" s="23">
        <v>300</v>
      </c>
      <c r="F24" s="20" t="s">
        <v>232</v>
      </c>
      <c r="G24" s="20">
        <v>1190</v>
      </c>
      <c r="H24" s="20">
        <v>1107</v>
      </c>
      <c r="I24" s="281" t="s">
        <v>929</v>
      </c>
      <c r="J24" s="20" t="s">
        <v>87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S24" s="377">
        <v>88.381659999999997</v>
      </c>
      <c r="T24" s="377">
        <v>19.151540000000001</v>
      </c>
      <c r="U24" s="374">
        <v>126.99550000000001</v>
      </c>
      <c r="V24" s="374">
        <v>70.460800000000006</v>
      </c>
      <c r="W24" s="376">
        <v>4.8112534788000003</v>
      </c>
      <c r="X24" s="374">
        <v>1.0609999999999999</v>
      </c>
      <c r="Y24" s="374">
        <v>0.16800000000000001</v>
      </c>
      <c r="Z24" s="374">
        <v>4.07</v>
      </c>
      <c r="AA24" s="374">
        <v>92.998999999999995</v>
      </c>
      <c r="AB24" s="373">
        <v>1803.883</v>
      </c>
      <c r="AC24" s="374">
        <v>1.6340399999999999</v>
      </c>
      <c r="AD24" s="374">
        <v>5.5285799999999998</v>
      </c>
      <c r="AE24" s="374">
        <v>331.29160000000002</v>
      </c>
      <c r="AF24" s="374">
        <v>0.61084000000000005</v>
      </c>
      <c r="AG24" s="372">
        <v>148154529</v>
      </c>
      <c r="AH24" s="375">
        <v>-0.77987890000000004</v>
      </c>
      <c r="AI24" s="372">
        <v>397326.79161000001</v>
      </c>
      <c r="AJ24" s="375">
        <v>-7.9892400000000002E-2</v>
      </c>
      <c r="AK24" s="374">
        <v>149.23140000000001</v>
      </c>
      <c r="AL24" s="372" t="s">
        <v>227</v>
      </c>
      <c r="AM24" s="374">
        <v>30.690100000000001</v>
      </c>
    </row>
    <row r="25" spans="1:39" s="41" customFormat="1" ht="26.25" customHeight="1">
      <c r="A25" s="29" t="s">
        <v>639</v>
      </c>
      <c r="B25" s="29" t="s">
        <v>669</v>
      </c>
      <c r="C25" s="19">
        <v>0.35000000000000003</v>
      </c>
      <c r="D25" s="19"/>
      <c r="E25" s="23">
        <v>300</v>
      </c>
      <c r="F25" s="20" t="s">
        <v>232</v>
      </c>
      <c r="G25" s="20">
        <v>1190</v>
      </c>
      <c r="H25" s="20">
        <v>1107</v>
      </c>
      <c r="I25" s="281" t="s">
        <v>930</v>
      </c>
      <c r="J25" s="20" t="s">
        <v>87</v>
      </c>
      <c r="K25" s="20">
        <v>4</v>
      </c>
      <c r="L25" s="20">
        <v>180</v>
      </c>
      <c r="M25" s="116">
        <v>5889.9508999999998</v>
      </c>
      <c r="N25" s="29" t="s">
        <v>166</v>
      </c>
      <c r="O25" s="20"/>
      <c r="P25" s="20"/>
      <c r="Q25" s="20"/>
      <c r="S25" s="377">
        <v>88.436070000000001</v>
      </c>
      <c r="T25" s="377">
        <v>19.15052</v>
      </c>
      <c r="U25" s="374">
        <v>132.2073</v>
      </c>
      <c r="V25" s="374">
        <v>72.0642</v>
      </c>
      <c r="W25" s="376">
        <v>4.9783764709999998</v>
      </c>
      <c r="X25" s="374">
        <v>1.0509999999999999</v>
      </c>
      <c r="Y25" s="374">
        <v>0.16600000000000001</v>
      </c>
      <c r="Z25" s="374">
        <v>4.07</v>
      </c>
      <c r="AA25" s="374">
        <v>92.98</v>
      </c>
      <c r="AB25" s="373">
        <v>1804.0809999999999</v>
      </c>
      <c r="AC25" s="374">
        <v>1.5941099999999999</v>
      </c>
      <c r="AD25" s="374">
        <v>5.5310300000000003</v>
      </c>
      <c r="AE25" s="374">
        <v>331.20728000000003</v>
      </c>
      <c r="AF25" s="374">
        <v>0.61101000000000005</v>
      </c>
      <c r="AG25" s="372">
        <v>148154060.80000001</v>
      </c>
      <c r="AH25" s="375">
        <v>-0.78088599999999997</v>
      </c>
      <c r="AI25" s="372">
        <v>397283.29421000002</v>
      </c>
      <c r="AJ25" s="375">
        <v>-6.5076999999999996E-2</v>
      </c>
      <c r="AK25" s="374">
        <v>149.18729999999999</v>
      </c>
      <c r="AL25" s="372" t="s">
        <v>227</v>
      </c>
      <c r="AM25" s="374">
        <v>30.734100000000002</v>
      </c>
    </row>
    <row r="26" spans="1:39" ht="13" customHeight="1">
      <c r="A26" s="29" t="s">
        <v>542</v>
      </c>
      <c r="B26" s="29" t="s">
        <v>670</v>
      </c>
      <c r="C26" s="19">
        <v>0.35625000000000001</v>
      </c>
      <c r="D26" s="19"/>
      <c r="E26" s="23">
        <v>30</v>
      </c>
      <c r="F26" s="20" t="s">
        <v>232</v>
      </c>
      <c r="G26" s="20">
        <v>1190</v>
      </c>
      <c r="H26" s="20">
        <v>1107</v>
      </c>
      <c r="I26" s="59" t="s">
        <v>464</v>
      </c>
      <c r="J26" s="20" t="s">
        <v>87</v>
      </c>
      <c r="K26" s="20">
        <v>4</v>
      </c>
      <c r="L26" s="20">
        <v>180</v>
      </c>
      <c r="M26" s="206">
        <v>5889.9508999999998</v>
      </c>
      <c r="N26" s="29"/>
      <c r="O26" s="20"/>
      <c r="P26" s="20"/>
      <c r="Q26" s="20"/>
      <c r="S26" s="377">
        <v>88.468530000000001</v>
      </c>
      <c r="T26" s="377">
        <v>19.14967</v>
      </c>
      <c r="U26" s="374">
        <v>135.74029999999999</v>
      </c>
      <c r="V26" s="374">
        <v>72.962400000000002</v>
      </c>
      <c r="W26" s="376">
        <v>5.0786502664000004</v>
      </c>
      <c r="X26" s="374">
        <v>1.0449999999999999</v>
      </c>
      <c r="Y26" s="374">
        <v>0.16500000000000001</v>
      </c>
      <c r="Z26" s="374">
        <v>4.07</v>
      </c>
      <c r="AA26" s="374">
        <v>92.968000000000004</v>
      </c>
      <c r="AB26" s="373">
        <v>1804.18</v>
      </c>
      <c r="AC26" s="374">
        <v>1.5699700000000001</v>
      </c>
      <c r="AD26" s="374">
        <v>5.5327200000000003</v>
      </c>
      <c r="AE26" s="374">
        <v>331.15667999999999</v>
      </c>
      <c r="AF26" s="374">
        <v>0.61111000000000004</v>
      </c>
      <c r="AG26" s="372">
        <v>148153779.5</v>
      </c>
      <c r="AH26" s="375">
        <v>-0.78148980000000001</v>
      </c>
      <c r="AI26" s="372">
        <v>397261.48028999998</v>
      </c>
      <c r="AJ26" s="375">
        <v>-5.61083E-2</v>
      </c>
      <c r="AK26" s="374">
        <v>149.1609</v>
      </c>
      <c r="AL26" s="372" t="s">
        <v>227</v>
      </c>
      <c r="AM26" s="374">
        <v>30.760400000000001</v>
      </c>
    </row>
    <row r="27" spans="1:39" ht="13" customHeight="1">
      <c r="A27" s="29" t="s">
        <v>635</v>
      </c>
      <c r="B27" s="29" t="s">
        <v>484</v>
      </c>
      <c r="C27" s="19">
        <v>0.35902777777777778</v>
      </c>
      <c r="D27" s="19"/>
      <c r="E27" s="23">
        <v>300</v>
      </c>
      <c r="F27" s="20" t="s">
        <v>232</v>
      </c>
      <c r="G27" s="20">
        <v>1190</v>
      </c>
      <c r="H27" s="20">
        <v>1107</v>
      </c>
      <c r="I27" s="281" t="s">
        <v>806</v>
      </c>
      <c r="J27" s="20" t="s">
        <v>87</v>
      </c>
      <c r="K27" s="20">
        <v>4</v>
      </c>
      <c r="L27" s="20">
        <v>60</v>
      </c>
      <c r="M27" s="206">
        <v>5889.9508999999998</v>
      </c>
      <c r="N27" s="29" t="s">
        <v>164</v>
      </c>
      <c r="O27" s="20"/>
      <c r="P27" s="20"/>
      <c r="Q27" s="20"/>
      <c r="S27" s="377">
        <v>88.506249999999994</v>
      </c>
      <c r="T27" s="377">
        <v>19.14846</v>
      </c>
      <c r="U27" s="374">
        <v>140.29679999999999</v>
      </c>
      <c r="V27" s="374">
        <v>73.936300000000003</v>
      </c>
      <c r="W27" s="376">
        <v>5.195636361</v>
      </c>
      <c r="X27" s="374">
        <v>1.04</v>
      </c>
      <c r="Y27" s="374">
        <v>0.16500000000000001</v>
      </c>
      <c r="Z27" s="374">
        <v>4.07</v>
      </c>
      <c r="AA27" s="374">
        <v>92.953999999999994</v>
      </c>
      <c r="AB27" s="373">
        <v>1804.277</v>
      </c>
      <c r="AC27" s="374">
        <v>1.5416700000000001</v>
      </c>
      <c r="AD27" s="374">
        <v>5.5349000000000004</v>
      </c>
      <c r="AE27" s="374">
        <v>331.09764999999999</v>
      </c>
      <c r="AF27" s="374">
        <v>0.61123000000000005</v>
      </c>
      <c r="AG27" s="372">
        <v>148153451.19999999</v>
      </c>
      <c r="AH27" s="375">
        <v>-0.7821939</v>
      </c>
      <c r="AI27" s="372">
        <v>397240.12465999997</v>
      </c>
      <c r="AJ27" s="375">
        <v>-4.55792E-2</v>
      </c>
      <c r="AK27" s="374">
        <v>149.13030000000001</v>
      </c>
      <c r="AL27" s="372" t="s">
        <v>227</v>
      </c>
      <c r="AM27" s="374">
        <v>30.791</v>
      </c>
    </row>
    <row r="28" spans="1:39" ht="13" customHeight="1">
      <c r="A28" s="29" t="s">
        <v>277</v>
      </c>
      <c r="B28" s="29" t="s">
        <v>485</v>
      </c>
      <c r="C28" s="19">
        <v>0.36527777777777781</v>
      </c>
      <c r="D28" s="19"/>
      <c r="E28" s="23">
        <v>300</v>
      </c>
      <c r="F28" s="20" t="s">
        <v>232</v>
      </c>
      <c r="G28" s="20">
        <v>1190</v>
      </c>
      <c r="H28" s="20">
        <v>1107</v>
      </c>
      <c r="I28" s="281" t="s">
        <v>806</v>
      </c>
      <c r="J28" s="20" t="s">
        <v>87</v>
      </c>
      <c r="K28" s="20">
        <v>4</v>
      </c>
      <c r="L28" s="20">
        <v>60</v>
      </c>
      <c r="M28" s="206">
        <v>5889.9508999999998</v>
      </c>
      <c r="N28" s="29" t="s">
        <v>164</v>
      </c>
      <c r="O28" s="20"/>
      <c r="P28" s="20"/>
      <c r="Q28" s="20"/>
      <c r="S28" s="377">
        <v>88.554550000000006</v>
      </c>
      <c r="T28" s="377">
        <v>19.146540000000002</v>
      </c>
      <c r="U28" s="374">
        <v>146.9058</v>
      </c>
      <c r="V28" s="374">
        <v>75.047499999999999</v>
      </c>
      <c r="W28" s="376">
        <v>5.3460470540999996</v>
      </c>
      <c r="X28" s="374">
        <v>1.0349999999999999</v>
      </c>
      <c r="Y28" s="374">
        <v>0.16400000000000001</v>
      </c>
      <c r="Z28" s="374">
        <v>4.07</v>
      </c>
      <c r="AA28" s="374">
        <v>92.936999999999998</v>
      </c>
      <c r="AB28" s="373">
        <v>1804.3720000000001</v>
      </c>
      <c r="AC28" s="374">
        <v>1.5050699999999999</v>
      </c>
      <c r="AD28" s="374">
        <v>5.5380500000000001</v>
      </c>
      <c r="AE28" s="374">
        <v>331.02175999999997</v>
      </c>
      <c r="AF28" s="374">
        <v>0.61138999999999999</v>
      </c>
      <c r="AG28" s="372">
        <v>148153028.5</v>
      </c>
      <c r="AH28" s="375">
        <v>-0.78309839999999997</v>
      </c>
      <c r="AI28" s="372">
        <v>397219.18803000002</v>
      </c>
      <c r="AJ28" s="375">
        <v>-3.1952500000000002E-2</v>
      </c>
      <c r="AK28" s="374">
        <v>149.09110000000001</v>
      </c>
      <c r="AL28" s="372" t="s">
        <v>227</v>
      </c>
      <c r="AM28" s="374">
        <v>30.830100000000002</v>
      </c>
    </row>
    <row r="29" spans="1:39" ht="13" customHeight="1">
      <c r="A29" s="29" t="s">
        <v>475</v>
      </c>
      <c r="B29" s="29" t="s">
        <v>563</v>
      </c>
      <c r="C29" s="19">
        <v>0.37291666666666662</v>
      </c>
      <c r="D29" s="19">
        <v>0</v>
      </c>
      <c r="E29" s="23">
        <v>30</v>
      </c>
      <c r="F29" s="20" t="s">
        <v>232</v>
      </c>
      <c r="G29" s="20">
        <v>1190</v>
      </c>
      <c r="H29" s="20">
        <v>999</v>
      </c>
      <c r="I29" s="41" t="s">
        <v>231</v>
      </c>
      <c r="J29" s="20" t="s">
        <v>230</v>
      </c>
      <c r="K29" s="20">
        <v>4</v>
      </c>
      <c r="L29" s="20">
        <v>60</v>
      </c>
      <c r="M29" s="206">
        <v>5891.451</v>
      </c>
      <c r="N29" s="29" t="s">
        <v>165</v>
      </c>
      <c r="O29" s="20"/>
      <c r="P29" s="20"/>
      <c r="Q29" s="20"/>
    </row>
    <row r="30" spans="1:39" ht="13" customHeight="1">
      <c r="A30" s="29" t="s">
        <v>475</v>
      </c>
      <c r="B30" s="29" t="s">
        <v>564</v>
      </c>
      <c r="C30" s="19">
        <v>0.3756944444444445</v>
      </c>
      <c r="D30" s="19">
        <v>0</v>
      </c>
      <c r="E30" s="23">
        <v>30</v>
      </c>
      <c r="F30" s="20" t="s">
        <v>232</v>
      </c>
      <c r="G30" s="20">
        <v>1190</v>
      </c>
      <c r="H30" s="20">
        <v>999</v>
      </c>
      <c r="I30" s="41" t="s">
        <v>231</v>
      </c>
      <c r="J30" s="20" t="s">
        <v>230</v>
      </c>
      <c r="K30" s="20">
        <v>4</v>
      </c>
      <c r="L30" s="20">
        <v>60</v>
      </c>
      <c r="M30" s="206">
        <v>5891.451</v>
      </c>
      <c r="N30" s="29" t="s">
        <v>164</v>
      </c>
      <c r="O30" s="20"/>
      <c r="P30" s="20"/>
      <c r="Q30" s="20"/>
    </row>
    <row r="31" spans="1:39" ht="13" customHeight="1">
      <c r="A31" s="29" t="s">
        <v>635</v>
      </c>
      <c r="B31" s="29" t="s">
        <v>684</v>
      </c>
      <c r="C31" s="19">
        <v>0.39027777777777778</v>
      </c>
      <c r="D31" s="19"/>
      <c r="E31" s="23">
        <v>300</v>
      </c>
      <c r="F31" s="23" t="s">
        <v>541</v>
      </c>
      <c r="G31" s="20">
        <v>870</v>
      </c>
      <c r="H31" s="20">
        <v>783</v>
      </c>
      <c r="I31" s="281" t="s">
        <v>806</v>
      </c>
      <c r="J31" s="20" t="s">
        <v>87</v>
      </c>
      <c r="K31" s="20">
        <v>4</v>
      </c>
      <c r="L31" s="20">
        <v>60</v>
      </c>
      <c r="M31" s="115">
        <v>7698.9647000000004</v>
      </c>
      <c r="N31" s="29" t="s">
        <v>163</v>
      </c>
      <c r="O31" s="20"/>
      <c r="P31" s="20"/>
      <c r="Q31" s="20"/>
      <c r="S31" s="377">
        <v>88.746300000000005</v>
      </c>
      <c r="T31" s="377">
        <v>19.13477</v>
      </c>
      <c r="U31" s="374">
        <v>181.0908</v>
      </c>
      <c r="V31" s="374">
        <v>77.173900000000003</v>
      </c>
      <c r="W31" s="376">
        <v>5.9476898263000004</v>
      </c>
      <c r="X31" s="374">
        <v>1.0249999999999999</v>
      </c>
      <c r="Y31" s="374">
        <v>0.16200000000000001</v>
      </c>
      <c r="Z31" s="374">
        <v>4.08</v>
      </c>
      <c r="AA31" s="374">
        <v>92.867000000000004</v>
      </c>
      <c r="AB31" s="373">
        <v>1804.4159999999999</v>
      </c>
      <c r="AC31" s="374">
        <v>1.3572500000000001</v>
      </c>
      <c r="AD31" s="374">
        <v>5.5545099999999996</v>
      </c>
      <c r="AE31" s="374">
        <v>330.71818999999999</v>
      </c>
      <c r="AF31" s="374">
        <v>0.61199999999999999</v>
      </c>
      <c r="AG31" s="372">
        <v>148151333.09999999</v>
      </c>
      <c r="AH31" s="375">
        <v>-0.7867094</v>
      </c>
      <c r="AI31" s="372">
        <v>397209.57887999999</v>
      </c>
      <c r="AJ31" s="375">
        <v>2.3161600000000001E-2</v>
      </c>
      <c r="AK31" s="374">
        <v>148.93510000000001</v>
      </c>
      <c r="AL31" s="372" t="s">
        <v>227</v>
      </c>
      <c r="AM31" s="374">
        <v>30.985800000000001</v>
      </c>
    </row>
    <row r="32" spans="1:39" ht="13" customHeight="1">
      <c r="A32" s="29" t="s">
        <v>635</v>
      </c>
      <c r="B32" s="29" t="s">
        <v>685</v>
      </c>
      <c r="C32" s="19">
        <v>0.3979166666666667</v>
      </c>
      <c r="D32" s="19"/>
      <c r="E32" s="23">
        <v>300</v>
      </c>
      <c r="F32" s="23" t="s">
        <v>541</v>
      </c>
      <c r="G32" s="20">
        <v>870</v>
      </c>
      <c r="H32" s="20">
        <v>783</v>
      </c>
      <c r="I32" s="281" t="s">
        <v>806</v>
      </c>
      <c r="J32" s="20" t="s">
        <v>87</v>
      </c>
      <c r="K32" s="20">
        <v>4</v>
      </c>
      <c r="L32" s="20">
        <v>180</v>
      </c>
      <c r="M32" s="115">
        <v>7698.9647000000004</v>
      </c>
      <c r="N32" s="29"/>
      <c r="O32" s="20"/>
      <c r="P32" s="20"/>
      <c r="Q32" s="20"/>
      <c r="S32" s="377">
        <v>88.804760000000002</v>
      </c>
      <c r="T32" s="377">
        <v>19.12987</v>
      </c>
      <c r="U32" s="374">
        <v>192.40950000000001</v>
      </c>
      <c r="V32" s="374">
        <v>76.898700000000005</v>
      </c>
      <c r="W32" s="376">
        <v>6.1315251177999999</v>
      </c>
      <c r="X32" s="374">
        <v>1.026</v>
      </c>
      <c r="Y32" s="374">
        <v>0.16200000000000001</v>
      </c>
      <c r="Z32" s="374">
        <v>4.08</v>
      </c>
      <c r="AA32" s="374">
        <v>92.846000000000004</v>
      </c>
      <c r="AB32" s="373">
        <v>1804.3209999999999</v>
      </c>
      <c r="AC32" s="374">
        <v>1.31193</v>
      </c>
      <c r="AD32" s="374">
        <v>5.5607899999999999</v>
      </c>
      <c r="AE32" s="374">
        <v>330.62542999999999</v>
      </c>
      <c r="AF32" s="374">
        <v>0.61219000000000001</v>
      </c>
      <c r="AG32" s="372">
        <v>148150813.5</v>
      </c>
      <c r="AH32" s="375">
        <v>-0.78781049999999997</v>
      </c>
      <c r="AI32" s="372">
        <v>397230.44172</v>
      </c>
      <c r="AJ32" s="375">
        <v>4.0058799999999999E-2</v>
      </c>
      <c r="AK32" s="374">
        <v>148.88740000000001</v>
      </c>
      <c r="AL32" s="372" t="s">
        <v>227</v>
      </c>
      <c r="AM32" s="374">
        <v>31.0334</v>
      </c>
    </row>
    <row r="33" spans="1:39" ht="13" customHeight="1">
      <c r="A33" s="29" t="s">
        <v>277</v>
      </c>
      <c r="B33" s="29" t="s">
        <v>686</v>
      </c>
      <c r="C33" s="19">
        <v>0.40277777777777773</v>
      </c>
      <c r="D33" s="19"/>
      <c r="E33" s="23">
        <v>300</v>
      </c>
      <c r="F33" s="23" t="s">
        <v>541</v>
      </c>
      <c r="G33" s="20">
        <v>870</v>
      </c>
      <c r="H33" s="20">
        <v>783</v>
      </c>
      <c r="I33" s="281" t="s">
        <v>806</v>
      </c>
      <c r="J33" s="20" t="s">
        <v>87</v>
      </c>
      <c r="K33" s="20">
        <v>4</v>
      </c>
      <c r="L33" s="20">
        <v>180</v>
      </c>
      <c r="M33" s="115">
        <v>7698.9647000000004</v>
      </c>
      <c r="N33" s="29"/>
      <c r="O33" s="20"/>
      <c r="P33" s="20"/>
      <c r="Q33" s="20"/>
      <c r="S33" s="377">
        <v>88.841989999999996</v>
      </c>
      <c r="T33" s="377">
        <v>19.126429999999999</v>
      </c>
      <c r="U33" s="374">
        <v>199.24770000000001</v>
      </c>
      <c r="V33" s="374">
        <v>76.497299999999996</v>
      </c>
      <c r="W33" s="376">
        <v>6.2485112124000004</v>
      </c>
      <c r="X33" s="374">
        <v>1.028</v>
      </c>
      <c r="Y33" s="374">
        <v>0.16300000000000001</v>
      </c>
      <c r="Z33" s="374">
        <v>4.08</v>
      </c>
      <c r="AA33" s="374">
        <v>92.831999999999994</v>
      </c>
      <c r="AB33" s="373">
        <v>1804.2339999999999</v>
      </c>
      <c r="AC33" s="374">
        <v>1.28312</v>
      </c>
      <c r="AD33" s="374">
        <v>5.5651000000000002</v>
      </c>
      <c r="AE33" s="374">
        <v>330.56641000000002</v>
      </c>
      <c r="AF33" s="374">
        <v>0.61231000000000002</v>
      </c>
      <c r="AG33" s="372">
        <v>148150482.5</v>
      </c>
      <c r="AH33" s="375">
        <v>-0.7885105</v>
      </c>
      <c r="AI33" s="372">
        <v>397249.52036999998</v>
      </c>
      <c r="AJ33" s="375">
        <v>5.0792999999999998E-2</v>
      </c>
      <c r="AK33" s="374">
        <v>148.8569</v>
      </c>
      <c r="AL33" s="372" t="s">
        <v>227</v>
      </c>
      <c r="AM33" s="374">
        <v>31.063700000000001</v>
      </c>
    </row>
    <row r="34" spans="1:39" ht="13" customHeight="1">
      <c r="A34" s="29" t="s">
        <v>542</v>
      </c>
      <c r="B34" s="29" t="s">
        <v>688</v>
      </c>
      <c r="C34" s="19">
        <v>0.40763888888888888</v>
      </c>
      <c r="D34" s="19"/>
      <c r="E34" s="23">
        <v>300</v>
      </c>
      <c r="F34" s="23" t="s">
        <v>541</v>
      </c>
      <c r="G34" s="20">
        <v>870</v>
      </c>
      <c r="H34" s="20">
        <v>783</v>
      </c>
      <c r="I34" s="59" t="s">
        <v>464</v>
      </c>
      <c r="J34" s="20" t="s">
        <v>87</v>
      </c>
      <c r="K34" s="20">
        <v>4</v>
      </c>
      <c r="L34" s="20">
        <v>180</v>
      </c>
      <c r="M34" s="115">
        <v>7698.9647000000004</v>
      </c>
      <c r="N34" s="29"/>
      <c r="O34" s="20"/>
      <c r="P34" s="20"/>
      <c r="Q34" s="20"/>
      <c r="S34" s="377">
        <v>88.879289999999997</v>
      </c>
      <c r="T34" s="377">
        <v>19.12275</v>
      </c>
      <c r="U34" s="374">
        <v>205.64400000000001</v>
      </c>
      <c r="V34" s="374">
        <v>75.936800000000005</v>
      </c>
      <c r="W34" s="376">
        <v>6.365497307</v>
      </c>
      <c r="X34" s="374">
        <v>1.03</v>
      </c>
      <c r="Y34" s="374">
        <v>0.16300000000000001</v>
      </c>
      <c r="Z34" s="374">
        <v>4.08</v>
      </c>
      <c r="AA34" s="374">
        <v>92.817999999999998</v>
      </c>
      <c r="AB34" s="373">
        <v>1804.127</v>
      </c>
      <c r="AC34" s="374">
        <v>1.2543599999999999</v>
      </c>
      <c r="AD34" s="374">
        <v>5.5696399999999997</v>
      </c>
      <c r="AE34" s="374">
        <v>330.50738000000001</v>
      </c>
      <c r="AF34" s="374">
        <v>0.61243000000000003</v>
      </c>
      <c r="AG34" s="372">
        <v>148150151.19999999</v>
      </c>
      <c r="AH34" s="375">
        <v>-0.78921019999999997</v>
      </c>
      <c r="AI34" s="372">
        <v>397273.10204999999</v>
      </c>
      <c r="AJ34" s="375">
        <v>6.1501199999999999E-2</v>
      </c>
      <c r="AK34" s="374">
        <v>148.82640000000001</v>
      </c>
      <c r="AL34" s="372" t="s">
        <v>227</v>
      </c>
      <c r="AM34" s="374">
        <v>31.094200000000001</v>
      </c>
    </row>
    <row r="35" spans="1:39" ht="13" customHeight="1">
      <c r="A35" s="29" t="s">
        <v>643</v>
      </c>
      <c r="B35" s="29" t="s">
        <v>689</v>
      </c>
      <c r="C35" s="19">
        <v>0.41041666666666665</v>
      </c>
      <c r="D35" s="19"/>
      <c r="E35" s="23">
        <v>300</v>
      </c>
      <c r="F35" s="23" t="s">
        <v>541</v>
      </c>
      <c r="G35" s="20">
        <v>870</v>
      </c>
      <c r="H35" s="20">
        <v>783</v>
      </c>
      <c r="I35" s="281" t="s">
        <v>934</v>
      </c>
      <c r="J35" s="20" t="s">
        <v>87</v>
      </c>
      <c r="K35" s="20">
        <v>4</v>
      </c>
      <c r="L35" s="20">
        <v>180</v>
      </c>
      <c r="M35" s="115">
        <v>7698.9647000000004</v>
      </c>
      <c r="N35" s="29"/>
      <c r="O35" s="20"/>
      <c r="P35" s="20"/>
      <c r="Q35" s="20"/>
      <c r="S35" s="377">
        <v>88.900630000000007</v>
      </c>
      <c r="T35" s="377">
        <v>19.120539999999998</v>
      </c>
      <c r="U35" s="374">
        <v>209.07069999999999</v>
      </c>
      <c r="V35" s="374">
        <v>75.552000000000007</v>
      </c>
      <c r="W35" s="376">
        <v>6.4323465038999998</v>
      </c>
      <c r="X35" s="374">
        <v>1.032</v>
      </c>
      <c r="Y35" s="374">
        <v>0.16300000000000001</v>
      </c>
      <c r="Z35" s="374">
        <v>4.08</v>
      </c>
      <c r="AA35" s="374">
        <v>92.81</v>
      </c>
      <c r="AB35" s="373">
        <v>1804.057</v>
      </c>
      <c r="AC35" s="374">
        <v>1.2379599999999999</v>
      </c>
      <c r="AD35" s="374">
        <v>5.5723399999999996</v>
      </c>
      <c r="AE35" s="374">
        <v>330.47365000000002</v>
      </c>
      <c r="AF35" s="374">
        <v>0.61248999999999998</v>
      </c>
      <c r="AG35" s="372">
        <v>148149961.69999999</v>
      </c>
      <c r="AH35" s="375">
        <v>-0.78960969999999997</v>
      </c>
      <c r="AI35" s="372">
        <v>397288.59422999999</v>
      </c>
      <c r="AJ35" s="375">
        <v>6.7604700000000004E-2</v>
      </c>
      <c r="AK35" s="374">
        <v>148.80889999999999</v>
      </c>
      <c r="AL35" s="372" t="s">
        <v>227</v>
      </c>
      <c r="AM35" s="374">
        <v>31.111599999999999</v>
      </c>
    </row>
    <row r="36" spans="1:39" ht="13" customHeight="1">
      <c r="A36" s="29" t="s">
        <v>643</v>
      </c>
      <c r="B36" s="29" t="s">
        <v>690</v>
      </c>
      <c r="C36" s="19">
        <v>0.41875000000000001</v>
      </c>
      <c r="D36" s="19"/>
      <c r="E36" s="23">
        <v>300</v>
      </c>
      <c r="F36" s="20" t="s">
        <v>232</v>
      </c>
      <c r="G36" s="20">
        <v>1190</v>
      </c>
      <c r="H36" s="20">
        <v>1107</v>
      </c>
      <c r="I36" s="281" t="s">
        <v>934</v>
      </c>
      <c r="J36" s="20" t="s">
        <v>87</v>
      </c>
      <c r="K36" s="20">
        <v>4</v>
      </c>
      <c r="L36" s="20">
        <v>180</v>
      </c>
      <c r="M36" s="206">
        <v>5889.9508999999998</v>
      </c>
      <c r="N36" s="29"/>
      <c r="O36" s="20"/>
      <c r="P36" s="20"/>
      <c r="Q36" s="20"/>
      <c r="S36" s="377">
        <v>88.964860000000002</v>
      </c>
      <c r="T36" s="377">
        <v>19.113409999999998</v>
      </c>
      <c r="U36" s="374">
        <v>218.30080000000001</v>
      </c>
      <c r="V36" s="374">
        <v>74.1571</v>
      </c>
      <c r="W36" s="376">
        <v>6.6328940946000001</v>
      </c>
      <c r="X36" s="374">
        <v>1.0389999999999999</v>
      </c>
      <c r="Y36" s="374">
        <v>0.16400000000000001</v>
      </c>
      <c r="Z36" s="374">
        <v>4.08</v>
      </c>
      <c r="AA36" s="374">
        <v>92.787000000000006</v>
      </c>
      <c r="AB36" s="373">
        <v>1803.806</v>
      </c>
      <c r="AC36" s="374">
        <v>1.18893</v>
      </c>
      <c r="AD36" s="374">
        <v>5.5809199999999999</v>
      </c>
      <c r="AE36" s="374">
        <v>330.37245999999999</v>
      </c>
      <c r="AF36" s="374">
        <v>0.61270000000000002</v>
      </c>
      <c r="AG36" s="372">
        <v>148149392.80000001</v>
      </c>
      <c r="AH36" s="375">
        <v>-0.79080760000000005</v>
      </c>
      <c r="AI36" s="372">
        <v>397343.83568000002</v>
      </c>
      <c r="AJ36" s="375">
        <v>8.5827200000000006E-2</v>
      </c>
      <c r="AK36" s="374">
        <v>148.75620000000001</v>
      </c>
      <c r="AL36" s="372" t="s">
        <v>227</v>
      </c>
      <c r="AM36" s="374">
        <v>31.164200000000001</v>
      </c>
    </row>
    <row r="37" spans="1:39" ht="13" customHeight="1">
      <c r="A37" s="29" t="s">
        <v>643</v>
      </c>
      <c r="B37" s="29" t="s">
        <v>691</v>
      </c>
      <c r="C37" s="19">
        <v>0.4236111111111111</v>
      </c>
      <c r="D37" s="19"/>
      <c r="E37" s="23">
        <v>300</v>
      </c>
      <c r="F37" s="20" t="s">
        <v>232</v>
      </c>
      <c r="G37" s="20">
        <v>1190</v>
      </c>
      <c r="H37" s="20">
        <v>1107</v>
      </c>
      <c r="I37" s="281" t="s">
        <v>936</v>
      </c>
      <c r="J37" s="20" t="s">
        <v>87</v>
      </c>
      <c r="K37" s="20">
        <v>4</v>
      </c>
      <c r="L37" s="20">
        <v>180</v>
      </c>
      <c r="M37" s="206">
        <v>5889.9508999999998</v>
      </c>
      <c r="N37" s="29"/>
      <c r="O37" s="20"/>
      <c r="P37" s="20"/>
      <c r="Q37" s="20"/>
      <c r="S37" s="377">
        <v>89.002499999999998</v>
      </c>
      <c r="T37" s="377">
        <v>19.108930000000001</v>
      </c>
      <c r="U37" s="374">
        <v>222.97710000000001</v>
      </c>
      <c r="V37" s="374">
        <v>73.204099999999997</v>
      </c>
      <c r="W37" s="376">
        <v>6.7498801891999998</v>
      </c>
      <c r="X37" s="374">
        <v>1.044</v>
      </c>
      <c r="Y37" s="374">
        <v>0.16500000000000001</v>
      </c>
      <c r="Z37" s="374">
        <v>4.08</v>
      </c>
      <c r="AA37" s="374">
        <v>92.772999999999996</v>
      </c>
      <c r="AB37" s="373">
        <v>1803.6320000000001</v>
      </c>
      <c r="AC37" s="374">
        <v>1.16048</v>
      </c>
      <c r="AD37" s="374">
        <v>5.5862400000000001</v>
      </c>
      <c r="AE37" s="374">
        <v>330.31342999999998</v>
      </c>
      <c r="AF37" s="374">
        <v>0.61282000000000003</v>
      </c>
      <c r="AG37" s="372">
        <v>148149060.5</v>
      </c>
      <c r="AH37" s="375">
        <v>-0.79150580000000004</v>
      </c>
      <c r="AI37" s="372">
        <v>397382.09974999999</v>
      </c>
      <c r="AJ37" s="375">
        <v>9.6381499999999995E-2</v>
      </c>
      <c r="AK37" s="374">
        <v>148.7253</v>
      </c>
      <c r="AL37" s="372" t="s">
        <v>227</v>
      </c>
      <c r="AM37" s="374">
        <v>31.195</v>
      </c>
    </row>
    <row r="38" spans="1:39" ht="13" customHeight="1">
      <c r="A38" s="29" t="s">
        <v>278</v>
      </c>
      <c r="B38" s="29" t="s">
        <v>865</v>
      </c>
      <c r="C38" s="19">
        <v>0.43194444444444446</v>
      </c>
      <c r="D38" s="19"/>
      <c r="E38" s="23">
        <v>300</v>
      </c>
      <c r="F38" s="20" t="s">
        <v>232</v>
      </c>
      <c r="G38" s="20">
        <v>1190</v>
      </c>
      <c r="H38" s="20">
        <v>1107</v>
      </c>
      <c r="I38" s="281" t="s">
        <v>800</v>
      </c>
      <c r="J38" s="20" t="s">
        <v>87</v>
      </c>
      <c r="K38" s="20">
        <v>4</v>
      </c>
      <c r="L38" s="20">
        <v>180</v>
      </c>
      <c r="M38" s="206">
        <v>5889.9508999999998</v>
      </c>
      <c r="N38" s="29"/>
      <c r="O38" s="20"/>
      <c r="P38" s="20"/>
      <c r="Q38" s="20"/>
      <c r="S38" s="377">
        <v>89.067390000000003</v>
      </c>
      <c r="T38" s="377">
        <v>19.100670000000001</v>
      </c>
      <c r="U38" s="374">
        <v>229.91030000000001</v>
      </c>
      <c r="V38" s="374">
        <v>71.385900000000007</v>
      </c>
      <c r="W38" s="376">
        <v>6.9504277799</v>
      </c>
      <c r="X38" s="374">
        <v>1.0549999999999999</v>
      </c>
      <c r="Y38" s="374">
        <v>0.16700000000000001</v>
      </c>
      <c r="Z38" s="374">
        <v>4.08</v>
      </c>
      <c r="AA38" s="374">
        <v>92.748999999999995</v>
      </c>
      <c r="AB38" s="373">
        <v>1803.288</v>
      </c>
      <c r="AC38" s="374">
        <v>1.11206</v>
      </c>
      <c r="AD38" s="374">
        <v>5.5959000000000003</v>
      </c>
      <c r="AE38" s="374">
        <v>330.21224000000001</v>
      </c>
      <c r="AF38" s="374">
        <v>0.61302000000000001</v>
      </c>
      <c r="AG38" s="372">
        <v>148148490.19999999</v>
      </c>
      <c r="AH38" s="375">
        <v>-0.79270160000000001</v>
      </c>
      <c r="AI38" s="372">
        <v>397457.95899999997</v>
      </c>
      <c r="AJ38" s="375">
        <v>0.11431230000000001</v>
      </c>
      <c r="AK38" s="374">
        <v>148.67179999999999</v>
      </c>
      <c r="AL38" s="372" t="s">
        <v>227</v>
      </c>
      <c r="AM38" s="374">
        <v>31.2484</v>
      </c>
    </row>
    <row r="39" spans="1:39" ht="13" customHeight="1">
      <c r="A39" s="29" t="s">
        <v>278</v>
      </c>
      <c r="B39" s="29" t="s">
        <v>867</v>
      </c>
      <c r="C39" s="19">
        <v>0.4375</v>
      </c>
      <c r="D39" s="19"/>
      <c r="E39" s="23">
        <v>300</v>
      </c>
      <c r="F39" s="20" t="s">
        <v>232</v>
      </c>
      <c r="G39" s="20">
        <v>1190</v>
      </c>
      <c r="H39" s="20">
        <v>1107</v>
      </c>
      <c r="I39" s="281" t="s">
        <v>935</v>
      </c>
      <c r="J39" s="20" t="s">
        <v>87</v>
      </c>
      <c r="K39" s="20">
        <v>4</v>
      </c>
      <c r="L39" s="20">
        <v>180</v>
      </c>
      <c r="M39" s="206">
        <v>5889.9508999999998</v>
      </c>
      <c r="N39" s="29"/>
      <c r="O39" s="20"/>
      <c r="P39" s="20"/>
      <c r="Q39" s="20"/>
      <c r="S39" s="377">
        <v>89.110950000000003</v>
      </c>
      <c r="T39" s="377">
        <v>19.09478</v>
      </c>
      <c r="U39" s="374">
        <v>233.87469999999999</v>
      </c>
      <c r="V39" s="374">
        <v>70.0715</v>
      </c>
      <c r="W39" s="376">
        <v>7.0841261736999996</v>
      </c>
      <c r="X39" s="374">
        <v>1.0629999999999999</v>
      </c>
      <c r="Y39" s="374">
        <v>0.16800000000000001</v>
      </c>
      <c r="Z39" s="374">
        <v>4.08</v>
      </c>
      <c r="AA39" s="374">
        <v>92.731999999999999</v>
      </c>
      <c r="AB39" s="373">
        <v>1803.0260000000001</v>
      </c>
      <c r="AC39" s="374">
        <v>1.08006</v>
      </c>
      <c r="AD39" s="374">
        <v>5.6027300000000002</v>
      </c>
      <c r="AE39" s="374">
        <v>330.14478000000003</v>
      </c>
      <c r="AF39" s="374">
        <v>0.61316000000000004</v>
      </c>
      <c r="AG39" s="372">
        <v>148148109.5</v>
      </c>
      <c r="AH39" s="375">
        <v>-0.79349809999999998</v>
      </c>
      <c r="AI39" s="372">
        <v>397515.66746000003</v>
      </c>
      <c r="AJ39" s="375">
        <v>0.12613240000000001</v>
      </c>
      <c r="AK39" s="374">
        <v>148.63589999999999</v>
      </c>
      <c r="AL39" s="372" t="s">
        <v>227</v>
      </c>
      <c r="AM39" s="374">
        <v>31.284199999999998</v>
      </c>
    </row>
    <row r="40" spans="1:39" ht="13" customHeight="1">
      <c r="A40" s="29" t="s">
        <v>277</v>
      </c>
      <c r="B40" s="29" t="s">
        <v>693</v>
      </c>
      <c r="C40" s="19">
        <v>0.44444444444444442</v>
      </c>
      <c r="D40" s="19"/>
      <c r="E40" s="23">
        <v>300</v>
      </c>
      <c r="F40" s="20" t="s">
        <v>232</v>
      </c>
      <c r="G40" s="20">
        <v>1190</v>
      </c>
      <c r="H40" s="20">
        <v>1107</v>
      </c>
      <c r="I40" s="281" t="s">
        <v>807</v>
      </c>
      <c r="J40" s="20" t="s">
        <v>87</v>
      </c>
      <c r="K40" s="20">
        <v>4</v>
      </c>
      <c r="L40" s="20">
        <v>180</v>
      </c>
      <c r="M40" s="206">
        <v>5889.9508999999998</v>
      </c>
      <c r="N40" s="29" t="s">
        <v>121</v>
      </c>
      <c r="O40" s="20"/>
      <c r="P40" s="20"/>
      <c r="Q40" s="20"/>
      <c r="S40" s="377">
        <v>89.165790000000001</v>
      </c>
      <c r="T40" s="377">
        <v>19.08699</v>
      </c>
      <c r="U40" s="374">
        <v>238.2166</v>
      </c>
      <c r="V40" s="374">
        <v>68.34</v>
      </c>
      <c r="W40" s="376">
        <v>7.251249166</v>
      </c>
      <c r="X40" s="374">
        <v>1.075</v>
      </c>
      <c r="Y40" s="374">
        <v>0.17</v>
      </c>
      <c r="Z40" s="374">
        <v>4.08</v>
      </c>
      <c r="AA40" s="374">
        <v>92.712000000000003</v>
      </c>
      <c r="AB40" s="373">
        <v>1802.663</v>
      </c>
      <c r="AC40" s="374">
        <v>1.04043</v>
      </c>
      <c r="AD40" s="374">
        <v>5.6116799999999998</v>
      </c>
      <c r="AE40" s="374">
        <v>330.06045</v>
      </c>
      <c r="AF40" s="374">
        <v>0.61333000000000004</v>
      </c>
      <c r="AG40" s="372">
        <v>148147633.09999999</v>
      </c>
      <c r="AH40" s="375">
        <v>-0.7944928</v>
      </c>
      <c r="AI40" s="372">
        <v>397595.73314999999</v>
      </c>
      <c r="AJ40" s="375">
        <v>0.14073240000000001</v>
      </c>
      <c r="AK40" s="374">
        <v>148.59049999999999</v>
      </c>
      <c r="AL40" s="372" t="s">
        <v>227</v>
      </c>
      <c r="AM40" s="374">
        <v>31.329499999999999</v>
      </c>
    </row>
    <row r="41" spans="1:39" s="41" customFormat="1" ht="13" customHeight="1">
      <c r="A41" s="29" t="s">
        <v>277</v>
      </c>
      <c r="B41" s="29" t="s">
        <v>694</v>
      </c>
      <c r="C41" s="19">
        <v>0.45208333333333334</v>
      </c>
      <c r="D41" s="19"/>
      <c r="E41" s="23">
        <v>300</v>
      </c>
      <c r="F41" s="20" t="s">
        <v>232</v>
      </c>
      <c r="G41" s="20">
        <v>1190</v>
      </c>
      <c r="H41" s="20">
        <v>1107</v>
      </c>
      <c r="I41" s="281" t="s">
        <v>945</v>
      </c>
      <c r="J41" s="20" t="s">
        <v>87</v>
      </c>
      <c r="K41" s="20">
        <v>4</v>
      </c>
      <c r="L41" s="20">
        <v>180</v>
      </c>
      <c r="M41" s="116">
        <v>5889.9508999999998</v>
      </c>
      <c r="N41" s="29" t="s">
        <v>276</v>
      </c>
      <c r="O41" s="20"/>
      <c r="P41" s="20"/>
      <c r="Q41" s="20"/>
      <c r="S41" s="377">
        <v>89.226690000000005</v>
      </c>
      <c r="T41" s="377">
        <v>19.077870000000001</v>
      </c>
      <c r="U41" s="374">
        <v>242.3434</v>
      </c>
      <c r="V41" s="374">
        <v>66.346699999999998</v>
      </c>
      <c r="W41" s="376">
        <v>7.4350844575000004</v>
      </c>
      <c r="X41" s="374">
        <v>1.091</v>
      </c>
      <c r="Y41" s="374">
        <v>0.17299999999999999</v>
      </c>
      <c r="Z41" s="374">
        <v>4.09</v>
      </c>
      <c r="AA41" s="374">
        <v>92.688999999999993</v>
      </c>
      <c r="AB41" s="373">
        <v>1802.2190000000001</v>
      </c>
      <c r="AC41" s="374">
        <v>0.99738000000000004</v>
      </c>
      <c r="AD41" s="374">
        <v>5.6220600000000003</v>
      </c>
      <c r="AE41" s="374">
        <v>329.96769</v>
      </c>
      <c r="AF41" s="374">
        <v>0.61351</v>
      </c>
      <c r="AG41" s="372">
        <v>148147108.40000001</v>
      </c>
      <c r="AH41" s="375">
        <v>-0.79558600000000002</v>
      </c>
      <c r="AI41" s="372">
        <v>397693.84284</v>
      </c>
      <c r="AJ41" s="375">
        <v>0.1565376</v>
      </c>
      <c r="AK41" s="374">
        <v>148.54</v>
      </c>
      <c r="AL41" s="372" t="s">
        <v>227</v>
      </c>
      <c r="AM41" s="374">
        <v>31.379899999999999</v>
      </c>
    </row>
    <row r="42" spans="1:39" ht="13" customHeight="1">
      <c r="A42" s="29" t="s">
        <v>632</v>
      </c>
      <c r="B42" s="29" t="s">
        <v>312</v>
      </c>
      <c r="C42" s="19">
        <v>0.46458333333333335</v>
      </c>
      <c r="D42" s="19">
        <v>0</v>
      </c>
      <c r="E42" s="23">
        <v>10</v>
      </c>
      <c r="F42" s="20" t="s">
        <v>232</v>
      </c>
      <c r="G42" s="20">
        <v>1190</v>
      </c>
      <c r="H42" s="20">
        <v>1107</v>
      </c>
      <c r="I42" s="41" t="s">
        <v>234</v>
      </c>
      <c r="J42" s="20" t="s">
        <v>230</v>
      </c>
      <c r="K42" s="20">
        <v>4</v>
      </c>
      <c r="L42" s="20">
        <v>180</v>
      </c>
      <c r="M42" s="206">
        <v>5889.9508999999998</v>
      </c>
      <c r="N42" s="29"/>
      <c r="O42" s="20"/>
      <c r="P42" s="20"/>
      <c r="Q42" s="20"/>
    </row>
    <row r="43" spans="1:39" ht="13" customHeight="1">
      <c r="A43" s="29" t="s">
        <v>475</v>
      </c>
      <c r="B43" s="29" t="s">
        <v>311</v>
      </c>
      <c r="C43" s="19">
        <v>0.47083333333333338</v>
      </c>
      <c r="D43" s="19">
        <v>0</v>
      </c>
      <c r="E43" s="23">
        <v>30</v>
      </c>
      <c r="F43" s="20" t="s">
        <v>232</v>
      </c>
      <c r="G43" s="20">
        <v>1190</v>
      </c>
      <c r="H43" s="20">
        <v>999</v>
      </c>
      <c r="I43" s="41" t="s">
        <v>231</v>
      </c>
      <c r="J43" s="20" t="s">
        <v>230</v>
      </c>
      <c r="K43" s="20">
        <v>4</v>
      </c>
      <c r="L43" s="20">
        <v>180</v>
      </c>
      <c r="M43" s="206">
        <v>5891.451</v>
      </c>
      <c r="N43" s="29"/>
      <c r="O43" s="20"/>
      <c r="P43" s="20"/>
      <c r="Q43" s="20"/>
    </row>
    <row r="44" spans="1:39" ht="13" customHeight="1">
      <c r="A44" s="29" t="s">
        <v>475</v>
      </c>
      <c r="B44" s="29" t="s">
        <v>501</v>
      </c>
      <c r="C44" s="19">
        <v>0.47361111111111115</v>
      </c>
      <c r="D44" s="19">
        <v>0</v>
      </c>
      <c r="E44" s="23">
        <v>30</v>
      </c>
      <c r="F44" s="20" t="s">
        <v>232</v>
      </c>
      <c r="G44" s="20">
        <v>1070</v>
      </c>
      <c r="H44" s="20">
        <v>879</v>
      </c>
      <c r="I44" s="104" t="s">
        <v>446</v>
      </c>
      <c r="J44" s="20" t="s">
        <v>230</v>
      </c>
      <c r="K44" s="20">
        <v>4</v>
      </c>
      <c r="L44" s="20">
        <v>180</v>
      </c>
      <c r="M44" s="206">
        <v>5891.451</v>
      </c>
      <c r="N44" s="29"/>
      <c r="O44" s="20"/>
      <c r="P44" s="20"/>
      <c r="Q44" s="20"/>
    </row>
    <row r="45" spans="1:39" ht="13" customHeight="1">
      <c r="A45" s="29" t="s">
        <v>310</v>
      </c>
      <c r="B45" s="29" t="s">
        <v>309</v>
      </c>
      <c r="C45" s="19">
        <v>0.48055555555555557</v>
      </c>
      <c r="D45" s="19">
        <v>0</v>
      </c>
      <c r="E45" s="23">
        <v>0</v>
      </c>
      <c r="F45" s="20" t="s">
        <v>232</v>
      </c>
      <c r="G45" s="20">
        <v>0</v>
      </c>
      <c r="H45" s="20">
        <v>0</v>
      </c>
      <c r="I45" s="59" t="s">
        <v>308</v>
      </c>
      <c r="J45" s="20" t="s">
        <v>307</v>
      </c>
      <c r="K45" s="20">
        <v>4</v>
      </c>
      <c r="L45" s="20">
        <v>180</v>
      </c>
      <c r="M45" s="206">
        <v>0</v>
      </c>
      <c r="N45" s="29"/>
      <c r="O45" s="20"/>
      <c r="P45" s="20"/>
      <c r="Q45" s="20"/>
    </row>
    <row r="46" spans="1:39" ht="13" customHeight="1">
      <c r="A46" s="29"/>
      <c r="B46" s="2"/>
      <c r="C46" s="164"/>
      <c r="D46" s="44"/>
      <c r="E46" s="8"/>
      <c r="F46" s="20"/>
      <c r="G46" s="164"/>
      <c r="H46" s="164"/>
      <c r="I46" s="21"/>
      <c r="J46" s="164"/>
      <c r="K46" s="164"/>
      <c r="L46" s="164"/>
      <c r="M46" s="206"/>
      <c r="N46" s="29"/>
    </row>
    <row r="47" spans="1:39" ht="13" customHeight="1">
      <c r="A47" s="3"/>
      <c r="B47" s="176"/>
      <c r="C47" s="26"/>
      <c r="D47" s="178"/>
      <c r="E47" s="88"/>
      <c r="F47" s="88"/>
      <c r="G47" s="88"/>
      <c r="H47" s="26"/>
      <c r="I47" s="88"/>
      <c r="J47" s="88"/>
      <c r="K47" s="164"/>
      <c r="M47" s="206"/>
    </row>
    <row r="48" spans="1:39" ht="13" customHeight="1">
      <c r="A48" s="2"/>
      <c r="B48" s="3" t="s">
        <v>633</v>
      </c>
      <c r="C48" s="176" t="s">
        <v>634</v>
      </c>
      <c r="D48" s="26">
        <v>5888.5839999999998</v>
      </c>
      <c r="E48" s="178"/>
      <c r="F48" s="88" t="s">
        <v>635</v>
      </c>
      <c r="G48" s="88" t="s">
        <v>636</v>
      </c>
      <c r="H48" s="88" t="s">
        <v>637</v>
      </c>
      <c r="I48" s="26" t="s">
        <v>639</v>
      </c>
      <c r="J48" s="88" t="s">
        <v>640</v>
      </c>
      <c r="K48" s="88" t="s">
        <v>641</v>
      </c>
      <c r="L48" s="164"/>
      <c r="M48" s="206"/>
    </row>
    <row r="49" spans="1:13" ht="13" customHeight="1">
      <c r="A49" s="2"/>
      <c r="B49" s="2"/>
      <c r="C49" s="176" t="s">
        <v>638</v>
      </c>
      <c r="D49" s="26">
        <v>5889.9508999999998</v>
      </c>
      <c r="E49" s="178"/>
      <c r="F49" s="88" t="s">
        <v>277</v>
      </c>
      <c r="G49" s="88" t="s">
        <v>279</v>
      </c>
      <c r="H49" s="88" t="s">
        <v>280</v>
      </c>
      <c r="I49" s="26" t="s">
        <v>646</v>
      </c>
      <c r="J49" s="88" t="s">
        <v>647</v>
      </c>
      <c r="K49" s="88" t="s">
        <v>454</v>
      </c>
      <c r="L49" s="164"/>
      <c r="M49" s="206"/>
    </row>
    <row r="50" spans="1:13" ht="13" customHeight="1">
      <c r="A50" s="2"/>
      <c r="B50" s="2"/>
      <c r="C50" s="176" t="s">
        <v>321</v>
      </c>
      <c r="D50" s="26">
        <v>5891.451</v>
      </c>
      <c r="E50" s="178"/>
      <c r="F50" s="88" t="s">
        <v>472</v>
      </c>
      <c r="G50" s="88" t="s">
        <v>474</v>
      </c>
      <c r="H50" s="88" t="s">
        <v>473</v>
      </c>
      <c r="I50" s="26" t="s">
        <v>275</v>
      </c>
      <c r="J50" s="88" t="s">
        <v>455</v>
      </c>
      <c r="K50" s="88" t="s">
        <v>456</v>
      </c>
      <c r="L50" s="164"/>
      <c r="M50" s="115"/>
    </row>
    <row r="51" spans="1:13" ht="13" customHeight="1">
      <c r="A51" s="2"/>
      <c r="B51" s="2"/>
      <c r="C51" s="176" t="s">
        <v>322</v>
      </c>
      <c r="D51" s="179">
        <v>7647.38</v>
      </c>
      <c r="E51" s="178"/>
      <c r="F51" s="88" t="s">
        <v>643</v>
      </c>
      <c r="G51" s="88" t="s">
        <v>644</v>
      </c>
      <c r="H51" s="88" t="s">
        <v>645</v>
      </c>
      <c r="I51" s="26" t="s">
        <v>324</v>
      </c>
      <c r="J51" s="88" t="s">
        <v>452</v>
      </c>
      <c r="K51" s="88" t="s">
        <v>453</v>
      </c>
      <c r="L51" s="164"/>
      <c r="M51" s="115"/>
    </row>
    <row r="52" spans="1:13" ht="13" customHeight="1">
      <c r="A52" s="2"/>
      <c r="B52" s="2"/>
      <c r="C52" s="176" t="s">
        <v>323</v>
      </c>
      <c r="D52" s="26">
        <v>7698.9647000000004</v>
      </c>
      <c r="E52" s="178"/>
      <c r="F52" s="88" t="s">
        <v>278</v>
      </c>
      <c r="G52" s="88" t="s">
        <v>281</v>
      </c>
      <c r="H52" s="88" t="s">
        <v>282</v>
      </c>
      <c r="I52" s="26" t="s">
        <v>284</v>
      </c>
      <c r="J52" s="88" t="s">
        <v>285</v>
      </c>
      <c r="K52" s="88" t="s">
        <v>286</v>
      </c>
      <c r="L52" s="164"/>
      <c r="M52" s="115"/>
    </row>
    <row r="53" spans="1:13" ht="13" customHeight="1">
      <c r="A53" s="2"/>
      <c r="B53" s="2"/>
      <c r="C53" s="176"/>
      <c r="D53" s="26"/>
      <c r="E53" s="178"/>
      <c r="F53" s="88"/>
      <c r="G53" s="164"/>
      <c r="H53" s="164"/>
      <c r="J53" s="20"/>
      <c r="K53" s="20"/>
      <c r="L53" s="164"/>
    </row>
    <row r="54" spans="1:13" ht="13" customHeight="1">
      <c r="A54" s="2"/>
      <c r="B54" s="2"/>
      <c r="C54" s="176" t="s">
        <v>574</v>
      </c>
      <c r="D54" s="169" t="s">
        <v>649</v>
      </c>
      <c r="E54" s="169"/>
      <c r="F54" s="88" t="s">
        <v>287</v>
      </c>
      <c r="G54" s="164"/>
      <c r="H54" s="164"/>
      <c r="I54" s="163" t="s">
        <v>818</v>
      </c>
      <c r="J54" s="440" t="s">
        <v>819</v>
      </c>
      <c r="K54" s="440"/>
      <c r="L54" s="177" t="s">
        <v>820</v>
      </c>
    </row>
    <row r="55" spans="1:13" ht="13" customHeight="1">
      <c r="A55" s="2"/>
      <c r="B55" s="2"/>
      <c r="C55" s="176" t="s">
        <v>575</v>
      </c>
      <c r="D55" s="169" t="s">
        <v>650</v>
      </c>
      <c r="E55" s="169"/>
      <c r="F55" s="23"/>
      <c r="G55" s="164"/>
      <c r="H55" s="164"/>
      <c r="J55" s="440" t="s">
        <v>228</v>
      </c>
      <c r="K55" s="440"/>
      <c r="L55" s="177" t="s">
        <v>822</v>
      </c>
    </row>
    <row r="56" spans="1:13" ht="13" customHeight="1">
      <c r="A56" s="2"/>
      <c r="B56" s="2"/>
      <c r="C56" s="176" t="s">
        <v>576</v>
      </c>
      <c r="D56" s="169" t="s">
        <v>816</v>
      </c>
      <c r="E56" s="169"/>
      <c r="F56" s="23"/>
      <c r="G56" s="164"/>
      <c r="H56" s="164"/>
      <c r="J56" s="20"/>
      <c r="K56" s="20"/>
      <c r="L56" s="164"/>
    </row>
    <row r="57" spans="1:13" ht="13" customHeight="1">
      <c r="A57" s="2"/>
      <c r="B57" s="2"/>
      <c r="C57" s="176" t="s">
        <v>577</v>
      </c>
      <c r="D57" s="169" t="s">
        <v>817</v>
      </c>
      <c r="E57" s="169"/>
      <c r="F57" s="23"/>
      <c r="G57" s="164"/>
      <c r="H57" s="20"/>
      <c r="I57" s="20"/>
      <c r="J57" s="20"/>
      <c r="K57" s="20"/>
      <c r="L57" s="164"/>
    </row>
    <row r="58" spans="1:13" ht="13" customHeight="1">
      <c r="A58" s="2"/>
      <c r="B58" s="2"/>
      <c r="C58" s="175"/>
      <c r="D58" s="164"/>
      <c r="E58" s="19"/>
      <c r="F58" s="23"/>
      <c r="G58" s="164"/>
      <c r="H58" s="20"/>
      <c r="I58" s="20"/>
      <c r="J58" s="20"/>
      <c r="K58" s="20"/>
      <c r="L58" s="164"/>
    </row>
    <row r="59" spans="1:13" ht="13" customHeight="1">
      <c r="A59" s="2"/>
      <c r="B59" s="2"/>
      <c r="C59" s="32" t="s">
        <v>676</v>
      </c>
      <c r="D59" s="168">
        <v>1</v>
      </c>
      <c r="E59" s="159" t="s">
        <v>677</v>
      </c>
      <c r="F59" s="159"/>
      <c r="G59" s="159"/>
      <c r="H59" s="20"/>
      <c r="I59" s="20"/>
      <c r="J59" s="20"/>
      <c r="K59" s="20"/>
      <c r="L59" s="164"/>
    </row>
    <row r="60" spans="1:13" ht="13" customHeight="1">
      <c r="A60" s="2"/>
      <c r="B60" s="2"/>
      <c r="C60" s="23"/>
      <c r="D60" s="71"/>
      <c r="E60" s="165" t="s">
        <v>466</v>
      </c>
      <c r="F60" s="166"/>
      <c r="G60" s="166"/>
      <c r="H60" s="20"/>
      <c r="I60" s="20"/>
      <c r="J60" s="20"/>
      <c r="K60" s="20"/>
      <c r="L60" s="164"/>
    </row>
    <row r="61" spans="1:13" ht="13" customHeight="1">
      <c r="A61" s="2"/>
      <c r="B61" s="2"/>
      <c r="C61" s="175"/>
      <c r="D61" s="71">
        <v>2</v>
      </c>
      <c r="E61" s="159" t="s">
        <v>724</v>
      </c>
      <c r="F61" s="159"/>
      <c r="G61" s="159"/>
      <c r="H61" s="20"/>
      <c r="I61" s="20"/>
      <c r="J61" s="20"/>
      <c r="K61" s="20"/>
      <c r="L61" s="164"/>
    </row>
    <row r="62" spans="1:13" ht="13" customHeight="1">
      <c r="A62" s="2"/>
      <c r="B62" s="2"/>
      <c r="C62" s="175"/>
      <c r="D62" s="71"/>
      <c r="E62" s="165" t="s">
        <v>725</v>
      </c>
      <c r="F62" s="166"/>
      <c r="G62" s="166"/>
      <c r="H62" s="20"/>
      <c r="I62" s="20"/>
      <c r="J62" s="20"/>
      <c r="K62" s="20"/>
      <c r="L62" s="164"/>
    </row>
    <row r="63" spans="1:13" ht="13" customHeight="1">
      <c r="A63" s="2"/>
      <c r="B63" s="2"/>
      <c r="C63" s="20"/>
      <c r="D63" s="168">
        <v>3</v>
      </c>
      <c r="E63" s="167" t="s">
        <v>535</v>
      </c>
      <c r="F63" s="167"/>
      <c r="G63" s="167"/>
      <c r="H63" s="20"/>
      <c r="I63" s="20"/>
      <c r="J63" s="20"/>
      <c r="K63" s="20"/>
      <c r="L63" s="164"/>
    </row>
    <row r="64" spans="1:13" ht="13" customHeight="1">
      <c r="A64" s="2"/>
      <c r="B64" s="2"/>
      <c r="C64" s="20"/>
      <c r="D64" s="168"/>
      <c r="E64" s="164" t="s">
        <v>536</v>
      </c>
      <c r="F64" s="164"/>
      <c r="G64" s="164"/>
      <c r="H64" s="20"/>
      <c r="I64" s="20"/>
      <c r="J64" s="20"/>
      <c r="K64" s="20"/>
      <c r="L64" s="164"/>
    </row>
    <row r="65" spans="1:13" ht="13" customHeight="1">
      <c r="A65" s="2"/>
      <c r="B65" s="2"/>
      <c r="C65" s="20"/>
      <c r="D65" s="168">
        <v>4</v>
      </c>
      <c r="E65" s="167" t="s">
        <v>537</v>
      </c>
      <c r="F65" s="167"/>
      <c r="G65" s="167"/>
      <c r="H65" s="20"/>
      <c r="I65" s="20"/>
      <c r="J65" s="20"/>
      <c r="K65" s="20"/>
      <c r="L65" s="164"/>
    </row>
    <row r="66" spans="1:13" ht="13" customHeight="1">
      <c r="A66" s="21"/>
      <c r="B66" s="2"/>
      <c r="C66" s="20"/>
      <c r="D66" s="164"/>
      <c r="E66" s="164" t="s">
        <v>538</v>
      </c>
      <c r="F66" s="164"/>
      <c r="G66" s="164"/>
      <c r="H66" s="20"/>
      <c r="I66" s="20"/>
      <c r="J66" s="20"/>
      <c r="K66" s="20"/>
      <c r="L66" s="164"/>
    </row>
    <row r="67" spans="1:13" ht="13" customHeight="1">
      <c r="A67" s="2"/>
      <c r="C67" s="164"/>
      <c r="D67" s="44"/>
      <c r="E67" s="164"/>
      <c r="F67" s="164"/>
      <c r="G67" s="164"/>
      <c r="H67" s="164"/>
      <c r="I67" s="21"/>
      <c r="J67" s="164"/>
      <c r="K67" s="164"/>
      <c r="L67" s="164"/>
      <c r="M67" s="45"/>
    </row>
    <row r="68" spans="1:13">
      <c r="A68" s="2"/>
      <c r="C68" s="164"/>
      <c r="D68" s="44"/>
      <c r="E68" s="164"/>
      <c r="F68" s="164"/>
      <c r="G68" s="164"/>
      <c r="H68" s="164"/>
      <c r="I68" s="21"/>
      <c r="J68" s="164"/>
      <c r="K68" s="164"/>
      <c r="L68" s="164"/>
      <c r="M68" s="45"/>
    </row>
    <row r="69" spans="1:13">
      <c r="A69" s="2"/>
      <c r="C69" s="164"/>
      <c r="D69" s="44"/>
      <c r="E69" s="164"/>
      <c r="F69" s="164"/>
      <c r="G69" s="164"/>
      <c r="H69" s="164"/>
      <c r="I69" s="21"/>
      <c r="J69" s="164"/>
      <c r="K69" s="164"/>
      <c r="L69" s="164"/>
      <c r="M69" s="45"/>
    </row>
    <row r="70" spans="1:13">
      <c r="A70" s="2"/>
      <c r="C70" s="164"/>
      <c r="D70" s="44"/>
      <c r="E70" s="164"/>
      <c r="F70" s="164"/>
      <c r="G70" s="164"/>
      <c r="H70" s="164"/>
      <c r="I70" s="21"/>
      <c r="J70" s="164"/>
      <c r="K70" s="164"/>
      <c r="L70" s="164"/>
      <c r="M70" s="45"/>
    </row>
    <row r="71" spans="1:13">
      <c r="A71" s="2"/>
      <c r="C71" s="164"/>
      <c r="D71" s="44"/>
      <c r="E71" s="164"/>
      <c r="F71" s="164"/>
      <c r="G71" s="164"/>
      <c r="H71" s="164"/>
      <c r="I71" s="21"/>
      <c r="J71" s="164"/>
      <c r="K71" s="164"/>
      <c r="L71" s="164"/>
      <c r="M71" s="45"/>
    </row>
    <row r="72" spans="1:13">
      <c r="A72" s="2"/>
      <c r="C72" s="164"/>
      <c r="D72" s="44"/>
      <c r="E72" s="164"/>
      <c r="F72" s="164"/>
      <c r="G72" s="164"/>
      <c r="H72" s="164"/>
      <c r="I72" s="21"/>
      <c r="J72" s="164"/>
      <c r="K72" s="164"/>
      <c r="L72" s="164"/>
      <c r="M72" s="45"/>
    </row>
    <row r="73" spans="1:13">
      <c r="A73" s="2"/>
      <c r="C73" s="164"/>
      <c r="D73" s="44"/>
      <c r="E73" s="164"/>
      <c r="F73" s="164"/>
      <c r="G73" s="164"/>
      <c r="H73" s="164"/>
      <c r="I73" s="21"/>
      <c r="J73" s="164"/>
      <c r="K73" s="164"/>
      <c r="L73" s="164"/>
      <c r="M73" s="45"/>
    </row>
    <row r="74" spans="1:13">
      <c r="A74" s="2"/>
      <c r="C74" s="164"/>
      <c r="D74" s="44"/>
      <c r="E74" s="164"/>
      <c r="F74" s="164"/>
      <c r="G74" s="164"/>
      <c r="H74" s="164"/>
      <c r="I74" s="21"/>
      <c r="J74" s="164"/>
      <c r="K74" s="164"/>
      <c r="L74" s="164"/>
      <c r="M74" s="45"/>
    </row>
    <row r="75" spans="1:13">
      <c r="A75" s="2"/>
      <c r="C75" s="164"/>
      <c r="D75" s="44"/>
      <c r="E75" s="164"/>
      <c r="F75" s="164"/>
      <c r="G75" s="164"/>
      <c r="H75" s="164"/>
      <c r="I75" s="21"/>
      <c r="J75" s="164"/>
      <c r="K75" s="164"/>
      <c r="L75" s="164"/>
      <c r="M75" s="45"/>
    </row>
    <row r="76" spans="1:13">
      <c r="A76" s="2"/>
      <c r="C76" s="164"/>
      <c r="D76" s="44"/>
      <c r="E76" s="164"/>
      <c r="F76" s="164"/>
      <c r="G76" s="164"/>
      <c r="H76" s="164"/>
      <c r="I76" s="21"/>
      <c r="J76" s="164"/>
      <c r="K76" s="164"/>
      <c r="L76" s="164"/>
      <c r="M76" s="45"/>
    </row>
    <row r="77" spans="1:13">
      <c r="A77" s="2"/>
      <c r="C77" s="164"/>
      <c r="D77" s="44"/>
      <c r="E77" s="164"/>
      <c r="F77" s="164"/>
      <c r="G77" s="164"/>
      <c r="H77" s="164"/>
      <c r="I77" s="21"/>
      <c r="J77" s="164"/>
      <c r="K77" s="164"/>
      <c r="L77" s="164"/>
      <c r="M77" s="45"/>
    </row>
    <row r="78" spans="1:13">
      <c r="A78" s="2"/>
      <c r="C78" s="164"/>
      <c r="D78" s="44"/>
      <c r="E78" s="164"/>
      <c r="F78" s="164"/>
      <c r="G78" s="164"/>
      <c r="H78" s="164"/>
      <c r="I78" s="21"/>
      <c r="J78" s="164"/>
      <c r="K78" s="164"/>
      <c r="L78" s="164"/>
      <c r="M78" s="45"/>
    </row>
    <row r="79" spans="1:13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13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>
      <c r="A81" s="2"/>
      <c r="C81" s="164"/>
      <c r="D81" s="44"/>
      <c r="E81" s="164"/>
      <c r="F81" s="164"/>
      <c r="G81" s="164"/>
      <c r="H81" s="164"/>
      <c r="I81" s="21"/>
      <c r="J81" s="164"/>
      <c r="K81" s="164"/>
      <c r="L81" s="164"/>
      <c r="M81" s="45"/>
    </row>
    <row r="82" spans="1:13">
      <c r="A82" s="2"/>
      <c r="C82" s="164"/>
      <c r="D82" s="44"/>
      <c r="E82" s="164"/>
      <c r="F82" s="164"/>
      <c r="G82" s="164"/>
      <c r="H82" s="164"/>
      <c r="I82" s="21"/>
      <c r="J82" s="164"/>
      <c r="K82" s="164"/>
      <c r="L82" s="164"/>
      <c r="M82" s="45"/>
    </row>
    <row r="83" spans="1:13">
      <c r="A83" s="2"/>
      <c r="C83" s="164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>
      <c r="A84" s="2"/>
      <c r="C84" s="164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>
      <c r="A85" s="2"/>
      <c r="C85" s="164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>
      <c r="A99" s="2"/>
      <c r="F99" s="164"/>
    </row>
    <row r="100" spans="1:13">
      <c r="A100" s="2"/>
    </row>
    <row r="101" spans="1:13">
      <c r="A101" s="2"/>
    </row>
    <row r="102" spans="1:13">
      <c r="A102" s="2"/>
    </row>
    <row r="103" spans="1:13">
      <c r="A103" s="2"/>
    </row>
    <row r="104" spans="1:13">
      <c r="A104" s="2"/>
    </row>
    <row r="105" spans="1:13">
      <c r="A105" s="2"/>
    </row>
    <row r="106" spans="1:13">
      <c r="A106" s="2"/>
    </row>
  </sheetData>
  <mergeCells count="22">
    <mergeCell ref="AE12:AF12"/>
    <mergeCell ref="J54:K54"/>
    <mergeCell ref="J55:K55"/>
    <mergeCell ref="G12:H12"/>
    <mergeCell ref="O12:P12"/>
    <mergeCell ref="Q12:R12"/>
    <mergeCell ref="AC12:AD12"/>
    <mergeCell ref="F6:I6"/>
    <mergeCell ref="F9:I9"/>
    <mergeCell ref="F7:I7"/>
    <mergeCell ref="F8:I8"/>
    <mergeCell ref="A1:H1"/>
    <mergeCell ref="A3:E3"/>
    <mergeCell ref="F3:I3"/>
    <mergeCell ref="F4:I4"/>
    <mergeCell ref="A5:E5"/>
    <mergeCell ref="F5:I5"/>
    <mergeCell ref="K3:N3"/>
    <mergeCell ref="K6:P6"/>
    <mergeCell ref="K7:P7"/>
    <mergeCell ref="K8:P8"/>
    <mergeCell ref="K9:P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21"/>
  <sheetViews>
    <sheetView topLeftCell="A16" workbookViewId="0">
      <selection activeCell="I33" sqref="I33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J3" s="20"/>
      <c r="K3" s="446" t="s">
        <v>445</v>
      </c>
      <c r="L3" s="446"/>
      <c r="M3" s="446"/>
      <c r="N3" s="446"/>
      <c r="O3" s="20"/>
      <c r="P3" s="20"/>
      <c r="R3" s="192"/>
    </row>
    <row r="4" spans="1:39" ht="13" customHeight="1">
      <c r="A4" s="3" t="s">
        <v>201</v>
      </c>
      <c r="B4" s="3"/>
      <c r="C4" s="170"/>
      <c r="D4" s="49"/>
      <c r="E4" s="170"/>
      <c r="F4" s="428" t="s">
        <v>200</v>
      </c>
      <c r="G4" s="428"/>
      <c r="H4" s="428"/>
      <c r="I4" s="428"/>
      <c r="J4" s="20"/>
      <c r="K4" s="195" t="s">
        <v>442</v>
      </c>
      <c r="L4" s="194"/>
      <c r="M4" s="193"/>
      <c r="N4" s="193"/>
      <c r="O4" s="20"/>
      <c r="P4" s="20"/>
      <c r="R4" s="192"/>
    </row>
    <row r="5" spans="1:39" ht="13" customHeight="1">
      <c r="A5" s="430"/>
      <c r="B5" s="430"/>
      <c r="C5" s="430"/>
      <c r="D5" s="430"/>
      <c r="E5" s="430"/>
      <c r="F5" s="428" t="s">
        <v>199</v>
      </c>
      <c r="G5" s="428"/>
      <c r="H5" s="428"/>
      <c r="I5" s="428"/>
      <c r="J5" s="20"/>
      <c r="K5" s="195" t="s">
        <v>440</v>
      </c>
      <c r="L5" s="194"/>
      <c r="M5" s="193"/>
      <c r="N5" s="193"/>
      <c r="O5" s="20"/>
      <c r="P5" s="20"/>
      <c r="R5" s="192"/>
    </row>
    <row r="6" spans="1:39" ht="13" customHeight="1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1" t="s">
        <v>361</v>
      </c>
      <c r="G6" s="431"/>
      <c r="H6" s="431"/>
      <c r="I6" s="431"/>
      <c r="J6" s="20"/>
      <c r="K6" s="447"/>
      <c r="L6" s="447"/>
      <c r="M6" s="447"/>
      <c r="N6" s="447"/>
      <c r="O6" s="447"/>
      <c r="P6" s="447"/>
      <c r="Q6" s="192"/>
      <c r="R6" s="192"/>
    </row>
    <row r="7" spans="1:39" ht="13" customHeight="1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1" t="s">
        <v>360</v>
      </c>
      <c r="G7" s="431"/>
      <c r="H7" s="431"/>
      <c r="I7" s="431"/>
      <c r="J7" s="20"/>
      <c r="K7" s="447"/>
      <c r="L7" s="447"/>
      <c r="M7" s="447"/>
      <c r="N7" s="447"/>
      <c r="O7" s="447"/>
      <c r="P7" s="447"/>
      <c r="Q7" s="192"/>
      <c r="R7" s="192"/>
    </row>
    <row r="8" spans="1:39" ht="13" customHeight="1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28" t="s">
        <v>303</v>
      </c>
      <c r="G8" s="428"/>
      <c r="H8" s="428"/>
      <c r="I8" s="428"/>
      <c r="J8" s="170"/>
      <c r="K8" s="447"/>
      <c r="L8" s="447"/>
      <c r="M8" s="447"/>
      <c r="N8" s="447"/>
      <c r="O8" s="447"/>
      <c r="P8" s="447"/>
      <c r="Q8" s="191"/>
      <c r="R8" s="191"/>
    </row>
    <row r="9" spans="1:39" ht="13" customHeight="1">
      <c r="A9" s="32"/>
      <c r="B9" s="32"/>
      <c r="C9" s="170"/>
      <c r="D9" s="177"/>
      <c r="E9" s="23"/>
      <c r="F9" s="428" t="s">
        <v>359</v>
      </c>
      <c r="G9" s="428"/>
      <c r="H9" s="428"/>
      <c r="I9" s="428"/>
      <c r="J9" s="170"/>
      <c r="K9" s="447"/>
      <c r="L9" s="447"/>
      <c r="M9" s="447"/>
      <c r="N9" s="447"/>
      <c r="O9" s="447"/>
      <c r="P9" s="447"/>
      <c r="Q9" s="191"/>
      <c r="R9" s="191"/>
    </row>
    <row r="10" spans="1:39" ht="13" customHeight="1">
      <c r="A10" s="71"/>
      <c r="B10" s="71"/>
      <c r="C10" s="168"/>
      <c r="D10" s="49"/>
      <c r="E10" s="8"/>
      <c r="F10" s="216" t="s">
        <v>750</v>
      </c>
      <c r="G10" s="216"/>
      <c r="H10" s="216"/>
      <c r="I10" s="216"/>
      <c r="J10" s="7"/>
      <c r="K10" s="7"/>
      <c r="L10" s="7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ht="13" customHeight="1">
      <c r="A14" t="s">
        <v>856</v>
      </c>
      <c r="B14" s="36" t="s">
        <v>460</v>
      </c>
      <c r="C14" s="37">
        <v>0.1076388888888889</v>
      </c>
      <c r="D14" s="37"/>
      <c r="E14" s="38">
        <v>10</v>
      </c>
      <c r="F14" s="20" t="s">
        <v>232</v>
      </c>
      <c r="G14" s="38">
        <v>1190</v>
      </c>
      <c r="H14" s="38">
        <v>1105</v>
      </c>
      <c r="I14" s="41" t="s">
        <v>234</v>
      </c>
      <c r="J14" s="38" t="s">
        <v>230</v>
      </c>
      <c r="K14" s="70">
        <v>4</v>
      </c>
      <c r="L14" s="38">
        <v>180</v>
      </c>
      <c r="M14" s="8">
        <v>5889.9508999999998</v>
      </c>
      <c r="N14" s="214"/>
      <c r="O14" s="161"/>
      <c r="P14" s="172"/>
      <c r="Q14" s="172"/>
      <c r="R14" s="172"/>
    </row>
    <row r="15" spans="1:39" ht="13" customHeight="1">
      <c r="A15" t="s">
        <v>141</v>
      </c>
      <c r="B15" s="36" t="s">
        <v>857</v>
      </c>
      <c r="C15" s="37">
        <v>0.13263888888888889</v>
      </c>
      <c r="D15" s="37"/>
      <c r="E15" s="38">
        <v>30</v>
      </c>
      <c r="F15" s="20" t="s">
        <v>232</v>
      </c>
      <c r="G15" s="38">
        <v>1190</v>
      </c>
      <c r="H15" s="38">
        <v>1000</v>
      </c>
      <c r="I15" s="41" t="s">
        <v>231</v>
      </c>
      <c r="J15" s="38" t="s">
        <v>230</v>
      </c>
      <c r="K15" s="70">
        <v>4</v>
      </c>
      <c r="L15" s="38">
        <v>180</v>
      </c>
      <c r="M15" s="8">
        <v>5891.451</v>
      </c>
      <c r="N15" s="214"/>
      <c r="O15" s="161"/>
      <c r="P15" s="172"/>
      <c r="Q15" s="172"/>
      <c r="R15" s="172"/>
    </row>
    <row r="16" spans="1:39" ht="13" customHeight="1">
      <c r="A16" s="60" t="s">
        <v>141</v>
      </c>
      <c r="B16" s="36" t="s">
        <v>462</v>
      </c>
      <c r="C16" s="37">
        <v>0.1361111111111111</v>
      </c>
      <c r="D16" s="37"/>
      <c r="E16" s="38">
        <v>30</v>
      </c>
      <c r="F16" s="20" t="s">
        <v>232</v>
      </c>
      <c r="G16" s="38">
        <v>1070</v>
      </c>
      <c r="H16" s="38">
        <v>880</v>
      </c>
      <c r="I16" s="41" t="s">
        <v>446</v>
      </c>
      <c r="J16" s="38" t="s">
        <v>230</v>
      </c>
      <c r="K16" s="70">
        <v>4</v>
      </c>
      <c r="L16" s="38">
        <v>180</v>
      </c>
      <c r="M16" s="8">
        <v>5891.451</v>
      </c>
      <c r="N16" s="214"/>
      <c r="O16" s="161"/>
      <c r="P16" s="172"/>
      <c r="Q16" s="172"/>
      <c r="R16" s="172"/>
    </row>
    <row r="17" spans="1:39" ht="13" customHeight="1">
      <c r="A17" t="s">
        <v>141</v>
      </c>
      <c r="B17" s="36" t="s">
        <v>463</v>
      </c>
      <c r="C17" s="37">
        <v>0.15347222222222223</v>
      </c>
      <c r="D17" s="37"/>
      <c r="E17" s="38">
        <v>30</v>
      </c>
      <c r="F17" s="20" t="s">
        <v>540</v>
      </c>
      <c r="G17" s="38">
        <v>880</v>
      </c>
      <c r="H17" s="38">
        <v>869</v>
      </c>
      <c r="I17" s="41" t="s">
        <v>231</v>
      </c>
      <c r="J17" s="38" t="s">
        <v>230</v>
      </c>
      <c r="K17" s="70">
        <v>4</v>
      </c>
      <c r="L17" s="38">
        <v>180</v>
      </c>
      <c r="M17" s="215">
        <v>7647.38</v>
      </c>
      <c r="N17" s="214"/>
      <c r="O17" s="161"/>
      <c r="P17" s="172"/>
      <c r="Q17" s="172"/>
      <c r="R17" s="172"/>
    </row>
    <row r="18" spans="1:39" ht="13" customHeight="1">
      <c r="A18" s="41" t="s">
        <v>587</v>
      </c>
      <c r="B18" s="36" t="s">
        <v>533</v>
      </c>
      <c r="C18" s="37">
        <v>0.18958333333333333</v>
      </c>
      <c r="D18" s="37"/>
      <c r="E18" s="38">
        <v>10</v>
      </c>
      <c r="F18" s="20" t="s">
        <v>541</v>
      </c>
      <c r="G18" s="38">
        <v>870</v>
      </c>
      <c r="H18" s="38">
        <v>783</v>
      </c>
      <c r="I18" s="41" t="s">
        <v>358</v>
      </c>
      <c r="J18" s="38" t="s">
        <v>230</v>
      </c>
      <c r="K18" s="70">
        <v>4</v>
      </c>
      <c r="L18" s="38">
        <v>180</v>
      </c>
      <c r="M18" s="8">
        <v>7698.9647000000004</v>
      </c>
      <c r="N18" s="214"/>
      <c r="O18" s="161"/>
      <c r="P18" s="172"/>
      <c r="Q18" s="172"/>
      <c r="R18" s="172"/>
    </row>
    <row r="19" spans="1:39" ht="13" customHeight="1">
      <c r="A19" s="57" t="s">
        <v>542</v>
      </c>
      <c r="B19" s="36" t="s">
        <v>860</v>
      </c>
      <c r="C19" s="37">
        <v>0.21597222222222223</v>
      </c>
      <c r="D19" s="85"/>
      <c r="E19" s="38">
        <v>30</v>
      </c>
      <c r="F19" s="20" t="s">
        <v>232</v>
      </c>
      <c r="G19" s="38">
        <v>1190</v>
      </c>
      <c r="H19" s="38">
        <v>1105</v>
      </c>
      <c r="I19" s="57" t="s">
        <v>464</v>
      </c>
      <c r="J19" s="70" t="s">
        <v>87</v>
      </c>
      <c r="K19" s="70">
        <v>4</v>
      </c>
      <c r="L19" s="38">
        <v>180</v>
      </c>
      <c r="M19" s="8">
        <v>5889.9508999999998</v>
      </c>
      <c r="N19" s="62"/>
      <c r="O19" s="38"/>
      <c r="P19" s="166"/>
      <c r="Q19" s="166"/>
      <c r="R19" s="166"/>
      <c r="S19" s="383">
        <v>99.88364</v>
      </c>
      <c r="T19" s="383">
        <v>18.186450000000001</v>
      </c>
      <c r="U19" s="380">
        <v>82.355900000000005</v>
      </c>
      <c r="V19" s="380">
        <v>23.148499999999999</v>
      </c>
      <c r="W19" s="382">
        <v>1.7684766667</v>
      </c>
      <c r="X19" s="380">
        <v>2.5270000000000001</v>
      </c>
      <c r="Y19" s="380">
        <v>0.4</v>
      </c>
      <c r="Z19" s="380">
        <v>4.28</v>
      </c>
      <c r="AA19" s="380">
        <v>87.897999999999996</v>
      </c>
      <c r="AB19" s="379">
        <v>1782.2950000000001</v>
      </c>
      <c r="AC19" s="380">
        <v>1.12429</v>
      </c>
      <c r="AD19" s="380">
        <v>6.3379099999999999</v>
      </c>
      <c r="AE19" s="380">
        <v>320.71620999999999</v>
      </c>
      <c r="AF19" s="380">
        <v>0.63136999999999999</v>
      </c>
      <c r="AG19" s="378">
        <v>148091283.19999999</v>
      </c>
      <c r="AH19" s="381">
        <v>-0.89872249999999998</v>
      </c>
      <c r="AI19" s="378">
        <v>402139.52484000003</v>
      </c>
      <c r="AJ19" s="381">
        <v>-0.33327400000000001</v>
      </c>
      <c r="AK19" s="380">
        <v>139.179</v>
      </c>
      <c r="AL19" s="378" t="s">
        <v>227</v>
      </c>
      <c r="AM19" s="380">
        <v>40.7194</v>
      </c>
    </row>
    <row r="20" spans="1:39" ht="13" customHeight="1">
      <c r="A20" s="57" t="s">
        <v>542</v>
      </c>
      <c r="B20" s="84" t="s">
        <v>861</v>
      </c>
      <c r="C20" s="85">
        <v>0.21944444444444444</v>
      </c>
      <c r="D20" s="85"/>
      <c r="E20" s="23">
        <v>30</v>
      </c>
      <c r="F20" s="20" t="s">
        <v>541</v>
      </c>
      <c r="G20" s="23">
        <v>870</v>
      </c>
      <c r="H20" s="23">
        <v>783</v>
      </c>
      <c r="I20" s="57" t="s">
        <v>464</v>
      </c>
      <c r="J20" s="70" t="s">
        <v>87</v>
      </c>
      <c r="K20" s="70">
        <v>4</v>
      </c>
      <c r="L20" s="38">
        <v>180</v>
      </c>
      <c r="M20" s="8">
        <v>7698.9647000000004</v>
      </c>
      <c r="N20" s="62"/>
      <c r="O20" s="20"/>
      <c r="P20" s="20"/>
      <c r="Q20" s="20"/>
      <c r="R20" s="20"/>
      <c r="S20" s="383">
        <v>99.921859999999995</v>
      </c>
      <c r="T20" s="383">
        <v>18.186869999999999</v>
      </c>
      <c r="U20" s="380">
        <v>82.940899999999999</v>
      </c>
      <c r="V20" s="380">
        <v>24.171199999999999</v>
      </c>
      <c r="W20" s="382">
        <v>1.8520381624</v>
      </c>
      <c r="X20" s="380">
        <v>2.427</v>
      </c>
      <c r="Y20" s="380">
        <v>0.38400000000000001</v>
      </c>
      <c r="Z20" s="380">
        <v>4.28</v>
      </c>
      <c r="AA20" s="380">
        <v>87.88</v>
      </c>
      <c r="AB20" s="379">
        <v>1782.7370000000001</v>
      </c>
      <c r="AC20" s="380">
        <v>1.11497</v>
      </c>
      <c r="AD20" s="380">
        <v>6.3354499999999998</v>
      </c>
      <c r="AE20" s="380">
        <v>320.67403999999999</v>
      </c>
      <c r="AF20" s="380">
        <v>0.63144</v>
      </c>
      <c r="AG20" s="378">
        <v>148091013.5</v>
      </c>
      <c r="AH20" s="381">
        <v>-0.89916470000000004</v>
      </c>
      <c r="AI20" s="378">
        <v>402039.87667000003</v>
      </c>
      <c r="AJ20" s="381">
        <v>-0.33106390000000002</v>
      </c>
      <c r="AK20" s="380">
        <v>139.14680000000001</v>
      </c>
      <c r="AL20" s="378" t="s">
        <v>227</v>
      </c>
      <c r="AM20" s="380">
        <v>40.751600000000003</v>
      </c>
    </row>
    <row r="21" spans="1:39" ht="13" customHeight="1">
      <c r="A21" s="84" t="s">
        <v>946</v>
      </c>
      <c r="B21" s="84" t="s">
        <v>465</v>
      </c>
      <c r="C21" s="85">
        <v>0.22291666666666665</v>
      </c>
      <c r="D21" s="85"/>
      <c r="E21" s="23">
        <v>300</v>
      </c>
      <c r="F21" s="20" t="s">
        <v>541</v>
      </c>
      <c r="G21" s="23">
        <v>870</v>
      </c>
      <c r="H21" s="23">
        <v>783</v>
      </c>
      <c r="I21" s="21" t="s">
        <v>549</v>
      </c>
      <c r="J21" s="70" t="s">
        <v>87</v>
      </c>
      <c r="K21" s="70">
        <v>4</v>
      </c>
      <c r="L21" s="38">
        <v>180</v>
      </c>
      <c r="M21" s="8">
        <v>7698.9647000000004</v>
      </c>
      <c r="N21" s="62"/>
      <c r="O21" s="20"/>
      <c r="P21" s="20"/>
      <c r="Q21" s="20"/>
      <c r="R21" s="20"/>
      <c r="S21" s="383">
        <v>99.982259999999997</v>
      </c>
      <c r="T21" s="383">
        <v>18.187439999999999</v>
      </c>
      <c r="U21" s="380">
        <v>83.881799999999998</v>
      </c>
      <c r="V21" s="380">
        <v>25.810700000000001</v>
      </c>
      <c r="W21" s="382">
        <v>1.9857365554999999</v>
      </c>
      <c r="X21" s="380">
        <v>2.2850000000000001</v>
      </c>
      <c r="Y21" s="380">
        <v>0.36099999999999999</v>
      </c>
      <c r="Z21" s="380">
        <v>4.28</v>
      </c>
      <c r="AA21" s="380">
        <v>87.850999999999999</v>
      </c>
      <c r="AB21" s="379">
        <v>1783.4369999999999</v>
      </c>
      <c r="AC21" s="380">
        <v>1.09938</v>
      </c>
      <c r="AD21" s="380">
        <v>6.33162</v>
      </c>
      <c r="AE21" s="380">
        <v>320.60656</v>
      </c>
      <c r="AF21" s="380">
        <v>0.63156999999999996</v>
      </c>
      <c r="AG21" s="378">
        <v>148090581.80000001</v>
      </c>
      <c r="AH21" s="381">
        <v>-0.89987150000000005</v>
      </c>
      <c r="AI21" s="378">
        <v>401881.88675000001</v>
      </c>
      <c r="AJ21" s="381">
        <v>-0.32720359999999998</v>
      </c>
      <c r="AK21" s="380">
        <v>139.0959</v>
      </c>
      <c r="AL21" s="378" t="s">
        <v>227</v>
      </c>
      <c r="AM21" s="380">
        <v>40.802300000000002</v>
      </c>
    </row>
    <row r="22" spans="1:39" ht="13" customHeight="1">
      <c r="A22" s="84" t="s">
        <v>946</v>
      </c>
      <c r="B22" s="84" t="s">
        <v>544</v>
      </c>
      <c r="C22" s="85">
        <v>0.23194444444444443</v>
      </c>
      <c r="D22" s="85"/>
      <c r="E22" s="23">
        <v>300</v>
      </c>
      <c r="F22" s="20" t="s">
        <v>541</v>
      </c>
      <c r="G22" s="23">
        <v>870</v>
      </c>
      <c r="H22" s="23">
        <v>783</v>
      </c>
      <c r="I22" s="21" t="s">
        <v>549</v>
      </c>
      <c r="J22" s="70" t="s">
        <v>87</v>
      </c>
      <c r="K22" s="70">
        <v>4</v>
      </c>
      <c r="L22" s="38">
        <v>180</v>
      </c>
      <c r="M22" s="8">
        <v>7698.9647000000004</v>
      </c>
      <c r="N22" s="62"/>
      <c r="O22" s="20"/>
      <c r="P22" s="20"/>
      <c r="Q22" s="20"/>
      <c r="R22" s="20"/>
      <c r="S22" s="383">
        <v>100.07853</v>
      </c>
      <c r="T22" s="383">
        <v>18.188110000000002</v>
      </c>
      <c r="U22" s="380">
        <v>85.427400000000006</v>
      </c>
      <c r="V22" s="380">
        <v>28.482500000000002</v>
      </c>
      <c r="W22" s="382">
        <v>2.2029964442000001</v>
      </c>
      <c r="X22" s="380">
        <v>2.0880000000000001</v>
      </c>
      <c r="Y22" s="380">
        <v>0.33</v>
      </c>
      <c r="Z22" s="380">
        <v>4.28</v>
      </c>
      <c r="AA22" s="380">
        <v>87.805000000000007</v>
      </c>
      <c r="AB22" s="379">
        <v>1784.559</v>
      </c>
      <c r="AC22" s="380">
        <v>1.07223</v>
      </c>
      <c r="AD22" s="380">
        <v>6.3257000000000003</v>
      </c>
      <c r="AE22" s="380">
        <v>320.49691999999999</v>
      </c>
      <c r="AF22" s="380">
        <v>0.63177000000000005</v>
      </c>
      <c r="AG22" s="378">
        <v>148089879.40000001</v>
      </c>
      <c r="AH22" s="381">
        <v>-0.9010186</v>
      </c>
      <c r="AI22" s="378">
        <v>401629.39145</v>
      </c>
      <c r="AJ22" s="381">
        <v>-0.32008959999999997</v>
      </c>
      <c r="AK22" s="380">
        <v>139.01499999999999</v>
      </c>
      <c r="AL22" s="378" t="s">
        <v>227</v>
      </c>
      <c r="AM22" s="380">
        <v>40.883099999999999</v>
      </c>
    </row>
    <row r="23" spans="1:39" ht="13" customHeight="1">
      <c r="A23" s="84" t="s">
        <v>946</v>
      </c>
      <c r="B23" s="84" t="s">
        <v>666</v>
      </c>
      <c r="C23" s="85">
        <v>0.24236111111111111</v>
      </c>
      <c r="D23" s="85"/>
      <c r="E23" s="23">
        <v>300</v>
      </c>
      <c r="F23" s="20" t="s">
        <v>541</v>
      </c>
      <c r="G23" s="23">
        <v>870</v>
      </c>
      <c r="H23" s="23">
        <v>783</v>
      </c>
      <c r="I23" s="21" t="s">
        <v>794</v>
      </c>
      <c r="J23" s="70" t="s">
        <v>87</v>
      </c>
      <c r="K23" s="70">
        <v>4</v>
      </c>
      <c r="L23" s="38">
        <v>180</v>
      </c>
      <c r="M23" s="8">
        <v>7698.9647000000004</v>
      </c>
      <c r="N23" s="62"/>
      <c r="O23" s="20"/>
      <c r="P23" s="20"/>
      <c r="Q23" s="20"/>
      <c r="R23" s="20"/>
      <c r="S23" s="383">
        <v>100.18674</v>
      </c>
      <c r="T23" s="383">
        <v>18.18844</v>
      </c>
      <c r="U23" s="380">
        <v>87.246300000000005</v>
      </c>
      <c r="V23" s="380">
        <v>31.5747</v>
      </c>
      <c r="W23" s="382">
        <v>2.4536809312000001</v>
      </c>
      <c r="X23" s="380">
        <v>1.903</v>
      </c>
      <c r="Y23" s="380">
        <v>0.30099999999999999</v>
      </c>
      <c r="Z23" s="380">
        <v>4.28</v>
      </c>
      <c r="AA23" s="380">
        <v>87.753</v>
      </c>
      <c r="AB23" s="379">
        <v>1785.8209999999999</v>
      </c>
      <c r="AC23" s="380">
        <v>1.0382</v>
      </c>
      <c r="AD23" s="380">
        <v>6.3193999999999999</v>
      </c>
      <c r="AE23" s="380">
        <v>320.37040000000002</v>
      </c>
      <c r="AF23" s="380">
        <v>0.63200999999999996</v>
      </c>
      <c r="AG23" s="378">
        <v>148089067.90000001</v>
      </c>
      <c r="AH23" s="381">
        <v>-0.90234000000000003</v>
      </c>
      <c r="AI23" s="378">
        <v>401345.49403</v>
      </c>
      <c r="AJ23" s="381">
        <v>-0.31061</v>
      </c>
      <c r="AK23" s="380">
        <v>138.92429999999999</v>
      </c>
      <c r="AL23" s="378" t="s">
        <v>227</v>
      </c>
      <c r="AM23" s="380">
        <v>40.973799999999997</v>
      </c>
    </row>
    <row r="24" spans="1:39" ht="13" customHeight="1">
      <c r="A24" s="84" t="s">
        <v>635</v>
      </c>
      <c r="B24" s="84" t="s">
        <v>667</v>
      </c>
      <c r="C24" s="85">
        <v>0.25069444444444444</v>
      </c>
      <c r="D24" s="85"/>
      <c r="E24" s="23">
        <v>300</v>
      </c>
      <c r="F24" s="20" t="s">
        <v>541</v>
      </c>
      <c r="G24" s="23">
        <v>870</v>
      </c>
      <c r="H24" s="23">
        <v>783</v>
      </c>
      <c r="I24" s="21" t="s">
        <v>549</v>
      </c>
      <c r="J24" s="70" t="s">
        <v>87</v>
      </c>
      <c r="K24" s="70">
        <v>4</v>
      </c>
      <c r="L24" s="38">
        <v>180</v>
      </c>
      <c r="M24" s="8">
        <v>7698.9647000000004</v>
      </c>
      <c r="N24" s="62"/>
      <c r="O24" s="20"/>
      <c r="P24" s="20"/>
      <c r="Q24" s="20"/>
      <c r="R24" s="20"/>
      <c r="S24" s="383">
        <v>100.27115999999999</v>
      </c>
      <c r="T24" s="383">
        <v>18.188330000000001</v>
      </c>
      <c r="U24" s="380">
        <v>88.738299999999995</v>
      </c>
      <c r="V24" s="380">
        <v>34.053600000000003</v>
      </c>
      <c r="W24" s="382">
        <v>2.6542285207999998</v>
      </c>
      <c r="X24" s="380">
        <v>1.7809999999999999</v>
      </c>
      <c r="Y24" s="380">
        <v>0.28199999999999997</v>
      </c>
      <c r="Z24" s="380">
        <v>4.28</v>
      </c>
      <c r="AA24" s="380">
        <v>87.712999999999994</v>
      </c>
      <c r="AB24" s="379">
        <v>1786.8030000000001</v>
      </c>
      <c r="AC24" s="380">
        <v>1.0089300000000001</v>
      </c>
      <c r="AD24" s="380">
        <v>6.3147900000000003</v>
      </c>
      <c r="AE24" s="380">
        <v>320.26918999999998</v>
      </c>
      <c r="AF24" s="380">
        <v>0.63219000000000003</v>
      </c>
      <c r="AG24" s="378">
        <v>148088417.80000001</v>
      </c>
      <c r="AH24" s="381">
        <v>-0.90339539999999996</v>
      </c>
      <c r="AI24" s="378">
        <v>401124.89357000001</v>
      </c>
      <c r="AJ24" s="381">
        <v>-0.30206880000000003</v>
      </c>
      <c r="AK24" s="380">
        <v>138.8537</v>
      </c>
      <c r="AL24" s="378" t="s">
        <v>227</v>
      </c>
      <c r="AM24" s="380">
        <v>41.0443</v>
      </c>
    </row>
    <row r="25" spans="1:39" ht="13" customHeight="1">
      <c r="A25" s="84" t="s">
        <v>635</v>
      </c>
      <c r="B25" s="84" t="s">
        <v>669</v>
      </c>
      <c r="C25" s="85">
        <v>0.25555555555555559</v>
      </c>
      <c r="D25" s="85"/>
      <c r="E25" s="23">
        <v>300</v>
      </c>
      <c r="F25" s="20" t="s">
        <v>541</v>
      </c>
      <c r="G25" s="23">
        <v>870</v>
      </c>
      <c r="H25" s="23">
        <v>783</v>
      </c>
      <c r="I25" s="21" t="s">
        <v>794</v>
      </c>
      <c r="J25" s="70" t="s">
        <v>87</v>
      </c>
      <c r="K25" s="70">
        <v>4</v>
      </c>
      <c r="L25" s="38">
        <v>180</v>
      </c>
      <c r="M25" s="8">
        <v>7698.9647000000004</v>
      </c>
      <c r="N25" s="62"/>
      <c r="O25" s="20"/>
      <c r="P25" s="20"/>
      <c r="Q25" s="20"/>
      <c r="R25" s="20"/>
      <c r="S25" s="383">
        <v>100.31953</v>
      </c>
      <c r="T25" s="383">
        <v>18.188099999999999</v>
      </c>
      <c r="U25" s="380">
        <v>89.627499999999998</v>
      </c>
      <c r="V25" s="380">
        <v>35.501100000000001</v>
      </c>
      <c r="W25" s="382">
        <v>2.7712146146999999</v>
      </c>
      <c r="X25" s="380">
        <v>1.718</v>
      </c>
      <c r="Y25" s="380">
        <v>0.27200000000000002</v>
      </c>
      <c r="Z25" s="380">
        <v>4.28</v>
      </c>
      <c r="AA25" s="380">
        <v>87.688999999999993</v>
      </c>
      <c r="AB25" s="379">
        <v>1787.3630000000001</v>
      </c>
      <c r="AC25" s="380">
        <v>0.99104000000000003</v>
      </c>
      <c r="AD25" s="380">
        <v>6.3122999999999996</v>
      </c>
      <c r="AE25" s="380">
        <v>320.21015</v>
      </c>
      <c r="AF25" s="380">
        <v>0.63229999999999997</v>
      </c>
      <c r="AG25" s="378">
        <v>148088038.30000001</v>
      </c>
      <c r="AH25" s="381">
        <v>-0.90401039999999999</v>
      </c>
      <c r="AI25" s="378">
        <v>400999.15000999998</v>
      </c>
      <c r="AJ25" s="381">
        <v>-0.29670229999999997</v>
      </c>
      <c r="AK25" s="380">
        <v>138.8133</v>
      </c>
      <c r="AL25" s="378" t="s">
        <v>227</v>
      </c>
      <c r="AM25" s="380">
        <v>41.084699999999998</v>
      </c>
    </row>
    <row r="26" spans="1:39" ht="13" customHeight="1">
      <c r="A26" s="84" t="s">
        <v>635</v>
      </c>
      <c r="B26" s="84" t="s">
        <v>670</v>
      </c>
      <c r="C26" s="85">
        <v>0.26180555555555557</v>
      </c>
      <c r="D26" s="85"/>
      <c r="E26" s="23">
        <v>300</v>
      </c>
      <c r="F26" s="20" t="s">
        <v>232</v>
      </c>
      <c r="G26" s="38">
        <v>1190</v>
      </c>
      <c r="H26" s="38">
        <v>1105</v>
      </c>
      <c r="I26" s="21" t="s">
        <v>549</v>
      </c>
      <c r="J26" s="70" t="s">
        <v>87</v>
      </c>
      <c r="K26" s="70">
        <v>4</v>
      </c>
      <c r="L26" s="38">
        <v>180</v>
      </c>
      <c r="M26" s="8">
        <v>5889.9508999999998</v>
      </c>
      <c r="N26" s="59"/>
      <c r="O26" s="20"/>
      <c r="P26" s="20"/>
      <c r="Q26" s="20"/>
      <c r="R26" s="20"/>
      <c r="S26" s="383">
        <v>100.38081</v>
      </c>
      <c r="T26" s="383">
        <v>18.187619999999999</v>
      </c>
      <c r="U26" s="380">
        <v>90.795100000000005</v>
      </c>
      <c r="V26" s="380">
        <v>37.363</v>
      </c>
      <c r="W26" s="382">
        <v>2.9216253069000002</v>
      </c>
      <c r="X26" s="380">
        <v>1.6439999999999999</v>
      </c>
      <c r="Y26" s="380">
        <v>0.26</v>
      </c>
      <c r="Z26" s="380">
        <v>4.29</v>
      </c>
      <c r="AA26" s="380">
        <v>87.66</v>
      </c>
      <c r="AB26" s="379">
        <v>1788.069</v>
      </c>
      <c r="AC26" s="380">
        <v>0.96716999999999997</v>
      </c>
      <c r="AD26" s="380">
        <v>6.30931</v>
      </c>
      <c r="AE26" s="380">
        <v>320.13423999999998</v>
      </c>
      <c r="AF26" s="380">
        <v>0.63244</v>
      </c>
      <c r="AG26" s="378">
        <v>148087549.90000001</v>
      </c>
      <c r="AH26" s="381">
        <v>-0.90480020000000005</v>
      </c>
      <c r="AI26" s="378">
        <v>400840.89350000001</v>
      </c>
      <c r="AJ26" s="381">
        <v>-0.28939540000000002</v>
      </c>
      <c r="AK26" s="380">
        <v>138.7621</v>
      </c>
      <c r="AL26" s="378" t="s">
        <v>227</v>
      </c>
      <c r="AM26" s="380">
        <v>41.1357</v>
      </c>
    </row>
    <row r="27" spans="1:39" ht="13" customHeight="1">
      <c r="A27" s="84" t="s">
        <v>635</v>
      </c>
      <c r="B27" s="84" t="s">
        <v>484</v>
      </c>
      <c r="C27" s="85">
        <v>0.26666666666666666</v>
      </c>
      <c r="D27" s="85"/>
      <c r="E27" s="23">
        <v>300</v>
      </c>
      <c r="F27" s="20" t="s">
        <v>232</v>
      </c>
      <c r="G27" s="38">
        <v>1190</v>
      </c>
      <c r="H27" s="38">
        <v>1105</v>
      </c>
      <c r="I27" s="21" t="s">
        <v>794</v>
      </c>
      <c r="J27" s="70" t="s">
        <v>87</v>
      </c>
      <c r="K27" s="70">
        <v>4</v>
      </c>
      <c r="L27" s="38">
        <v>180</v>
      </c>
      <c r="M27" s="8">
        <v>5889.9508999999998</v>
      </c>
      <c r="N27" s="59"/>
      <c r="O27" s="20"/>
      <c r="P27" s="20"/>
      <c r="Q27" s="20"/>
      <c r="R27" s="20"/>
      <c r="S27" s="383">
        <v>100.42778</v>
      </c>
      <c r="T27" s="383">
        <v>18.187080000000002</v>
      </c>
      <c r="U27" s="380">
        <v>91.724699999999999</v>
      </c>
      <c r="V27" s="380">
        <v>38.811399999999999</v>
      </c>
      <c r="W27" s="382">
        <v>3.0386114007999998</v>
      </c>
      <c r="X27" s="380">
        <v>1.5920000000000001</v>
      </c>
      <c r="Y27" s="380">
        <v>0.252</v>
      </c>
      <c r="Z27" s="380">
        <v>4.29</v>
      </c>
      <c r="AA27" s="380">
        <v>87.638000000000005</v>
      </c>
      <c r="AB27" s="379">
        <v>1788.606</v>
      </c>
      <c r="AC27" s="380">
        <v>0.94794999999999996</v>
      </c>
      <c r="AD27" s="380">
        <v>6.3071599999999997</v>
      </c>
      <c r="AE27" s="380">
        <v>320.0752</v>
      </c>
      <c r="AF27" s="380">
        <v>0.63254999999999995</v>
      </c>
      <c r="AG27" s="378">
        <v>148087169.80000001</v>
      </c>
      <c r="AH27" s="381">
        <v>-0.90541400000000005</v>
      </c>
      <c r="AI27" s="378">
        <v>400720.60453000001</v>
      </c>
      <c r="AJ27" s="381">
        <v>-0.28340159999999998</v>
      </c>
      <c r="AK27" s="380">
        <v>138.72300000000001</v>
      </c>
      <c r="AL27" s="378" t="s">
        <v>227</v>
      </c>
      <c r="AM27" s="380">
        <v>41.174799999999998</v>
      </c>
    </row>
    <row r="28" spans="1:39" ht="13" customHeight="1">
      <c r="A28" s="29" t="s">
        <v>946</v>
      </c>
      <c r="B28" s="29" t="s">
        <v>485</v>
      </c>
      <c r="C28" s="19">
        <v>0.27152777777777776</v>
      </c>
      <c r="D28" s="19"/>
      <c r="E28" s="23">
        <v>300</v>
      </c>
      <c r="F28" s="20" t="s">
        <v>232</v>
      </c>
      <c r="G28" s="38">
        <v>1190</v>
      </c>
      <c r="H28" s="38">
        <v>1105</v>
      </c>
      <c r="I28" s="21" t="s">
        <v>549</v>
      </c>
      <c r="J28" s="70" t="s">
        <v>87</v>
      </c>
      <c r="K28" s="70">
        <v>4</v>
      </c>
      <c r="L28" s="38">
        <v>180</v>
      </c>
      <c r="M28" s="8">
        <v>5889.9508999999998</v>
      </c>
      <c r="N28" s="29"/>
      <c r="O28" s="20"/>
      <c r="P28" s="20"/>
      <c r="Q28" s="20"/>
      <c r="R28" s="20"/>
      <c r="S28" s="383">
        <v>100.47414000000001</v>
      </c>
      <c r="T28" s="383">
        <v>18.186399999999999</v>
      </c>
      <c r="U28" s="380">
        <v>92.675899999999999</v>
      </c>
      <c r="V28" s="380">
        <v>40.259399999999999</v>
      </c>
      <c r="W28" s="382">
        <v>3.1555974946999998</v>
      </c>
      <c r="X28" s="380">
        <v>1.544</v>
      </c>
      <c r="Y28" s="380">
        <v>0.24399999999999999</v>
      </c>
      <c r="Z28" s="380">
        <v>4.29</v>
      </c>
      <c r="AA28" s="380">
        <v>87.616</v>
      </c>
      <c r="AB28" s="379">
        <v>1789.1310000000001</v>
      </c>
      <c r="AC28" s="380">
        <v>0.92817000000000005</v>
      </c>
      <c r="AD28" s="380">
        <v>6.30518</v>
      </c>
      <c r="AE28" s="380">
        <v>320.01616000000001</v>
      </c>
      <c r="AF28" s="380">
        <v>0.63266</v>
      </c>
      <c r="AG28" s="378">
        <v>148086789.40000001</v>
      </c>
      <c r="AH28" s="381">
        <v>-0.90602720000000003</v>
      </c>
      <c r="AI28" s="378">
        <v>400602.88884999999</v>
      </c>
      <c r="AJ28" s="381">
        <v>-0.27714169999999999</v>
      </c>
      <c r="AK28" s="380">
        <v>138.68440000000001</v>
      </c>
      <c r="AL28" s="378" t="s">
        <v>227</v>
      </c>
      <c r="AM28" s="380">
        <v>41.2134</v>
      </c>
    </row>
    <row r="29" spans="1:39" ht="13" customHeight="1">
      <c r="A29" s="29" t="s">
        <v>946</v>
      </c>
      <c r="B29" s="29" t="s">
        <v>682</v>
      </c>
      <c r="C29" s="19">
        <v>0.27777777777777779</v>
      </c>
      <c r="D29" s="19"/>
      <c r="E29" s="23">
        <v>300</v>
      </c>
      <c r="F29" s="20" t="s">
        <v>232</v>
      </c>
      <c r="G29" s="38">
        <v>1190</v>
      </c>
      <c r="H29" s="38">
        <v>1105</v>
      </c>
      <c r="I29" s="21" t="s">
        <v>794</v>
      </c>
      <c r="J29" s="70" t="s">
        <v>87</v>
      </c>
      <c r="K29" s="70">
        <v>4</v>
      </c>
      <c r="L29" s="38">
        <v>180</v>
      </c>
      <c r="M29" s="8">
        <v>5889.9508999999998</v>
      </c>
      <c r="N29" s="29"/>
      <c r="O29" s="20"/>
      <c r="P29" s="20"/>
      <c r="Q29" s="20"/>
      <c r="R29" s="20"/>
      <c r="S29" s="383">
        <v>100.53288999999999</v>
      </c>
      <c r="T29" s="383">
        <v>18.185310000000001</v>
      </c>
      <c r="U29" s="380">
        <v>93.9345</v>
      </c>
      <c r="V29" s="380">
        <v>42.120100000000001</v>
      </c>
      <c r="W29" s="382">
        <v>3.3060081869000002</v>
      </c>
      <c r="X29" s="380">
        <v>1.488</v>
      </c>
      <c r="Y29" s="380">
        <v>0.23499999999999999</v>
      </c>
      <c r="Z29" s="380">
        <v>4.29</v>
      </c>
      <c r="AA29" s="380">
        <v>87.587999999999994</v>
      </c>
      <c r="AB29" s="379">
        <v>1789.79</v>
      </c>
      <c r="AC29" s="380">
        <v>0.90192000000000005</v>
      </c>
      <c r="AD29" s="380">
        <v>6.3028700000000004</v>
      </c>
      <c r="AE29" s="380">
        <v>319.94024999999999</v>
      </c>
      <c r="AF29" s="380">
        <v>0.63280000000000003</v>
      </c>
      <c r="AG29" s="378">
        <v>148086299.90000001</v>
      </c>
      <c r="AH29" s="381">
        <v>-0.90681489999999998</v>
      </c>
      <c r="AI29" s="378">
        <v>400455.49913000001</v>
      </c>
      <c r="AJ29" s="381">
        <v>-0.26871080000000003</v>
      </c>
      <c r="AK29" s="380">
        <v>138.63560000000001</v>
      </c>
      <c r="AL29" s="378" t="s">
        <v>227</v>
      </c>
      <c r="AM29" s="380">
        <v>41.262099999999997</v>
      </c>
    </row>
    <row r="30" spans="1:39" ht="13" customHeight="1">
      <c r="A30" s="29" t="s">
        <v>946</v>
      </c>
      <c r="B30" s="29" t="s">
        <v>683</v>
      </c>
      <c r="C30" s="19">
        <v>0.28472222222222221</v>
      </c>
      <c r="D30" s="19"/>
      <c r="E30" s="23">
        <v>300</v>
      </c>
      <c r="F30" s="20" t="s">
        <v>232</v>
      </c>
      <c r="G30" s="38">
        <v>1190</v>
      </c>
      <c r="H30" s="38">
        <v>1105</v>
      </c>
      <c r="I30" s="281" t="s">
        <v>930</v>
      </c>
      <c r="J30" s="70" t="s">
        <v>87</v>
      </c>
      <c r="K30" s="70">
        <v>4</v>
      </c>
      <c r="L30" s="38">
        <v>180</v>
      </c>
      <c r="M30" s="8">
        <v>5889.9508999999998</v>
      </c>
      <c r="N30" s="29"/>
      <c r="O30" s="20"/>
      <c r="P30" s="20"/>
      <c r="Q30" s="20"/>
      <c r="R30" s="20"/>
      <c r="S30" s="383">
        <v>100.59707</v>
      </c>
      <c r="T30" s="383">
        <v>18.183800000000002</v>
      </c>
      <c r="U30" s="380">
        <v>95.3874</v>
      </c>
      <c r="V30" s="380">
        <v>44.185000000000002</v>
      </c>
      <c r="W30" s="382">
        <v>3.4731311781</v>
      </c>
      <c r="X30" s="380">
        <v>1.4330000000000001</v>
      </c>
      <c r="Y30" s="380">
        <v>0.22700000000000001</v>
      </c>
      <c r="Z30" s="380">
        <v>4.29</v>
      </c>
      <c r="AA30" s="380">
        <v>87.557000000000002</v>
      </c>
      <c r="AB30" s="379">
        <v>1790.498</v>
      </c>
      <c r="AC30" s="380">
        <v>0.87172000000000005</v>
      </c>
      <c r="AD30" s="380">
        <v>6.3006500000000001</v>
      </c>
      <c r="AE30" s="380">
        <v>319.85590000000002</v>
      </c>
      <c r="AF30" s="380">
        <v>0.63295999999999997</v>
      </c>
      <c r="AG30" s="378">
        <v>148085755.5</v>
      </c>
      <c r="AH30" s="381">
        <v>-0.90768899999999997</v>
      </c>
      <c r="AI30" s="378">
        <v>400297.21513000003</v>
      </c>
      <c r="AJ30" s="381">
        <v>-0.25885209999999997</v>
      </c>
      <c r="AK30" s="380">
        <v>138.5823</v>
      </c>
      <c r="AL30" s="378" t="s">
        <v>227</v>
      </c>
      <c r="AM30" s="380">
        <v>41.315399999999997</v>
      </c>
    </row>
    <row r="31" spans="1:39" ht="13" customHeight="1">
      <c r="A31" s="29" t="s">
        <v>946</v>
      </c>
      <c r="B31" s="29" t="s">
        <v>684</v>
      </c>
      <c r="C31" s="19">
        <v>0.29097222222222224</v>
      </c>
      <c r="D31" s="19"/>
      <c r="E31" s="23">
        <v>300</v>
      </c>
      <c r="F31" s="20" t="s">
        <v>232</v>
      </c>
      <c r="G31" s="38">
        <v>1190</v>
      </c>
      <c r="H31" s="38">
        <v>1105</v>
      </c>
      <c r="I31" s="281" t="s">
        <v>931</v>
      </c>
      <c r="J31" s="70" t="s">
        <v>87</v>
      </c>
      <c r="K31" s="70">
        <v>4</v>
      </c>
      <c r="L31" s="38">
        <v>180</v>
      </c>
      <c r="M31" s="8">
        <v>5889.9508999999998</v>
      </c>
      <c r="N31" s="29"/>
      <c r="O31" s="20"/>
      <c r="P31" s="20"/>
      <c r="Q31" s="20"/>
      <c r="R31" s="20"/>
      <c r="S31" s="383">
        <v>100.64131999999999</v>
      </c>
      <c r="T31" s="383">
        <v>18.182549999999999</v>
      </c>
      <c r="U31" s="380">
        <v>96.443600000000004</v>
      </c>
      <c r="V31" s="380">
        <v>45.627899999999997</v>
      </c>
      <c r="W31" s="382">
        <v>3.5901172720000001</v>
      </c>
      <c r="X31" s="380">
        <v>1.397</v>
      </c>
      <c r="Y31" s="380">
        <v>0.221</v>
      </c>
      <c r="Z31" s="380">
        <v>4.29</v>
      </c>
      <c r="AA31" s="380">
        <v>87.536000000000001</v>
      </c>
      <c r="AB31" s="379">
        <v>1790.9770000000001</v>
      </c>
      <c r="AC31" s="380">
        <v>0.84994999999999998</v>
      </c>
      <c r="AD31" s="380">
        <v>6.2993100000000002</v>
      </c>
      <c r="AE31" s="380">
        <v>319.79685999999998</v>
      </c>
      <c r="AF31" s="380">
        <v>0.63305999999999996</v>
      </c>
      <c r="AG31" s="378">
        <v>148085374.19999999</v>
      </c>
      <c r="AH31" s="381">
        <v>-0.90830029999999995</v>
      </c>
      <c r="AI31" s="378">
        <v>400190.00771999999</v>
      </c>
      <c r="AJ31" s="381">
        <v>-0.2516524</v>
      </c>
      <c r="AK31" s="380">
        <v>138.5455</v>
      </c>
      <c r="AL31" s="378" t="s">
        <v>227</v>
      </c>
      <c r="AM31" s="380">
        <v>41.351999999999997</v>
      </c>
    </row>
    <row r="32" spans="1:39" ht="13" customHeight="1">
      <c r="A32" s="29" t="s">
        <v>946</v>
      </c>
      <c r="B32" s="29" t="s">
        <v>685</v>
      </c>
      <c r="C32" s="19">
        <v>0.29722222222222222</v>
      </c>
      <c r="D32" s="19"/>
      <c r="E32" s="23">
        <v>300</v>
      </c>
      <c r="F32" s="20" t="s">
        <v>232</v>
      </c>
      <c r="G32" s="38">
        <v>1190</v>
      </c>
      <c r="H32" s="38">
        <v>1105</v>
      </c>
      <c r="I32" s="281" t="s">
        <v>932</v>
      </c>
      <c r="J32" s="70" t="s">
        <v>87</v>
      </c>
      <c r="K32" s="70">
        <v>4</v>
      </c>
      <c r="L32" s="38">
        <v>180</v>
      </c>
      <c r="M32" s="8">
        <v>5889.9508999999998</v>
      </c>
      <c r="N32" s="29"/>
      <c r="O32" s="20"/>
      <c r="P32" s="20"/>
      <c r="Q32" s="20"/>
      <c r="R32" s="20"/>
      <c r="S32" s="383">
        <v>100.70977000000001</v>
      </c>
      <c r="T32" s="383">
        <v>18.180240000000001</v>
      </c>
      <c r="U32" s="380">
        <v>98.179000000000002</v>
      </c>
      <c r="V32" s="380">
        <v>47.889699999999998</v>
      </c>
      <c r="W32" s="382">
        <v>3.7739525623999999</v>
      </c>
      <c r="X32" s="380">
        <v>1.3460000000000001</v>
      </c>
      <c r="Y32" s="380">
        <v>0.21299999999999999</v>
      </c>
      <c r="Z32" s="380">
        <v>4.29</v>
      </c>
      <c r="AA32" s="380">
        <v>87.503</v>
      </c>
      <c r="AB32" s="379">
        <v>1791.704</v>
      </c>
      <c r="AC32" s="380">
        <v>0.81472999999999995</v>
      </c>
      <c r="AD32" s="380">
        <v>6.2975700000000003</v>
      </c>
      <c r="AE32" s="380">
        <v>319.70407999999998</v>
      </c>
      <c r="AF32" s="380">
        <v>0.63322999999999996</v>
      </c>
      <c r="AG32" s="378">
        <v>148084774.40000001</v>
      </c>
      <c r="AH32" s="381">
        <v>-0.90925979999999995</v>
      </c>
      <c r="AI32" s="378">
        <v>400027.78787</v>
      </c>
      <c r="AJ32" s="381">
        <v>-0.23985880000000001</v>
      </c>
      <c r="AK32" s="380">
        <v>138.4888</v>
      </c>
      <c r="AL32" s="378" t="s">
        <v>227</v>
      </c>
      <c r="AM32" s="380">
        <v>41.408700000000003</v>
      </c>
    </row>
    <row r="33" spans="1:39" ht="13" customHeight="1">
      <c r="A33" s="29" t="s">
        <v>946</v>
      </c>
      <c r="B33" s="29" t="s">
        <v>686</v>
      </c>
      <c r="C33" s="19">
        <v>0.31111111111111112</v>
      </c>
      <c r="D33" s="19"/>
      <c r="E33" s="23">
        <v>300</v>
      </c>
      <c r="F33" s="20" t="s">
        <v>232</v>
      </c>
      <c r="G33" s="38">
        <v>1190</v>
      </c>
      <c r="H33" s="38">
        <v>1105</v>
      </c>
      <c r="I33" s="281" t="s">
        <v>797</v>
      </c>
      <c r="J33" s="70" t="s">
        <v>87</v>
      </c>
      <c r="K33" s="70">
        <v>4</v>
      </c>
      <c r="L33" s="38">
        <v>180</v>
      </c>
      <c r="M33" s="8">
        <v>5889.9508999999998</v>
      </c>
      <c r="N33" s="29"/>
      <c r="O33" s="20"/>
      <c r="P33" s="20"/>
      <c r="Q33" s="20"/>
      <c r="R33" s="20"/>
      <c r="S33" s="383">
        <v>100.83102</v>
      </c>
      <c r="T33" s="383">
        <v>18.174939999999999</v>
      </c>
      <c r="U33" s="380">
        <v>101.6263</v>
      </c>
      <c r="V33" s="380">
        <v>51.975999999999999</v>
      </c>
      <c r="W33" s="382">
        <v>4.1081985447999996</v>
      </c>
      <c r="X33" s="380">
        <v>1.268</v>
      </c>
      <c r="Y33" s="380">
        <v>0.20100000000000001</v>
      </c>
      <c r="Z33" s="380">
        <v>4.29</v>
      </c>
      <c r="AA33" s="380">
        <v>87.444999999999993</v>
      </c>
      <c r="AB33" s="379">
        <v>1792.933</v>
      </c>
      <c r="AC33" s="380">
        <v>0.74770000000000003</v>
      </c>
      <c r="AD33" s="380">
        <v>6.2956399999999997</v>
      </c>
      <c r="AE33" s="380">
        <v>319.53539000000001</v>
      </c>
      <c r="AF33" s="380">
        <v>0.63353999999999999</v>
      </c>
      <c r="AG33" s="378">
        <v>148083682.19999999</v>
      </c>
      <c r="AH33" s="381">
        <v>-0.91100099999999995</v>
      </c>
      <c r="AI33" s="378">
        <v>399753.51834000001</v>
      </c>
      <c r="AJ33" s="381">
        <v>-0.2169896</v>
      </c>
      <c r="AK33" s="380">
        <v>138.38849999999999</v>
      </c>
      <c r="AL33" s="378" t="s">
        <v>227</v>
      </c>
      <c r="AM33" s="380">
        <v>41.508899999999997</v>
      </c>
    </row>
    <row r="34" spans="1:39" ht="13" customHeight="1">
      <c r="A34" s="29" t="s">
        <v>542</v>
      </c>
      <c r="B34" s="29" t="s">
        <v>688</v>
      </c>
      <c r="C34" s="19">
        <v>0.31666666666666665</v>
      </c>
      <c r="D34" s="19"/>
      <c r="E34" s="23">
        <v>30</v>
      </c>
      <c r="F34" s="20" t="s">
        <v>232</v>
      </c>
      <c r="G34" s="38">
        <v>1190</v>
      </c>
      <c r="H34" s="38">
        <v>1105</v>
      </c>
      <c r="I34" s="59" t="s">
        <v>464</v>
      </c>
      <c r="J34" s="70" t="s">
        <v>87</v>
      </c>
      <c r="K34" s="70">
        <v>4</v>
      </c>
      <c r="L34" s="38">
        <v>180</v>
      </c>
      <c r="M34" s="8">
        <v>5889.9508999999998</v>
      </c>
      <c r="N34" s="29"/>
      <c r="O34" s="20"/>
      <c r="P34" s="20"/>
      <c r="Q34" s="20"/>
      <c r="R34" s="20"/>
      <c r="S34" s="383">
        <v>100.86073</v>
      </c>
      <c r="T34" s="383">
        <v>18.173380000000002</v>
      </c>
      <c r="U34" s="380">
        <v>102.5596</v>
      </c>
      <c r="V34" s="380">
        <v>52.990400000000001</v>
      </c>
      <c r="W34" s="382">
        <v>4.1917600404000002</v>
      </c>
      <c r="X34" s="380">
        <v>1.2509999999999999</v>
      </c>
      <c r="Y34" s="380">
        <v>0.19800000000000001</v>
      </c>
      <c r="Z34" s="380">
        <v>4.29</v>
      </c>
      <c r="AA34" s="380">
        <v>87.430999999999997</v>
      </c>
      <c r="AB34" s="379">
        <v>1793.221</v>
      </c>
      <c r="AC34" s="380">
        <v>0.73038000000000003</v>
      </c>
      <c r="AD34" s="380">
        <v>6.2954100000000004</v>
      </c>
      <c r="AE34" s="380">
        <v>319.49322000000001</v>
      </c>
      <c r="AF34" s="380">
        <v>0.63361999999999996</v>
      </c>
      <c r="AG34" s="378">
        <v>148083408.90000001</v>
      </c>
      <c r="AH34" s="381">
        <v>-0.91143569999999996</v>
      </c>
      <c r="AI34" s="378">
        <v>399689.32146000001</v>
      </c>
      <c r="AJ34" s="381">
        <v>-0.2110001</v>
      </c>
      <c r="AK34" s="380">
        <v>138.3639</v>
      </c>
      <c r="AL34" s="378" t="s">
        <v>227</v>
      </c>
      <c r="AM34" s="380">
        <v>41.5334</v>
      </c>
    </row>
    <row r="35" spans="1:39" ht="13" customHeight="1">
      <c r="A35" s="29" t="s">
        <v>298</v>
      </c>
      <c r="B35" s="29" t="s">
        <v>357</v>
      </c>
      <c r="C35" s="19">
        <v>0.31875000000000003</v>
      </c>
      <c r="D35" s="19"/>
      <c r="E35" s="23">
        <v>300</v>
      </c>
      <c r="F35" s="20" t="s">
        <v>232</v>
      </c>
      <c r="G35" s="38">
        <v>1190</v>
      </c>
      <c r="H35" s="38">
        <v>1105</v>
      </c>
      <c r="I35" s="59" t="s">
        <v>356</v>
      </c>
      <c r="J35" s="70" t="s">
        <v>87</v>
      </c>
      <c r="K35" s="70">
        <v>4</v>
      </c>
      <c r="L35" s="38">
        <v>180</v>
      </c>
      <c r="M35" s="8">
        <v>5889.9508999999998</v>
      </c>
      <c r="N35" s="29"/>
      <c r="O35" s="20"/>
      <c r="P35" s="20"/>
      <c r="Q35" s="20"/>
      <c r="R35" s="20"/>
    </row>
    <row r="36" spans="1:39" ht="13" customHeight="1">
      <c r="A36" t="s">
        <v>141</v>
      </c>
      <c r="B36" s="29" t="s">
        <v>723</v>
      </c>
      <c r="C36" s="19">
        <v>0.32500000000000001</v>
      </c>
      <c r="D36" s="19"/>
      <c r="E36" s="23">
        <v>30</v>
      </c>
      <c r="F36" s="20" t="s">
        <v>232</v>
      </c>
      <c r="G36" s="20">
        <v>1190</v>
      </c>
      <c r="H36" s="20">
        <v>1000</v>
      </c>
      <c r="I36" s="41" t="s">
        <v>231</v>
      </c>
      <c r="J36" s="20" t="s">
        <v>230</v>
      </c>
      <c r="K36" s="70">
        <v>4</v>
      </c>
      <c r="L36" s="38">
        <v>180</v>
      </c>
      <c r="M36" s="8">
        <v>5891.451</v>
      </c>
      <c r="N36" s="29"/>
      <c r="O36" s="20"/>
      <c r="P36" s="20"/>
      <c r="Q36" s="20"/>
      <c r="R36" s="20"/>
    </row>
    <row r="37" spans="1:39" ht="13" customHeight="1">
      <c r="A37" s="29" t="s">
        <v>946</v>
      </c>
      <c r="B37" s="29" t="s">
        <v>355</v>
      </c>
      <c r="C37" s="19">
        <v>0.33055555555555555</v>
      </c>
      <c r="D37" s="19"/>
      <c r="E37" s="23">
        <v>300</v>
      </c>
      <c r="F37" s="20" t="s">
        <v>232</v>
      </c>
      <c r="G37" s="20">
        <v>1190</v>
      </c>
      <c r="H37" s="20">
        <v>1000</v>
      </c>
      <c r="I37" s="21" t="s">
        <v>549</v>
      </c>
      <c r="J37" s="70" t="s">
        <v>87</v>
      </c>
      <c r="K37" s="70">
        <v>4</v>
      </c>
      <c r="L37" s="38">
        <v>60</v>
      </c>
      <c r="M37" s="8">
        <v>5889.9508999999998</v>
      </c>
      <c r="N37" s="29" t="s">
        <v>354</v>
      </c>
      <c r="O37" s="20"/>
      <c r="P37" s="20"/>
      <c r="Q37" s="20"/>
      <c r="R37" s="20"/>
    </row>
    <row r="38" spans="1:39" ht="13" customHeight="1">
      <c r="A38" s="29" t="s">
        <v>946</v>
      </c>
      <c r="B38" s="29" t="s">
        <v>691</v>
      </c>
      <c r="C38" s="19">
        <v>0.33680555555555558</v>
      </c>
      <c r="D38" s="19"/>
      <c r="E38" s="23">
        <v>300</v>
      </c>
      <c r="F38" s="20" t="s">
        <v>232</v>
      </c>
      <c r="G38" s="20">
        <v>1190</v>
      </c>
      <c r="H38" s="20">
        <v>1105</v>
      </c>
      <c r="I38" s="21" t="s">
        <v>549</v>
      </c>
      <c r="J38" s="70" t="s">
        <v>87</v>
      </c>
      <c r="K38" s="70">
        <v>4</v>
      </c>
      <c r="L38" s="38">
        <v>60</v>
      </c>
      <c r="M38" s="8">
        <v>5889.9508999999998</v>
      </c>
      <c r="N38" s="29" t="s">
        <v>164</v>
      </c>
      <c r="O38" s="20"/>
      <c r="P38" s="20"/>
      <c r="Q38" s="20"/>
      <c r="R38" s="20"/>
      <c r="S38" s="383">
        <v>101.04555999999999</v>
      </c>
      <c r="T38" s="383">
        <v>18.161049999999999</v>
      </c>
      <c r="U38" s="380">
        <v>109.4734</v>
      </c>
      <c r="V38" s="380">
        <v>59.376100000000001</v>
      </c>
      <c r="W38" s="382">
        <v>4.7265536122</v>
      </c>
      <c r="X38" s="380">
        <v>1.161</v>
      </c>
      <c r="Y38" s="380">
        <v>0.184</v>
      </c>
      <c r="Z38" s="380">
        <v>4.3</v>
      </c>
      <c r="AA38" s="380">
        <v>87.343000000000004</v>
      </c>
      <c r="AB38" s="379">
        <v>1794.867</v>
      </c>
      <c r="AC38" s="380">
        <v>0.61463999999999996</v>
      </c>
      <c r="AD38" s="380">
        <v>6.2964700000000002</v>
      </c>
      <c r="AE38" s="380">
        <v>319.22331000000003</v>
      </c>
      <c r="AF38" s="380">
        <v>0.63412000000000002</v>
      </c>
      <c r="AG38" s="378">
        <v>148081656.19999999</v>
      </c>
      <c r="AH38" s="381">
        <v>-0.91421090000000005</v>
      </c>
      <c r="AI38" s="378">
        <v>399322.64439999999</v>
      </c>
      <c r="AJ38" s="381">
        <v>-0.17033499999999999</v>
      </c>
      <c r="AK38" s="380">
        <v>138.21129999999999</v>
      </c>
      <c r="AL38" s="378" t="s">
        <v>227</v>
      </c>
      <c r="AM38" s="380">
        <v>41.6858</v>
      </c>
    </row>
    <row r="39" spans="1:39" ht="13" customHeight="1">
      <c r="A39" s="29" t="s">
        <v>635</v>
      </c>
      <c r="B39" s="2" t="s">
        <v>865</v>
      </c>
      <c r="C39" s="44">
        <v>0.34236111111111112</v>
      </c>
      <c r="D39" s="44"/>
      <c r="E39" s="8">
        <v>300</v>
      </c>
      <c r="F39" s="20" t="s">
        <v>232</v>
      </c>
      <c r="G39" s="20">
        <v>1190</v>
      </c>
      <c r="H39" s="20">
        <v>1105</v>
      </c>
      <c r="I39" s="21" t="s">
        <v>549</v>
      </c>
      <c r="J39" s="70" t="s">
        <v>87</v>
      </c>
      <c r="K39" s="70">
        <v>4</v>
      </c>
      <c r="L39" s="38">
        <v>60</v>
      </c>
      <c r="M39" s="8">
        <v>5889.9508999999998</v>
      </c>
      <c r="N39" s="29" t="s">
        <v>164</v>
      </c>
      <c r="O39" s="20"/>
      <c r="P39" s="20"/>
      <c r="Q39" s="20"/>
      <c r="R39" s="20"/>
      <c r="S39" s="383">
        <v>101.09048</v>
      </c>
      <c r="T39" s="383">
        <v>18.157309999999999</v>
      </c>
      <c r="U39" s="380">
        <v>111.5331</v>
      </c>
      <c r="V39" s="380">
        <v>60.932099999999998</v>
      </c>
      <c r="W39" s="382">
        <v>4.8602520051000004</v>
      </c>
      <c r="X39" s="380">
        <v>1.143</v>
      </c>
      <c r="Y39" s="380">
        <v>0.18099999999999999</v>
      </c>
      <c r="Z39" s="380">
        <v>4.3</v>
      </c>
      <c r="AA39" s="380">
        <v>87.320999999999998</v>
      </c>
      <c r="AB39" s="379">
        <v>1795.223</v>
      </c>
      <c r="AC39" s="380">
        <v>0.58452000000000004</v>
      </c>
      <c r="AD39" s="380">
        <v>6.2974300000000003</v>
      </c>
      <c r="AE39" s="380">
        <v>319.15584000000001</v>
      </c>
      <c r="AF39" s="380">
        <v>0.63424000000000003</v>
      </c>
      <c r="AG39" s="378">
        <v>148081217.19999999</v>
      </c>
      <c r="AH39" s="381">
        <v>-0.91490300000000002</v>
      </c>
      <c r="AI39" s="378">
        <v>399243.45817</v>
      </c>
      <c r="AJ39" s="381">
        <v>-0.15959400000000001</v>
      </c>
      <c r="AK39" s="380">
        <v>138.17429999999999</v>
      </c>
      <c r="AL39" s="378" t="s">
        <v>227</v>
      </c>
      <c r="AM39" s="380">
        <v>41.722799999999999</v>
      </c>
    </row>
    <row r="40" spans="1:39" ht="13" customHeight="1">
      <c r="A40" s="29" t="s">
        <v>278</v>
      </c>
      <c r="B40" s="2" t="s">
        <v>867</v>
      </c>
      <c r="C40" s="44">
        <v>0.34930555555555554</v>
      </c>
      <c r="D40" s="44"/>
      <c r="E40" s="8">
        <v>300</v>
      </c>
      <c r="F40" s="20" t="s">
        <v>232</v>
      </c>
      <c r="G40" s="20">
        <v>1190</v>
      </c>
      <c r="H40" s="20">
        <v>1105</v>
      </c>
      <c r="I40" s="21" t="s">
        <v>368</v>
      </c>
      <c r="J40" s="70" t="s">
        <v>87</v>
      </c>
      <c r="K40" s="70">
        <v>4</v>
      </c>
      <c r="L40" s="38">
        <v>60</v>
      </c>
      <c r="M40" s="8">
        <v>5889.9508999999998</v>
      </c>
      <c r="N40" s="29"/>
      <c r="O40" s="20"/>
      <c r="P40" s="20"/>
      <c r="Q40" s="20"/>
      <c r="R40" s="20"/>
      <c r="S40" s="383">
        <v>101.14597999999999</v>
      </c>
      <c r="T40" s="383">
        <v>18.152249999999999</v>
      </c>
      <c r="U40" s="380">
        <v>114.35769999999999</v>
      </c>
      <c r="V40" s="380">
        <v>62.8446</v>
      </c>
      <c r="W40" s="382">
        <v>5.0273749961999998</v>
      </c>
      <c r="X40" s="380">
        <v>1.123</v>
      </c>
      <c r="Y40" s="380">
        <v>0.17799999999999999</v>
      </c>
      <c r="Z40" s="380">
        <v>4.3</v>
      </c>
      <c r="AA40" s="380">
        <v>87.295000000000002</v>
      </c>
      <c r="AB40" s="379">
        <v>1795.636</v>
      </c>
      <c r="AC40" s="380">
        <v>0.54627999999999999</v>
      </c>
      <c r="AD40" s="380">
        <v>6.2990399999999998</v>
      </c>
      <c r="AE40" s="380">
        <v>319.07148999999998</v>
      </c>
      <c r="AF40" s="380">
        <v>0.63439000000000001</v>
      </c>
      <c r="AG40" s="378">
        <v>148080668</v>
      </c>
      <c r="AH40" s="381">
        <v>-0.9157672</v>
      </c>
      <c r="AI40" s="378">
        <v>399151.80634000001</v>
      </c>
      <c r="AJ40" s="381">
        <v>-0.1458808</v>
      </c>
      <c r="AK40" s="380">
        <v>138.1285</v>
      </c>
      <c r="AL40" s="378" t="s">
        <v>227</v>
      </c>
      <c r="AM40" s="380">
        <v>41.768500000000003</v>
      </c>
    </row>
    <row r="41" spans="1:39" ht="13" customHeight="1">
      <c r="A41" s="29" t="s">
        <v>278</v>
      </c>
      <c r="B41" s="2" t="s">
        <v>693</v>
      </c>
      <c r="C41" s="44">
        <v>0.35833333333333334</v>
      </c>
      <c r="D41" s="44"/>
      <c r="E41" s="8">
        <v>300</v>
      </c>
      <c r="F41" s="20" t="s">
        <v>232</v>
      </c>
      <c r="G41" s="20">
        <v>1190</v>
      </c>
      <c r="H41" s="20">
        <v>1105</v>
      </c>
      <c r="I41" s="21" t="s">
        <v>792</v>
      </c>
      <c r="J41" s="70" t="s">
        <v>87</v>
      </c>
      <c r="K41" s="70">
        <v>4</v>
      </c>
      <c r="L41" s="38">
        <v>60</v>
      </c>
      <c r="M41" s="8">
        <v>5889.9508999999998</v>
      </c>
      <c r="N41" s="29"/>
      <c r="O41" s="20"/>
      <c r="P41" s="20"/>
      <c r="Q41" s="20"/>
      <c r="R41" s="20"/>
      <c r="S41" s="383">
        <v>101.21715</v>
      </c>
      <c r="T41" s="383">
        <v>18.145009999999999</v>
      </c>
      <c r="U41" s="380">
        <v>118.5347</v>
      </c>
      <c r="V41" s="380">
        <v>65.262299999999996</v>
      </c>
      <c r="W41" s="382">
        <v>5.2446348846999999</v>
      </c>
      <c r="X41" s="380">
        <v>1.1000000000000001</v>
      </c>
      <c r="Y41" s="380">
        <v>0.17399999999999999</v>
      </c>
      <c r="Z41" s="380">
        <v>4.3</v>
      </c>
      <c r="AA41" s="380">
        <v>87.260999999999996</v>
      </c>
      <c r="AB41" s="379">
        <v>1796.116</v>
      </c>
      <c r="AC41" s="380">
        <v>0.49568000000000001</v>
      </c>
      <c r="AD41" s="380">
        <v>6.3018099999999997</v>
      </c>
      <c r="AE41" s="380">
        <v>318.96184</v>
      </c>
      <c r="AF41" s="380">
        <v>0.63458999999999999</v>
      </c>
      <c r="AG41" s="378">
        <v>148079953.30000001</v>
      </c>
      <c r="AH41" s="381">
        <v>-0.91688890000000001</v>
      </c>
      <c r="AI41" s="378">
        <v>399045.11901999998</v>
      </c>
      <c r="AJ41" s="381">
        <v>-0.1276159</v>
      </c>
      <c r="AK41" s="380">
        <v>138.06979999999999</v>
      </c>
      <c r="AL41" s="378" t="s">
        <v>227</v>
      </c>
      <c r="AM41" s="380">
        <v>41.827100000000002</v>
      </c>
    </row>
    <row r="42" spans="1:39" ht="13" customHeight="1">
      <c r="A42" s="29" t="s">
        <v>643</v>
      </c>
      <c r="B42" s="2" t="s">
        <v>694</v>
      </c>
      <c r="C42" s="44">
        <v>0.36319444444444443</v>
      </c>
      <c r="D42" s="44"/>
      <c r="E42" s="8">
        <v>300</v>
      </c>
      <c r="F42" s="20" t="s">
        <v>232</v>
      </c>
      <c r="G42" s="20">
        <v>1190</v>
      </c>
      <c r="H42" s="20">
        <v>1105</v>
      </c>
      <c r="I42" s="21" t="s">
        <v>811</v>
      </c>
      <c r="J42" s="70" t="s">
        <v>87</v>
      </c>
      <c r="K42" s="70">
        <v>4</v>
      </c>
      <c r="L42" s="38">
        <v>60</v>
      </c>
      <c r="M42" s="8">
        <v>5889.9508999999998</v>
      </c>
      <c r="N42" s="29"/>
      <c r="O42" s="20"/>
      <c r="P42" s="20"/>
      <c r="Q42" s="20"/>
      <c r="R42" s="20"/>
      <c r="S42" s="383">
        <v>101.25503999999999</v>
      </c>
      <c r="T42" s="383">
        <v>18.140809999999998</v>
      </c>
      <c r="U42" s="380">
        <v>121.0697</v>
      </c>
      <c r="V42" s="380">
        <v>66.523799999999994</v>
      </c>
      <c r="W42" s="382">
        <v>5.3616209785000004</v>
      </c>
      <c r="X42" s="380">
        <v>1.0900000000000001</v>
      </c>
      <c r="Y42" s="380">
        <v>0.17199999999999999</v>
      </c>
      <c r="Z42" s="380">
        <v>4.3</v>
      </c>
      <c r="AA42" s="380">
        <v>87.242000000000004</v>
      </c>
      <c r="AB42" s="379">
        <v>1796.348</v>
      </c>
      <c r="AC42" s="380">
        <v>0.46805000000000002</v>
      </c>
      <c r="AD42" s="380">
        <v>6.3036300000000001</v>
      </c>
      <c r="AE42" s="380">
        <v>318.90280000000001</v>
      </c>
      <c r="AF42" s="380">
        <v>0.63470000000000004</v>
      </c>
      <c r="AG42" s="378">
        <v>148079568.09999999</v>
      </c>
      <c r="AH42" s="381">
        <v>-0.91749219999999998</v>
      </c>
      <c r="AI42" s="378">
        <v>398993.62397999997</v>
      </c>
      <c r="AJ42" s="381">
        <v>-0.11759409999999999</v>
      </c>
      <c r="AK42" s="380">
        <v>138.0385</v>
      </c>
      <c r="AL42" s="378" t="s">
        <v>227</v>
      </c>
      <c r="AM42" s="380">
        <v>41.8583</v>
      </c>
    </row>
    <row r="43" spans="1:39" ht="13" customHeight="1">
      <c r="A43" s="29" t="s">
        <v>643</v>
      </c>
      <c r="B43" s="2" t="s">
        <v>695</v>
      </c>
      <c r="C43" s="44">
        <v>0.36805555555555558</v>
      </c>
      <c r="D43" s="44"/>
      <c r="E43" s="8">
        <v>300</v>
      </c>
      <c r="F43" s="20" t="s">
        <v>232</v>
      </c>
      <c r="G43" s="20">
        <v>1190</v>
      </c>
      <c r="H43" s="20">
        <v>1105</v>
      </c>
      <c r="I43" s="21" t="s">
        <v>793</v>
      </c>
      <c r="J43" s="70" t="s">
        <v>87</v>
      </c>
      <c r="K43" s="70">
        <v>4</v>
      </c>
      <c r="L43" s="38">
        <v>60</v>
      </c>
      <c r="M43" s="8">
        <v>5889.9508999999998</v>
      </c>
      <c r="N43" s="29"/>
      <c r="O43" s="20"/>
      <c r="P43" s="20"/>
      <c r="Q43" s="20"/>
      <c r="R43" s="20"/>
      <c r="S43" s="383">
        <v>101.29268</v>
      </c>
      <c r="T43" s="383">
        <v>18.136379999999999</v>
      </c>
      <c r="U43" s="380">
        <v>123.8417</v>
      </c>
      <c r="V43" s="380">
        <v>67.750299999999996</v>
      </c>
      <c r="W43" s="382">
        <v>5.4786070722</v>
      </c>
      <c r="X43" s="380">
        <v>1.08</v>
      </c>
      <c r="Y43" s="380">
        <v>0.17100000000000001</v>
      </c>
      <c r="Z43" s="380">
        <v>4.3</v>
      </c>
      <c r="AA43" s="380">
        <v>87.224000000000004</v>
      </c>
      <c r="AB43" s="379">
        <v>1796.56</v>
      </c>
      <c r="AC43" s="380">
        <v>0.44018000000000002</v>
      </c>
      <c r="AD43" s="380">
        <v>6.3056700000000001</v>
      </c>
      <c r="AE43" s="380">
        <v>318.84375</v>
      </c>
      <c r="AF43" s="380">
        <v>0.63480999999999999</v>
      </c>
      <c r="AG43" s="378">
        <v>148079182.59999999</v>
      </c>
      <c r="AH43" s="381">
        <v>-0.91809490000000005</v>
      </c>
      <c r="AI43" s="378">
        <v>398946.36317999999</v>
      </c>
      <c r="AJ43" s="381">
        <v>-0.1074531</v>
      </c>
      <c r="AK43" s="380">
        <v>138.00749999999999</v>
      </c>
      <c r="AL43" s="378" t="s">
        <v>227</v>
      </c>
      <c r="AM43" s="380">
        <v>41.889400000000002</v>
      </c>
    </row>
    <row r="44" spans="1:39" ht="13" customHeight="1">
      <c r="A44" s="29" t="s">
        <v>635</v>
      </c>
      <c r="B44" s="2" t="s">
        <v>846</v>
      </c>
      <c r="C44" s="44">
        <v>0.37847222222222227</v>
      </c>
      <c r="D44" s="44"/>
      <c r="E44" s="8">
        <v>300</v>
      </c>
      <c r="F44" s="20" t="s">
        <v>232</v>
      </c>
      <c r="G44" s="20">
        <v>1190</v>
      </c>
      <c r="H44" s="20">
        <v>1105</v>
      </c>
      <c r="I44" s="21" t="s">
        <v>549</v>
      </c>
      <c r="J44" s="70" t="s">
        <v>87</v>
      </c>
      <c r="K44" s="70">
        <v>4</v>
      </c>
      <c r="L44" s="38">
        <v>60</v>
      </c>
      <c r="M44" s="8">
        <v>5889.9508999999998</v>
      </c>
      <c r="N44" s="29"/>
      <c r="O44" s="20"/>
      <c r="P44" s="20"/>
      <c r="Q44" s="20"/>
      <c r="R44" s="20"/>
      <c r="S44" s="383">
        <v>101.37251000000001</v>
      </c>
      <c r="T44" s="383">
        <v>18.126139999999999</v>
      </c>
      <c r="U44" s="380">
        <v>130.73920000000001</v>
      </c>
      <c r="V44" s="380">
        <v>70.229699999999994</v>
      </c>
      <c r="W44" s="382">
        <v>5.7292915589</v>
      </c>
      <c r="X44" s="380">
        <v>1.0620000000000001</v>
      </c>
      <c r="Y44" s="380">
        <v>0.16800000000000001</v>
      </c>
      <c r="Z44" s="380">
        <v>4.3</v>
      </c>
      <c r="AA44" s="380">
        <v>87.186000000000007</v>
      </c>
      <c r="AB44" s="379">
        <v>1796.951</v>
      </c>
      <c r="AC44" s="380">
        <v>0.37974999999999998</v>
      </c>
      <c r="AD44" s="380">
        <v>6.3108199999999997</v>
      </c>
      <c r="AE44" s="380">
        <v>318.71722999999997</v>
      </c>
      <c r="AF44" s="380">
        <v>0.63504000000000005</v>
      </c>
      <c r="AG44" s="378">
        <v>148078355.69999999</v>
      </c>
      <c r="AH44" s="381">
        <v>-0.91938470000000005</v>
      </c>
      <c r="AI44" s="378">
        <v>398859.56690999999</v>
      </c>
      <c r="AJ44" s="381">
        <v>-8.5363700000000001E-2</v>
      </c>
      <c r="AK44" s="380">
        <v>137.94149999999999</v>
      </c>
      <c r="AL44" s="378" t="s">
        <v>227</v>
      </c>
      <c r="AM44" s="380">
        <v>41.955199999999998</v>
      </c>
    </row>
    <row r="45" spans="1:39" s="41" customFormat="1" ht="53" customHeight="1">
      <c r="A45" s="29" t="s">
        <v>635</v>
      </c>
      <c r="B45" s="29" t="s">
        <v>847</v>
      </c>
      <c r="C45" s="19">
        <v>0.3888888888888889</v>
      </c>
      <c r="D45" s="19"/>
      <c r="E45" s="23">
        <v>300</v>
      </c>
      <c r="F45" s="20" t="s">
        <v>232</v>
      </c>
      <c r="G45" s="20">
        <v>1190</v>
      </c>
      <c r="H45" s="20">
        <v>1105</v>
      </c>
      <c r="I45" s="21" t="s">
        <v>549</v>
      </c>
      <c r="J45" s="70" t="s">
        <v>87</v>
      </c>
      <c r="K45" s="70">
        <v>4</v>
      </c>
      <c r="L45" s="38">
        <v>180</v>
      </c>
      <c r="M45" s="23">
        <v>5889.9508999999998</v>
      </c>
      <c r="N45" s="29" t="s">
        <v>353</v>
      </c>
      <c r="O45" s="20"/>
      <c r="P45" s="20"/>
      <c r="Q45" s="20"/>
      <c r="R45" s="20"/>
      <c r="S45" s="383">
        <v>101.45141</v>
      </c>
      <c r="T45" s="383">
        <v>18.11486</v>
      </c>
      <c r="U45" s="380">
        <v>139.25190000000001</v>
      </c>
      <c r="V45" s="380">
        <v>72.433400000000006</v>
      </c>
      <c r="W45" s="382">
        <v>5.9799760454999999</v>
      </c>
      <c r="X45" s="380">
        <v>1.048</v>
      </c>
      <c r="Y45" s="380">
        <v>0.16600000000000001</v>
      </c>
      <c r="Z45" s="380">
        <v>4.3</v>
      </c>
      <c r="AA45" s="380">
        <v>87.147999999999996</v>
      </c>
      <c r="AB45" s="379">
        <v>1797.252</v>
      </c>
      <c r="AC45" s="380">
        <v>0.31852000000000003</v>
      </c>
      <c r="AD45" s="380">
        <v>6.3170200000000003</v>
      </c>
      <c r="AE45" s="380">
        <v>318.59071</v>
      </c>
      <c r="AF45" s="380">
        <v>0.63527</v>
      </c>
      <c r="AG45" s="378">
        <v>148077527.69999999</v>
      </c>
      <c r="AH45" s="381">
        <v>-0.92067200000000005</v>
      </c>
      <c r="AI45" s="378">
        <v>398792.84265000001</v>
      </c>
      <c r="AJ45" s="381">
        <v>-6.2861200000000006E-2</v>
      </c>
      <c r="AK45" s="380">
        <v>137.87629999999999</v>
      </c>
      <c r="AL45" s="378" t="s">
        <v>227</v>
      </c>
      <c r="AM45" s="380">
        <v>42.020299999999999</v>
      </c>
    </row>
    <row r="46" spans="1:39">
      <c r="A46" s="29" t="s">
        <v>635</v>
      </c>
      <c r="B46" s="2" t="s">
        <v>848</v>
      </c>
      <c r="C46" s="44">
        <v>0.39374999999999999</v>
      </c>
      <c r="D46" s="44"/>
      <c r="E46" s="8">
        <v>300</v>
      </c>
      <c r="F46" s="20" t="s">
        <v>232</v>
      </c>
      <c r="G46" s="20">
        <v>1190</v>
      </c>
      <c r="H46" s="20">
        <v>1105</v>
      </c>
      <c r="I46" s="21" t="s">
        <v>794</v>
      </c>
      <c r="J46" s="70" t="s">
        <v>87</v>
      </c>
      <c r="K46" s="70">
        <v>4</v>
      </c>
      <c r="L46" s="38">
        <v>180</v>
      </c>
      <c r="M46" s="8">
        <v>5889.9508999999998</v>
      </c>
      <c r="N46" s="29" t="s">
        <v>352</v>
      </c>
      <c r="O46" s="20"/>
      <c r="P46" s="20"/>
      <c r="Q46" s="20"/>
      <c r="R46" s="20"/>
      <c r="S46" s="383">
        <v>101.48797</v>
      </c>
      <c r="T46" s="383">
        <v>18.10924</v>
      </c>
      <c r="U46" s="380">
        <v>143.88130000000001</v>
      </c>
      <c r="V46" s="380">
        <v>73.335400000000007</v>
      </c>
      <c r="W46" s="382">
        <v>6.0969621392000004</v>
      </c>
      <c r="X46" s="380">
        <v>1.0429999999999999</v>
      </c>
      <c r="Y46" s="380">
        <v>0.16500000000000001</v>
      </c>
      <c r="Z46" s="380">
        <v>4.3</v>
      </c>
      <c r="AA46" s="380">
        <v>87.13</v>
      </c>
      <c r="AB46" s="379">
        <v>1797.3610000000001</v>
      </c>
      <c r="AC46" s="380">
        <v>0.28971999999999998</v>
      </c>
      <c r="AD46" s="380">
        <v>6.3202699999999998</v>
      </c>
      <c r="AE46" s="380">
        <v>318.53167000000002</v>
      </c>
      <c r="AF46" s="380">
        <v>0.63537999999999994</v>
      </c>
      <c r="AG46" s="378">
        <v>148077140.90000001</v>
      </c>
      <c r="AH46" s="381">
        <v>-0.92127199999999998</v>
      </c>
      <c r="AI46" s="378">
        <v>398768.66970000003</v>
      </c>
      <c r="AJ46" s="381">
        <v>-5.2244899999999997E-2</v>
      </c>
      <c r="AK46" s="380">
        <v>137.846</v>
      </c>
      <c r="AL46" s="378" t="s">
        <v>227</v>
      </c>
      <c r="AM46" s="380">
        <v>42.0505</v>
      </c>
    </row>
    <row r="47" spans="1:39" ht="13" customHeight="1">
      <c r="A47" s="29" t="s">
        <v>635</v>
      </c>
      <c r="B47" s="2" t="s">
        <v>868</v>
      </c>
      <c r="C47" s="44">
        <v>0.40069444444444446</v>
      </c>
      <c r="D47" s="44"/>
      <c r="E47" s="8">
        <v>300</v>
      </c>
      <c r="F47" s="20" t="s">
        <v>232</v>
      </c>
      <c r="G47" s="20">
        <v>1190</v>
      </c>
      <c r="H47" s="20">
        <v>1105</v>
      </c>
      <c r="I47" s="281" t="s">
        <v>766</v>
      </c>
      <c r="J47" s="70" t="s">
        <v>87</v>
      </c>
      <c r="K47" s="70">
        <v>4</v>
      </c>
      <c r="L47" s="38">
        <v>180</v>
      </c>
      <c r="M47" s="8">
        <v>5889.9508999999998</v>
      </c>
      <c r="N47" s="29"/>
      <c r="O47" s="20"/>
      <c r="P47" s="20"/>
      <c r="Q47" s="20"/>
      <c r="R47" s="20"/>
      <c r="S47" s="383">
        <v>101.53997</v>
      </c>
      <c r="T47" s="383">
        <v>18.1008</v>
      </c>
      <c r="U47" s="380">
        <v>151.2868</v>
      </c>
      <c r="V47" s="380">
        <v>74.446100000000001</v>
      </c>
      <c r="W47" s="382">
        <v>6.2640851302999998</v>
      </c>
      <c r="X47" s="380">
        <v>1.038</v>
      </c>
      <c r="Y47" s="380">
        <v>0.16400000000000001</v>
      </c>
      <c r="Z47" s="380">
        <v>4.3</v>
      </c>
      <c r="AA47" s="380">
        <v>87.105000000000004</v>
      </c>
      <c r="AB47" s="379">
        <v>1797.482</v>
      </c>
      <c r="AC47" s="380">
        <v>0.24839</v>
      </c>
      <c r="AD47" s="380">
        <v>6.3253199999999996</v>
      </c>
      <c r="AE47" s="380">
        <v>318.44731999999999</v>
      </c>
      <c r="AF47" s="380">
        <v>0.63553000000000004</v>
      </c>
      <c r="AG47" s="378">
        <v>148076587.90000001</v>
      </c>
      <c r="AH47" s="381">
        <v>-0.92212810000000001</v>
      </c>
      <c r="AI47" s="378">
        <v>398741.89935000002</v>
      </c>
      <c r="AJ47" s="381">
        <v>-3.6977500000000003E-2</v>
      </c>
      <c r="AK47" s="380">
        <v>137.80289999999999</v>
      </c>
      <c r="AL47" s="378" t="s">
        <v>227</v>
      </c>
      <c r="AM47" s="380">
        <v>42.093600000000002</v>
      </c>
    </row>
    <row r="48" spans="1:39" ht="13" customHeight="1">
      <c r="A48" s="29" t="s">
        <v>635</v>
      </c>
      <c r="B48" s="2" t="s">
        <v>869</v>
      </c>
      <c r="C48" s="44">
        <v>0.40902777777777777</v>
      </c>
      <c r="D48" s="44"/>
      <c r="E48" s="8">
        <v>300</v>
      </c>
      <c r="F48" s="20" t="s">
        <v>232</v>
      </c>
      <c r="G48" s="20">
        <v>1190</v>
      </c>
      <c r="H48" s="20">
        <v>1105</v>
      </c>
      <c r="I48" s="281" t="s">
        <v>767</v>
      </c>
      <c r="J48" s="70" t="s">
        <v>87</v>
      </c>
      <c r="K48" s="70">
        <v>4</v>
      </c>
      <c r="L48" s="38">
        <v>180</v>
      </c>
      <c r="M48" s="8">
        <v>5889.9508999999998</v>
      </c>
      <c r="N48" s="29"/>
      <c r="O48" s="20"/>
      <c r="P48" s="20"/>
      <c r="Q48" s="20"/>
      <c r="R48" s="20"/>
      <c r="S48" s="383">
        <v>101.60209999999999</v>
      </c>
      <c r="T48" s="383">
        <v>18.090050000000002</v>
      </c>
      <c r="U48" s="380">
        <v>161.3811</v>
      </c>
      <c r="V48" s="380">
        <v>75.4422</v>
      </c>
      <c r="W48" s="382">
        <v>6.4646327195</v>
      </c>
      <c r="X48" s="380">
        <v>1.0329999999999999</v>
      </c>
      <c r="Y48" s="380">
        <v>0.16300000000000001</v>
      </c>
      <c r="Z48" s="380">
        <v>4.3099999999999996</v>
      </c>
      <c r="AA48" s="380">
        <v>87.075000000000003</v>
      </c>
      <c r="AB48" s="379">
        <v>1797.5719999999999</v>
      </c>
      <c r="AC48" s="380">
        <v>0.19858999999999999</v>
      </c>
      <c r="AD48" s="380">
        <v>6.3319900000000002</v>
      </c>
      <c r="AE48" s="380">
        <v>318.34611000000001</v>
      </c>
      <c r="AF48" s="380">
        <v>0.63571999999999995</v>
      </c>
      <c r="AG48" s="378">
        <v>148075923.59999999</v>
      </c>
      <c r="AH48" s="381">
        <v>-0.92315389999999997</v>
      </c>
      <c r="AI48" s="378">
        <v>398721.90951999999</v>
      </c>
      <c r="AJ48" s="381">
        <v>-1.8535099999999999E-2</v>
      </c>
      <c r="AK48" s="380">
        <v>137.75129999999999</v>
      </c>
      <c r="AL48" s="378" t="s">
        <v>227</v>
      </c>
      <c r="AM48" s="380">
        <v>42.145099999999999</v>
      </c>
    </row>
    <row r="49" spans="1:39" ht="13" customHeight="1">
      <c r="A49" s="29" t="s">
        <v>635</v>
      </c>
      <c r="B49" s="2" t="s">
        <v>850</v>
      </c>
      <c r="C49" s="44">
        <v>0.4152777777777778</v>
      </c>
      <c r="D49" s="44"/>
      <c r="E49" s="8">
        <v>300</v>
      </c>
      <c r="F49" s="20" t="s">
        <v>232</v>
      </c>
      <c r="G49" s="20">
        <v>1190</v>
      </c>
      <c r="H49" s="20">
        <v>1105</v>
      </c>
      <c r="I49" s="281" t="s">
        <v>768</v>
      </c>
      <c r="J49" s="70" t="s">
        <v>87</v>
      </c>
      <c r="K49" s="70">
        <v>4</v>
      </c>
      <c r="L49" s="38">
        <v>180</v>
      </c>
      <c r="M49" s="8">
        <v>5889.9508999999998</v>
      </c>
      <c r="N49" s="29"/>
      <c r="O49" s="20"/>
      <c r="P49" s="20"/>
      <c r="Q49" s="20"/>
      <c r="R49" s="20"/>
      <c r="S49" s="383">
        <v>101.6434</v>
      </c>
      <c r="T49" s="383">
        <v>18.082509999999999</v>
      </c>
      <c r="U49" s="380">
        <v>168.7269</v>
      </c>
      <c r="V49" s="380">
        <v>75.865200000000002</v>
      </c>
      <c r="W49" s="382">
        <v>6.5983311123000004</v>
      </c>
      <c r="X49" s="380">
        <v>1.0309999999999999</v>
      </c>
      <c r="Y49" s="380">
        <v>0.16300000000000001</v>
      </c>
      <c r="Z49" s="380">
        <v>4.3099999999999996</v>
      </c>
      <c r="AA49" s="380">
        <v>87.055000000000007</v>
      </c>
      <c r="AB49" s="379">
        <v>1797.598</v>
      </c>
      <c r="AC49" s="380">
        <v>0.16531000000000001</v>
      </c>
      <c r="AD49" s="380">
        <v>6.3368200000000003</v>
      </c>
      <c r="AE49" s="380">
        <v>318.27863000000002</v>
      </c>
      <c r="AF49" s="380">
        <v>0.63583999999999996</v>
      </c>
      <c r="AG49" s="378">
        <v>148075480.30000001</v>
      </c>
      <c r="AH49" s="381">
        <v>-0.92383700000000002</v>
      </c>
      <c r="AI49" s="378">
        <v>398715.97476999997</v>
      </c>
      <c r="AJ49" s="381">
        <v>-6.1894999999999997E-3</v>
      </c>
      <c r="AK49" s="380">
        <v>137.71700000000001</v>
      </c>
      <c r="AL49" s="378" t="s">
        <v>227</v>
      </c>
      <c r="AM49" s="380">
        <v>42.179299999999998</v>
      </c>
    </row>
    <row r="50" spans="1:39" ht="13" customHeight="1">
      <c r="A50" s="29" t="s">
        <v>635</v>
      </c>
      <c r="B50" s="2" t="s">
        <v>851</v>
      </c>
      <c r="C50" s="44">
        <v>0.42083333333333334</v>
      </c>
      <c r="D50" s="44"/>
      <c r="E50" s="8">
        <v>300</v>
      </c>
      <c r="F50" s="20" t="s">
        <v>232</v>
      </c>
      <c r="G50" s="20">
        <v>1190</v>
      </c>
      <c r="H50" s="20">
        <v>1105</v>
      </c>
      <c r="I50" s="21" t="s">
        <v>549</v>
      </c>
      <c r="J50" s="70" t="s">
        <v>87</v>
      </c>
      <c r="K50" s="70">
        <v>4</v>
      </c>
      <c r="L50" s="38">
        <v>60</v>
      </c>
      <c r="M50" s="8">
        <v>5889.9508999999998</v>
      </c>
      <c r="N50" s="29" t="s">
        <v>164</v>
      </c>
      <c r="O50" s="20"/>
      <c r="P50" s="20"/>
      <c r="Q50" s="20"/>
      <c r="R50" s="20"/>
      <c r="S50" s="383">
        <v>101.68980000000001</v>
      </c>
      <c r="T50" s="383">
        <v>18.073650000000001</v>
      </c>
      <c r="U50" s="380">
        <v>177.35650000000001</v>
      </c>
      <c r="V50" s="380">
        <v>76.084000000000003</v>
      </c>
      <c r="W50" s="382">
        <v>6.7487418041999998</v>
      </c>
      <c r="X50" s="380">
        <v>1.03</v>
      </c>
      <c r="Y50" s="380">
        <v>0.16300000000000001</v>
      </c>
      <c r="Z50" s="380">
        <v>4.3099999999999996</v>
      </c>
      <c r="AA50" s="380">
        <v>87.031999999999996</v>
      </c>
      <c r="AB50" s="379">
        <v>1797.597</v>
      </c>
      <c r="AC50" s="380">
        <v>0.12784000000000001</v>
      </c>
      <c r="AD50" s="380">
        <v>6.3425900000000004</v>
      </c>
      <c r="AE50" s="380">
        <v>318.20272</v>
      </c>
      <c r="AF50" s="380">
        <v>0.63597999999999999</v>
      </c>
      <c r="AG50" s="378">
        <v>148074981.19999999</v>
      </c>
      <c r="AH50" s="381">
        <v>-0.9246046</v>
      </c>
      <c r="AI50" s="378">
        <v>398716.38884999999</v>
      </c>
      <c r="AJ50" s="381">
        <v>7.7264999999999999E-3</v>
      </c>
      <c r="AK50" s="380">
        <v>137.67830000000001</v>
      </c>
      <c r="AL50" s="378" t="s">
        <v>227</v>
      </c>
      <c r="AM50" s="380">
        <v>42.2179</v>
      </c>
    </row>
    <row r="51" spans="1:39" ht="13" customHeight="1">
      <c r="A51" s="29" t="s">
        <v>277</v>
      </c>
      <c r="B51" s="2" t="s">
        <v>657</v>
      </c>
      <c r="C51" s="44">
        <v>0.42569444444444443</v>
      </c>
      <c r="D51" s="44"/>
      <c r="E51" s="8">
        <v>300</v>
      </c>
      <c r="F51" s="20" t="s">
        <v>232</v>
      </c>
      <c r="G51" s="20">
        <v>1190</v>
      </c>
      <c r="H51" s="20">
        <v>1105</v>
      </c>
      <c r="I51" s="21" t="s">
        <v>549</v>
      </c>
      <c r="J51" s="70" t="s">
        <v>87</v>
      </c>
      <c r="K51" s="70">
        <v>4</v>
      </c>
      <c r="L51" s="38">
        <v>60</v>
      </c>
      <c r="M51" s="8">
        <v>5889.9508999999998</v>
      </c>
      <c r="N51" s="29" t="s">
        <v>164</v>
      </c>
      <c r="O51" s="20"/>
      <c r="P51" s="20"/>
      <c r="Q51" s="20"/>
      <c r="R51" s="20"/>
      <c r="S51" s="383">
        <v>101.72588</v>
      </c>
      <c r="T51" s="383">
        <v>18.066500000000001</v>
      </c>
      <c r="U51" s="380">
        <v>184.14789999999999</v>
      </c>
      <c r="V51" s="380">
        <v>76.057599999999994</v>
      </c>
      <c r="W51" s="382">
        <v>6.8657278979000003</v>
      </c>
      <c r="X51" s="380">
        <v>1.03</v>
      </c>
      <c r="Y51" s="380">
        <v>0.16300000000000001</v>
      </c>
      <c r="Z51" s="380">
        <v>4.3099999999999996</v>
      </c>
      <c r="AA51" s="380">
        <v>87.015000000000001</v>
      </c>
      <c r="AB51" s="379">
        <v>1797.5719999999999</v>
      </c>
      <c r="AC51" s="380">
        <v>9.8699999999999996E-2</v>
      </c>
      <c r="AD51" s="380">
        <v>6.34734</v>
      </c>
      <c r="AE51" s="380">
        <v>318.14366999999999</v>
      </c>
      <c r="AF51" s="380">
        <v>0.63607999999999998</v>
      </c>
      <c r="AG51" s="378">
        <v>148074592.80000001</v>
      </c>
      <c r="AH51" s="381">
        <v>-0.92520100000000005</v>
      </c>
      <c r="AI51" s="378">
        <v>398721.90801000001</v>
      </c>
      <c r="AJ51" s="381">
        <v>1.8557000000000001E-2</v>
      </c>
      <c r="AK51" s="380">
        <v>137.6482</v>
      </c>
      <c r="AL51" s="378" t="s">
        <v>227</v>
      </c>
      <c r="AM51" s="380">
        <v>42.247999999999998</v>
      </c>
    </row>
    <row r="52" spans="1:39" ht="13" customHeight="1">
      <c r="A52" s="29" t="s">
        <v>946</v>
      </c>
      <c r="B52" s="2" t="s">
        <v>658</v>
      </c>
      <c r="C52" s="44">
        <v>0.4381944444444445</v>
      </c>
      <c r="D52" s="44"/>
      <c r="E52" s="8">
        <v>300</v>
      </c>
      <c r="F52" s="20" t="s">
        <v>232</v>
      </c>
      <c r="G52" s="20">
        <v>1190</v>
      </c>
      <c r="H52" s="20">
        <v>1105</v>
      </c>
      <c r="I52" s="21" t="s">
        <v>549</v>
      </c>
      <c r="J52" s="70" t="s">
        <v>87</v>
      </c>
      <c r="K52" s="70">
        <v>4</v>
      </c>
      <c r="L52" s="38">
        <v>180</v>
      </c>
      <c r="M52" s="8">
        <v>5889.9508999999998</v>
      </c>
      <c r="N52" s="29"/>
      <c r="O52" s="20"/>
      <c r="P52" s="20"/>
      <c r="Q52" s="20"/>
      <c r="R52" s="20"/>
      <c r="S52" s="383">
        <v>101.81873</v>
      </c>
      <c r="T52" s="383">
        <v>18.047039999999999</v>
      </c>
      <c r="U52" s="380">
        <v>200.81379999999999</v>
      </c>
      <c r="V52" s="380">
        <v>75.221299999999999</v>
      </c>
      <c r="W52" s="382">
        <v>7.1665492817000001</v>
      </c>
      <c r="X52" s="380">
        <v>1.034</v>
      </c>
      <c r="Y52" s="380">
        <v>0.16400000000000001</v>
      </c>
      <c r="Z52" s="380">
        <v>4.3099999999999996</v>
      </c>
      <c r="AA52" s="380">
        <v>86.968999999999994</v>
      </c>
      <c r="AB52" s="379">
        <v>1797.414</v>
      </c>
      <c r="AC52" s="380">
        <v>2.3949999999999999E-2</v>
      </c>
      <c r="AD52" s="380">
        <v>6.3605700000000001</v>
      </c>
      <c r="AE52" s="380">
        <v>317.99185</v>
      </c>
      <c r="AF52" s="380">
        <v>0.63636000000000004</v>
      </c>
      <c r="AG52" s="378">
        <v>148073592.69999999</v>
      </c>
      <c r="AH52" s="381">
        <v>-0.92673209999999995</v>
      </c>
      <c r="AI52" s="378">
        <v>398756.97223999997</v>
      </c>
      <c r="AJ52" s="381">
        <v>4.6361899999999998E-2</v>
      </c>
      <c r="AK52" s="380">
        <v>137.57050000000001</v>
      </c>
      <c r="AL52" s="378" t="s">
        <v>227</v>
      </c>
      <c r="AM52" s="380">
        <v>42.325499999999998</v>
      </c>
    </row>
    <row r="53" spans="1:39" ht="13" customHeight="1">
      <c r="A53" s="29" t="s">
        <v>946</v>
      </c>
      <c r="B53" s="2" t="s">
        <v>852</v>
      </c>
      <c r="C53" s="44">
        <v>0.44375000000000003</v>
      </c>
      <c r="D53" s="44"/>
      <c r="E53" s="8">
        <v>300</v>
      </c>
      <c r="F53" s="20" t="s">
        <v>232</v>
      </c>
      <c r="G53" s="20">
        <v>1190</v>
      </c>
      <c r="H53" s="20">
        <v>1105</v>
      </c>
      <c r="I53" s="21" t="s">
        <v>794</v>
      </c>
      <c r="J53" s="70" t="s">
        <v>87</v>
      </c>
      <c r="K53" s="70">
        <v>4</v>
      </c>
      <c r="L53" s="38">
        <v>180</v>
      </c>
      <c r="M53" s="8">
        <v>5889.9508999999998</v>
      </c>
      <c r="N53" s="29"/>
      <c r="O53" s="20"/>
      <c r="P53" s="20"/>
      <c r="Q53" s="20"/>
      <c r="R53" s="20"/>
      <c r="S53" s="383">
        <v>101.86011999999999</v>
      </c>
      <c r="T53" s="383">
        <v>18.0379</v>
      </c>
      <c r="U53" s="380">
        <v>207.46960000000001</v>
      </c>
      <c r="V53" s="380">
        <v>74.530299999999997</v>
      </c>
      <c r="W53" s="382">
        <v>7.3002476744000004</v>
      </c>
      <c r="X53" s="380">
        <v>1.0369999999999999</v>
      </c>
      <c r="Y53" s="380">
        <v>0.16400000000000001</v>
      </c>
      <c r="Z53" s="380">
        <v>4.3099999999999996</v>
      </c>
      <c r="AA53" s="380">
        <v>86.948999999999998</v>
      </c>
      <c r="AB53" s="379">
        <v>1797.3</v>
      </c>
      <c r="AC53" s="380">
        <v>359.99088</v>
      </c>
      <c r="AD53" s="380">
        <v>6.3669099999999998</v>
      </c>
      <c r="AE53" s="380">
        <v>317.92437000000001</v>
      </c>
      <c r="AF53" s="380">
        <v>0.63648000000000005</v>
      </c>
      <c r="AG53" s="378">
        <v>148073147.69999999</v>
      </c>
      <c r="AH53" s="381">
        <v>-0.92741150000000006</v>
      </c>
      <c r="AI53" s="378">
        <v>398782.17907000001</v>
      </c>
      <c r="AJ53" s="381">
        <v>5.8665799999999997E-2</v>
      </c>
      <c r="AK53" s="380">
        <v>137.53579999999999</v>
      </c>
      <c r="AL53" s="378" t="s">
        <v>227</v>
      </c>
      <c r="AM53" s="380">
        <v>42.360199999999999</v>
      </c>
    </row>
    <row r="54" spans="1:39" ht="13" customHeight="1">
      <c r="A54" s="29" t="s">
        <v>277</v>
      </c>
      <c r="B54" s="2" t="s">
        <v>853</v>
      </c>
      <c r="C54" s="44">
        <v>0.45069444444444445</v>
      </c>
      <c r="D54" s="44"/>
      <c r="E54" s="8">
        <v>300</v>
      </c>
      <c r="F54" s="20" t="s">
        <v>541</v>
      </c>
      <c r="G54" s="164">
        <v>870</v>
      </c>
      <c r="H54" s="164">
        <v>783</v>
      </c>
      <c r="I54" s="21" t="s">
        <v>549</v>
      </c>
      <c r="J54" s="70" t="s">
        <v>87</v>
      </c>
      <c r="K54" s="70">
        <v>4</v>
      </c>
      <c r="L54" s="38">
        <v>180</v>
      </c>
      <c r="M54" s="8">
        <v>7698.9647000000004</v>
      </c>
      <c r="N54" s="29"/>
      <c r="O54" s="20"/>
      <c r="P54" s="20"/>
      <c r="Q54" s="20"/>
      <c r="R54" s="20"/>
      <c r="S54" s="383">
        <v>101.91203</v>
      </c>
      <c r="T54" s="383">
        <v>18.026060000000001</v>
      </c>
      <c r="U54" s="380">
        <v>214.95869999999999</v>
      </c>
      <c r="V54" s="380">
        <v>73.438599999999994</v>
      </c>
      <c r="W54" s="382">
        <v>7.4673706653999998</v>
      </c>
      <c r="X54" s="380">
        <v>1.0429999999999999</v>
      </c>
      <c r="Y54" s="380">
        <v>0.16500000000000001</v>
      </c>
      <c r="Z54" s="380">
        <v>4.3099999999999996</v>
      </c>
      <c r="AA54" s="380">
        <v>86.923000000000002</v>
      </c>
      <c r="AB54" s="379">
        <v>1797.1210000000001</v>
      </c>
      <c r="AC54" s="380">
        <v>359.94974999999999</v>
      </c>
      <c r="AD54" s="380">
        <v>6.3752300000000002</v>
      </c>
      <c r="AE54" s="380">
        <v>317.84001999999998</v>
      </c>
      <c r="AF54" s="380">
        <v>0.63663000000000003</v>
      </c>
      <c r="AG54" s="378">
        <v>148072591</v>
      </c>
      <c r="AH54" s="381">
        <v>-0.92825970000000002</v>
      </c>
      <c r="AI54" s="378">
        <v>398821.97151</v>
      </c>
      <c r="AJ54" s="381">
        <v>7.3968099999999995E-2</v>
      </c>
      <c r="AK54" s="380">
        <v>137.49209999999999</v>
      </c>
      <c r="AL54" s="378" t="s">
        <v>227</v>
      </c>
      <c r="AM54" s="380">
        <v>42.403700000000001</v>
      </c>
    </row>
    <row r="55" spans="1:39" ht="13" customHeight="1">
      <c r="A55" s="29" t="s">
        <v>635</v>
      </c>
      <c r="B55" s="2" t="s">
        <v>854</v>
      </c>
      <c r="C55" s="44">
        <v>0.45555555555555555</v>
      </c>
      <c r="D55" s="44"/>
      <c r="E55" s="8">
        <v>300</v>
      </c>
      <c r="F55" s="20" t="s">
        <v>541</v>
      </c>
      <c r="G55" s="164">
        <v>870</v>
      </c>
      <c r="H55" s="164">
        <v>783</v>
      </c>
      <c r="I55" s="21" t="s">
        <v>549</v>
      </c>
      <c r="J55" s="70" t="s">
        <v>87</v>
      </c>
      <c r="K55" s="70">
        <v>4</v>
      </c>
      <c r="L55" s="38">
        <v>180</v>
      </c>
      <c r="M55" s="8">
        <v>7698.9647000000004</v>
      </c>
      <c r="N55" s="29"/>
      <c r="O55" s="20"/>
      <c r="P55" s="20"/>
      <c r="Q55" s="20"/>
      <c r="R55" s="20"/>
      <c r="S55" s="383">
        <v>101.94851</v>
      </c>
      <c r="T55" s="383">
        <v>18.017489999999999</v>
      </c>
      <c r="U55" s="380">
        <v>219.6447</v>
      </c>
      <c r="V55" s="380">
        <v>72.547399999999996</v>
      </c>
      <c r="W55" s="382">
        <v>7.5843567591000003</v>
      </c>
      <c r="X55" s="380">
        <v>1.048</v>
      </c>
      <c r="Y55" s="380">
        <v>0.16600000000000001</v>
      </c>
      <c r="Z55" s="380">
        <v>4.3099999999999996</v>
      </c>
      <c r="AA55" s="380">
        <v>86.905000000000001</v>
      </c>
      <c r="AB55" s="379">
        <v>1796.971</v>
      </c>
      <c r="AC55" s="380">
        <v>359.92111</v>
      </c>
      <c r="AD55" s="380">
        <v>6.38131</v>
      </c>
      <c r="AE55" s="380">
        <v>317.78097000000002</v>
      </c>
      <c r="AF55" s="380">
        <v>0.63673999999999997</v>
      </c>
      <c r="AG55" s="378">
        <v>148072201</v>
      </c>
      <c r="AH55" s="381">
        <v>-0.92885280000000003</v>
      </c>
      <c r="AI55" s="378">
        <v>398855.27370999998</v>
      </c>
      <c r="AJ55" s="381">
        <v>8.4614400000000006E-2</v>
      </c>
      <c r="AK55" s="380">
        <v>137.4614</v>
      </c>
      <c r="AL55" s="378" t="s">
        <v>227</v>
      </c>
      <c r="AM55" s="380">
        <v>42.434399999999997</v>
      </c>
    </row>
    <row r="56" spans="1:39" ht="13" customHeight="1">
      <c r="A56" s="29" t="s">
        <v>632</v>
      </c>
      <c r="B56" s="2" t="s">
        <v>143</v>
      </c>
      <c r="C56" s="44">
        <v>0.47986111111111113</v>
      </c>
      <c r="D56" s="44">
        <v>0</v>
      </c>
      <c r="E56" s="8">
        <v>10</v>
      </c>
      <c r="F56" s="20" t="s">
        <v>232</v>
      </c>
      <c r="G56" s="164">
        <v>1190</v>
      </c>
      <c r="H56" s="164">
        <v>1105</v>
      </c>
      <c r="I56" s="41" t="s">
        <v>234</v>
      </c>
      <c r="J56" s="20" t="s">
        <v>230</v>
      </c>
      <c r="K56" s="70">
        <v>4</v>
      </c>
      <c r="L56" s="38">
        <v>180</v>
      </c>
      <c r="M56" s="8">
        <v>5889.9508999999998</v>
      </c>
      <c r="N56" s="29"/>
      <c r="O56" s="20"/>
      <c r="P56" s="20"/>
      <c r="Q56" s="20"/>
      <c r="R56" s="20"/>
    </row>
    <row r="57" spans="1:39" ht="13" customHeight="1">
      <c r="A57" t="s">
        <v>141</v>
      </c>
      <c r="B57" s="2" t="s">
        <v>296</v>
      </c>
      <c r="C57" s="44">
        <v>0.48472222222222222</v>
      </c>
      <c r="D57" s="44">
        <v>0</v>
      </c>
      <c r="E57" s="8">
        <v>30</v>
      </c>
      <c r="F57" s="20" t="s">
        <v>232</v>
      </c>
      <c r="G57" s="164">
        <v>1190</v>
      </c>
      <c r="H57" s="164">
        <v>1000</v>
      </c>
      <c r="I57" s="41" t="s">
        <v>231</v>
      </c>
      <c r="J57" s="20" t="s">
        <v>230</v>
      </c>
      <c r="K57" s="70">
        <v>4</v>
      </c>
      <c r="L57" s="38">
        <v>180</v>
      </c>
      <c r="M57" s="8">
        <v>5891.451</v>
      </c>
      <c r="N57" s="29"/>
      <c r="O57" s="20"/>
      <c r="P57" s="20"/>
      <c r="Q57" s="20"/>
      <c r="R57" s="20"/>
    </row>
    <row r="58" spans="1:39" ht="13" customHeight="1">
      <c r="A58" t="s">
        <v>141</v>
      </c>
      <c r="B58" s="2" t="s">
        <v>493</v>
      </c>
      <c r="C58" s="44">
        <v>0.48819444444444443</v>
      </c>
      <c r="D58" s="44">
        <v>0</v>
      </c>
      <c r="E58" s="8">
        <v>30</v>
      </c>
      <c r="F58" s="20" t="s">
        <v>232</v>
      </c>
      <c r="G58" s="164">
        <v>1070</v>
      </c>
      <c r="H58" s="164">
        <v>880</v>
      </c>
      <c r="I58" s="41" t="s">
        <v>446</v>
      </c>
      <c r="J58" s="20" t="s">
        <v>230</v>
      </c>
      <c r="K58" s="70">
        <v>4</v>
      </c>
      <c r="L58" s="38">
        <v>180</v>
      </c>
      <c r="M58" s="8">
        <v>5891.451</v>
      </c>
      <c r="N58" s="29" t="s">
        <v>142</v>
      </c>
      <c r="O58" s="20"/>
      <c r="P58" s="20"/>
      <c r="Q58" s="20"/>
      <c r="R58" s="20"/>
    </row>
    <row r="59" spans="1:39" s="41" customFormat="1" ht="26.25" customHeight="1">
      <c r="A59" s="41" t="s">
        <v>141</v>
      </c>
      <c r="B59" s="29" t="s">
        <v>140</v>
      </c>
      <c r="C59" s="19">
        <v>0.49583333333333335</v>
      </c>
      <c r="D59" s="19">
        <v>0</v>
      </c>
      <c r="E59" s="23">
        <v>10</v>
      </c>
      <c r="F59" s="20" t="s">
        <v>540</v>
      </c>
      <c r="G59" s="20">
        <v>880</v>
      </c>
      <c r="H59" s="20">
        <v>869</v>
      </c>
      <c r="I59" s="41" t="s">
        <v>231</v>
      </c>
      <c r="J59" s="20" t="s">
        <v>230</v>
      </c>
      <c r="K59" s="70">
        <v>4</v>
      </c>
      <c r="L59" s="38">
        <v>180</v>
      </c>
      <c r="M59" s="86">
        <v>7647.38</v>
      </c>
      <c r="N59" s="59" t="s">
        <v>139</v>
      </c>
      <c r="O59" s="20"/>
      <c r="P59" s="20"/>
      <c r="Q59" s="20"/>
      <c r="R59" s="20"/>
    </row>
    <row r="60" spans="1:39" ht="13" customHeight="1">
      <c r="A60" s="29"/>
      <c r="B60" s="2"/>
      <c r="C60" s="44"/>
      <c r="D60" s="44"/>
      <c r="E60" s="8"/>
      <c r="F60" s="164"/>
      <c r="G60" s="164"/>
      <c r="H60" s="164"/>
      <c r="I60" s="59"/>
      <c r="J60" s="20"/>
      <c r="K60" s="20"/>
      <c r="L60" s="20"/>
      <c r="M60" s="22"/>
      <c r="N60" s="29"/>
      <c r="O60" s="20"/>
      <c r="P60" s="20"/>
      <c r="Q60" s="20"/>
      <c r="R60" s="20"/>
    </row>
    <row r="61" spans="1:39" ht="13" customHeight="1">
      <c r="A61" s="29"/>
      <c r="B61" s="2"/>
      <c r="C61" s="44"/>
      <c r="D61" s="44"/>
      <c r="E61" s="8"/>
      <c r="F61" s="164"/>
      <c r="G61" s="164"/>
      <c r="H61" s="164"/>
      <c r="I61" s="59"/>
      <c r="J61" s="20"/>
      <c r="K61" s="20"/>
      <c r="L61" s="20"/>
      <c r="M61" s="22"/>
      <c r="N61" s="29"/>
      <c r="O61" s="20"/>
      <c r="P61" s="20"/>
      <c r="Q61" s="20"/>
      <c r="R61" s="20"/>
    </row>
    <row r="62" spans="1:39" ht="13" customHeight="1">
      <c r="A62" s="29"/>
      <c r="B62" s="3" t="s">
        <v>633</v>
      </c>
      <c r="C62" s="176" t="s">
        <v>634</v>
      </c>
      <c r="D62" s="26">
        <v>5888.5839999999998</v>
      </c>
      <c r="E62" s="178"/>
      <c r="F62" s="88" t="s">
        <v>635</v>
      </c>
      <c r="G62" s="88" t="s">
        <v>636</v>
      </c>
      <c r="H62" s="88" t="s">
        <v>637</v>
      </c>
      <c r="I62" s="26" t="s">
        <v>639</v>
      </c>
      <c r="J62" s="88" t="s">
        <v>640</v>
      </c>
      <c r="K62" s="88" t="s">
        <v>641</v>
      </c>
      <c r="L62" s="164"/>
      <c r="M62" s="164"/>
      <c r="N62" s="29"/>
    </row>
    <row r="63" spans="1:39" ht="13" customHeight="1">
      <c r="A63" s="29"/>
      <c r="B63" s="2"/>
      <c r="C63" s="176" t="s">
        <v>638</v>
      </c>
      <c r="D63" s="26">
        <v>5889.9508999999998</v>
      </c>
      <c r="E63" s="178"/>
      <c r="F63" s="88" t="s">
        <v>277</v>
      </c>
      <c r="G63" s="88" t="s">
        <v>279</v>
      </c>
      <c r="H63" s="88" t="s">
        <v>280</v>
      </c>
      <c r="I63" s="26" t="s">
        <v>646</v>
      </c>
      <c r="J63" s="88" t="s">
        <v>647</v>
      </c>
      <c r="K63" s="88" t="s">
        <v>454</v>
      </c>
      <c r="L63" s="164"/>
      <c r="N63" s="29"/>
    </row>
    <row r="64" spans="1:39" ht="13" customHeight="1">
      <c r="A64" s="29"/>
      <c r="B64" s="2"/>
      <c r="C64" s="176" t="s">
        <v>321</v>
      </c>
      <c r="D64" s="26">
        <v>5891.451</v>
      </c>
      <c r="E64" s="178"/>
      <c r="F64" s="88" t="s">
        <v>472</v>
      </c>
      <c r="G64" s="88" t="s">
        <v>474</v>
      </c>
      <c r="H64" s="88" t="s">
        <v>473</v>
      </c>
      <c r="I64" s="26" t="s">
        <v>275</v>
      </c>
      <c r="J64" s="88" t="s">
        <v>455</v>
      </c>
      <c r="K64" s="88" t="s">
        <v>456</v>
      </c>
      <c r="L64" s="164"/>
      <c r="N64" s="29"/>
    </row>
    <row r="65" spans="1:14" ht="13" customHeight="1">
      <c r="A65" s="29"/>
      <c r="B65" s="2"/>
      <c r="C65" s="176" t="s">
        <v>322</v>
      </c>
      <c r="D65" s="179">
        <v>7647.38</v>
      </c>
      <c r="E65" s="178"/>
      <c r="F65" s="88" t="s">
        <v>643</v>
      </c>
      <c r="G65" s="88" t="s">
        <v>644</v>
      </c>
      <c r="H65" s="88" t="s">
        <v>645</v>
      </c>
      <c r="I65" s="26" t="s">
        <v>324</v>
      </c>
      <c r="J65" s="88" t="s">
        <v>452</v>
      </c>
      <c r="K65" s="88" t="s">
        <v>453</v>
      </c>
      <c r="L65" s="164"/>
    </row>
    <row r="66" spans="1:14" ht="13" customHeight="1">
      <c r="A66" s="29"/>
      <c r="B66" s="2"/>
      <c r="C66" s="176" t="s">
        <v>323</v>
      </c>
      <c r="D66" s="26">
        <v>7698.9647000000004</v>
      </c>
      <c r="E66" s="178"/>
      <c r="F66" s="88" t="s">
        <v>278</v>
      </c>
      <c r="G66" s="88" t="s">
        <v>281</v>
      </c>
      <c r="H66" s="88" t="s">
        <v>282</v>
      </c>
      <c r="I66" s="26" t="s">
        <v>284</v>
      </c>
      <c r="J66" s="88" t="s">
        <v>285</v>
      </c>
      <c r="K66" s="88" t="s">
        <v>286</v>
      </c>
      <c r="L66" s="164"/>
      <c r="N66" s="29"/>
    </row>
    <row r="67" spans="1:14" ht="13" customHeight="1">
      <c r="A67" s="29"/>
      <c r="B67" s="2"/>
      <c r="C67" s="176"/>
      <c r="D67" s="26"/>
      <c r="E67" s="178"/>
      <c r="F67" s="88"/>
      <c r="G67" s="164"/>
      <c r="H67" s="164"/>
      <c r="J67" s="20"/>
      <c r="K67" s="20"/>
      <c r="L67" s="164"/>
      <c r="N67" s="29"/>
    </row>
    <row r="68" spans="1:14" ht="13" customHeight="1">
      <c r="A68" s="29"/>
      <c r="B68" s="2"/>
      <c r="C68" s="176" t="s">
        <v>574</v>
      </c>
      <c r="D68" s="445" t="s">
        <v>649</v>
      </c>
      <c r="E68" s="445"/>
      <c r="F68" s="88" t="s">
        <v>287</v>
      </c>
      <c r="G68" s="164"/>
      <c r="H68" s="164"/>
      <c r="I68" s="163" t="s">
        <v>818</v>
      </c>
      <c r="J68" s="440" t="s">
        <v>819</v>
      </c>
      <c r="K68" s="440"/>
      <c r="L68" s="177" t="s">
        <v>820</v>
      </c>
      <c r="N68" s="29"/>
    </row>
    <row r="69" spans="1:14" ht="13" customHeight="1">
      <c r="A69" s="2"/>
      <c r="B69" s="2"/>
      <c r="C69" s="176" t="s">
        <v>575</v>
      </c>
      <c r="D69" s="445" t="s">
        <v>650</v>
      </c>
      <c r="E69" s="445"/>
      <c r="F69" s="23"/>
      <c r="G69" s="164"/>
      <c r="H69" s="164"/>
      <c r="J69" s="440" t="s">
        <v>228</v>
      </c>
      <c r="K69" s="440"/>
      <c r="L69" s="177" t="s">
        <v>822</v>
      </c>
      <c r="N69" s="29"/>
    </row>
    <row r="70" spans="1:14" ht="13" customHeight="1">
      <c r="A70" s="3"/>
      <c r="B70" s="2"/>
      <c r="C70" s="176" t="s">
        <v>576</v>
      </c>
      <c r="D70" s="445" t="s">
        <v>816</v>
      </c>
      <c r="E70" s="445"/>
      <c r="F70" s="23"/>
      <c r="G70" s="164"/>
      <c r="H70" s="164"/>
      <c r="J70" s="20"/>
      <c r="K70" s="20"/>
      <c r="L70" s="164"/>
      <c r="N70" s="29"/>
    </row>
    <row r="71" spans="1:14" ht="13" customHeight="1">
      <c r="A71" s="2"/>
      <c r="B71" s="2"/>
      <c r="C71" s="176" t="s">
        <v>577</v>
      </c>
      <c r="D71" s="445" t="s">
        <v>817</v>
      </c>
      <c r="E71" s="445"/>
      <c r="F71" s="23"/>
      <c r="G71" s="164"/>
      <c r="H71" s="20"/>
      <c r="I71" s="20"/>
      <c r="J71" s="20"/>
      <c r="K71" s="20"/>
      <c r="L71" s="164"/>
      <c r="N71" s="29"/>
    </row>
    <row r="72" spans="1:14" ht="13" customHeight="1">
      <c r="A72" s="2"/>
      <c r="B72" s="2"/>
      <c r="C72" s="175"/>
      <c r="D72" s="164"/>
      <c r="E72" s="19"/>
      <c r="F72" s="23"/>
      <c r="G72" s="164"/>
      <c r="H72" s="20"/>
      <c r="I72" s="20"/>
      <c r="J72" s="20"/>
      <c r="K72" s="20"/>
      <c r="L72" s="164"/>
      <c r="N72" s="29"/>
    </row>
    <row r="73" spans="1:14" ht="13" customHeight="1">
      <c r="A73" s="2"/>
      <c r="B73" s="2"/>
      <c r="C73" s="32" t="s">
        <v>676</v>
      </c>
      <c r="D73" s="168">
        <v>1</v>
      </c>
      <c r="E73" s="445" t="s">
        <v>677</v>
      </c>
      <c r="F73" s="445"/>
      <c r="G73" s="445"/>
      <c r="H73" s="20"/>
      <c r="I73" s="20"/>
      <c r="J73" s="20"/>
      <c r="K73" s="20"/>
      <c r="L73" s="164"/>
      <c r="N73" s="29"/>
    </row>
    <row r="74" spans="1:14" ht="13" customHeight="1">
      <c r="A74" s="2"/>
      <c r="B74" s="2"/>
      <c r="C74" s="23"/>
      <c r="D74" s="71"/>
      <c r="E74" s="445" t="s">
        <v>466</v>
      </c>
      <c r="F74" s="445"/>
      <c r="G74" s="445"/>
      <c r="H74" s="20"/>
      <c r="I74" s="20"/>
      <c r="J74" s="20"/>
      <c r="K74" s="20"/>
      <c r="L74" s="164"/>
      <c r="N74" s="29"/>
    </row>
    <row r="75" spans="1:14" ht="13" customHeight="1">
      <c r="A75" s="2"/>
      <c r="B75" s="2"/>
      <c r="C75" s="175"/>
      <c r="D75" s="71">
        <v>2</v>
      </c>
      <c r="E75" s="445" t="s">
        <v>724</v>
      </c>
      <c r="F75" s="445"/>
      <c r="G75" s="445"/>
      <c r="H75" s="20"/>
      <c r="I75" s="20"/>
      <c r="J75" s="20"/>
      <c r="K75" s="20"/>
      <c r="L75" s="164"/>
      <c r="N75" s="29"/>
    </row>
    <row r="76" spans="1:14" ht="13" customHeight="1">
      <c r="A76" s="2"/>
      <c r="B76" s="2"/>
      <c r="C76" s="175"/>
      <c r="D76" s="71"/>
      <c r="E76" s="445" t="s">
        <v>725</v>
      </c>
      <c r="F76" s="445"/>
      <c r="G76" s="445"/>
      <c r="H76" s="20"/>
      <c r="I76" s="20"/>
      <c r="J76" s="20"/>
      <c r="K76" s="20"/>
      <c r="L76" s="164"/>
      <c r="N76" s="29"/>
    </row>
    <row r="77" spans="1:14" ht="13" customHeight="1">
      <c r="A77" s="2"/>
      <c r="B77" s="2"/>
      <c r="C77" s="20"/>
      <c r="D77" s="168">
        <v>3</v>
      </c>
      <c r="E77" s="445" t="s">
        <v>535</v>
      </c>
      <c r="F77" s="445"/>
      <c r="G77" s="445"/>
      <c r="H77" s="20"/>
      <c r="I77" s="20"/>
      <c r="J77" s="20"/>
      <c r="K77" s="20"/>
      <c r="L77" s="164"/>
      <c r="N77" s="29"/>
    </row>
    <row r="78" spans="1:14" ht="13" customHeight="1">
      <c r="A78" s="2"/>
      <c r="B78" s="2"/>
      <c r="C78" s="20"/>
      <c r="D78" s="168"/>
      <c r="E78" s="445" t="s">
        <v>536</v>
      </c>
      <c r="F78" s="445"/>
      <c r="G78" s="445"/>
      <c r="H78" s="20"/>
      <c r="I78" s="20"/>
      <c r="J78" s="20"/>
      <c r="K78" s="20"/>
      <c r="L78" s="164"/>
      <c r="N78" s="29"/>
    </row>
    <row r="79" spans="1:14" ht="13" customHeight="1">
      <c r="A79" s="2"/>
      <c r="B79" s="2"/>
      <c r="C79" s="20"/>
      <c r="D79" s="168">
        <v>4</v>
      </c>
      <c r="E79" s="445" t="s">
        <v>537</v>
      </c>
      <c r="F79" s="445"/>
      <c r="G79" s="445"/>
      <c r="H79" s="20"/>
      <c r="I79" s="20"/>
      <c r="J79" s="20"/>
      <c r="K79" s="20"/>
      <c r="L79" s="164"/>
      <c r="N79" s="29"/>
    </row>
    <row r="80" spans="1:14" ht="13" customHeight="1">
      <c r="A80" s="2"/>
      <c r="B80" s="2"/>
      <c r="C80" s="20"/>
      <c r="D80" s="164"/>
      <c r="E80" s="445" t="s">
        <v>538</v>
      </c>
      <c r="F80" s="445"/>
      <c r="G80" s="445"/>
      <c r="H80" s="20"/>
      <c r="I80" s="20"/>
      <c r="J80" s="20"/>
      <c r="K80" s="20"/>
      <c r="L80" s="164"/>
      <c r="M80" s="45"/>
    </row>
    <row r="81" spans="1:13">
      <c r="A81" s="2"/>
      <c r="C81" s="445"/>
      <c r="D81" s="445"/>
      <c r="E81" s="445"/>
      <c r="F81" s="164"/>
      <c r="G81" s="164"/>
      <c r="H81" s="164"/>
      <c r="I81" s="21"/>
      <c r="J81" s="164"/>
      <c r="K81" s="164"/>
      <c r="L81" s="164"/>
      <c r="M81" s="45"/>
    </row>
    <row r="82" spans="1:13">
      <c r="A82" s="2"/>
      <c r="C82" s="441"/>
      <c r="D82" s="441"/>
      <c r="E82" s="441"/>
      <c r="F82" s="164"/>
      <c r="G82" s="164"/>
      <c r="H82" s="164"/>
      <c r="I82" s="21"/>
      <c r="J82" s="164"/>
      <c r="K82" s="164"/>
      <c r="L82" s="164"/>
      <c r="M82" s="45"/>
    </row>
    <row r="83" spans="1:13">
      <c r="A83" s="2"/>
      <c r="C83" s="164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>
      <c r="A84" s="2"/>
      <c r="C84" s="164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>
      <c r="A85" s="2"/>
      <c r="C85" s="164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45"/>
    </row>
    <row r="100" spans="1:13">
      <c r="A100" s="2"/>
      <c r="C100" s="164"/>
      <c r="D100" s="44"/>
      <c r="E100" s="164"/>
      <c r="F100" s="164"/>
      <c r="G100" s="164"/>
      <c r="H100" s="164"/>
      <c r="I100" s="21"/>
      <c r="J100" s="164"/>
      <c r="K100" s="164"/>
      <c r="L100" s="164"/>
      <c r="M100" s="45"/>
    </row>
    <row r="101" spans="1:13">
      <c r="A101" s="2"/>
      <c r="C101" s="164"/>
      <c r="D101" s="44"/>
      <c r="E101" s="164"/>
      <c r="F101" s="164"/>
      <c r="G101" s="164"/>
      <c r="H101" s="164"/>
      <c r="I101" s="21"/>
      <c r="J101" s="164"/>
      <c r="K101" s="164"/>
      <c r="L101" s="164"/>
      <c r="M101" s="45"/>
    </row>
    <row r="102" spans="1:13">
      <c r="A102" s="2"/>
      <c r="C102" s="164"/>
      <c r="D102" s="44"/>
      <c r="E102" s="164"/>
      <c r="F102" s="164"/>
      <c r="G102" s="164"/>
      <c r="H102" s="164"/>
      <c r="I102" s="21"/>
      <c r="J102" s="164"/>
      <c r="K102" s="164"/>
      <c r="L102" s="164"/>
      <c r="M102" s="45"/>
    </row>
    <row r="103" spans="1:13">
      <c r="A103" s="2"/>
      <c r="C103" s="164"/>
      <c r="D103" s="44"/>
      <c r="E103" s="164"/>
      <c r="F103" s="164"/>
      <c r="G103" s="164"/>
      <c r="H103" s="164"/>
      <c r="I103" s="21"/>
      <c r="J103" s="164"/>
      <c r="K103" s="164"/>
      <c r="L103" s="164"/>
      <c r="M103" s="45"/>
    </row>
    <row r="104" spans="1:13">
      <c r="A104" s="2"/>
      <c r="C104" s="164"/>
      <c r="D104" s="44"/>
      <c r="E104" s="164"/>
      <c r="F104" s="164"/>
      <c r="G104" s="164"/>
      <c r="H104" s="164"/>
      <c r="I104" s="21"/>
      <c r="J104" s="164"/>
      <c r="K104" s="164"/>
      <c r="L104" s="164"/>
      <c r="M104" s="45"/>
    </row>
    <row r="105" spans="1:13">
      <c r="A105" s="2"/>
      <c r="C105" s="164"/>
      <c r="D105" s="44"/>
      <c r="E105" s="164"/>
      <c r="F105" s="164"/>
      <c r="G105" s="164"/>
      <c r="H105" s="164"/>
      <c r="I105" s="21"/>
      <c r="J105" s="164"/>
      <c r="K105" s="164"/>
      <c r="L105" s="164"/>
      <c r="M105" s="45"/>
    </row>
    <row r="106" spans="1:13">
      <c r="A106" s="2"/>
      <c r="C106" s="164"/>
      <c r="D106" s="44"/>
      <c r="E106" s="164"/>
      <c r="F106" s="164"/>
      <c r="G106" s="164"/>
      <c r="H106" s="164"/>
      <c r="I106" s="21"/>
      <c r="J106" s="164"/>
      <c r="K106" s="164"/>
      <c r="L106" s="164"/>
      <c r="M106" s="45"/>
    </row>
    <row r="107" spans="1:13">
      <c r="A107" s="2"/>
      <c r="C107" s="164"/>
      <c r="D107" s="44"/>
      <c r="E107" s="164"/>
      <c r="F107" s="164"/>
      <c r="G107" s="164"/>
      <c r="H107" s="164"/>
      <c r="I107" s="21"/>
      <c r="J107" s="164"/>
      <c r="K107" s="164"/>
      <c r="L107" s="164"/>
      <c r="M107" s="45"/>
    </row>
    <row r="108" spans="1:13">
      <c r="A108" s="2"/>
      <c r="C108" s="164"/>
      <c r="D108" s="44"/>
      <c r="E108" s="164"/>
      <c r="F108" s="164"/>
      <c r="G108" s="164"/>
      <c r="H108" s="164"/>
      <c r="I108" s="21"/>
      <c r="J108" s="164"/>
      <c r="K108" s="164"/>
      <c r="L108" s="164"/>
      <c r="M108" s="45"/>
    </row>
    <row r="109" spans="1:13">
      <c r="A109" s="2"/>
      <c r="C109" s="164"/>
      <c r="D109" s="44"/>
      <c r="E109" s="164"/>
      <c r="F109" s="164"/>
      <c r="G109" s="164"/>
      <c r="H109" s="164"/>
      <c r="I109" s="21"/>
      <c r="J109" s="164"/>
      <c r="K109" s="164"/>
      <c r="L109" s="164"/>
      <c r="M109" s="45"/>
    </row>
    <row r="110" spans="1:13">
      <c r="A110" s="2"/>
      <c r="C110" s="164"/>
      <c r="D110" s="44"/>
      <c r="E110" s="164"/>
      <c r="F110" s="164"/>
      <c r="G110" s="164"/>
      <c r="H110" s="164"/>
      <c r="I110" s="21"/>
      <c r="J110" s="164"/>
      <c r="K110" s="164"/>
      <c r="L110" s="164"/>
      <c r="M110" s="45"/>
    </row>
    <row r="111" spans="1:13">
      <c r="A111" s="2"/>
      <c r="C111" s="164"/>
      <c r="D111" s="44"/>
      <c r="E111" s="164"/>
      <c r="F111" s="164"/>
      <c r="G111" s="164"/>
      <c r="H111" s="164"/>
      <c r="I111" s="21"/>
      <c r="J111" s="164"/>
      <c r="K111" s="164"/>
      <c r="L111" s="164"/>
      <c r="M111" s="45"/>
    </row>
    <row r="112" spans="1:13">
      <c r="A112" s="2"/>
      <c r="C112" s="164"/>
      <c r="D112" s="44"/>
      <c r="E112" s="164"/>
      <c r="F112" s="164"/>
      <c r="G112" s="164"/>
      <c r="H112" s="164"/>
      <c r="I112" s="21"/>
      <c r="J112" s="164"/>
      <c r="K112" s="164"/>
      <c r="L112" s="164"/>
      <c r="M112" s="45"/>
    </row>
    <row r="113" spans="1:13">
      <c r="A113" s="2"/>
      <c r="C113" s="164"/>
      <c r="D113" s="44"/>
      <c r="E113" s="164"/>
      <c r="F113" s="164"/>
      <c r="G113" s="164"/>
      <c r="H113" s="164"/>
      <c r="I113" s="21"/>
      <c r="J113" s="164"/>
      <c r="K113" s="164"/>
      <c r="L113" s="164"/>
      <c r="M113" s="45"/>
    </row>
    <row r="114" spans="1:13">
      <c r="A114" s="2"/>
      <c r="C114" s="164"/>
      <c r="D114" s="44"/>
      <c r="E114" s="164"/>
      <c r="F114" s="164"/>
      <c r="G114" s="164"/>
      <c r="H114" s="164"/>
      <c r="I114" s="21"/>
      <c r="J114" s="164"/>
      <c r="K114" s="164"/>
      <c r="L114" s="164"/>
      <c r="M114" s="45"/>
    </row>
    <row r="115" spans="1:13">
      <c r="A115" s="2"/>
    </row>
    <row r="116" spans="1:13">
      <c r="A116" s="2"/>
    </row>
    <row r="117" spans="1:13">
      <c r="A117" s="2"/>
    </row>
    <row r="118" spans="1:13">
      <c r="A118" s="2"/>
    </row>
    <row r="119" spans="1:13">
      <c r="A119" s="2"/>
    </row>
    <row r="120" spans="1:13">
      <c r="A120" s="2"/>
    </row>
    <row r="121" spans="1:13">
      <c r="A121" s="2"/>
    </row>
  </sheetData>
  <mergeCells count="36">
    <mergeCell ref="J69:K69"/>
    <mergeCell ref="F7:I7"/>
    <mergeCell ref="Q12:R12"/>
    <mergeCell ref="AC12:AD12"/>
    <mergeCell ref="AE12:AF12"/>
    <mergeCell ref="J68:K68"/>
    <mergeCell ref="G12:H12"/>
    <mergeCell ref="F8:I8"/>
    <mergeCell ref="F9:I9"/>
    <mergeCell ref="O12:P12"/>
    <mergeCell ref="A1:H1"/>
    <mergeCell ref="A3:E3"/>
    <mergeCell ref="F3:I3"/>
    <mergeCell ref="F5:I5"/>
    <mergeCell ref="F6:I6"/>
    <mergeCell ref="F4:I4"/>
    <mergeCell ref="A5:E5"/>
    <mergeCell ref="K3:N3"/>
    <mergeCell ref="K6:P6"/>
    <mergeCell ref="K7:P7"/>
    <mergeCell ref="K8:P8"/>
    <mergeCell ref="K9:P9"/>
    <mergeCell ref="C82:E82"/>
    <mergeCell ref="E74:G74"/>
    <mergeCell ref="E75:G75"/>
    <mergeCell ref="E76:G76"/>
    <mergeCell ref="C81:E81"/>
    <mergeCell ref="E77:G77"/>
    <mergeCell ref="E78:G78"/>
    <mergeCell ref="E79:G79"/>
    <mergeCell ref="E80:G80"/>
    <mergeCell ref="D70:E70"/>
    <mergeCell ref="D71:E71"/>
    <mergeCell ref="E73:G73"/>
    <mergeCell ref="D68:E68"/>
    <mergeCell ref="D69:E6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O82"/>
  <sheetViews>
    <sheetView topLeftCell="C8" zoomScaleSheetLayoutView="70" workbookViewId="0">
      <selection activeCell="J27" sqref="J27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style="20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113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83"/>
    </row>
    <row r="2" spans="1:39" ht="15">
      <c r="A2" s="47"/>
      <c r="B2" s="4"/>
      <c r="C2" s="4"/>
      <c r="D2" s="48"/>
      <c r="E2" s="4"/>
      <c r="F2" s="4"/>
      <c r="G2" s="87"/>
      <c r="H2" s="87"/>
      <c r="I2" s="46"/>
      <c r="N2" s="83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83"/>
    </row>
    <row r="4" spans="1:39">
      <c r="A4" s="3" t="s">
        <v>534</v>
      </c>
      <c r="B4" s="3"/>
      <c r="C4" s="6"/>
      <c r="D4" s="49"/>
      <c r="E4" s="6"/>
      <c r="F4" s="428" t="s">
        <v>523</v>
      </c>
      <c r="G4" s="428"/>
      <c r="H4" s="428"/>
      <c r="I4" s="428"/>
      <c r="N4" s="83"/>
    </row>
    <row r="5" spans="1:39">
      <c r="A5" s="430"/>
      <c r="B5" s="430"/>
      <c r="C5" s="430"/>
      <c r="D5" s="430"/>
      <c r="E5" s="430"/>
      <c r="F5" s="428" t="s">
        <v>524</v>
      </c>
      <c r="G5" s="428"/>
      <c r="H5" s="428"/>
      <c r="I5" s="428"/>
      <c r="J5" s="30"/>
      <c r="N5" s="83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31" t="s">
        <v>362</v>
      </c>
      <c r="G6" s="431"/>
      <c r="H6" s="431"/>
      <c r="I6" s="431"/>
      <c r="J6" s="30"/>
      <c r="N6" s="83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622</v>
      </c>
      <c r="G7" s="428"/>
      <c r="H7" s="428"/>
      <c r="I7" s="428"/>
      <c r="J7" s="30"/>
      <c r="N7" s="83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428" t="s">
        <v>529</v>
      </c>
      <c r="G8" s="428"/>
      <c r="H8" s="428"/>
      <c r="I8" s="428"/>
      <c r="J8" s="7"/>
      <c r="K8" s="7"/>
      <c r="L8" s="7"/>
      <c r="N8" s="83"/>
    </row>
    <row r="9" spans="1:39" ht="12.75" customHeight="1">
      <c r="A9" s="71"/>
      <c r="B9" s="71"/>
      <c r="C9" s="6"/>
      <c r="D9" s="49"/>
      <c r="E9" s="8"/>
      <c r="F9" s="431" t="s">
        <v>394</v>
      </c>
      <c r="G9" s="432"/>
      <c r="H9" s="432"/>
      <c r="I9" s="432"/>
      <c r="J9" s="7"/>
      <c r="K9" s="7"/>
      <c r="L9" s="7"/>
      <c r="N9" s="83"/>
    </row>
    <row r="10" spans="1:39">
      <c r="A10" s="3"/>
      <c r="B10" s="3"/>
      <c r="C10" s="6"/>
      <c r="D10" s="49"/>
      <c r="E10" s="8"/>
      <c r="F10" s="113"/>
      <c r="I10" s="50"/>
      <c r="J10" s="112"/>
      <c r="K10" s="112"/>
      <c r="L10" s="112"/>
      <c r="N10" s="83"/>
    </row>
    <row r="11" spans="1:39">
      <c r="A11" s="75"/>
      <c r="B11" s="75"/>
      <c r="C11" s="111" t="s">
        <v>790</v>
      </c>
      <c r="D11" s="76" t="s">
        <v>791</v>
      </c>
      <c r="E11" s="277" t="s">
        <v>16</v>
      </c>
      <c r="F11" s="111"/>
      <c r="G11" s="429" t="s">
        <v>612</v>
      </c>
      <c r="H11" s="429"/>
      <c r="I11" s="52"/>
      <c r="J11" s="39" t="s">
        <v>826</v>
      </c>
      <c r="K11" s="39" t="s">
        <v>613</v>
      </c>
      <c r="L11" s="74" t="s">
        <v>614</v>
      </c>
      <c r="M11" s="77" t="s">
        <v>615</v>
      </c>
      <c r="N11" s="32"/>
      <c r="O11" s="440" t="s">
        <v>818</v>
      </c>
      <c r="P11" s="440"/>
      <c r="Q11" s="440" t="s">
        <v>241</v>
      </c>
      <c r="R11" s="440"/>
      <c r="S11" s="12" t="s">
        <v>389</v>
      </c>
      <c r="T11" s="12" t="s">
        <v>390</v>
      </c>
      <c r="U11" s="12" t="s">
        <v>399</v>
      </c>
      <c r="V11" s="12" t="s">
        <v>400</v>
      </c>
      <c r="Z11" s="143" t="s">
        <v>405</v>
      </c>
      <c r="AA11" s="143" t="s">
        <v>406</v>
      </c>
      <c r="AB11" s="279" t="s">
        <v>726</v>
      </c>
      <c r="AC11" s="433" t="s">
        <v>221</v>
      </c>
      <c r="AD11" s="433"/>
      <c r="AE11" s="433" t="s">
        <v>224</v>
      </c>
      <c r="AF11" s="433"/>
      <c r="AG11" s="142" t="s">
        <v>396</v>
      </c>
      <c r="AH11" s="142" t="s">
        <v>397</v>
      </c>
      <c r="AI11" s="142" t="s">
        <v>398</v>
      </c>
      <c r="AJ11" s="142" t="s">
        <v>391</v>
      </c>
      <c r="AK11" s="142" t="s">
        <v>413</v>
      </c>
      <c r="AL11" s="142" t="s">
        <v>412</v>
      </c>
      <c r="AM11" s="142" t="s">
        <v>392</v>
      </c>
    </row>
    <row r="12" spans="1:39" ht="13" thickBot="1">
      <c r="A12" s="78" t="s">
        <v>623</v>
      </c>
      <c r="B12" s="78" t="s">
        <v>624</v>
      </c>
      <c r="C12" s="79" t="s">
        <v>625</v>
      </c>
      <c r="D12" s="80" t="s">
        <v>626</v>
      </c>
      <c r="E12" s="187" t="s">
        <v>240</v>
      </c>
      <c r="F12" s="79" t="s">
        <v>627</v>
      </c>
      <c r="G12" s="79" t="s">
        <v>827</v>
      </c>
      <c r="H12" s="79" t="s">
        <v>671</v>
      </c>
      <c r="I12" s="34" t="s">
        <v>672</v>
      </c>
      <c r="J12" s="79" t="s">
        <v>673</v>
      </c>
      <c r="K12" s="119"/>
      <c r="L12" s="79" t="s">
        <v>177</v>
      </c>
      <c r="M12" s="81" t="s">
        <v>628</v>
      </c>
      <c r="N12" s="34" t="s">
        <v>674</v>
      </c>
      <c r="O12" s="79" t="s">
        <v>178</v>
      </c>
      <c r="P12" s="79" t="s">
        <v>179</v>
      </c>
      <c r="Q12" s="79" t="s">
        <v>629</v>
      </c>
      <c r="R12" s="79" t="s">
        <v>630</v>
      </c>
      <c r="S12" s="138" t="s">
        <v>409</v>
      </c>
      <c r="T12" s="138" t="s">
        <v>410</v>
      </c>
      <c r="U12" s="244" t="s">
        <v>236</v>
      </c>
      <c r="V12" s="244" t="s">
        <v>236</v>
      </c>
      <c r="W12" s="139" t="s">
        <v>401</v>
      </c>
      <c r="X12" s="139" t="s">
        <v>402</v>
      </c>
      <c r="Y12" s="139" t="s">
        <v>403</v>
      </c>
      <c r="Z12" s="139" t="s">
        <v>404</v>
      </c>
      <c r="AA12" s="139" t="s">
        <v>407</v>
      </c>
      <c r="AB12" s="244" t="s">
        <v>237</v>
      </c>
      <c r="AC12" s="154" t="s">
        <v>222</v>
      </c>
      <c r="AD12" s="154" t="s">
        <v>223</v>
      </c>
      <c r="AE12" s="154" t="s">
        <v>222</v>
      </c>
      <c r="AF12" s="154" t="s">
        <v>223</v>
      </c>
      <c r="AG12" s="139" t="s">
        <v>226</v>
      </c>
      <c r="AH12" s="139" t="s">
        <v>225</v>
      </c>
      <c r="AI12" s="139" t="s">
        <v>226</v>
      </c>
      <c r="AJ12" s="138" t="s">
        <v>225</v>
      </c>
      <c r="AK12" s="243" t="s">
        <v>236</v>
      </c>
      <c r="AL12" s="155" t="s">
        <v>750</v>
      </c>
      <c r="AM12" s="243" t="s">
        <v>236</v>
      </c>
    </row>
    <row r="13" spans="1:39" ht="48">
      <c r="A13" s="57" t="s">
        <v>856</v>
      </c>
      <c r="B13" s="36" t="s">
        <v>460</v>
      </c>
      <c r="C13" s="37">
        <v>0.14166666666666666</v>
      </c>
      <c r="D13" s="85">
        <v>0</v>
      </c>
      <c r="E13" s="38">
        <v>10</v>
      </c>
      <c r="F13" s="23" t="s">
        <v>539</v>
      </c>
      <c r="G13" s="38">
        <v>1190</v>
      </c>
      <c r="H13" s="38">
        <v>1093</v>
      </c>
      <c r="I13" s="84" t="s">
        <v>459</v>
      </c>
      <c r="J13" s="38" t="s">
        <v>631</v>
      </c>
      <c r="K13" s="38">
        <v>4</v>
      </c>
      <c r="L13" s="23">
        <v>180</v>
      </c>
      <c r="M13" s="115">
        <v>5889.9508999999998</v>
      </c>
      <c r="N13" s="62" t="s">
        <v>748</v>
      </c>
      <c r="O13" s="38">
        <v>252.2</v>
      </c>
      <c r="P13" s="38">
        <v>268.5</v>
      </c>
      <c r="Q13" s="38"/>
      <c r="R13" s="41"/>
      <c r="S13" s="43">
        <v>0</v>
      </c>
      <c r="T13" s="158">
        <v>1.3333333333333333</v>
      </c>
      <c r="U13" s="43">
        <v>0</v>
      </c>
      <c r="V13" s="158">
        <v>3.75</v>
      </c>
    </row>
    <row r="14" spans="1:39" ht="24">
      <c r="A14" s="57" t="s">
        <v>461</v>
      </c>
      <c r="B14" s="84" t="s">
        <v>857</v>
      </c>
      <c r="C14" s="37">
        <v>0.15208333333333332</v>
      </c>
      <c r="D14" s="85">
        <v>0</v>
      </c>
      <c r="E14" s="23">
        <v>30</v>
      </c>
      <c r="F14" s="23" t="s">
        <v>539</v>
      </c>
      <c r="G14" s="23">
        <v>1190</v>
      </c>
      <c r="H14" s="23">
        <v>988</v>
      </c>
      <c r="I14" s="21" t="s">
        <v>482</v>
      </c>
      <c r="J14" s="38" t="s">
        <v>631</v>
      </c>
      <c r="K14" s="38">
        <v>4</v>
      </c>
      <c r="L14" s="23">
        <v>180</v>
      </c>
      <c r="M14" s="116">
        <v>5891.451</v>
      </c>
      <c r="N14" s="59" t="s">
        <v>560</v>
      </c>
      <c r="O14" s="20">
        <v>252.2</v>
      </c>
      <c r="P14" s="20">
        <v>268.7</v>
      </c>
      <c r="Q14" s="20"/>
      <c r="R14" s="41"/>
      <c r="S14" s="43">
        <v>0</v>
      </c>
      <c r="T14" s="158">
        <v>8.8333333333333339</v>
      </c>
      <c r="U14" s="43">
        <v>0</v>
      </c>
      <c r="V14" s="158">
        <v>7.5</v>
      </c>
    </row>
    <row r="15" spans="1:39">
      <c r="A15" s="29" t="s">
        <v>531</v>
      </c>
      <c r="B15" s="29" t="s">
        <v>561</v>
      </c>
      <c r="C15" s="37">
        <v>0.16666666666666666</v>
      </c>
      <c r="D15" s="85">
        <v>0</v>
      </c>
      <c r="E15" s="23">
        <v>10</v>
      </c>
      <c r="F15" s="20" t="s">
        <v>541</v>
      </c>
      <c r="G15" s="20">
        <v>870</v>
      </c>
      <c r="H15" s="20">
        <v>770</v>
      </c>
      <c r="I15" s="29" t="s">
        <v>471</v>
      </c>
      <c r="J15" s="20" t="s">
        <v>631</v>
      </c>
      <c r="K15" s="38">
        <v>4</v>
      </c>
      <c r="L15" s="20">
        <v>180</v>
      </c>
      <c r="M15">
        <v>7698.9647000000004</v>
      </c>
      <c r="N15" s="59"/>
      <c r="O15" s="20">
        <v>252.8</v>
      </c>
      <c r="P15" s="20">
        <v>269.2</v>
      </c>
      <c r="Q15" s="20"/>
      <c r="R15" s="41"/>
    </row>
    <row r="16" spans="1:39" ht="24">
      <c r="A16" s="29" t="s">
        <v>461</v>
      </c>
      <c r="B16" s="29" t="s">
        <v>463</v>
      </c>
      <c r="C16" s="37">
        <v>0.18055555555555555</v>
      </c>
      <c r="D16" s="85">
        <v>0</v>
      </c>
      <c r="E16" s="23">
        <v>10</v>
      </c>
      <c r="F16" s="20" t="s">
        <v>540</v>
      </c>
      <c r="G16" s="20">
        <v>880</v>
      </c>
      <c r="H16" s="20">
        <v>858</v>
      </c>
      <c r="I16" s="21" t="s">
        <v>482</v>
      </c>
      <c r="J16" s="20" t="s">
        <v>631</v>
      </c>
      <c r="K16" s="38">
        <v>4</v>
      </c>
      <c r="L16" s="20">
        <v>180</v>
      </c>
      <c r="M16" s="86">
        <v>7647.38</v>
      </c>
      <c r="N16" s="59"/>
      <c r="O16" s="20">
        <v>253</v>
      </c>
      <c r="P16" s="20">
        <v>269.39999999999998</v>
      </c>
      <c r="Q16" s="20"/>
      <c r="R16" s="41"/>
    </row>
    <row r="17" spans="1:41">
      <c r="A17" s="29" t="s">
        <v>542</v>
      </c>
      <c r="B17" s="29" t="s">
        <v>859</v>
      </c>
      <c r="C17" s="37">
        <v>0.18888888888888888</v>
      </c>
      <c r="D17" s="19"/>
      <c r="E17" s="23">
        <v>30</v>
      </c>
      <c r="F17" s="23" t="s">
        <v>539</v>
      </c>
      <c r="G17" s="20">
        <v>1190</v>
      </c>
      <c r="H17" s="20">
        <v>1093</v>
      </c>
      <c r="I17" s="59" t="s">
        <v>464</v>
      </c>
      <c r="J17" s="20" t="s">
        <v>668</v>
      </c>
      <c r="K17" s="38">
        <v>4</v>
      </c>
      <c r="L17" s="20">
        <v>180</v>
      </c>
      <c r="M17" s="115">
        <v>5889.9508999999998</v>
      </c>
      <c r="N17" s="29" t="s">
        <v>562</v>
      </c>
      <c r="O17" s="20"/>
      <c r="P17" s="20"/>
      <c r="Q17" s="20"/>
      <c r="R17" s="41"/>
      <c r="S17" s="293">
        <v>184.20944</v>
      </c>
      <c r="T17" s="293">
        <v>-6.2205599999999999</v>
      </c>
      <c r="U17" s="290">
        <v>197.29140000000001</v>
      </c>
      <c r="V17" s="290">
        <v>50.3309</v>
      </c>
      <c r="W17" s="292">
        <v>13.0261638982</v>
      </c>
      <c r="X17" s="290">
        <v>1.298</v>
      </c>
      <c r="Y17" s="290">
        <v>0.20499999999999999</v>
      </c>
      <c r="Z17" s="290">
        <v>4.58</v>
      </c>
      <c r="AA17" s="290">
        <v>79.558000000000007</v>
      </c>
      <c r="AB17" s="289">
        <v>1925.895</v>
      </c>
      <c r="AC17" s="290">
        <v>352.96870999999999</v>
      </c>
      <c r="AD17" s="290">
        <v>5.0408600000000003</v>
      </c>
      <c r="AE17" s="290">
        <v>46.52852</v>
      </c>
      <c r="AF17" s="290">
        <v>-0.33339000000000002</v>
      </c>
      <c r="AG17" s="288">
        <v>151629138.30000001</v>
      </c>
      <c r="AH17" s="291">
        <v>1.0655924999999999</v>
      </c>
      <c r="AI17" s="288">
        <v>372154.98901999998</v>
      </c>
      <c r="AJ17" s="291">
        <v>4.1035000000000004E-3</v>
      </c>
      <c r="AK17" s="290">
        <v>126.12949999999999</v>
      </c>
      <c r="AL17" s="288" t="s">
        <v>411</v>
      </c>
      <c r="AM17" s="290">
        <v>53.756900000000002</v>
      </c>
    </row>
    <row r="18" spans="1:41">
      <c r="A18" s="29" t="s">
        <v>543</v>
      </c>
      <c r="B18" s="29" t="s">
        <v>861</v>
      </c>
      <c r="C18" s="37">
        <v>0.19652777777777777</v>
      </c>
      <c r="D18" s="19"/>
      <c r="E18" s="23">
        <v>300</v>
      </c>
      <c r="F18" s="23" t="s">
        <v>539</v>
      </c>
      <c r="G18" s="20">
        <v>1190</v>
      </c>
      <c r="H18" s="20">
        <v>1093</v>
      </c>
      <c r="I18" s="59" t="s">
        <v>664</v>
      </c>
      <c r="J18" s="20" t="s">
        <v>668</v>
      </c>
      <c r="K18" s="38">
        <v>4</v>
      </c>
      <c r="L18" s="20">
        <v>180</v>
      </c>
      <c r="M18" s="115">
        <v>5889.9508999999998</v>
      </c>
      <c r="N18" s="41"/>
      <c r="O18" s="20"/>
      <c r="P18" s="20"/>
      <c r="Q18" s="20"/>
      <c r="R18" s="41"/>
      <c r="S18" s="293">
        <v>184.2868</v>
      </c>
      <c r="T18" s="293">
        <v>-6.2640599999999997</v>
      </c>
      <c r="U18" s="290">
        <v>202.33369999999999</v>
      </c>
      <c r="V18" s="290">
        <v>49.301699999999997</v>
      </c>
      <c r="W18" s="292">
        <v>13.260136059600001</v>
      </c>
      <c r="X18" s="290">
        <v>1.3169999999999999</v>
      </c>
      <c r="Y18" s="290">
        <v>0.20799999999999999</v>
      </c>
      <c r="Z18" s="290">
        <v>4.58</v>
      </c>
      <c r="AA18" s="290">
        <v>79.613</v>
      </c>
      <c r="AB18" s="289">
        <v>1925.829</v>
      </c>
      <c r="AC18" s="290">
        <v>352.92898000000002</v>
      </c>
      <c r="AD18" s="290">
        <v>5.0483399999999996</v>
      </c>
      <c r="AE18" s="290">
        <v>46.409970000000001</v>
      </c>
      <c r="AF18" s="290">
        <v>-0.33367000000000002</v>
      </c>
      <c r="AG18" s="288">
        <v>151630032.90000001</v>
      </c>
      <c r="AH18" s="291">
        <v>1.0643657</v>
      </c>
      <c r="AI18" s="288">
        <v>372167.75332999998</v>
      </c>
      <c r="AJ18" s="291">
        <v>2.6233699999999999E-2</v>
      </c>
      <c r="AK18" s="290">
        <v>126.2073</v>
      </c>
      <c r="AL18" s="288" t="s">
        <v>411</v>
      </c>
      <c r="AM18" s="290">
        <v>53.679099999999998</v>
      </c>
      <c r="AN18" t="s">
        <v>411</v>
      </c>
      <c r="AO18">
        <v>53.679099999999998</v>
      </c>
    </row>
    <row r="19" spans="1:41">
      <c r="A19" s="29" t="s">
        <v>543</v>
      </c>
      <c r="B19" s="29" t="s">
        <v>465</v>
      </c>
      <c r="C19" s="37">
        <v>0.20347222222222219</v>
      </c>
      <c r="D19" s="19"/>
      <c r="E19" s="23">
        <v>300</v>
      </c>
      <c r="F19" s="23" t="s">
        <v>539</v>
      </c>
      <c r="G19" s="20">
        <v>1190</v>
      </c>
      <c r="H19" s="20">
        <v>1093</v>
      </c>
      <c r="I19" s="59" t="s">
        <v>687</v>
      </c>
      <c r="J19" s="20" t="s">
        <v>668</v>
      </c>
      <c r="K19" s="38">
        <v>4</v>
      </c>
      <c r="L19" s="20">
        <v>180</v>
      </c>
      <c r="M19" s="115">
        <v>5889.9508999999998</v>
      </c>
      <c r="N19" s="29"/>
      <c r="O19" s="41"/>
      <c r="P19" s="20"/>
      <c r="Q19" s="20"/>
      <c r="R19" s="41"/>
      <c r="S19" s="293">
        <v>184.34253000000001</v>
      </c>
      <c r="T19" s="293">
        <v>-6.2949099999999998</v>
      </c>
      <c r="U19" s="290">
        <v>205.78919999999999</v>
      </c>
      <c r="V19" s="290">
        <v>48.424700000000001</v>
      </c>
      <c r="W19" s="292">
        <v>13.4272590321</v>
      </c>
      <c r="X19" s="290">
        <v>1.335</v>
      </c>
      <c r="Y19" s="290">
        <v>0.21099999999999999</v>
      </c>
      <c r="Z19" s="290">
        <v>4.58</v>
      </c>
      <c r="AA19" s="290">
        <v>79.652000000000001</v>
      </c>
      <c r="AB19" s="289">
        <v>1925.7239999999999</v>
      </c>
      <c r="AC19" s="290">
        <v>352.90093000000002</v>
      </c>
      <c r="AD19" s="290">
        <v>5.0532899999999996</v>
      </c>
      <c r="AE19" s="290">
        <v>46.325290000000003</v>
      </c>
      <c r="AF19" s="290">
        <v>-0.33387</v>
      </c>
      <c r="AG19" s="288">
        <v>151630671.19999999</v>
      </c>
      <c r="AH19" s="291">
        <v>1.0634870000000001</v>
      </c>
      <c r="AI19" s="288">
        <v>372188.18417999998</v>
      </c>
      <c r="AJ19" s="291">
        <v>4.1831599999999997E-2</v>
      </c>
      <c r="AK19" s="290">
        <v>126.2633</v>
      </c>
      <c r="AL19" s="288" t="s">
        <v>411</v>
      </c>
      <c r="AM19" s="290">
        <v>53.623199999999997</v>
      </c>
    </row>
    <row r="20" spans="1:41">
      <c r="A20" s="29" t="s">
        <v>543</v>
      </c>
      <c r="B20" s="29" t="s">
        <v>544</v>
      </c>
      <c r="C20" s="37">
        <v>0.20902777777777778</v>
      </c>
      <c r="D20" s="41"/>
      <c r="E20" s="23">
        <v>300</v>
      </c>
      <c r="F20" s="23" t="s">
        <v>539</v>
      </c>
      <c r="G20" s="20">
        <v>1190</v>
      </c>
      <c r="H20" s="20">
        <v>1093</v>
      </c>
      <c r="I20" s="59" t="s">
        <v>866</v>
      </c>
      <c r="J20" s="20" t="s">
        <v>668</v>
      </c>
      <c r="K20" s="38">
        <v>4</v>
      </c>
      <c r="L20" s="20">
        <v>180</v>
      </c>
      <c r="M20" s="115">
        <v>5889.9508999999998</v>
      </c>
      <c r="N20" s="29"/>
      <c r="O20" s="41"/>
      <c r="P20" s="20"/>
      <c r="Q20" s="20"/>
      <c r="R20" s="41"/>
      <c r="S20" s="293">
        <v>184.38744</v>
      </c>
      <c r="T20" s="293">
        <v>-6.3194699999999999</v>
      </c>
      <c r="U20" s="290">
        <v>208.459</v>
      </c>
      <c r="V20" s="290">
        <v>47.643599999999999</v>
      </c>
      <c r="W20" s="292">
        <v>13.5609574101</v>
      </c>
      <c r="X20" s="290">
        <v>1.3520000000000001</v>
      </c>
      <c r="Y20" s="290">
        <v>0.214</v>
      </c>
      <c r="Z20" s="290">
        <v>4.58</v>
      </c>
      <c r="AA20" s="290">
        <v>79.683999999999997</v>
      </c>
      <c r="AB20" s="289">
        <v>1925.604</v>
      </c>
      <c r="AC20" s="290">
        <v>352.87875000000003</v>
      </c>
      <c r="AD20" s="290">
        <v>5.0570000000000004</v>
      </c>
      <c r="AE20" s="290">
        <v>46.257550000000002</v>
      </c>
      <c r="AF20" s="290">
        <v>-0.33402999999999999</v>
      </c>
      <c r="AG20" s="288">
        <v>151631181.5</v>
      </c>
      <c r="AH20" s="291">
        <v>1.0627826</v>
      </c>
      <c r="AI20" s="288">
        <v>372211.23011</v>
      </c>
      <c r="AJ20" s="291">
        <v>5.4162200000000001E-2</v>
      </c>
      <c r="AK20" s="290">
        <v>126.3083</v>
      </c>
      <c r="AL20" s="288" t="s">
        <v>411</v>
      </c>
      <c r="AM20" s="290">
        <v>53.578299999999999</v>
      </c>
    </row>
    <row r="21" spans="1:41">
      <c r="A21" s="29" t="s">
        <v>543</v>
      </c>
      <c r="B21" s="29" t="s">
        <v>666</v>
      </c>
      <c r="C21" s="37">
        <v>0.21388888888888891</v>
      </c>
      <c r="D21" s="41"/>
      <c r="E21" s="23">
        <v>300</v>
      </c>
      <c r="F21" s="23" t="s">
        <v>539</v>
      </c>
      <c r="G21" s="20">
        <v>1190</v>
      </c>
      <c r="H21" s="20">
        <v>1093</v>
      </c>
      <c r="I21" s="59" t="s">
        <v>365</v>
      </c>
      <c r="J21" s="20" t="s">
        <v>668</v>
      </c>
      <c r="K21" s="38">
        <v>4</v>
      </c>
      <c r="L21" s="20">
        <v>180</v>
      </c>
      <c r="M21" s="115">
        <v>5889.9508999999998</v>
      </c>
      <c r="N21" s="29"/>
      <c r="O21" s="41"/>
      <c r="P21" s="41"/>
      <c r="Q21" s="41"/>
      <c r="R21" s="41"/>
      <c r="S21" s="293">
        <v>184.42701</v>
      </c>
      <c r="T21" s="293">
        <v>-6.3408600000000002</v>
      </c>
      <c r="U21" s="290">
        <v>210.72380000000001</v>
      </c>
      <c r="V21" s="290">
        <v>46.905500000000004</v>
      </c>
      <c r="W21" s="292">
        <v>13.677943490900001</v>
      </c>
      <c r="X21" s="290">
        <v>1.3680000000000001</v>
      </c>
      <c r="Y21" s="290">
        <v>0.216</v>
      </c>
      <c r="Z21" s="290">
        <v>4.58</v>
      </c>
      <c r="AA21" s="290">
        <v>79.712000000000003</v>
      </c>
      <c r="AB21" s="289">
        <v>1925.4749999999999</v>
      </c>
      <c r="AC21" s="290">
        <v>352.85953000000001</v>
      </c>
      <c r="AD21" s="290">
        <v>5.0600500000000004</v>
      </c>
      <c r="AE21" s="290">
        <v>46.198270000000001</v>
      </c>
      <c r="AF21" s="290">
        <v>-0.33417000000000002</v>
      </c>
      <c r="AG21" s="288">
        <v>151631627.80000001</v>
      </c>
      <c r="AH21" s="291">
        <v>1.0621651999999999</v>
      </c>
      <c r="AI21" s="288">
        <v>372236.22479000001</v>
      </c>
      <c r="AJ21" s="291">
        <v>6.4831200000000005E-2</v>
      </c>
      <c r="AK21" s="290">
        <v>126.3479</v>
      </c>
      <c r="AL21" s="288" t="s">
        <v>411</v>
      </c>
      <c r="AM21" s="290">
        <v>53.538699999999999</v>
      </c>
    </row>
    <row r="22" spans="1:41">
      <c r="A22" s="29" t="s">
        <v>542</v>
      </c>
      <c r="B22" s="29" t="s">
        <v>667</v>
      </c>
      <c r="C22" s="37">
        <v>0.21944444444444444</v>
      </c>
      <c r="D22" s="41"/>
      <c r="E22" s="23">
        <v>30</v>
      </c>
      <c r="F22" s="23" t="s">
        <v>539</v>
      </c>
      <c r="G22" s="20">
        <v>1190</v>
      </c>
      <c r="H22" s="20">
        <v>1093</v>
      </c>
      <c r="I22" s="59" t="s">
        <v>464</v>
      </c>
      <c r="J22" s="20" t="s">
        <v>668</v>
      </c>
      <c r="K22" s="38">
        <v>4</v>
      </c>
      <c r="L22" s="20">
        <v>180</v>
      </c>
      <c r="M22" s="115">
        <v>5889.9508999999998</v>
      </c>
      <c r="N22" s="41"/>
      <c r="O22" s="41"/>
      <c r="P22" s="41"/>
      <c r="Q22" s="41"/>
      <c r="R22" s="41"/>
      <c r="S22" s="293">
        <v>184.45544000000001</v>
      </c>
      <c r="T22" s="293">
        <v>-6.35609</v>
      </c>
      <c r="U22" s="290">
        <v>212.30019999999999</v>
      </c>
      <c r="V22" s="290">
        <v>46.348599999999998</v>
      </c>
      <c r="W22" s="292">
        <v>13.7615049771</v>
      </c>
      <c r="X22" s="290">
        <v>1.38</v>
      </c>
      <c r="Y22" s="290">
        <v>0.218</v>
      </c>
      <c r="Z22" s="290">
        <v>4.58</v>
      </c>
      <c r="AA22" s="290">
        <v>79.731999999999999</v>
      </c>
      <c r="AB22" s="289">
        <v>1925.3689999999999</v>
      </c>
      <c r="AC22" s="290">
        <v>352.84593999999998</v>
      </c>
      <c r="AD22" s="290">
        <v>5.0621099999999997</v>
      </c>
      <c r="AE22" s="290">
        <v>46.155929999999998</v>
      </c>
      <c r="AF22" s="290">
        <v>-0.33427000000000001</v>
      </c>
      <c r="AG22" s="288">
        <v>151631946.30000001</v>
      </c>
      <c r="AH22" s="291">
        <v>1.0617236999999999</v>
      </c>
      <c r="AI22" s="288">
        <v>372256.80933000002</v>
      </c>
      <c r="AJ22" s="291">
        <v>7.23776E-2</v>
      </c>
      <c r="AK22" s="290">
        <v>126.3764</v>
      </c>
      <c r="AL22" s="288" t="s">
        <v>411</v>
      </c>
      <c r="AM22" s="290">
        <v>53.510300000000001</v>
      </c>
    </row>
    <row r="23" spans="1:41">
      <c r="A23" s="29" t="s">
        <v>542</v>
      </c>
      <c r="B23" s="29" t="s">
        <v>669</v>
      </c>
      <c r="C23" s="37">
        <v>0.22083333333333333</v>
      </c>
      <c r="D23" s="41"/>
      <c r="E23" s="23">
        <v>30</v>
      </c>
      <c r="F23" s="20" t="s">
        <v>541</v>
      </c>
      <c r="G23" s="20">
        <v>870</v>
      </c>
      <c r="H23" s="20">
        <v>770</v>
      </c>
      <c r="I23" s="59" t="s">
        <v>464</v>
      </c>
      <c r="J23" s="20" t="s">
        <v>668</v>
      </c>
      <c r="K23" s="38">
        <v>4</v>
      </c>
      <c r="L23" s="20">
        <v>180</v>
      </c>
      <c r="M23" s="116">
        <v>7698.9647000000004</v>
      </c>
      <c r="N23" s="29"/>
      <c r="O23" s="41"/>
      <c r="P23" s="41"/>
      <c r="Q23" s="41"/>
      <c r="R23" s="41"/>
      <c r="S23" s="293">
        <v>184.46686</v>
      </c>
      <c r="T23" s="293">
        <v>-6.3621699999999999</v>
      </c>
      <c r="U23" s="290">
        <v>212.9211</v>
      </c>
      <c r="V23" s="290">
        <v>46.119199999999999</v>
      </c>
      <c r="W23" s="292">
        <v>13.794929571699999</v>
      </c>
      <c r="X23" s="290">
        <v>1.385</v>
      </c>
      <c r="Y23" s="290">
        <v>0.219</v>
      </c>
      <c r="Z23" s="290">
        <v>4.58</v>
      </c>
      <c r="AA23" s="290">
        <v>79.739000000000004</v>
      </c>
      <c r="AB23" s="289">
        <v>1925.3230000000001</v>
      </c>
      <c r="AC23" s="290">
        <v>352.84053</v>
      </c>
      <c r="AD23" s="290">
        <v>5.0629</v>
      </c>
      <c r="AE23" s="290">
        <v>46.139000000000003</v>
      </c>
      <c r="AF23" s="290">
        <v>-0.33431</v>
      </c>
      <c r="AG23" s="288">
        <v>151632073.69999999</v>
      </c>
      <c r="AH23" s="291">
        <v>1.0615469</v>
      </c>
      <c r="AI23" s="288">
        <v>372265.67547000002</v>
      </c>
      <c r="AJ23" s="291">
        <v>7.5377899999999998E-2</v>
      </c>
      <c r="AK23" s="290">
        <v>126.3878</v>
      </c>
      <c r="AL23" s="288" t="s">
        <v>411</v>
      </c>
      <c r="AM23" s="290">
        <v>53.498899999999999</v>
      </c>
    </row>
    <row r="24" spans="1:41">
      <c r="A24" s="29" t="s">
        <v>543</v>
      </c>
      <c r="B24" s="29" t="s">
        <v>670</v>
      </c>
      <c r="C24" s="37">
        <v>0.22430555555555556</v>
      </c>
      <c r="D24" s="41"/>
      <c r="E24" s="23">
        <v>300</v>
      </c>
      <c r="F24" s="20" t="s">
        <v>541</v>
      </c>
      <c r="G24" s="20">
        <v>870</v>
      </c>
      <c r="H24" s="20">
        <v>770</v>
      </c>
      <c r="I24" s="59" t="s">
        <v>545</v>
      </c>
      <c r="J24" s="20" t="s">
        <v>668</v>
      </c>
      <c r="K24" s="38">
        <v>4</v>
      </c>
      <c r="L24" s="20">
        <v>180</v>
      </c>
      <c r="M24" s="116">
        <v>7698.9647000000004</v>
      </c>
      <c r="N24" s="29"/>
      <c r="O24" s="41"/>
      <c r="P24" s="41"/>
      <c r="Q24" s="41"/>
      <c r="R24" s="41"/>
      <c r="S24" s="293">
        <v>184.51275999999999</v>
      </c>
      <c r="T24" s="293">
        <v>-6.3864200000000002</v>
      </c>
      <c r="U24" s="290">
        <v>215.3492</v>
      </c>
      <c r="V24" s="290">
        <v>45.164900000000003</v>
      </c>
      <c r="W24" s="292">
        <v>13.928627949699999</v>
      </c>
      <c r="X24" s="290">
        <v>1.4079999999999999</v>
      </c>
      <c r="Y24" s="290">
        <v>0.223</v>
      </c>
      <c r="Z24" s="290">
        <v>4.58</v>
      </c>
      <c r="AA24" s="290">
        <v>79.772000000000006</v>
      </c>
      <c r="AB24" s="289">
        <v>1925.1210000000001</v>
      </c>
      <c r="AC24" s="290">
        <v>352.81909999999999</v>
      </c>
      <c r="AD24" s="290">
        <v>5.0659299999999998</v>
      </c>
      <c r="AE24" s="290">
        <v>46.071249999999999</v>
      </c>
      <c r="AF24" s="290">
        <v>-0.33445999999999998</v>
      </c>
      <c r="AG24" s="288">
        <v>151632583.09999999</v>
      </c>
      <c r="AH24" s="291">
        <v>1.0608390000000001</v>
      </c>
      <c r="AI24" s="288">
        <v>372304.72107000003</v>
      </c>
      <c r="AJ24" s="291">
        <v>8.72695E-2</v>
      </c>
      <c r="AK24" s="290">
        <v>126.4336</v>
      </c>
      <c r="AL24" s="288" t="s">
        <v>411</v>
      </c>
      <c r="AM24" s="290">
        <v>53.453099999999999</v>
      </c>
    </row>
    <row r="25" spans="1:41">
      <c r="A25" s="29" t="s">
        <v>543</v>
      </c>
      <c r="B25" s="29" t="s">
        <v>484</v>
      </c>
      <c r="C25" s="37">
        <v>0.22847222222222222</v>
      </c>
      <c r="D25" s="41"/>
      <c r="E25" s="23">
        <v>300</v>
      </c>
      <c r="F25" s="20" t="s">
        <v>541</v>
      </c>
      <c r="G25" s="20">
        <v>870</v>
      </c>
      <c r="H25" s="20">
        <v>770</v>
      </c>
      <c r="I25" s="59" t="s">
        <v>545</v>
      </c>
      <c r="J25" s="20" t="s">
        <v>668</v>
      </c>
      <c r="K25" s="38">
        <v>4</v>
      </c>
      <c r="L25" s="20">
        <v>180</v>
      </c>
      <c r="M25" s="116">
        <v>7698.9647000000004</v>
      </c>
      <c r="N25" s="29"/>
      <c r="O25" s="41"/>
      <c r="P25" s="41"/>
      <c r="Q25" s="41"/>
      <c r="R25" s="41"/>
      <c r="S25" s="293">
        <v>184.54745</v>
      </c>
      <c r="T25" s="293">
        <v>-6.4045199999999998</v>
      </c>
      <c r="U25" s="290">
        <v>217.11240000000001</v>
      </c>
      <c r="V25" s="290">
        <v>44.412399999999998</v>
      </c>
      <c r="W25" s="292">
        <v>14.0289017332</v>
      </c>
      <c r="X25" s="290">
        <v>1.427</v>
      </c>
      <c r="Y25" s="290">
        <v>0.22600000000000001</v>
      </c>
      <c r="Z25" s="290">
        <v>4.58</v>
      </c>
      <c r="AA25" s="290">
        <v>79.796000000000006</v>
      </c>
      <c r="AB25" s="289">
        <v>1924.95</v>
      </c>
      <c r="AC25" s="290">
        <v>352.80324000000002</v>
      </c>
      <c r="AD25" s="290">
        <v>5.0680100000000001</v>
      </c>
      <c r="AE25" s="290">
        <v>46.020440000000001</v>
      </c>
      <c r="AF25" s="290">
        <v>-0.33457999999999999</v>
      </c>
      <c r="AG25" s="288">
        <v>151632964.90000001</v>
      </c>
      <c r="AH25" s="291">
        <v>1.0603072</v>
      </c>
      <c r="AI25" s="288">
        <v>372337.72739000001</v>
      </c>
      <c r="AJ25" s="291">
        <v>9.6066700000000005E-2</v>
      </c>
      <c r="AK25" s="290">
        <v>126.4682</v>
      </c>
      <c r="AL25" s="288" t="s">
        <v>411</v>
      </c>
      <c r="AM25" s="290">
        <v>53.418599999999998</v>
      </c>
    </row>
    <row r="26" spans="1:41">
      <c r="A26" s="29" t="s">
        <v>543</v>
      </c>
      <c r="B26" s="29" t="s">
        <v>485</v>
      </c>
      <c r="C26" s="37">
        <v>0.23402777777777781</v>
      </c>
      <c r="D26" s="41"/>
      <c r="E26" s="23">
        <v>300</v>
      </c>
      <c r="F26" s="20" t="s">
        <v>541</v>
      </c>
      <c r="G26" s="20">
        <v>870</v>
      </c>
      <c r="H26" s="20">
        <v>770</v>
      </c>
      <c r="I26" s="59" t="s">
        <v>664</v>
      </c>
      <c r="J26" s="20" t="s">
        <v>928</v>
      </c>
      <c r="K26" s="38">
        <v>4</v>
      </c>
      <c r="L26" s="20">
        <v>180</v>
      </c>
      <c r="M26" s="116">
        <v>7698.9647000000004</v>
      </c>
      <c r="N26" s="29"/>
      <c r="O26" s="41"/>
      <c r="P26" s="41"/>
      <c r="Q26" s="41"/>
      <c r="R26" s="41"/>
      <c r="S26" s="293">
        <v>184.5941</v>
      </c>
      <c r="T26" s="293">
        <v>-6.4285699999999997</v>
      </c>
      <c r="U26" s="290">
        <v>219.38720000000001</v>
      </c>
      <c r="V26" s="290">
        <v>43.363</v>
      </c>
      <c r="W26" s="292">
        <v>14.1626001113</v>
      </c>
      <c r="X26" s="290">
        <v>1.454</v>
      </c>
      <c r="Y26" s="290">
        <v>0.23</v>
      </c>
      <c r="Z26" s="290">
        <v>4.57</v>
      </c>
      <c r="AA26" s="290">
        <v>79.828000000000003</v>
      </c>
      <c r="AB26" s="289">
        <v>1924.6969999999999</v>
      </c>
      <c r="AC26" s="290">
        <v>352.7824</v>
      </c>
      <c r="AD26" s="290">
        <v>5.0705499999999999</v>
      </c>
      <c r="AE26" s="290">
        <v>45.9527</v>
      </c>
      <c r="AF26" s="290">
        <v>-0.33473999999999998</v>
      </c>
      <c r="AG26" s="288">
        <v>151633473.69999999</v>
      </c>
      <c r="AH26" s="291">
        <v>1.0595969999999999</v>
      </c>
      <c r="AI26" s="288">
        <v>372386.62503</v>
      </c>
      <c r="AJ26" s="291">
        <v>0.1076236</v>
      </c>
      <c r="AK26" s="290">
        <v>126.5146</v>
      </c>
      <c r="AL26" s="288" t="s">
        <v>411</v>
      </c>
      <c r="AM26" s="290">
        <v>53.372199999999999</v>
      </c>
    </row>
    <row r="27" spans="1:41" ht="24">
      <c r="A27" s="29" t="s">
        <v>461</v>
      </c>
      <c r="B27" s="29" t="s">
        <v>563</v>
      </c>
      <c r="C27" s="37">
        <v>0.24166666666666667</v>
      </c>
      <c r="D27" s="85">
        <v>0</v>
      </c>
      <c r="E27" s="23">
        <v>10</v>
      </c>
      <c r="F27" s="20" t="s">
        <v>540</v>
      </c>
      <c r="G27" s="20">
        <v>880</v>
      </c>
      <c r="H27" s="20">
        <v>858</v>
      </c>
      <c r="I27" s="21" t="s">
        <v>482</v>
      </c>
      <c r="J27" s="20" t="s">
        <v>631</v>
      </c>
      <c r="K27" s="38">
        <v>4</v>
      </c>
      <c r="L27" s="20">
        <v>180</v>
      </c>
      <c r="M27" s="86">
        <v>7647.38</v>
      </c>
      <c r="N27" s="29"/>
      <c r="O27" s="20">
        <v>253</v>
      </c>
      <c r="P27" s="20">
        <v>269.39999999999998</v>
      </c>
      <c r="Q27" s="41"/>
      <c r="R27" s="41"/>
      <c r="S27" s="8"/>
      <c r="T27" s="8"/>
      <c r="U27" s="8"/>
      <c r="V27" s="8"/>
      <c r="W27" s="8"/>
      <c r="X27" s="8"/>
      <c r="Y27" s="8"/>
      <c r="Z27" s="8"/>
    </row>
    <row r="28" spans="1:41" ht="24">
      <c r="A28" s="29" t="s">
        <v>461</v>
      </c>
      <c r="B28" s="29" t="s">
        <v>564</v>
      </c>
      <c r="C28" s="37">
        <v>0.24583333333333335</v>
      </c>
      <c r="D28" s="85">
        <v>0</v>
      </c>
      <c r="E28" s="23">
        <v>30</v>
      </c>
      <c r="F28" s="23" t="s">
        <v>539</v>
      </c>
      <c r="G28" s="20">
        <v>1190</v>
      </c>
      <c r="H28" s="20">
        <v>988</v>
      </c>
      <c r="I28" s="21" t="s">
        <v>482</v>
      </c>
      <c r="J28" s="20" t="s">
        <v>631</v>
      </c>
      <c r="K28" s="38">
        <v>4</v>
      </c>
      <c r="L28" s="20">
        <v>180</v>
      </c>
      <c r="M28" s="116">
        <v>5891.451</v>
      </c>
      <c r="N28" s="29"/>
      <c r="O28" s="20">
        <v>252.2</v>
      </c>
      <c r="P28" s="20">
        <v>268.7</v>
      </c>
      <c r="Q28" s="41"/>
      <c r="R28" s="41"/>
      <c r="S28" s="8"/>
      <c r="T28" s="8"/>
      <c r="U28" s="8"/>
      <c r="V28" s="8"/>
      <c r="W28" s="8"/>
      <c r="X28" s="8"/>
      <c r="Y28" s="8"/>
      <c r="Z28" s="8"/>
    </row>
    <row r="29" spans="1:41">
      <c r="A29" s="29" t="s">
        <v>863</v>
      </c>
      <c r="B29" s="29" t="s">
        <v>684</v>
      </c>
      <c r="C29" s="37">
        <v>0.2590277777777778</v>
      </c>
      <c r="D29" s="41"/>
      <c r="E29" s="23">
        <v>300</v>
      </c>
      <c r="F29" s="23" t="s">
        <v>539</v>
      </c>
      <c r="G29" s="20">
        <v>1190</v>
      </c>
      <c r="H29" s="20">
        <v>1093</v>
      </c>
      <c r="I29" s="59" t="s">
        <v>664</v>
      </c>
      <c r="J29" s="20" t="s">
        <v>668</v>
      </c>
      <c r="K29" s="38">
        <v>4</v>
      </c>
      <c r="L29" s="20">
        <v>180</v>
      </c>
      <c r="M29" s="115">
        <v>5889.9508999999998</v>
      </c>
      <c r="N29" s="29"/>
      <c r="O29" s="41"/>
      <c r="P29" s="41"/>
      <c r="Q29" s="41"/>
      <c r="R29" s="41"/>
      <c r="S29" s="293">
        <v>184.81022999999999</v>
      </c>
      <c r="T29" s="293">
        <v>-6.5354099999999997</v>
      </c>
      <c r="U29" s="290">
        <v>228.60659999999999</v>
      </c>
      <c r="V29" s="290">
        <v>38.079099999999997</v>
      </c>
      <c r="W29" s="292">
        <v>14.764242812599999</v>
      </c>
      <c r="X29" s="290">
        <v>1.6180000000000001</v>
      </c>
      <c r="Y29" s="290">
        <v>0.25600000000000001</v>
      </c>
      <c r="Z29" s="290">
        <v>4.57</v>
      </c>
      <c r="AA29" s="290">
        <v>79.977999999999994</v>
      </c>
      <c r="AB29" s="289">
        <v>1923.2180000000001</v>
      </c>
      <c r="AC29" s="290">
        <v>352.69367</v>
      </c>
      <c r="AD29" s="290">
        <v>5.0781499999999999</v>
      </c>
      <c r="AE29" s="290">
        <v>45.647860000000001</v>
      </c>
      <c r="AF29" s="290">
        <v>-0.33545999999999998</v>
      </c>
      <c r="AG29" s="288">
        <v>151635759</v>
      </c>
      <c r="AH29" s="291">
        <v>1.0563855</v>
      </c>
      <c r="AI29" s="288">
        <v>372673.14409000002</v>
      </c>
      <c r="AJ29" s="291">
        <v>0.15684419999999999</v>
      </c>
      <c r="AK29" s="290">
        <v>126.7289</v>
      </c>
      <c r="AL29" s="288" t="s">
        <v>411</v>
      </c>
      <c r="AM29" s="290">
        <v>53.158099999999997</v>
      </c>
    </row>
    <row r="30" spans="1:41">
      <c r="A30" s="29" t="s">
        <v>863</v>
      </c>
      <c r="B30" s="29" t="s">
        <v>685</v>
      </c>
      <c r="C30" s="37">
        <v>0.27013888888888887</v>
      </c>
      <c r="D30" s="41"/>
      <c r="E30" s="23">
        <v>300</v>
      </c>
      <c r="F30" s="23" t="s">
        <v>539</v>
      </c>
      <c r="G30" s="20">
        <v>1190</v>
      </c>
      <c r="H30" s="20">
        <v>1093</v>
      </c>
      <c r="I30" s="59" t="s">
        <v>545</v>
      </c>
      <c r="J30" s="20" t="s">
        <v>668</v>
      </c>
      <c r="K30" s="38">
        <v>4</v>
      </c>
      <c r="L30" s="20">
        <v>180</v>
      </c>
      <c r="M30" s="115">
        <v>5889.9508999999998</v>
      </c>
      <c r="N30" s="29"/>
      <c r="O30" s="41"/>
      <c r="P30" s="41"/>
      <c r="Q30" s="41"/>
      <c r="R30" s="41"/>
      <c r="S30" s="293">
        <v>184.91</v>
      </c>
      <c r="T30" s="293">
        <v>-6.5821899999999998</v>
      </c>
      <c r="U30" s="290">
        <v>232.22030000000001</v>
      </c>
      <c r="V30" s="290">
        <v>35.486199999999997</v>
      </c>
      <c r="W30" s="292">
        <v>15.031639568899999</v>
      </c>
      <c r="X30" s="290">
        <v>1.718</v>
      </c>
      <c r="Y30" s="290">
        <v>0.27200000000000002</v>
      </c>
      <c r="Z30" s="290">
        <v>4.57</v>
      </c>
      <c r="AA30" s="290">
        <v>80.046999999999997</v>
      </c>
      <c r="AB30" s="289">
        <v>1922.39</v>
      </c>
      <c r="AC30" s="290">
        <v>352.65730000000002</v>
      </c>
      <c r="AD30" s="290">
        <v>5.0793600000000003</v>
      </c>
      <c r="AE30" s="290">
        <v>45.512369999999997</v>
      </c>
      <c r="AF30" s="290">
        <v>-0.33577000000000001</v>
      </c>
      <c r="AG30" s="288">
        <v>151636772.40000001</v>
      </c>
      <c r="AH30" s="291">
        <v>1.0549499</v>
      </c>
      <c r="AI30" s="288">
        <v>372833.51594000001</v>
      </c>
      <c r="AJ30" s="291">
        <v>0.17705199999999999</v>
      </c>
      <c r="AK30" s="290">
        <v>126.8274</v>
      </c>
      <c r="AL30" s="288" t="s">
        <v>411</v>
      </c>
      <c r="AM30" s="290">
        <v>53.059800000000003</v>
      </c>
    </row>
    <row r="31" spans="1:41">
      <c r="A31" s="29" t="s">
        <v>863</v>
      </c>
      <c r="B31" s="29" t="s">
        <v>686</v>
      </c>
      <c r="C31" s="37">
        <v>0.27569444444444446</v>
      </c>
      <c r="D31" s="41"/>
      <c r="E31" s="23">
        <v>300</v>
      </c>
      <c r="F31" s="23" t="s">
        <v>539</v>
      </c>
      <c r="G31" s="20">
        <v>1190</v>
      </c>
      <c r="H31" s="20">
        <v>1093</v>
      </c>
      <c r="I31" s="59" t="s">
        <v>876</v>
      </c>
      <c r="J31" s="20" t="s">
        <v>668</v>
      </c>
      <c r="K31" s="38">
        <v>4</v>
      </c>
      <c r="L31" s="20">
        <v>180</v>
      </c>
      <c r="M31" s="115">
        <v>5889.9508999999998</v>
      </c>
      <c r="N31" s="29"/>
      <c r="O31" s="41"/>
      <c r="P31" s="41"/>
      <c r="Q31" s="41"/>
      <c r="R31" s="41"/>
      <c r="S31" s="293">
        <v>184.96084999999999</v>
      </c>
      <c r="T31" s="293">
        <v>-6.6054199999999996</v>
      </c>
      <c r="U31" s="290">
        <v>233.92850000000001</v>
      </c>
      <c r="V31" s="290">
        <v>34.143500000000003</v>
      </c>
      <c r="W31" s="292">
        <v>15.165337946999999</v>
      </c>
      <c r="X31" s="290">
        <v>1.7769999999999999</v>
      </c>
      <c r="Y31" s="290">
        <v>0.28100000000000003</v>
      </c>
      <c r="Z31" s="290">
        <v>4.57</v>
      </c>
      <c r="AA31" s="290">
        <v>80.081999999999994</v>
      </c>
      <c r="AB31" s="289">
        <v>1921.94</v>
      </c>
      <c r="AC31" s="290">
        <v>352.63990999999999</v>
      </c>
      <c r="AD31" s="290">
        <v>5.0794300000000003</v>
      </c>
      <c r="AE31" s="290">
        <v>45.444629999999997</v>
      </c>
      <c r="AF31" s="290">
        <v>-0.33593000000000001</v>
      </c>
      <c r="AG31" s="288">
        <v>151637278.59999999</v>
      </c>
      <c r="AH31" s="291">
        <v>1.0542301999999999</v>
      </c>
      <c r="AI31" s="288">
        <v>372920.84136000002</v>
      </c>
      <c r="AJ31" s="291">
        <v>0.18672630000000001</v>
      </c>
      <c r="AK31" s="290">
        <v>126.87739999999999</v>
      </c>
      <c r="AL31" s="288" t="s">
        <v>411</v>
      </c>
      <c r="AM31" s="290">
        <v>53.009799999999998</v>
      </c>
    </row>
    <row r="32" spans="1:41" ht="12.75" customHeight="1">
      <c r="A32" s="29" t="s">
        <v>863</v>
      </c>
      <c r="B32" s="29" t="s">
        <v>688</v>
      </c>
      <c r="C32" s="37">
        <v>0.28125</v>
      </c>
      <c r="D32" s="41"/>
      <c r="E32" s="23">
        <v>300</v>
      </c>
      <c r="F32" s="20" t="s">
        <v>539</v>
      </c>
      <c r="G32" s="20">
        <v>1190</v>
      </c>
      <c r="H32" s="20">
        <v>1093</v>
      </c>
      <c r="I32" s="59" t="s">
        <v>877</v>
      </c>
      <c r="J32" s="20" t="s">
        <v>668</v>
      </c>
      <c r="K32" s="38">
        <v>4</v>
      </c>
      <c r="L32" s="20">
        <v>180</v>
      </c>
      <c r="M32" s="115">
        <v>5889.9508999999998</v>
      </c>
      <c r="N32" s="29"/>
      <c r="O32" s="41"/>
      <c r="P32" s="41"/>
      <c r="Q32" s="41"/>
      <c r="R32" s="41"/>
      <c r="S32" s="293">
        <v>185.01236</v>
      </c>
      <c r="T32" s="293">
        <v>-6.6285499999999997</v>
      </c>
      <c r="U32" s="290">
        <v>235.57570000000001</v>
      </c>
      <c r="V32" s="290">
        <v>32.773000000000003</v>
      </c>
      <c r="W32" s="292">
        <v>15.299036325099999</v>
      </c>
      <c r="X32" s="290">
        <v>1.8420000000000001</v>
      </c>
      <c r="Y32" s="290">
        <v>0.29099999999999998</v>
      </c>
      <c r="Z32" s="290">
        <v>4.57</v>
      </c>
      <c r="AA32" s="290">
        <v>80.117000000000004</v>
      </c>
      <c r="AB32" s="289">
        <v>1921.4670000000001</v>
      </c>
      <c r="AC32" s="290">
        <v>352.62308999999999</v>
      </c>
      <c r="AD32" s="290">
        <v>5.0791399999999998</v>
      </c>
      <c r="AE32" s="290">
        <v>45.376890000000003</v>
      </c>
      <c r="AF32" s="290">
        <v>-0.33609</v>
      </c>
      <c r="AG32" s="288">
        <v>151637784.5</v>
      </c>
      <c r="AH32" s="291">
        <v>1.0535091000000001</v>
      </c>
      <c r="AI32" s="288">
        <v>373012.73897000001</v>
      </c>
      <c r="AJ32" s="291">
        <v>0.19609950000000001</v>
      </c>
      <c r="AK32" s="290">
        <v>126.928</v>
      </c>
      <c r="AL32" s="288" t="s">
        <v>411</v>
      </c>
      <c r="AM32" s="290">
        <v>52.959200000000003</v>
      </c>
    </row>
    <row r="33" spans="1:39">
      <c r="A33" s="29" t="s">
        <v>863</v>
      </c>
      <c r="B33" s="29" t="s">
        <v>689</v>
      </c>
      <c r="C33" s="69">
        <v>0.28680555555555554</v>
      </c>
      <c r="D33" s="41"/>
      <c r="E33" s="23">
        <v>300</v>
      </c>
      <c r="F33" s="20" t="s">
        <v>539</v>
      </c>
      <c r="G33" s="20">
        <v>1190</v>
      </c>
      <c r="H33" s="20">
        <v>1093</v>
      </c>
      <c r="I33" s="59" t="s">
        <v>565</v>
      </c>
      <c r="J33" s="20" t="s">
        <v>668</v>
      </c>
      <c r="K33" s="38">
        <v>4</v>
      </c>
      <c r="L33" s="20">
        <v>180</v>
      </c>
      <c r="M33" s="115">
        <v>5889.9508999999998</v>
      </c>
      <c r="N33" s="29"/>
      <c r="O33" s="41"/>
      <c r="P33" s="41"/>
      <c r="Q33" s="41"/>
      <c r="R33" s="41"/>
      <c r="S33" s="293">
        <v>185.06457</v>
      </c>
      <c r="T33" s="293">
        <v>-6.65158</v>
      </c>
      <c r="U33" s="290">
        <v>237.16550000000001</v>
      </c>
      <c r="V33" s="290">
        <v>31.376999999999999</v>
      </c>
      <c r="W33" s="292">
        <v>15.4327347033</v>
      </c>
      <c r="X33" s="290">
        <v>1.9139999999999999</v>
      </c>
      <c r="Y33" s="290">
        <v>0.30299999999999999</v>
      </c>
      <c r="Z33" s="290">
        <v>4.57</v>
      </c>
      <c r="AA33" s="290">
        <v>80.152000000000001</v>
      </c>
      <c r="AB33" s="289">
        <v>1920.971</v>
      </c>
      <c r="AC33" s="290">
        <v>352.60685000000001</v>
      </c>
      <c r="AD33" s="290">
        <v>5.0784599999999998</v>
      </c>
      <c r="AE33" s="290">
        <v>45.309150000000002</v>
      </c>
      <c r="AF33" s="290">
        <v>-0.33624999999999999</v>
      </c>
      <c r="AG33" s="288">
        <v>151638290</v>
      </c>
      <c r="AH33" s="291">
        <v>1.0527869000000001</v>
      </c>
      <c r="AI33" s="288">
        <v>373109.06160999998</v>
      </c>
      <c r="AJ33" s="291">
        <v>0.2051608</v>
      </c>
      <c r="AK33" s="290">
        <v>126.97929999999999</v>
      </c>
      <c r="AL33" s="288" t="s">
        <v>411</v>
      </c>
      <c r="AM33" s="290">
        <v>52.908000000000001</v>
      </c>
    </row>
    <row r="34" spans="1:39">
      <c r="A34" s="29" t="s">
        <v>542</v>
      </c>
      <c r="B34" s="29" t="s">
        <v>690</v>
      </c>
      <c r="C34" s="37">
        <v>0.29236111111111113</v>
      </c>
      <c r="D34" s="41"/>
      <c r="E34" s="23">
        <v>30</v>
      </c>
      <c r="F34" s="20" t="s">
        <v>539</v>
      </c>
      <c r="G34" s="20">
        <v>1190</v>
      </c>
      <c r="H34" s="20">
        <v>1093</v>
      </c>
      <c r="I34" s="59" t="s">
        <v>464</v>
      </c>
      <c r="J34" s="20" t="s">
        <v>668</v>
      </c>
      <c r="K34" s="38">
        <v>4</v>
      </c>
      <c r="L34" s="20">
        <v>180</v>
      </c>
      <c r="M34" s="115">
        <v>5889.9508999999998</v>
      </c>
      <c r="N34" s="29"/>
      <c r="O34" s="41"/>
      <c r="P34" s="41"/>
      <c r="Q34" s="41"/>
      <c r="R34" s="41"/>
      <c r="S34" s="293">
        <v>185.09756999999999</v>
      </c>
      <c r="T34" s="293">
        <v>-6.6659199999999998</v>
      </c>
      <c r="U34" s="290">
        <v>238.13149999999999</v>
      </c>
      <c r="V34" s="290">
        <v>30.4923</v>
      </c>
      <c r="W34" s="292">
        <v>15.5162961896</v>
      </c>
      <c r="X34" s="290">
        <v>1.964</v>
      </c>
      <c r="Y34" s="290">
        <v>0.311</v>
      </c>
      <c r="Z34" s="290">
        <v>4.57</v>
      </c>
      <c r="AA34" s="290">
        <v>80.174999999999997</v>
      </c>
      <c r="AB34" s="289">
        <v>1920.6489999999999</v>
      </c>
      <c r="AC34" s="290">
        <v>352.59701000000001</v>
      </c>
      <c r="AD34" s="290">
        <v>5.0778400000000001</v>
      </c>
      <c r="AE34" s="290">
        <v>45.26681</v>
      </c>
      <c r="AF34" s="290">
        <v>-0.33634999999999998</v>
      </c>
      <c r="AG34" s="288">
        <v>151638605.69999999</v>
      </c>
      <c r="AH34" s="291">
        <v>1.0523347999999999</v>
      </c>
      <c r="AI34" s="288">
        <v>373171.44293000002</v>
      </c>
      <c r="AJ34" s="291">
        <v>0.21066119999999999</v>
      </c>
      <c r="AK34" s="290">
        <v>127.0116</v>
      </c>
      <c r="AL34" s="288" t="s">
        <v>411</v>
      </c>
      <c r="AM34" s="290">
        <v>52.875700000000002</v>
      </c>
    </row>
    <row r="35" spans="1:39">
      <c r="A35" s="29" t="s">
        <v>692</v>
      </c>
      <c r="B35" s="29" t="s">
        <v>566</v>
      </c>
      <c r="C35" s="37">
        <v>0.29444444444444445</v>
      </c>
      <c r="D35" s="41"/>
      <c r="E35" s="23">
        <v>600</v>
      </c>
      <c r="F35" s="20" t="s">
        <v>539</v>
      </c>
      <c r="G35" s="20">
        <v>1190</v>
      </c>
      <c r="H35" s="20">
        <v>1093</v>
      </c>
      <c r="I35" s="59" t="s">
        <v>547</v>
      </c>
      <c r="J35" s="20" t="s">
        <v>668</v>
      </c>
      <c r="K35" s="38">
        <v>4</v>
      </c>
      <c r="L35" s="20">
        <v>180</v>
      </c>
      <c r="M35" s="115">
        <v>5889.9508999999998</v>
      </c>
      <c r="N35" s="29"/>
      <c r="O35" s="41"/>
      <c r="P35" s="41"/>
      <c r="Q35" s="41"/>
      <c r="R35" s="41"/>
      <c r="S35" s="8"/>
      <c r="T35" s="8"/>
      <c r="U35" s="8"/>
      <c r="V35" s="8"/>
      <c r="W35" s="8"/>
      <c r="X35" s="8"/>
      <c r="Y35" s="8"/>
      <c r="Z35" s="8"/>
    </row>
    <row r="36" spans="1:39" ht="38.25" customHeight="1">
      <c r="A36" s="29" t="s">
        <v>461</v>
      </c>
      <c r="B36" s="29" t="s">
        <v>713</v>
      </c>
      <c r="C36" s="37">
        <v>0.31180555555555556</v>
      </c>
      <c r="D36" s="85">
        <v>0</v>
      </c>
      <c r="E36" s="23">
        <v>30</v>
      </c>
      <c r="F36" s="20" t="s">
        <v>539</v>
      </c>
      <c r="G36" s="20">
        <v>1190</v>
      </c>
      <c r="H36" s="20">
        <v>988</v>
      </c>
      <c r="I36" s="21" t="s">
        <v>482</v>
      </c>
      <c r="J36" s="20" t="s">
        <v>631</v>
      </c>
      <c r="K36" s="38">
        <v>4</v>
      </c>
      <c r="L36" s="20">
        <v>180</v>
      </c>
      <c r="M36" s="116">
        <v>5891.451</v>
      </c>
      <c r="N36" s="29" t="s">
        <v>579</v>
      </c>
      <c r="O36" s="41">
        <v>252.2</v>
      </c>
      <c r="P36" s="41">
        <v>268.5</v>
      </c>
      <c r="Q36" s="41"/>
      <c r="R36" s="41"/>
      <c r="S36" s="8"/>
      <c r="T36" s="8"/>
      <c r="U36" s="8"/>
      <c r="V36" s="8"/>
      <c r="W36" s="8"/>
      <c r="X36" s="8"/>
      <c r="Y36" s="8"/>
      <c r="Z36" s="8"/>
    </row>
    <row r="37" spans="1:39">
      <c r="A37" s="29" t="s">
        <v>580</v>
      </c>
      <c r="B37" s="29" t="s">
        <v>867</v>
      </c>
      <c r="C37" s="37">
        <v>0.31527777777777777</v>
      </c>
      <c r="D37" s="41"/>
      <c r="E37" s="23">
        <v>300</v>
      </c>
      <c r="F37" s="20" t="s">
        <v>541</v>
      </c>
      <c r="G37" s="20">
        <v>870</v>
      </c>
      <c r="H37" s="20">
        <v>770</v>
      </c>
      <c r="I37" s="59" t="s">
        <v>545</v>
      </c>
      <c r="J37" s="20" t="s">
        <v>668</v>
      </c>
      <c r="K37" s="38">
        <v>4</v>
      </c>
      <c r="L37" s="20">
        <v>180</v>
      </c>
      <c r="M37" s="116">
        <v>7698.9647000000004</v>
      </c>
      <c r="N37" s="29"/>
      <c r="O37" s="41"/>
      <c r="P37" s="41"/>
      <c r="Q37" s="41"/>
      <c r="R37" s="41"/>
      <c r="S37" s="293">
        <v>185.34388999999999</v>
      </c>
      <c r="T37" s="293">
        <v>-6.7680999999999996</v>
      </c>
      <c r="U37" s="290">
        <v>244.53579999999999</v>
      </c>
      <c r="V37" s="290">
        <v>23.8887</v>
      </c>
      <c r="W37" s="292">
        <v>16.1179388915</v>
      </c>
      <c r="X37" s="290">
        <v>2.4540000000000002</v>
      </c>
      <c r="Y37" s="290">
        <v>0.38800000000000001</v>
      </c>
      <c r="Z37" s="290">
        <v>4.5599999999999996</v>
      </c>
      <c r="AA37" s="290">
        <v>80.341999999999999</v>
      </c>
      <c r="AB37" s="289">
        <v>1918.106</v>
      </c>
      <c r="AC37" s="290">
        <v>352.53361000000001</v>
      </c>
      <c r="AD37" s="290">
        <v>5.06881</v>
      </c>
      <c r="AE37" s="290">
        <v>44.961979999999997</v>
      </c>
      <c r="AF37" s="290">
        <v>-0.33706999999999998</v>
      </c>
      <c r="AG37" s="288">
        <v>151640875.30000001</v>
      </c>
      <c r="AH37" s="291">
        <v>1.0490651</v>
      </c>
      <c r="AI37" s="288">
        <v>373666.31435</v>
      </c>
      <c r="AJ37" s="291">
        <v>0.24633959999999999</v>
      </c>
      <c r="AK37" s="290">
        <v>127.25230000000001</v>
      </c>
      <c r="AL37" s="288" t="s">
        <v>411</v>
      </c>
      <c r="AM37" s="290">
        <v>52.635300000000001</v>
      </c>
    </row>
    <row r="38" spans="1:39">
      <c r="A38" s="29" t="s">
        <v>863</v>
      </c>
      <c r="B38" s="29" t="s">
        <v>693</v>
      </c>
      <c r="C38" s="37">
        <v>0.32500000000000001</v>
      </c>
      <c r="D38" s="41"/>
      <c r="E38" s="23">
        <v>300</v>
      </c>
      <c r="F38" s="20" t="s">
        <v>541</v>
      </c>
      <c r="G38" s="20">
        <v>870</v>
      </c>
      <c r="H38" s="20">
        <v>770</v>
      </c>
      <c r="I38" s="59" t="s">
        <v>545</v>
      </c>
      <c r="J38" s="20" t="s">
        <v>668</v>
      </c>
      <c r="K38" s="38">
        <v>4</v>
      </c>
      <c r="L38" s="20">
        <v>180</v>
      </c>
      <c r="M38" s="116">
        <v>7698.9647000000004</v>
      </c>
      <c r="N38" s="29"/>
      <c r="O38" s="41"/>
      <c r="P38" s="41"/>
      <c r="Q38" s="41"/>
      <c r="R38" s="41"/>
      <c r="S38" s="293">
        <v>185.44408000000001</v>
      </c>
      <c r="T38" s="293">
        <v>-6.8073499999999996</v>
      </c>
      <c r="U38" s="290">
        <v>246.80289999999999</v>
      </c>
      <c r="V38" s="290">
        <v>21.228300000000001</v>
      </c>
      <c r="W38" s="292">
        <v>16.351911053399999</v>
      </c>
      <c r="X38" s="290">
        <v>2.7389999999999999</v>
      </c>
      <c r="Y38" s="290">
        <v>0.433</v>
      </c>
      <c r="Z38" s="290">
        <v>4.5599999999999996</v>
      </c>
      <c r="AA38" s="290">
        <v>80.409000000000006</v>
      </c>
      <c r="AB38" s="289">
        <v>1917.018</v>
      </c>
      <c r="AC38" s="290">
        <v>352.51272</v>
      </c>
      <c r="AD38" s="290">
        <v>5.0630600000000001</v>
      </c>
      <c r="AE38" s="290">
        <v>44.843429999999998</v>
      </c>
      <c r="AF38" s="290">
        <v>-0.33734999999999998</v>
      </c>
      <c r="AG38" s="288">
        <v>151641755.90000001</v>
      </c>
      <c r="AH38" s="291">
        <v>1.0477866</v>
      </c>
      <c r="AI38" s="288">
        <v>373878.33639999997</v>
      </c>
      <c r="AJ38" s="291">
        <v>0.25824459999999999</v>
      </c>
      <c r="AK38" s="290">
        <v>127.3497</v>
      </c>
      <c r="AL38" s="288" t="s">
        <v>411</v>
      </c>
      <c r="AM38" s="290">
        <v>52.5379</v>
      </c>
    </row>
    <row r="39" spans="1:39" ht="12.75" customHeight="1">
      <c r="A39" s="29" t="s">
        <v>581</v>
      </c>
      <c r="B39" s="29" t="s">
        <v>694</v>
      </c>
      <c r="C39" s="37">
        <v>0.33194444444444443</v>
      </c>
      <c r="D39" s="41"/>
      <c r="E39" s="23">
        <v>300</v>
      </c>
      <c r="F39" s="20" t="s">
        <v>539</v>
      </c>
      <c r="G39" s="20">
        <v>1190</v>
      </c>
      <c r="H39" s="20">
        <v>1093</v>
      </c>
      <c r="I39" s="281" t="s">
        <v>727</v>
      </c>
      <c r="J39" s="20" t="s">
        <v>668</v>
      </c>
      <c r="K39" s="38">
        <v>4</v>
      </c>
      <c r="L39" s="20">
        <v>180</v>
      </c>
      <c r="M39" s="115">
        <v>5889.9508999999998</v>
      </c>
      <c r="N39" s="29"/>
      <c r="O39" s="41"/>
      <c r="P39" s="41"/>
      <c r="Q39" s="41"/>
      <c r="R39" s="41"/>
      <c r="S39" s="293">
        <v>185.50985</v>
      </c>
      <c r="T39" s="293">
        <v>-6.8324400000000001</v>
      </c>
      <c r="U39" s="290">
        <v>248.20509999999999</v>
      </c>
      <c r="V39" s="290">
        <v>19.495999999999999</v>
      </c>
      <c r="W39" s="292">
        <v>16.5023217289</v>
      </c>
      <c r="X39" s="290">
        <v>2.9670000000000001</v>
      </c>
      <c r="Y39" s="290">
        <v>0.46899999999999997</v>
      </c>
      <c r="Z39" s="290">
        <v>4.5599999999999996</v>
      </c>
      <c r="AA39" s="290">
        <v>80.453999999999994</v>
      </c>
      <c r="AB39" s="289">
        <v>1916.2929999999999</v>
      </c>
      <c r="AC39" s="290">
        <v>352.50047999999998</v>
      </c>
      <c r="AD39" s="290">
        <v>5.0586700000000002</v>
      </c>
      <c r="AE39" s="290">
        <v>44.767220000000002</v>
      </c>
      <c r="AF39" s="290">
        <v>-0.33753</v>
      </c>
      <c r="AG39" s="288">
        <v>151642321.5</v>
      </c>
      <c r="AH39" s="291">
        <v>1.0469626000000001</v>
      </c>
      <c r="AI39" s="288">
        <v>374019.72204999998</v>
      </c>
      <c r="AJ39" s="291">
        <v>0.26528439999999998</v>
      </c>
      <c r="AK39" s="290">
        <v>127.4136</v>
      </c>
      <c r="AL39" s="288" t="s">
        <v>411</v>
      </c>
      <c r="AM39" s="290">
        <v>52.473999999999997</v>
      </c>
    </row>
    <row r="40" spans="1:39" ht="12.75" customHeight="1">
      <c r="A40" s="29" t="s">
        <v>581</v>
      </c>
      <c r="B40" s="29" t="s">
        <v>695</v>
      </c>
      <c r="C40" s="37">
        <v>0.33749999999999997</v>
      </c>
      <c r="D40" s="41"/>
      <c r="E40" s="23">
        <v>300</v>
      </c>
      <c r="F40" s="20" t="s">
        <v>539</v>
      </c>
      <c r="G40" s="20">
        <v>1190</v>
      </c>
      <c r="H40" s="20">
        <v>1093</v>
      </c>
      <c r="I40" s="281" t="s">
        <v>599</v>
      </c>
      <c r="J40" s="20" t="s">
        <v>668</v>
      </c>
      <c r="K40" s="38">
        <v>4</v>
      </c>
      <c r="L40" s="20">
        <v>180</v>
      </c>
      <c r="M40" s="115">
        <v>5889.9508999999998</v>
      </c>
      <c r="N40" s="29"/>
      <c r="O40" s="41"/>
      <c r="P40" s="41"/>
      <c r="Q40" s="41"/>
      <c r="R40" s="41"/>
      <c r="S40" s="293">
        <v>185.57673</v>
      </c>
      <c r="T40" s="293">
        <v>-6.8574400000000004</v>
      </c>
      <c r="U40" s="290">
        <v>249.5685</v>
      </c>
      <c r="V40" s="290">
        <v>17.748100000000001</v>
      </c>
      <c r="W40" s="292">
        <v>16.6527324045</v>
      </c>
      <c r="X40" s="290">
        <v>3.2410000000000001</v>
      </c>
      <c r="Y40" s="290">
        <v>0.51300000000000001</v>
      </c>
      <c r="Z40" s="290">
        <v>4.5599999999999996</v>
      </c>
      <c r="AA40" s="290">
        <v>80.498000000000005</v>
      </c>
      <c r="AB40" s="289">
        <v>1915.55</v>
      </c>
      <c r="AC40" s="290">
        <v>352.48917999999998</v>
      </c>
      <c r="AD40" s="290">
        <v>5.05375</v>
      </c>
      <c r="AE40" s="290">
        <v>44.691009999999999</v>
      </c>
      <c r="AF40" s="290">
        <v>-0.33771000000000001</v>
      </c>
      <c r="AG40" s="288">
        <v>151642886.69999999</v>
      </c>
      <c r="AH40" s="291">
        <v>1.0461370000000001</v>
      </c>
      <c r="AI40" s="288">
        <v>374164.77716</v>
      </c>
      <c r="AJ40" s="291">
        <v>0.27183259999999998</v>
      </c>
      <c r="AK40" s="290">
        <v>127.4785</v>
      </c>
      <c r="AL40" s="288" t="s">
        <v>411</v>
      </c>
      <c r="AM40" s="290">
        <v>52.409199999999998</v>
      </c>
    </row>
    <row r="41" spans="1:39">
      <c r="A41" s="29" t="s">
        <v>864</v>
      </c>
      <c r="B41" s="29" t="s">
        <v>846</v>
      </c>
      <c r="C41" s="37">
        <v>0.3430555555555555</v>
      </c>
      <c r="D41" s="41"/>
      <c r="E41" s="23">
        <v>300</v>
      </c>
      <c r="F41" s="20" t="s">
        <v>539</v>
      </c>
      <c r="G41" s="20">
        <v>1190</v>
      </c>
      <c r="H41" s="20">
        <v>1093</v>
      </c>
      <c r="I41" s="59" t="s">
        <v>545</v>
      </c>
      <c r="J41" s="20" t="s">
        <v>668</v>
      </c>
      <c r="K41" s="38">
        <v>4</v>
      </c>
      <c r="L41" s="20">
        <v>180</v>
      </c>
      <c r="M41" s="115">
        <v>5889.9508999999998</v>
      </c>
      <c r="N41" s="29"/>
      <c r="O41" s="41"/>
      <c r="P41" s="41"/>
      <c r="Q41" s="41"/>
      <c r="R41" s="41"/>
      <c r="S41" s="293">
        <v>185.63711000000001</v>
      </c>
      <c r="T41" s="293">
        <v>-6.8795799999999998</v>
      </c>
      <c r="U41" s="290">
        <v>250.75030000000001</v>
      </c>
      <c r="V41" s="290">
        <v>16.182700000000001</v>
      </c>
      <c r="W41" s="292">
        <v>16.786430782699998</v>
      </c>
      <c r="X41" s="290">
        <v>3.536</v>
      </c>
      <c r="Y41" s="290">
        <v>0.55900000000000005</v>
      </c>
      <c r="Z41" s="290">
        <v>4.5599999999999996</v>
      </c>
      <c r="AA41" s="290">
        <v>80.539000000000001</v>
      </c>
      <c r="AB41" s="289">
        <v>1914.876</v>
      </c>
      <c r="AC41" s="290">
        <v>352.47994999999997</v>
      </c>
      <c r="AD41" s="290">
        <v>5.0489100000000002</v>
      </c>
      <c r="AE41" s="290">
        <v>44.623269999999998</v>
      </c>
      <c r="AF41" s="290">
        <v>-0.33787</v>
      </c>
      <c r="AG41" s="288">
        <v>151643388.59999999</v>
      </c>
      <c r="AH41" s="291">
        <v>1.0454018</v>
      </c>
      <c r="AI41" s="288">
        <v>374296.57912000001</v>
      </c>
      <c r="AJ41" s="291">
        <v>0.27723350000000002</v>
      </c>
      <c r="AK41" s="290">
        <v>127.53700000000001</v>
      </c>
      <c r="AL41" s="288" t="s">
        <v>411</v>
      </c>
      <c r="AM41" s="290">
        <v>52.3508</v>
      </c>
    </row>
    <row r="42" spans="1:39">
      <c r="A42" s="29" t="s">
        <v>864</v>
      </c>
      <c r="B42" s="29" t="s">
        <v>847</v>
      </c>
      <c r="C42" s="37">
        <v>0.34791666666666665</v>
      </c>
      <c r="D42" s="19"/>
      <c r="E42" s="20">
        <v>300</v>
      </c>
      <c r="F42" s="20" t="s">
        <v>539</v>
      </c>
      <c r="G42" s="20">
        <v>1190</v>
      </c>
      <c r="H42" s="20">
        <v>1093</v>
      </c>
      <c r="I42" s="59" t="s">
        <v>664</v>
      </c>
      <c r="J42" s="20" t="s">
        <v>668</v>
      </c>
      <c r="K42" s="38">
        <v>4</v>
      </c>
      <c r="L42" s="20">
        <v>180</v>
      </c>
      <c r="M42" s="115">
        <v>5889.9508999999998</v>
      </c>
      <c r="N42" s="29"/>
      <c r="O42" s="41"/>
      <c r="P42" s="41"/>
      <c r="Q42" s="41"/>
      <c r="R42" s="41"/>
      <c r="S42" s="293">
        <v>185.69067999999999</v>
      </c>
      <c r="T42" s="293">
        <v>-6.8988899999999997</v>
      </c>
      <c r="U42" s="290">
        <v>251.76320000000001</v>
      </c>
      <c r="V42" s="290">
        <v>14.804500000000001</v>
      </c>
      <c r="W42" s="292">
        <v>16.9034168638</v>
      </c>
      <c r="X42" s="290">
        <v>3.8450000000000002</v>
      </c>
      <c r="Y42" s="290">
        <v>0.60799999999999998</v>
      </c>
      <c r="Z42" s="290">
        <v>4.55</v>
      </c>
      <c r="AA42" s="290">
        <v>80.575000000000003</v>
      </c>
      <c r="AB42" s="289">
        <v>1914.2760000000001</v>
      </c>
      <c r="AC42" s="290">
        <v>352.47251999999997</v>
      </c>
      <c r="AD42" s="290">
        <v>5.0443300000000004</v>
      </c>
      <c r="AE42" s="290">
        <v>44.564</v>
      </c>
      <c r="AF42" s="290">
        <v>-0.33800999999999998</v>
      </c>
      <c r="AG42" s="288">
        <v>151643827.59999999</v>
      </c>
      <c r="AH42" s="291">
        <v>1.0447575</v>
      </c>
      <c r="AI42" s="288">
        <v>374413.96041</v>
      </c>
      <c r="AJ42" s="291">
        <v>0.28163050000000001</v>
      </c>
      <c r="AK42" s="290">
        <v>127.5889</v>
      </c>
      <c r="AL42" s="288" t="s">
        <v>411</v>
      </c>
      <c r="AM42" s="290">
        <v>52.298900000000003</v>
      </c>
    </row>
    <row r="43" spans="1:39">
      <c r="A43" s="29" t="s">
        <v>864</v>
      </c>
      <c r="B43" s="29" t="s">
        <v>848</v>
      </c>
      <c r="C43" s="37">
        <v>0.35555555555555557</v>
      </c>
      <c r="D43" s="19"/>
      <c r="E43" s="20">
        <v>300</v>
      </c>
      <c r="F43" s="20" t="s">
        <v>539</v>
      </c>
      <c r="G43" s="20">
        <v>1190</v>
      </c>
      <c r="H43" s="20">
        <v>1093</v>
      </c>
      <c r="I43" s="59" t="s">
        <v>717</v>
      </c>
      <c r="J43" s="20" t="s">
        <v>668</v>
      </c>
      <c r="K43" s="38">
        <v>4</v>
      </c>
      <c r="L43" s="20">
        <v>180</v>
      </c>
      <c r="M43" s="115">
        <v>5889.9508999999998</v>
      </c>
      <c r="N43" s="29"/>
      <c r="O43" s="41"/>
      <c r="P43" s="41"/>
      <c r="Q43" s="41"/>
      <c r="R43" s="41"/>
      <c r="S43" s="293">
        <v>185.77626000000001</v>
      </c>
      <c r="T43" s="293">
        <v>-6.9291400000000003</v>
      </c>
      <c r="U43" s="290">
        <v>253.31829999999999</v>
      </c>
      <c r="V43" s="290">
        <v>12.624499999999999</v>
      </c>
      <c r="W43" s="292">
        <v>17.087252133900002</v>
      </c>
      <c r="X43" s="290">
        <v>4.4649999999999999</v>
      </c>
      <c r="Y43" s="290">
        <v>0.70599999999999996</v>
      </c>
      <c r="Z43" s="290">
        <v>4.55</v>
      </c>
      <c r="AA43" s="290">
        <v>80.632000000000005</v>
      </c>
      <c r="AB43" s="289">
        <v>1913.3150000000001</v>
      </c>
      <c r="AC43" s="290">
        <v>352.46206000000001</v>
      </c>
      <c r="AD43" s="290">
        <v>5.0364500000000003</v>
      </c>
      <c r="AE43" s="290">
        <v>44.470860000000002</v>
      </c>
      <c r="AF43" s="290">
        <v>-0.33822999999999998</v>
      </c>
      <c r="AG43" s="288">
        <v>151644516.80000001</v>
      </c>
      <c r="AH43" s="291">
        <v>1.0437430000000001</v>
      </c>
      <c r="AI43" s="288">
        <v>374601.96629000001</v>
      </c>
      <c r="AJ43" s="291">
        <v>0.28791159999999999</v>
      </c>
      <c r="AK43" s="290">
        <v>127.6717</v>
      </c>
      <c r="AL43" s="288" t="s">
        <v>411</v>
      </c>
      <c r="AM43" s="290">
        <v>52.216200000000001</v>
      </c>
    </row>
    <row r="44" spans="1:39">
      <c r="A44" s="29" t="s">
        <v>864</v>
      </c>
      <c r="B44" s="29" t="s">
        <v>868</v>
      </c>
      <c r="C44" s="37">
        <v>0.36041666666666666</v>
      </c>
      <c r="D44" s="19"/>
      <c r="E44" s="20">
        <v>300</v>
      </c>
      <c r="F44" s="20" t="s">
        <v>539</v>
      </c>
      <c r="G44" s="20">
        <v>1190</v>
      </c>
      <c r="H44" s="20">
        <v>1093</v>
      </c>
      <c r="I44" s="59" t="s">
        <v>716</v>
      </c>
      <c r="J44" s="20" t="s">
        <v>668</v>
      </c>
      <c r="K44" s="38">
        <v>4</v>
      </c>
      <c r="L44" s="20">
        <v>180</v>
      </c>
      <c r="M44" s="115">
        <v>5889.9508999999998</v>
      </c>
      <c r="N44" s="29"/>
      <c r="O44" s="41"/>
      <c r="P44" s="41"/>
      <c r="Q44" s="41"/>
      <c r="R44" s="41"/>
      <c r="S44" s="293">
        <v>185.83162999999999</v>
      </c>
      <c r="T44" s="293">
        <v>-6.9483199999999998</v>
      </c>
      <c r="U44" s="290">
        <v>254.2867</v>
      </c>
      <c r="V44" s="290">
        <v>11.228999999999999</v>
      </c>
      <c r="W44" s="292">
        <v>17.204238214899998</v>
      </c>
      <c r="X44" s="290">
        <v>4.9790000000000001</v>
      </c>
      <c r="Y44" s="290">
        <v>0.78800000000000003</v>
      </c>
      <c r="Z44" s="290">
        <v>4.55</v>
      </c>
      <c r="AA44" s="290">
        <v>80.668999999999997</v>
      </c>
      <c r="AB44" s="289">
        <v>1912.694</v>
      </c>
      <c r="AC44" s="290">
        <v>352.45620000000002</v>
      </c>
      <c r="AD44" s="290">
        <v>5.0310100000000002</v>
      </c>
      <c r="AE44" s="290">
        <v>44.411589999999997</v>
      </c>
      <c r="AF44" s="290">
        <v>-0.33837</v>
      </c>
      <c r="AG44" s="288">
        <v>151644955</v>
      </c>
      <c r="AH44" s="291">
        <v>1.0430961000000001</v>
      </c>
      <c r="AI44" s="288">
        <v>374723.66398000001</v>
      </c>
      <c r="AJ44" s="291">
        <v>0.29150379999999998</v>
      </c>
      <c r="AK44" s="290">
        <v>127.7252</v>
      </c>
      <c r="AL44" s="288" t="s">
        <v>411</v>
      </c>
      <c r="AM44" s="290">
        <v>52.162799999999997</v>
      </c>
    </row>
    <row r="45" spans="1:39" ht="24">
      <c r="A45" s="29" t="s">
        <v>542</v>
      </c>
      <c r="B45" s="29" t="s">
        <v>869</v>
      </c>
      <c r="C45" s="37">
        <v>0.36527777777777781</v>
      </c>
      <c r="D45" s="19"/>
      <c r="E45" s="20">
        <v>30</v>
      </c>
      <c r="F45" s="20" t="s">
        <v>539</v>
      </c>
      <c r="G45" s="20">
        <v>1190</v>
      </c>
      <c r="H45" s="20">
        <v>1093</v>
      </c>
      <c r="I45" s="59" t="s">
        <v>464</v>
      </c>
      <c r="J45" s="20" t="s">
        <v>668</v>
      </c>
      <c r="K45" s="38">
        <v>4</v>
      </c>
      <c r="L45" s="20">
        <v>180</v>
      </c>
      <c r="M45" s="115">
        <v>5889.9508999999998</v>
      </c>
      <c r="N45" s="29" t="s">
        <v>582</v>
      </c>
      <c r="O45" s="41"/>
      <c r="P45" s="41"/>
      <c r="Q45" s="41"/>
      <c r="R45" s="41"/>
      <c r="S45" s="293">
        <v>185.86358999999999</v>
      </c>
      <c r="T45" s="293">
        <v>-6.9592599999999996</v>
      </c>
      <c r="U45" s="290">
        <v>254.83330000000001</v>
      </c>
      <c r="V45" s="290">
        <v>10.428900000000001</v>
      </c>
      <c r="W45" s="292">
        <v>17.271087404100001</v>
      </c>
      <c r="X45" s="290">
        <v>5.33</v>
      </c>
      <c r="Y45" s="290">
        <v>0.84299999999999997</v>
      </c>
      <c r="Z45" s="290">
        <v>4.55</v>
      </c>
      <c r="AA45" s="290">
        <v>80.69</v>
      </c>
      <c r="AB45" s="289">
        <v>1912.335</v>
      </c>
      <c r="AC45" s="290">
        <v>352.45312999999999</v>
      </c>
      <c r="AD45" s="290">
        <v>5.0277500000000002</v>
      </c>
      <c r="AE45" s="290">
        <v>44.377719999999997</v>
      </c>
      <c r="AF45" s="290">
        <v>-0.33844999999999997</v>
      </c>
      <c r="AG45" s="288">
        <v>151645205.30000001</v>
      </c>
      <c r="AH45" s="291">
        <v>1.0427261000000001</v>
      </c>
      <c r="AI45" s="288">
        <v>374793.86158000003</v>
      </c>
      <c r="AJ45" s="291">
        <v>0.29341390000000001</v>
      </c>
      <c r="AK45" s="290">
        <v>127.756</v>
      </c>
      <c r="AL45" s="288" t="s">
        <v>411</v>
      </c>
      <c r="AM45" s="290">
        <v>52.131900000000002</v>
      </c>
    </row>
    <row r="46" spans="1:39">
      <c r="A46" s="29" t="s">
        <v>692</v>
      </c>
      <c r="B46" s="29" t="s">
        <v>747</v>
      </c>
      <c r="C46" s="37">
        <v>0.36736111111111108</v>
      </c>
      <c r="D46" s="19"/>
      <c r="E46" s="20">
        <v>600</v>
      </c>
      <c r="F46" s="20" t="s">
        <v>539</v>
      </c>
      <c r="G46" s="20">
        <v>1190</v>
      </c>
      <c r="H46" s="20">
        <v>1093</v>
      </c>
      <c r="I46" s="59" t="s">
        <v>584</v>
      </c>
      <c r="J46" s="20" t="s">
        <v>668</v>
      </c>
      <c r="K46" s="38">
        <v>4</v>
      </c>
      <c r="L46" s="20">
        <v>180</v>
      </c>
      <c r="M46" s="115">
        <v>5889.9508999999998</v>
      </c>
      <c r="N46" s="41"/>
      <c r="O46" s="41"/>
      <c r="P46" s="41"/>
      <c r="Q46" s="41"/>
      <c r="R46" s="41"/>
    </row>
    <row r="47" spans="1:39">
      <c r="A47" s="29" t="s">
        <v>741</v>
      </c>
      <c r="B47" s="29" t="s">
        <v>283</v>
      </c>
      <c r="C47" s="37">
        <v>0.38472222222222219</v>
      </c>
      <c r="D47" s="85">
        <v>0</v>
      </c>
      <c r="E47" s="20">
        <v>0</v>
      </c>
      <c r="F47" s="20"/>
      <c r="I47" s="21" t="s">
        <v>373</v>
      </c>
      <c r="J47" s="20" t="s">
        <v>320</v>
      </c>
      <c r="K47" s="38">
        <v>4</v>
      </c>
      <c r="L47" s="20">
        <v>180</v>
      </c>
      <c r="M47" s="22">
        <v>9999</v>
      </c>
      <c r="N47" s="29"/>
      <c r="O47" s="41"/>
      <c r="P47" s="41"/>
      <c r="Q47" s="41"/>
      <c r="R47" s="41"/>
    </row>
    <row r="48" spans="1:39" ht="24">
      <c r="A48" s="29" t="s">
        <v>461</v>
      </c>
      <c r="B48" s="29" t="s">
        <v>872</v>
      </c>
      <c r="C48" s="37">
        <v>0.39444444444444443</v>
      </c>
      <c r="D48" s="85">
        <v>0</v>
      </c>
      <c r="E48" s="20">
        <v>10</v>
      </c>
      <c r="F48" s="20" t="s">
        <v>540</v>
      </c>
      <c r="G48" s="20">
        <v>880</v>
      </c>
      <c r="H48" s="20">
        <v>858</v>
      </c>
      <c r="I48" s="21" t="s">
        <v>482</v>
      </c>
      <c r="J48" s="20" t="s">
        <v>631</v>
      </c>
      <c r="K48" s="38">
        <v>4</v>
      </c>
      <c r="L48" s="20">
        <v>180</v>
      </c>
      <c r="M48" s="86">
        <v>7647.38</v>
      </c>
      <c r="N48" s="29" t="s">
        <v>583</v>
      </c>
      <c r="O48" s="20">
        <v>253</v>
      </c>
      <c r="P48" s="20">
        <v>269.39999999999998</v>
      </c>
      <c r="Q48" s="41"/>
      <c r="R48" s="41"/>
    </row>
    <row r="49" spans="1:18" ht="24">
      <c r="A49" s="29" t="s">
        <v>461</v>
      </c>
      <c r="B49" s="29" t="s">
        <v>712</v>
      </c>
      <c r="C49" s="37">
        <v>0.3972222222222222</v>
      </c>
      <c r="D49" s="85">
        <v>0</v>
      </c>
      <c r="E49" s="20">
        <v>30</v>
      </c>
      <c r="F49" s="20" t="s">
        <v>539</v>
      </c>
      <c r="G49" s="20">
        <v>1190</v>
      </c>
      <c r="H49" s="20">
        <v>1093</v>
      </c>
      <c r="I49" s="21" t="s">
        <v>482</v>
      </c>
      <c r="J49" s="20" t="s">
        <v>631</v>
      </c>
      <c r="K49" s="38">
        <v>4</v>
      </c>
      <c r="L49" s="20">
        <v>180</v>
      </c>
      <c r="M49" s="116">
        <v>5891.451</v>
      </c>
      <c r="N49" s="29"/>
      <c r="O49" s="20">
        <v>252.1</v>
      </c>
      <c r="P49" s="20">
        <v>268.89999999999998</v>
      </c>
      <c r="Q49" s="41"/>
      <c r="R49" s="41"/>
    </row>
    <row r="50" spans="1:18">
      <c r="A50" s="2"/>
      <c r="C50" s="113"/>
      <c r="D50" s="44"/>
      <c r="E50" s="113"/>
      <c r="F50" s="113"/>
    </row>
    <row r="53" spans="1:18">
      <c r="A53" s="3" t="s">
        <v>633</v>
      </c>
      <c r="B53" s="24" t="s">
        <v>634</v>
      </c>
      <c r="C53" s="25">
        <v>5888.5839999999998</v>
      </c>
      <c r="D53" s="58"/>
      <c r="E53" s="26"/>
      <c r="F53" s="26" t="s">
        <v>635</v>
      </c>
      <c r="G53" s="88" t="s">
        <v>636</v>
      </c>
      <c r="H53" s="88" t="s">
        <v>637</v>
      </c>
      <c r="I53" s="26" t="s">
        <v>639</v>
      </c>
      <c r="J53" s="88" t="s">
        <v>640</v>
      </c>
      <c r="K53" s="88" t="s">
        <v>641</v>
      </c>
    </row>
    <row r="54" spans="1:18">
      <c r="A54" s="2"/>
      <c r="B54" s="24" t="s">
        <v>638</v>
      </c>
      <c r="C54" s="25">
        <v>5889.9508999999998</v>
      </c>
      <c r="D54" s="58"/>
      <c r="E54" s="26"/>
      <c r="F54" s="26" t="s">
        <v>277</v>
      </c>
      <c r="G54" s="88" t="s">
        <v>279</v>
      </c>
      <c r="H54" s="88" t="s">
        <v>280</v>
      </c>
      <c r="I54" s="26" t="s">
        <v>646</v>
      </c>
      <c r="J54" s="88" t="s">
        <v>647</v>
      </c>
      <c r="K54" s="88" t="s">
        <v>454</v>
      </c>
    </row>
    <row r="55" spans="1:18">
      <c r="A55" s="2"/>
      <c r="B55" s="24" t="s">
        <v>321</v>
      </c>
      <c r="C55" s="25">
        <v>5891.451</v>
      </c>
      <c r="D55" s="58"/>
      <c r="E55" s="26"/>
      <c r="F55" s="88" t="s">
        <v>472</v>
      </c>
      <c r="G55" s="88" t="s">
        <v>474</v>
      </c>
      <c r="H55" s="88" t="s">
        <v>473</v>
      </c>
      <c r="I55" s="26" t="s">
        <v>275</v>
      </c>
      <c r="J55" s="88" t="s">
        <v>455</v>
      </c>
      <c r="K55" s="88" t="s">
        <v>456</v>
      </c>
    </row>
    <row r="56" spans="1:18">
      <c r="A56" s="2"/>
      <c r="B56" s="24" t="s">
        <v>322</v>
      </c>
      <c r="C56" s="114">
        <v>7647.38</v>
      </c>
      <c r="D56" s="58"/>
      <c r="E56" s="26"/>
      <c r="F56" s="26" t="s">
        <v>643</v>
      </c>
      <c r="G56" s="88" t="s">
        <v>644</v>
      </c>
      <c r="H56" s="88" t="s">
        <v>645</v>
      </c>
      <c r="I56" s="26" t="s">
        <v>324</v>
      </c>
      <c r="J56" s="88" t="s">
        <v>452</v>
      </c>
      <c r="K56" s="88" t="s">
        <v>453</v>
      </c>
    </row>
    <row r="57" spans="1:18">
      <c r="A57" s="2"/>
      <c r="B57" s="24" t="s">
        <v>323</v>
      </c>
      <c r="C57" s="25">
        <v>7698.9647000000004</v>
      </c>
      <c r="D57" s="58"/>
      <c r="E57" s="26"/>
      <c r="F57" s="26" t="s">
        <v>278</v>
      </c>
      <c r="G57" s="88" t="s">
        <v>281</v>
      </c>
      <c r="H57" s="88" t="s">
        <v>282</v>
      </c>
      <c r="I57" s="26" t="s">
        <v>284</v>
      </c>
      <c r="J57" s="88" t="s">
        <v>285</v>
      </c>
      <c r="K57" s="88" t="s">
        <v>286</v>
      </c>
    </row>
    <row r="58" spans="1:18">
      <c r="A58" s="2"/>
      <c r="B58" s="27"/>
      <c r="C58" s="26"/>
      <c r="D58" s="58"/>
      <c r="E58" s="26"/>
      <c r="G58"/>
      <c r="H58"/>
      <c r="K58" s="113"/>
    </row>
    <row r="59" spans="1:18">
      <c r="A59" s="2"/>
      <c r="B59" s="24" t="s">
        <v>574</v>
      </c>
      <c r="C59" s="439" t="s">
        <v>649</v>
      </c>
      <c r="D59" s="439"/>
      <c r="E59" s="26" t="s">
        <v>287</v>
      </c>
      <c r="G59"/>
      <c r="H59"/>
      <c r="K59" s="113"/>
    </row>
    <row r="60" spans="1:18">
      <c r="A60" s="2"/>
      <c r="B60" s="24" t="s">
        <v>575</v>
      </c>
      <c r="C60" s="439" t="s">
        <v>650</v>
      </c>
      <c r="D60" s="439"/>
      <c r="E60" s="8"/>
      <c r="G60"/>
      <c r="H60"/>
      <c r="K60" s="113"/>
    </row>
    <row r="61" spans="1:18">
      <c r="A61" s="2"/>
      <c r="B61" s="24" t="s">
        <v>576</v>
      </c>
      <c r="C61" s="439" t="s">
        <v>816</v>
      </c>
      <c r="D61" s="439"/>
      <c r="E61" s="8"/>
      <c r="G61"/>
      <c r="H61"/>
      <c r="K61" s="113"/>
    </row>
    <row r="62" spans="1:18">
      <c r="A62" s="2"/>
      <c r="B62" s="24" t="s">
        <v>577</v>
      </c>
      <c r="C62" s="439" t="s">
        <v>817</v>
      </c>
      <c r="D62" s="439"/>
      <c r="E62" s="8"/>
      <c r="F62" s="113"/>
      <c r="L62" t="s">
        <v>750</v>
      </c>
    </row>
    <row r="63" spans="1:18">
      <c r="A63" s="2"/>
      <c r="B63" s="2"/>
      <c r="C63" s="113"/>
      <c r="D63" s="44"/>
      <c r="E63" s="8"/>
      <c r="F63" s="113"/>
    </row>
    <row r="64" spans="1:18">
      <c r="A64" s="2"/>
      <c r="B64" s="3" t="s">
        <v>818</v>
      </c>
      <c r="C64" s="6" t="s">
        <v>819</v>
      </c>
      <c r="D64" s="49" t="s">
        <v>820</v>
      </c>
      <c r="E64" s="8"/>
      <c r="F64" s="113"/>
    </row>
    <row r="65" spans="1:11">
      <c r="A65" s="2"/>
      <c r="B65" s="3"/>
      <c r="C65" s="6" t="s">
        <v>821</v>
      </c>
      <c r="D65" s="49" t="s">
        <v>822</v>
      </c>
      <c r="E65" s="8"/>
      <c r="F65" s="113"/>
    </row>
    <row r="66" spans="1:11">
      <c r="A66" s="2"/>
      <c r="B66" s="2"/>
      <c r="C66" s="113"/>
      <c r="D66" s="44"/>
      <c r="E66" s="8"/>
      <c r="F66" s="113"/>
    </row>
    <row r="67" spans="1:11">
      <c r="A67" s="2"/>
      <c r="B67" s="3" t="s">
        <v>676</v>
      </c>
      <c r="C67" s="6">
        <v>1</v>
      </c>
      <c r="D67" s="427" t="s">
        <v>677</v>
      </c>
      <c r="E67" s="427"/>
      <c r="F67" s="427"/>
      <c r="G67" s="129" t="s">
        <v>376</v>
      </c>
      <c r="H67" s="129" t="s">
        <v>377</v>
      </c>
      <c r="I67" s="128" t="s">
        <v>378</v>
      </c>
      <c r="J67" s="5" t="s">
        <v>379</v>
      </c>
      <c r="K67" s="5"/>
    </row>
    <row r="68" spans="1:11">
      <c r="A68" s="2"/>
      <c r="B68" s="28"/>
      <c r="C68" s="3"/>
      <c r="D68" s="435" t="s">
        <v>466</v>
      </c>
      <c r="E68" s="436"/>
      <c r="F68" s="436"/>
      <c r="G68" s="130">
        <f>AVERAGE(O13,O14,O28,O36,O49)</f>
        <v>252.17999999999998</v>
      </c>
      <c r="H68" s="130">
        <f>AVERAGE(P13,P14,P28,P36,P49)</f>
        <v>268.66000000000003</v>
      </c>
      <c r="I68" s="131">
        <f>STDEV(O13,O14,O28,O36,O49)</f>
        <v>4.472135963589894E-2</v>
      </c>
      <c r="J68" s="131">
        <f>STDEV(P13,P14,P28,P36,P49)</f>
        <v>0.16733200519341362</v>
      </c>
      <c r="K68" s="132"/>
    </row>
    <row r="69" spans="1:11">
      <c r="A69" s="2"/>
      <c r="B69" s="2"/>
      <c r="C69" s="71">
        <v>2</v>
      </c>
      <c r="D69" s="427" t="s">
        <v>724</v>
      </c>
      <c r="E69" s="427"/>
      <c r="F69" s="427"/>
      <c r="G69" s="130"/>
      <c r="H69" s="130"/>
      <c r="I69" s="131"/>
      <c r="J69" s="131"/>
      <c r="K69" s="132"/>
    </row>
    <row r="70" spans="1:11">
      <c r="A70" s="2"/>
      <c r="B70" s="2"/>
      <c r="C70" s="3"/>
      <c r="D70" s="435" t="s">
        <v>725</v>
      </c>
      <c r="E70" s="436"/>
      <c r="F70" s="436"/>
      <c r="G70" s="130"/>
      <c r="H70" s="130"/>
      <c r="I70" s="131"/>
      <c r="J70" s="131"/>
      <c r="K70" s="132"/>
    </row>
    <row r="71" spans="1:11">
      <c r="A71" s="2"/>
      <c r="C71" s="6">
        <v>3</v>
      </c>
      <c r="D71" s="437" t="s">
        <v>535</v>
      </c>
      <c r="E71" s="437"/>
      <c r="F71" s="437"/>
      <c r="G71" s="130">
        <f>AVERAGE(O16,O27,O48)</f>
        <v>253</v>
      </c>
      <c r="H71" s="130">
        <f>AVERAGE(P16,P27,P48)</f>
        <v>269.39999999999998</v>
      </c>
      <c r="I71" s="131">
        <f>STDEV(O16,O27,O48)</f>
        <v>0</v>
      </c>
      <c r="J71" s="131">
        <f>STDEV(P16,P27,P48)</f>
        <v>0</v>
      </c>
      <c r="K71" s="132"/>
    </row>
    <row r="72" spans="1:11">
      <c r="A72" s="2"/>
      <c r="C72" s="5"/>
      <c r="D72" s="434" t="s">
        <v>536</v>
      </c>
      <c r="E72" s="434"/>
      <c r="F72" s="434"/>
      <c r="G72" s="130"/>
      <c r="H72" s="130"/>
      <c r="I72" s="131"/>
      <c r="J72" s="131"/>
      <c r="K72" s="132"/>
    </row>
    <row r="73" spans="1:11">
      <c r="A73" s="2"/>
      <c r="C73" s="6">
        <v>4</v>
      </c>
      <c r="D73" s="437" t="s">
        <v>537</v>
      </c>
      <c r="E73" s="437"/>
      <c r="F73" s="437"/>
      <c r="G73" s="130">
        <v>252.8</v>
      </c>
      <c r="H73" s="130">
        <v>269.2</v>
      </c>
      <c r="I73" s="131">
        <v>0</v>
      </c>
      <c r="J73" s="131">
        <v>0</v>
      </c>
      <c r="K73" s="132"/>
    </row>
    <row r="74" spans="1:11">
      <c r="A74" s="2"/>
      <c r="D74" s="434" t="s">
        <v>538</v>
      </c>
      <c r="E74" s="434"/>
      <c r="F74" s="434"/>
      <c r="G74" s="130"/>
      <c r="H74" s="130"/>
      <c r="I74" s="132"/>
      <c r="J74" s="132"/>
      <c r="K74" s="132"/>
    </row>
    <row r="79" spans="1:11">
      <c r="A79" t="s">
        <v>330</v>
      </c>
      <c r="B79" t="s">
        <v>331</v>
      </c>
      <c r="C79" t="s">
        <v>327</v>
      </c>
    </row>
    <row r="80" spans="1:11">
      <c r="A80" t="s">
        <v>328</v>
      </c>
      <c r="B80">
        <v>96.8</v>
      </c>
      <c r="C80" s="43">
        <v>0.15208333333333332</v>
      </c>
    </row>
    <row r="81" spans="1:3">
      <c r="A81" t="s">
        <v>332</v>
      </c>
      <c r="B81">
        <v>96.6</v>
      </c>
      <c r="C81" s="43">
        <v>0.24583333333333335</v>
      </c>
    </row>
    <row r="82" spans="1:3">
      <c r="A82" t="s">
        <v>333</v>
      </c>
      <c r="B82">
        <v>96.7</v>
      </c>
      <c r="C82" s="43">
        <v>0.31180555555555556</v>
      </c>
    </row>
  </sheetData>
  <mergeCells count="27">
    <mergeCell ref="AC11:AD11"/>
    <mergeCell ref="AE11:AF11"/>
    <mergeCell ref="A1:H1"/>
    <mergeCell ref="A3:E3"/>
    <mergeCell ref="F3:I3"/>
    <mergeCell ref="F4:I4"/>
    <mergeCell ref="Q11:R11"/>
    <mergeCell ref="F9:I9"/>
    <mergeCell ref="G11:H11"/>
    <mergeCell ref="A5:E5"/>
    <mergeCell ref="F5:I5"/>
    <mergeCell ref="F6:I6"/>
    <mergeCell ref="F7:I7"/>
    <mergeCell ref="F8:I8"/>
    <mergeCell ref="D71:F71"/>
    <mergeCell ref="D72:F72"/>
    <mergeCell ref="D73:F73"/>
    <mergeCell ref="D74:F74"/>
    <mergeCell ref="O11:P11"/>
    <mergeCell ref="D68:F68"/>
    <mergeCell ref="D69:F69"/>
    <mergeCell ref="D70:F70"/>
    <mergeCell ref="C59:D59"/>
    <mergeCell ref="D67:F67"/>
    <mergeCell ref="C60:D60"/>
    <mergeCell ref="C61:D61"/>
    <mergeCell ref="C62:D62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41"/>
  <sheetViews>
    <sheetView topLeftCell="S1" workbookViewId="0">
      <selection activeCell="AB12" sqref="AB1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J1" s="20"/>
      <c r="K1" s="20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N2" s="83"/>
      <c r="O2" s="20"/>
      <c r="P2" s="20"/>
      <c r="Q2" s="191"/>
      <c r="R2" s="191"/>
    </row>
    <row r="3" spans="1:39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J3" s="20"/>
      <c r="K3" s="446" t="s">
        <v>445</v>
      </c>
      <c r="L3" s="446"/>
      <c r="M3" s="446"/>
      <c r="N3" s="446"/>
      <c r="O3" s="20"/>
      <c r="P3" s="20"/>
      <c r="R3" s="192"/>
    </row>
    <row r="4" spans="1:39" ht="13" customHeight="1">
      <c r="A4" s="3" t="s">
        <v>215</v>
      </c>
      <c r="B4" s="3"/>
      <c r="C4" s="170"/>
      <c r="D4" s="49"/>
      <c r="E4" s="170"/>
      <c r="F4" s="428" t="s">
        <v>36</v>
      </c>
      <c r="G4" s="428"/>
      <c r="H4" s="428"/>
      <c r="I4" s="428"/>
      <c r="J4" s="41"/>
      <c r="K4" s="195" t="s">
        <v>442</v>
      </c>
      <c r="L4" s="194"/>
      <c r="M4" s="193"/>
      <c r="N4" s="193"/>
      <c r="O4" s="20"/>
      <c r="P4" s="20"/>
      <c r="R4" s="192"/>
    </row>
    <row r="5" spans="1:39" ht="13" customHeight="1">
      <c r="A5" s="430"/>
      <c r="B5" s="430"/>
      <c r="C5" s="430"/>
      <c r="D5" s="430"/>
      <c r="E5" s="430"/>
      <c r="F5" s="428" t="s">
        <v>35</v>
      </c>
      <c r="G5" s="428"/>
      <c r="H5" s="428"/>
      <c r="I5" s="428"/>
      <c r="J5" s="41"/>
      <c r="K5" s="195" t="s">
        <v>440</v>
      </c>
      <c r="L5" s="194"/>
      <c r="M5" s="193"/>
      <c r="N5" s="193"/>
      <c r="O5" s="20"/>
      <c r="P5" s="20"/>
      <c r="R5" s="192"/>
    </row>
    <row r="6" spans="1:39" ht="13" customHeight="1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1" t="s">
        <v>34</v>
      </c>
      <c r="G6" s="431"/>
      <c r="H6" s="431"/>
      <c r="I6" s="431"/>
      <c r="J6" s="20"/>
      <c r="K6" s="447"/>
      <c r="L6" s="447"/>
      <c r="M6" s="447"/>
      <c r="N6" s="447"/>
      <c r="O6" s="447"/>
      <c r="P6" s="447"/>
      <c r="Q6" s="192"/>
      <c r="R6" s="192"/>
    </row>
    <row r="7" spans="1:39" ht="13" customHeight="1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1" t="s">
        <v>33</v>
      </c>
      <c r="G7" s="431"/>
      <c r="H7" s="431"/>
      <c r="I7" s="431"/>
      <c r="J7" s="20"/>
      <c r="K7" s="447"/>
      <c r="L7" s="447"/>
      <c r="M7" s="447"/>
      <c r="N7" s="447"/>
      <c r="O7" s="447"/>
      <c r="P7" s="447"/>
      <c r="Q7" s="192"/>
      <c r="R7" s="192"/>
    </row>
    <row r="8" spans="1:39" ht="13" customHeight="1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28" t="s">
        <v>32</v>
      </c>
      <c r="G8" s="428"/>
      <c r="H8" s="428"/>
      <c r="I8" s="428"/>
      <c r="J8" s="170"/>
      <c r="K8" s="447"/>
      <c r="L8" s="447"/>
      <c r="M8" s="447"/>
      <c r="N8" s="447"/>
      <c r="O8" s="447"/>
      <c r="P8" s="447"/>
      <c r="Q8" s="191"/>
      <c r="R8" s="191"/>
    </row>
    <row r="9" spans="1:39" ht="13" customHeight="1">
      <c r="A9" s="32"/>
      <c r="B9" s="32"/>
      <c r="C9" s="170"/>
      <c r="D9" s="177"/>
      <c r="E9" s="23"/>
      <c r="F9" s="428" t="s">
        <v>785</v>
      </c>
      <c r="G9" s="428"/>
      <c r="H9" s="428"/>
      <c r="I9" s="428"/>
      <c r="J9" s="170"/>
      <c r="K9" s="447"/>
      <c r="L9" s="447"/>
      <c r="M9" s="447"/>
      <c r="N9" s="447"/>
      <c r="O9" s="447"/>
      <c r="P9" s="447"/>
      <c r="Q9" s="191"/>
      <c r="R9" s="191"/>
    </row>
    <row r="10" spans="1:39" ht="13" customHeight="1">
      <c r="A10" s="71"/>
      <c r="B10" s="71"/>
      <c r="C10" s="168"/>
      <c r="D10" s="49"/>
      <c r="E10" s="8"/>
      <c r="F10" s="216" t="s">
        <v>750</v>
      </c>
      <c r="G10" s="216"/>
      <c r="H10" s="216"/>
      <c r="I10" s="216"/>
      <c r="J10" s="168"/>
      <c r="K10" s="168"/>
      <c r="L10" s="168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8"/>
      <c r="K11" s="168"/>
      <c r="L11" s="168"/>
      <c r="N11" s="29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s="41" customFormat="1" ht="13" customHeight="1">
      <c r="A14" s="41" t="s">
        <v>475</v>
      </c>
      <c r="B14" s="41" t="s">
        <v>210</v>
      </c>
      <c r="C14" s="19">
        <v>0.33611111111111108</v>
      </c>
      <c r="D14" s="19">
        <v>0</v>
      </c>
      <c r="E14" s="20">
        <v>30</v>
      </c>
      <c r="F14" s="20" t="s">
        <v>540</v>
      </c>
      <c r="G14" s="20">
        <v>880</v>
      </c>
      <c r="H14" s="20">
        <v>869</v>
      </c>
      <c r="I14" s="29" t="s">
        <v>202</v>
      </c>
      <c r="J14" s="20" t="s">
        <v>230</v>
      </c>
      <c r="K14" s="20">
        <v>4</v>
      </c>
      <c r="L14" s="20">
        <v>180</v>
      </c>
      <c r="M14" s="86">
        <v>7647.38</v>
      </c>
    </row>
    <row r="15" spans="1:39" s="41" customFormat="1" ht="26.25" customHeight="1">
      <c r="A15" s="41" t="s">
        <v>475</v>
      </c>
      <c r="B15" s="41" t="s">
        <v>857</v>
      </c>
      <c r="C15" s="19">
        <v>0.34097222222222223</v>
      </c>
      <c r="D15" s="19">
        <v>0</v>
      </c>
      <c r="E15" s="20">
        <v>30</v>
      </c>
      <c r="F15" s="20" t="s">
        <v>540</v>
      </c>
      <c r="G15" s="20">
        <v>880</v>
      </c>
      <c r="H15" s="20">
        <v>869</v>
      </c>
      <c r="I15" s="29" t="s">
        <v>209</v>
      </c>
      <c r="J15" s="20" t="s">
        <v>230</v>
      </c>
      <c r="K15" s="20">
        <v>4</v>
      </c>
      <c r="L15" s="20">
        <v>180</v>
      </c>
      <c r="M15" s="86">
        <v>7647.38</v>
      </c>
    </row>
    <row r="16" spans="1:39" s="41" customFormat="1" ht="26.25" customHeight="1">
      <c r="A16" s="41" t="s">
        <v>475</v>
      </c>
      <c r="B16" s="41" t="s">
        <v>462</v>
      </c>
      <c r="C16" s="19">
        <v>0.34236111111111112</v>
      </c>
      <c r="D16" s="19">
        <v>0</v>
      </c>
      <c r="E16" s="20">
        <v>30</v>
      </c>
      <c r="F16" s="20" t="s">
        <v>540</v>
      </c>
      <c r="G16" s="20">
        <v>880</v>
      </c>
      <c r="H16" s="20">
        <v>869</v>
      </c>
      <c r="I16" s="29" t="s">
        <v>204</v>
      </c>
      <c r="J16" s="20" t="s">
        <v>230</v>
      </c>
      <c r="K16" s="20">
        <v>4</v>
      </c>
      <c r="L16" s="20">
        <v>180</v>
      </c>
      <c r="M16" s="86">
        <v>7647.38</v>
      </c>
    </row>
    <row r="17" spans="1:14" s="41" customFormat="1" ht="26.25" customHeight="1">
      <c r="A17" s="41" t="s">
        <v>475</v>
      </c>
      <c r="B17" s="41" t="s">
        <v>463</v>
      </c>
      <c r="C17" s="19">
        <v>0.3444444444444445</v>
      </c>
      <c r="D17" s="19">
        <v>0</v>
      </c>
      <c r="E17" s="20">
        <v>30</v>
      </c>
      <c r="F17" s="20" t="s">
        <v>540</v>
      </c>
      <c r="G17" s="20">
        <v>880</v>
      </c>
      <c r="H17" s="20">
        <v>869</v>
      </c>
      <c r="I17" s="29" t="s">
        <v>208</v>
      </c>
      <c r="J17" s="20" t="s">
        <v>230</v>
      </c>
      <c r="K17" s="20">
        <v>4</v>
      </c>
      <c r="L17" s="20">
        <v>180</v>
      </c>
      <c r="M17" s="86">
        <v>7647.38</v>
      </c>
      <c r="N17" s="41" t="s">
        <v>207</v>
      </c>
    </row>
    <row r="18" spans="1:14" s="41" customFormat="1" ht="26.25" customHeight="1">
      <c r="A18" s="41" t="s">
        <v>475</v>
      </c>
      <c r="B18" s="41" t="s">
        <v>439</v>
      </c>
      <c r="C18" s="19">
        <v>0.34652777777777777</v>
      </c>
      <c r="D18" s="19">
        <v>0</v>
      </c>
      <c r="E18" s="20">
        <v>30</v>
      </c>
      <c r="F18" s="20" t="s">
        <v>540</v>
      </c>
      <c r="G18" s="20">
        <v>880</v>
      </c>
      <c r="H18" s="20">
        <v>869</v>
      </c>
      <c r="I18" s="29" t="s">
        <v>206</v>
      </c>
      <c r="J18" s="20" t="s">
        <v>230</v>
      </c>
      <c r="K18" s="20">
        <v>4</v>
      </c>
      <c r="L18" s="20">
        <v>180</v>
      </c>
      <c r="M18" s="86">
        <v>7647.38</v>
      </c>
      <c r="N18" s="41" t="s">
        <v>205</v>
      </c>
    </row>
    <row r="19" spans="1:14" s="41" customFormat="1" ht="26.25" customHeight="1">
      <c r="A19" s="41" t="s">
        <v>475</v>
      </c>
      <c r="B19" s="41" t="s">
        <v>301</v>
      </c>
      <c r="C19" s="19">
        <v>0.3666666666666667</v>
      </c>
      <c r="D19" s="19">
        <v>0</v>
      </c>
      <c r="E19" s="20">
        <v>30</v>
      </c>
      <c r="F19" s="20" t="s">
        <v>540</v>
      </c>
      <c r="I19" s="29" t="s">
        <v>204</v>
      </c>
      <c r="J19" s="175" t="s">
        <v>230</v>
      </c>
      <c r="K19" s="175">
        <v>4</v>
      </c>
      <c r="L19" s="175">
        <v>180</v>
      </c>
      <c r="M19" s="217">
        <v>7647.38</v>
      </c>
      <c r="N19" s="29" t="s">
        <v>203</v>
      </c>
    </row>
    <row r="20" spans="1:14" s="41" customFormat="1" ht="13" customHeight="1">
      <c r="A20" s="41" t="s">
        <v>475</v>
      </c>
      <c r="B20" s="41" t="s">
        <v>300</v>
      </c>
      <c r="C20" s="19">
        <v>0.36458333333333331</v>
      </c>
      <c r="D20" s="19">
        <v>0</v>
      </c>
      <c r="E20" s="20">
        <v>30</v>
      </c>
      <c r="F20" s="20" t="s">
        <v>540</v>
      </c>
      <c r="I20" s="29" t="s">
        <v>202</v>
      </c>
      <c r="J20" s="20" t="s">
        <v>230</v>
      </c>
      <c r="K20" s="20">
        <v>4</v>
      </c>
      <c r="L20" s="20">
        <v>180</v>
      </c>
      <c r="M20" s="86">
        <v>7647.38</v>
      </c>
    </row>
    <row r="21" spans="1:14" ht="13" customHeight="1"/>
    <row r="22" spans="1:14" ht="13" customHeight="1"/>
    <row r="23" spans="1:14" ht="13" customHeight="1">
      <c r="B23" s="3" t="s">
        <v>633</v>
      </c>
      <c r="C23" s="176" t="s">
        <v>634</v>
      </c>
      <c r="D23" s="26">
        <v>5888.5839999999998</v>
      </c>
      <c r="E23" s="178"/>
      <c r="F23" s="88" t="s">
        <v>635</v>
      </c>
      <c r="G23" s="88" t="s">
        <v>636</v>
      </c>
      <c r="H23" s="88" t="s">
        <v>637</v>
      </c>
      <c r="I23" s="26" t="s">
        <v>639</v>
      </c>
      <c r="J23" s="88" t="s">
        <v>640</v>
      </c>
      <c r="K23" s="88" t="s">
        <v>641</v>
      </c>
    </row>
    <row r="24" spans="1:14" ht="13" customHeight="1">
      <c r="B24" s="2"/>
      <c r="C24" s="176" t="s">
        <v>638</v>
      </c>
      <c r="D24" s="26">
        <v>5889.9508999999998</v>
      </c>
      <c r="E24" s="178"/>
      <c r="F24" s="88" t="s">
        <v>277</v>
      </c>
      <c r="G24" s="88" t="s">
        <v>279</v>
      </c>
      <c r="H24" s="88" t="s">
        <v>280</v>
      </c>
      <c r="I24" s="26" t="s">
        <v>646</v>
      </c>
      <c r="J24" s="88" t="s">
        <v>647</v>
      </c>
      <c r="K24" s="88" t="s">
        <v>454</v>
      </c>
    </row>
    <row r="25" spans="1:14" ht="13" customHeight="1">
      <c r="B25" s="2"/>
      <c r="C25" s="176" t="s">
        <v>321</v>
      </c>
      <c r="D25" s="26">
        <v>5891.451</v>
      </c>
      <c r="E25" s="178"/>
      <c r="F25" s="88" t="s">
        <v>472</v>
      </c>
      <c r="G25" s="88" t="s">
        <v>474</v>
      </c>
      <c r="H25" s="88" t="s">
        <v>473</v>
      </c>
      <c r="I25" s="26" t="s">
        <v>275</v>
      </c>
      <c r="J25" s="88" t="s">
        <v>455</v>
      </c>
      <c r="K25" s="88" t="s">
        <v>456</v>
      </c>
    </row>
    <row r="26" spans="1:14" ht="13" customHeight="1">
      <c r="B26" s="2"/>
      <c r="C26" s="176" t="s">
        <v>322</v>
      </c>
      <c r="D26" s="179">
        <v>7647.38</v>
      </c>
      <c r="E26" s="178"/>
      <c r="F26" s="88" t="s">
        <v>643</v>
      </c>
      <c r="G26" s="88" t="s">
        <v>644</v>
      </c>
      <c r="H26" s="88" t="s">
        <v>645</v>
      </c>
      <c r="I26" s="26" t="s">
        <v>324</v>
      </c>
      <c r="J26" s="88" t="s">
        <v>452</v>
      </c>
      <c r="K26" s="88" t="s">
        <v>453</v>
      </c>
    </row>
    <row r="27" spans="1:14" ht="13" customHeight="1">
      <c r="B27" s="2"/>
      <c r="C27" s="176" t="s">
        <v>323</v>
      </c>
      <c r="D27" s="26">
        <v>7698.9647000000004</v>
      </c>
      <c r="E27" s="178"/>
      <c r="F27" s="88" t="s">
        <v>278</v>
      </c>
      <c r="G27" s="88" t="s">
        <v>281</v>
      </c>
      <c r="H27" s="88" t="s">
        <v>282</v>
      </c>
      <c r="I27" s="26" t="s">
        <v>284</v>
      </c>
      <c r="J27" s="88" t="s">
        <v>285</v>
      </c>
      <c r="K27" s="88" t="s">
        <v>286</v>
      </c>
    </row>
    <row r="28" spans="1:14" ht="13" customHeight="1">
      <c r="B28" s="2"/>
      <c r="C28" s="176"/>
      <c r="D28" s="26"/>
      <c r="E28" s="178"/>
      <c r="F28" s="88"/>
      <c r="G28" s="164"/>
      <c r="H28" s="164"/>
      <c r="J28" s="20"/>
      <c r="K28" s="20"/>
    </row>
    <row r="29" spans="1:14" ht="13" customHeight="1">
      <c r="B29" s="2"/>
      <c r="C29" s="176" t="s">
        <v>574</v>
      </c>
      <c r="D29" s="169" t="s">
        <v>649</v>
      </c>
      <c r="E29" s="169"/>
      <c r="F29" s="88" t="s">
        <v>287</v>
      </c>
      <c r="G29" s="164"/>
      <c r="H29" s="164"/>
      <c r="I29" s="163" t="s">
        <v>818</v>
      </c>
      <c r="J29" s="440" t="s">
        <v>819</v>
      </c>
      <c r="K29" s="440"/>
      <c r="L29" s="177" t="s">
        <v>820</v>
      </c>
    </row>
    <row r="30" spans="1:14" ht="13" customHeight="1">
      <c r="B30" s="2"/>
      <c r="C30" s="176" t="s">
        <v>575</v>
      </c>
      <c r="D30" s="169" t="s">
        <v>650</v>
      </c>
      <c r="E30" s="169"/>
      <c r="F30" s="23"/>
      <c r="G30" s="164"/>
      <c r="H30" s="164"/>
      <c r="J30" s="440" t="s">
        <v>228</v>
      </c>
      <c r="K30" s="440"/>
      <c r="L30" s="177" t="s">
        <v>822</v>
      </c>
    </row>
    <row r="31" spans="1:14" ht="13" customHeight="1">
      <c r="B31" s="2"/>
      <c r="C31" s="176" t="s">
        <v>576</v>
      </c>
      <c r="D31" s="169" t="s">
        <v>816</v>
      </c>
      <c r="E31" s="169"/>
      <c r="F31" s="23"/>
      <c r="G31" s="164"/>
      <c r="H31" s="164"/>
      <c r="J31" s="20"/>
      <c r="K31" s="20"/>
    </row>
    <row r="32" spans="1:14" ht="13" customHeight="1">
      <c r="B32" s="2"/>
      <c r="C32" s="176" t="s">
        <v>577</v>
      </c>
      <c r="D32" s="169" t="s">
        <v>817</v>
      </c>
      <c r="E32" s="169"/>
      <c r="F32" s="23"/>
      <c r="G32" s="164"/>
      <c r="H32" s="20"/>
      <c r="I32" s="20"/>
      <c r="J32" s="20"/>
      <c r="K32" s="20"/>
    </row>
    <row r="33" spans="2:11" ht="13" customHeight="1">
      <c r="B33" s="2"/>
      <c r="C33" s="175"/>
      <c r="D33" s="164"/>
      <c r="E33" s="19"/>
      <c r="F33" s="23"/>
      <c r="G33" s="164"/>
      <c r="H33" s="20"/>
      <c r="I33" s="20"/>
      <c r="J33" s="20"/>
      <c r="K33" s="20"/>
    </row>
    <row r="34" spans="2:11" ht="13" customHeight="1">
      <c r="B34" s="2"/>
      <c r="C34" s="32" t="s">
        <v>676</v>
      </c>
      <c r="D34" s="168">
        <v>1</v>
      </c>
      <c r="E34" s="159" t="s">
        <v>677</v>
      </c>
      <c r="F34" s="159"/>
      <c r="G34" s="159"/>
      <c r="H34" s="20"/>
      <c r="I34" s="20"/>
      <c r="J34" s="20"/>
      <c r="K34" s="20"/>
    </row>
    <row r="35" spans="2:11" ht="13" customHeight="1">
      <c r="B35" s="2"/>
      <c r="C35" s="23"/>
      <c r="D35" s="71"/>
      <c r="E35" s="165" t="s">
        <v>466</v>
      </c>
      <c r="F35" s="166"/>
      <c r="G35" s="166"/>
      <c r="H35" s="20"/>
      <c r="I35" s="20"/>
      <c r="J35" s="20"/>
      <c r="K35" s="20"/>
    </row>
    <row r="36" spans="2:11" ht="13" customHeight="1">
      <c r="B36" s="2"/>
      <c r="C36" s="175"/>
      <c r="D36" s="71">
        <v>2</v>
      </c>
      <c r="E36" s="159" t="s">
        <v>724</v>
      </c>
      <c r="F36" s="159"/>
      <c r="G36" s="159"/>
      <c r="H36" s="20"/>
      <c r="I36" s="20"/>
      <c r="J36" s="20"/>
      <c r="K36" s="20"/>
    </row>
    <row r="37" spans="2:11" ht="13" customHeight="1">
      <c r="B37" s="2"/>
      <c r="C37" s="175"/>
      <c r="D37" s="71"/>
      <c r="E37" s="165" t="s">
        <v>725</v>
      </c>
      <c r="F37" s="166"/>
      <c r="G37" s="166"/>
      <c r="H37" s="20"/>
      <c r="I37" s="20"/>
      <c r="J37" s="20"/>
      <c r="K37" s="20"/>
    </row>
    <row r="38" spans="2:11" ht="13" customHeight="1">
      <c r="B38" s="2"/>
      <c r="C38" s="20"/>
      <c r="D38" s="168">
        <v>3</v>
      </c>
      <c r="E38" s="167" t="s">
        <v>535</v>
      </c>
      <c r="F38" s="167"/>
      <c r="G38" s="167"/>
      <c r="H38" s="20"/>
      <c r="I38" s="20"/>
      <c r="J38" s="20"/>
      <c r="K38" s="20"/>
    </row>
    <row r="39" spans="2:11" ht="13" customHeight="1">
      <c r="B39" s="2"/>
      <c r="C39" s="20"/>
      <c r="D39" s="168"/>
      <c r="E39" s="164" t="s">
        <v>536</v>
      </c>
      <c r="F39" s="164"/>
      <c r="G39" s="164"/>
      <c r="H39" s="20"/>
      <c r="I39" s="20"/>
      <c r="J39" s="20"/>
      <c r="K39" s="20"/>
    </row>
    <row r="40" spans="2:11" ht="13" customHeight="1">
      <c r="B40" s="2"/>
      <c r="C40" s="20"/>
      <c r="D40" s="168">
        <v>4</v>
      </c>
      <c r="E40" s="167" t="s">
        <v>537</v>
      </c>
      <c r="F40" s="167"/>
      <c r="G40" s="167"/>
      <c r="H40" s="20"/>
      <c r="I40" s="20"/>
      <c r="J40" s="20"/>
      <c r="K40" s="20"/>
    </row>
    <row r="41" spans="2:11" ht="13" customHeight="1">
      <c r="B41" s="2"/>
      <c r="C41" s="20"/>
      <c r="D41" s="164"/>
      <c r="E41" s="164" t="s">
        <v>538</v>
      </c>
      <c r="F41" s="164"/>
      <c r="G41" s="164"/>
      <c r="H41" s="20"/>
      <c r="I41" s="20"/>
      <c r="J41" s="20"/>
      <c r="K41" s="20"/>
    </row>
  </sheetData>
  <sheetCalcPr fullCalcOnLoad="1"/>
  <mergeCells count="22">
    <mergeCell ref="O12:P12"/>
    <mergeCell ref="Q12:R12"/>
    <mergeCell ref="AC12:AD12"/>
    <mergeCell ref="AE12:AF12"/>
    <mergeCell ref="K9:P9"/>
    <mergeCell ref="A5:E5"/>
    <mergeCell ref="K6:P6"/>
    <mergeCell ref="K7:P7"/>
    <mergeCell ref="K8:P8"/>
    <mergeCell ref="A1:H1"/>
    <mergeCell ref="A3:E3"/>
    <mergeCell ref="F3:I3"/>
    <mergeCell ref="F5:I5"/>
    <mergeCell ref="F6:I6"/>
    <mergeCell ref="F7:I7"/>
    <mergeCell ref="J29:K29"/>
    <mergeCell ref="J30:K30"/>
    <mergeCell ref="F8:I8"/>
    <mergeCell ref="F9:I9"/>
    <mergeCell ref="K3:N3"/>
    <mergeCell ref="F4:I4"/>
    <mergeCell ref="G12:H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60"/>
  <sheetViews>
    <sheetView workbookViewId="0">
      <selection activeCell="F18" sqref="F18"/>
    </sheetView>
  </sheetViews>
  <sheetFormatPr baseColWidth="10" defaultColWidth="8.83203125" defaultRowHeight="12"/>
  <cols>
    <col min="1" max="1" width="20.6640625" customWidth="1" collapsed="1"/>
    <col min="2" max="2" width="11.6640625" style="2" customWidth="1" collapsed="1"/>
    <col min="3" max="4" width="10.6640625" style="164" customWidth="1" collapsed="1"/>
    <col min="5" max="5" width="6.6640625" style="8" customWidth="1" collapsed="1"/>
    <col min="6" max="6" width="15.6640625" style="164" customWidth="1" collapsed="1"/>
    <col min="7" max="8" width="7.6640625" style="164" customWidth="1" collapsed="1"/>
    <col min="9" max="9" width="30.6640625" style="2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style="29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26" t="s">
        <v>621</v>
      </c>
      <c r="B1" s="426"/>
      <c r="C1" s="426"/>
      <c r="D1" s="426"/>
      <c r="E1" s="426"/>
      <c r="F1" s="426"/>
      <c r="G1" s="426"/>
      <c r="H1" s="426"/>
      <c r="J1" s="46"/>
      <c r="K1" s="20"/>
      <c r="L1" s="164"/>
      <c r="M1"/>
      <c r="N1" s="83"/>
      <c r="O1" s="20"/>
      <c r="P1" s="20"/>
      <c r="Q1" s="191"/>
      <c r="R1" s="191"/>
    </row>
    <row r="2" spans="1:39" s="2" customFormat="1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J3" s="20"/>
      <c r="K3" s="446" t="s">
        <v>445</v>
      </c>
      <c r="L3" s="446"/>
      <c r="M3" s="446"/>
      <c r="N3" s="446"/>
      <c r="O3" s="20"/>
      <c r="P3" s="20"/>
      <c r="Q3"/>
      <c r="R3" s="192"/>
    </row>
    <row r="4" spans="1:39" s="2" customFormat="1" ht="13" customHeight="1">
      <c r="A4" s="3" t="s">
        <v>182</v>
      </c>
      <c r="B4" s="3"/>
      <c r="C4" s="170"/>
      <c r="D4" s="49"/>
      <c r="E4" s="170"/>
      <c r="F4" s="428" t="s">
        <v>523</v>
      </c>
      <c r="G4" s="428"/>
      <c r="H4" s="428"/>
      <c r="I4" s="428"/>
      <c r="J4" s="20"/>
      <c r="K4" s="195" t="s">
        <v>442</v>
      </c>
      <c r="L4" s="194"/>
      <c r="M4" s="193"/>
      <c r="N4" s="193"/>
      <c r="O4" s="20"/>
      <c r="P4" s="20"/>
      <c r="Q4"/>
      <c r="R4" s="192"/>
    </row>
    <row r="5" spans="1:39" s="2" customFormat="1" ht="13" customHeight="1">
      <c r="A5" s="430"/>
      <c r="B5" s="430"/>
      <c r="C5" s="430"/>
      <c r="D5" s="430"/>
      <c r="E5" s="430"/>
      <c r="F5" s="428" t="s">
        <v>181</v>
      </c>
      <c r="G5" s="428"/>
      <c r="H5" s="428"/>
      <c r="I5" s="428"/>
      <c r="J5" s="20"/>
      <c r="K5" s="195" t="s">
        <v>440</v>
      </c>
      <c r="L5" s="194"/>
      <c r="M5" s="193"/>
      <c r="N5" s="193"/>
      <c r="O5" s="20"/>
      <c r="P5" s="20"/>
      <c r="Q5"/>
      <c r="R5" s="192"/>
    </row>
    <row r="6" spans="1:39" s="2" customFormat="1" ht="13" customHeight="1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1" t="s">
        <v>43</v>
      </c>
      <c r="G6" s="431"/>
      <c r="H6" s="431"/>
      <c r="I6" s="431"/>
      <c r="J6" s="20"/>
      <c r="K6" s="447" t="s">
        <v>42</v>
      </c>
      <c r="L6" s="447"/>
      <c r="M6" s="447"/>
      <c r="N6" s="447"/>
      <c r="O6" s="447"/>
      <c r="P6" s="447"/>
      <c r="Q6" s="192"/>
      <c r="R6" s="192"/>
    </row>
    <row r="7" spans="1:39" s="2" customFormat="1" ht="13" customHeight="1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1" t="s">
        <v>41</v>
      </c>
      <c r="G7" s="431"/>
      <c r="H7" s="431"/>
      <c r="I7" s="431"/>
      <c r="J7" s="20"/>
      <c r="K7" s="447"/>
      <c r="L7" s="447"/>
      <c r="M7" s="447"/>
      <c r="N7" s="447"/>
      <c r="O7" s="447"/>
      <c r="P7" s="447"/>
      <c r="Q7" s="192"/>
      <c r="R7" s="192"/>
    </row>
    <row r="8" spans="1:39" s="2" customFormat="1" ht="13" customHeight="1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28" t="s">
        <v>242</v>
      </c>
      <c r="G8" s="428"/>
      <c r="H8" s="428"/>
      <c r="I8" s="428"/>
      <c r="J8" s="170"/>
      <c r="K8" s="447"/>
      <c r="L8" s="447"/>
      <c r="M8" s="447"/>
      <c r="N8" s="447"/>
      <c r="O8" s="447"/>
      <c r="P8" s="447"/>
      <c r="Q8" s="191"/>
      <c r="R8" s="191"/>
    </row>
    <row r="9" spans="1:39" s="2" customFormat="1" ht="13" customHeight="1">
      <c r="A9" s="32"/>
      <c r="B9" s="32"/>
      <c r="C9" s="170"/>
      <c r="D9" s="177"/>
      <c r="E9" s="23"/>
      <c r="F9" s="428" t="s">
        <v>785</v>
      </c>
      <c r="G9" s="428"/>
      <c r="H9" s="428"/>
      <c r="I9" s="428"/>
      <c r="J9" s="170"/>
      <c r="K9" s="447"/>
      <c r="L9" s="447"/>
      <c r="M9" s="447"/>
      <c r="N9" s="447"/>
      <c r="O9" s="447"/>
      <c r="P9" s="447"/>
      <c r="Q9" s="191"/>
      <c r="R9" s="191"/>
    </row>
    <row r="10" spans="1:39" s="2" customFormat="1" ht="13" customHeight="1">
      <c r="A10" s="71"/>
      <c r="B10" s="71"/>
      <c r="C10" s="168"/>
      <c r="D10" s="49"/>
      <c r="E10" s="8"/>
      <c r="F10" s="216" t="s">
        <v>750</v>
      </c>
      <c r="G10" s="216"/>
      <c r="H10" s="216"/>
      <c r="I10" s="216"/>
      <c r="J10" s="7"/>
      <c r="K10" s="7"/>
      <c r="L10" s="7"/>
      <c r="M10"/>
      <c r="N10" s="29"/>
      <c r="O10"/>
      <c r="P10"/>
      <c r="Q10"/>
      <c r="R10"/>
    </row>
    <row r="11" spans="1:39" s="2" customFormat="1" ht="13" customHeight="1">
      <c r="A11" s="3"/>
      <c r="B11" s="3"/>
      <c r="C11" s="71"/>
      <c r="D11" s="71"/>
      <c r="E11" s="228"/>
      <c r="F11" s="83"/>
      <c r="G11" s="83"/>
      <c r="H11" s="83"/>
      <c r="I11" s="227"/>
      <c r="J11" s="227"/>
      <c r="K11" s="227"/>
      <c r="L11" s="227"/>
      <c r="N11" s="29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139" t="s">
        <v>409</v>
      </c>
      <c r="T13" s="139" t="s">
        <v>410</v>
      </c>
      <c r="U13" s="139" t="s">
        <v>236</v>
      </c>
      <c r="V13" s="139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139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81" t="s">
        <v>226</v>
      </c>
      <c r="AH13" s="139" t="s">
        <v>225</v>
      </c>
      <c r="AI13" s="139" t="s">
        <v>226</v>
      </c>
      <c r="AJ13" s="139" t="s">
        <v>225</v>
      </c>
      <c r="AK13" s="180" t="s">
        <v>236</v>
      </c>
      <c r="AL13" s="180" t="s">
        <v>750</v>
      </c>
      <c r="AM13" s="180" t="s">
        <v>236</v>
      </c>
    </row>
    <row r="14" spans="1:39" s="2" customFormat="1" ht="13" customHeight="1">
      <c r="A14" s="64" t="s">
        <v>856</v>
      </c>
      <c r="B14" s="68" t="s">
        <v>460</v>
      </c>
      <c r="C14" s="224">
        <v>0.26597222222222222</v>
      </c>
      <c r="D14" s="224">
        <v>0</v>
      </c>
      <c r="E14" s="56">
        <v>10</v>
      </c>
      <c r="F14" s="20" t="s">
        <v>232</v>
      </c>
      <c r="G14" s="56">
        <v>1190</v>
      </c>
      <c r="H14" s="56">
        <v>1105</v>
      </c>
      <c r="I14" s="41" t="s">
        <v>234</v>
      </c>
      <c r="J14" s="56" t="s">
        <v>230</v>
      </c>
      <c r="K14" s="56">
        <v>4</v>
      </c>
      <c r="L14" s="56">
        <v>180</v>
      </c>
      <c r="M14" s="8">
        <v>5889.9508999999998</v>
      </c>
      <c r="N14" s="29"/>
      <c r="O14" s="214"/>
      <c r="P14" s="214"/>
      <c r="Q14" s="214"/>
      <c r="R14" s="214"/>
      <c r="S14" s="226"/>
      <c r="T14" s="226"/>
      <c r="U14" s="225"/>
    </row>
    <row r="15" spans="1:39" s="2" customFormat="1" ht="13" customHeight="1">
      <c r="A15" s="64" t="s">
        <v>475</v>
      </c>
      <c r="B15" s="29" t="s">
        <v>857</v>
      </c>
      <c r="C15" s="222">
        <v>0.28680555555555554</v>
      </c>
      <c r="D15" s="224">
        <v>0</v>
      </c>
      <c r="E15" s="223">
        <v>30</v>
      </c>
      <c r="F15" s="20" t="s">
        <v>232</v>
      </c>
      <c r="G15" s="175">
        <v>1190</v>
      </c>
      <c r="H15" s="56">
        <v>999</v>
      </c>
      <c r="I15" s="41" t="s">
        <v>231</v>
      </c>
      <c r="J15" s="56" t="s">
        <v>230</v>
      </c>
      <c r="K15" s="56">
        <v>4</v>
      </c>
      <c r="L15" s="56">
        <v>180</v>
      </c>
      <c r="M15" s="8">
        <v>5891.451</v>
      </c>
      <c r="N15" s="29"/>
      <c r="O15" s="175"/>
      <c r="P15" s="175"/>
      <c r="Q15" s="175"/>
      <c r="R15" s="175" t="s">
        <v>675</v>
      </c>
      <c r="S15" s="29"/>
      <c r="T15" s="29"/>
      <c r="U15" s="29"/>
    </row>
    <row r="16" spans="1:39" s="2" customFormat="1" ht="13" customHeight="1">
      <c r="A16" s="29" t="s">
        <v>475</v>
      </c>
      <c r="B16" s="29" t="s">
        <v>462</v>
      </c>
      <c r="C16" s="222">
        <v>0.28958333333333336</v>
      </c>
      <c r="D16" s="224">
        <v>0</v>
      </c>
      <c r="E16" s="223">
        <v>30</v>
      </c>
      <c r="F16" s="20" t="s">
        <v>232</v>
      </c>
      <c r="G16" s="175">
        <v>1070</v>
      </c>
      <c r="H16" s="175">
        <v>879</v>
      </c>
      <c r="I16" s="41" t="s">
        <v>446</v>
      </c>
      <c r="J16" s="56" t="s">
        <v>230</v>
      </c>
      <c r="K16" s="56">
        <v>4</v>
      </c>
      <c r="L16" s="56">
        <v>180</v>
      </c>
      <c r="M16" s="8">
        <v>5891.451</v>
      </c>
      <c r="N16" s="29"/>
      <c r="O16" s="175"/>
      <c r="P16" s="175"/>
      <c r="Q16" s="175"/>
      <c r="R16" s="175" t="s">
        <v>750</v>
      </c>
      <c r="S16" s="29"/>
      <c r="T16" s="29"/>
      <c r="U16" s="29"/>
    </row>
    <row r="17" spans="1:39" s="2" customFormat="1" ht="13" customHeight="1">
      <c r="A17" s="64" t="s">
        <v>475</v>
      </c>
      <c r="B17" s="29" t="s">
        <v>463</v>
      </c>
      <c r="C17" s="222">
        <v>0.31319444444444444</v>
      </c>
      <c r="D17" s="224">
        <v>0</v>
      </c>
      <c r="E17" s="223">
        <v>30</v>
      </c>
      <c r="F17" s="20" t="s">
        <v>540</v>
      </c>
      <c r="G17" s="175">
        <v>880</v>
      </c>
      <c r="H17" s="56">
        <v>869</v>
      </c>
      <c r="I17" s="41" t="s">
        <v>231</v>
      </c>
      <c r="J17" s="56" t="s">
        <v>230</v>
      </c>
      <c r="K17" s="56">
        <v>4</v>
      </c>
      <c r="L17" s="56">
        <v>180</v>
      </c>
      <c r="M17" s="215">
        <v>7647.38</v>
      </c>
      <c r="N17" s="29"/>
      <c r="O17" s="175"/>
      <c r="P17" s="175"/>
      <c r="Q17" s="175"/>
      <c r="R17" s="175" t="s">
        <v>750</v>
      </c>
      <c r="S17" s="29"/>
      <c r="T17" s="29"/>
      <c r="U17" s="29"/>
    </row>
    <row r="18" spans="1:39" s="29" customFormat="1" ht="26.25" customHeight="1">
      <c r="A18" s="64" t="s">
        <v>542</v>
      </c>
      <c r="B18" s="29" t="s">
        <v>859</v>
      </c>
      <c r="C18" s="222">
        <v>0.35625000000000001</v>
      </c>
      <c r="D18" s="222"/>
      <c r="E18" s="223">
        <v>30</v>
      </c>
      <c r="F18" s="20" t="s">
        <v>232</v>
      </c>
      <c r="G18" s="175">
        <v>1190</v>
      </c>
      <c r="H18" s="56">
        <v>1105</v>
      </c>
      <c r="I18" s="29" t="s">
        <v>40</v>
      </c>
      <c r="J18" s="56" t="s">
        <v>87</v>
      </c>
      <c r="K18" s="56">
        <v>4</v>
      </c>
      <c r="L18" s="56">
        <v>180</v>
      </c>
      <c r="M18" s="23">
        <v>5889.9508999999998</v>
      </c>
      <c r="N18" s="29" t="s">
        <v>75</v>
      </c>
      <c r="O18" s="175"/>
      <c r="P18" s="175"/>
      <c r="Q18" s="175"/>
      <c r="R18" s="175" t="s">
        <v>750</v>
      </c>
      <c r="S18" s="389">
        <v>32.951970000000003</v>
      </c>
      <c r="T18" s="389">
        <v>13.200760000000001</v>
      </c>
      <c r="U18" s="386">
        <v>268.88389999999998</v>
      </c>
      <c r="V18" s="386">
        <v>27.468699999999998</v>
      </c>
      <c r="W18" s="388">
        <v>6.5899752192000003</v>
      </c>
      <c r="X18" s="386">
        <v>2.1579999999999999</v>
      </c>
      <c r="Y18" s="386">
        <v>0.34100000000000003</v>
      </c>
      <c r="Z18" s="386">
        <v>4.37</v>
      </c>
      <c r="AA18" s="386">
        <v>84.751999999999995</v>
      </c>
      <c r="AB18" s="385">
        <v>1837.259</v>
      </c>
      <c r="AC18" s="386">
        <v>5.2559399999999998</v>
      </c>
      <c r="AD18" s="386">
        <v>0.10205</v>
      </c>
      <c r="AE18" s="386">
        <v>51.217750000000002</v>
      </c>
      <c r="AF18" s="386">
        <v>1.1327100000000001</v>
      </c>
      <c r="AG18" s="384">
        <v>147545309.5</v>
      </c>
      <c r="AH18" s="387">
        <v>0.48667070000000001</v>
      </c>
      <c r="AI18" s="384">
        <v>390109.02721999999</v>
      </c>
      <c r="AJ18" s="387">
        <v>0.37850109999999998</v>
      </c>
      <c r="AK18" s="386">
        <v>133.92490000000001</v>
      </c>
      <c r="AL18" s="384" t="s">
        <v>411</v>
      </c>
      <c r="AM18" s="386">
        <v>45.965899999999998</v>
      </c>
    </row>
    <row r="19" spans="1:39" s="2" customFormat="1" ht="13" customHeight="1">
      <c r="A19" s="64" t="s">
        <v>278</v>
      </c>
      <c r="B19" s="29" t="s">
        <v>860</v>
      </c>
      <c r="C19" s="222">
        <v>0.36180555555555555</v>
      </c>
      <c r="D19" s="222"/>
      <c r="E19" s="223">
        <v>300</v>
      </c>
      <c r="F19" s="20" t="s">
        <v>232</v>
      </c>
      <c r="G19" s="175">
        <v>1190</v>
      </c>
      <c r="H19" s="56">
        <v>1105</v>
      </c>
      <c r="I19" s="29" t="s">
        <v>808</v>
      </c>
      <c r="J19" s="56" t="s">
        <v>87</v>
      </c>
      <c r="K19" s="56">
        <v>4</v>
      </c>
      <c r="L19" s="56">
        <v>180</v>
      </c>
      <c r="M19" s="8">
        <v>5889.9508999999998</v>
      </c>
      <c r="N19" s="29"/>
      <c r="O19" s="175"/>
      <c r="P19" s="175"/>
      <c r="Q19" s="175"/>
      <c r="R19" s="175" t="s">
        <v>750</v>
      </c>
      <c r="S19" s="389">
        <v>33.033079999999998</v>
      </c>
      <c r="T19" s="389">
        <v>13.21664</v>
      </c>
      <c r="U19" s="386">
        <v>270.32389999999998</v>
      </c>
      <c r="V19" s="386">
        <v>25.2059</v>
      </c>
      <c r="W19" s="388">
        <v>6.7738105023999999</v>
      </c>
      <c r="X19" s="386">
        <v>2.335</v>
      </c>
      <c r="Y19" s="386">
        <v>0.36899999999999999</v>
      </c>
      <c r="Z19" s="386">
        <v>4.37</v>
      </c>
      <c r="AA19" s="386">
        <v>84.796999999999997</v>
      </c>
      <c r="AB19" s="385">
        <v>1836.0730000000001</v>
      </c>
      <c r="AC19" s="386">
        <v>5.2346899999999996</v>
      </c>
      <c r="AD19" s="386">
        <v>0.11557000000000001</v>
      </c>
      <c r="AE19" s="386">
        <v>51.125019999999999</v>
      </c>
      <c r="AF19" s="386">
        <v>1.13293</v>
      </c>
      <c r="AG19" s="384">
        <v>147545630.40000001</v>
      </c>
      <c r="AH19" s="387">
        <v>0.48572100000000001</v>
      </c>
      <c r="AI19" s="384">
        <v>390361.09805999999</v>
      </c>
      <c r="AJ19" s="387">
        <v>0.38516899999999998</v>
      </c>
      <c r="AK19" s="386">
        <v>133.99680000000001</v>
      </c>
      <c r="AL19" s="384" t="s">
        <v>411</v>
      </c>
      <c r="AM19" s="386">
        <v>45.894100000000002</v>
      </c>
    </row>
    <row r="20" spans="1:39" s="2" customFormat="1" ht="13" customHeight="1">
      <c r="A20" s="64" t="s">
        <v>278</v>
      </c>
      <c r="B20" s="29" t="s">
        <v>861</v>
      </c>
      <c r="C20" s="222">
        <v>0.36736111111111108</v>
      </c>
      <c r="D20" s="222"/>
      <c r="E20" s="223">
        <v>300</v>
      </c>
      <c r="F20" s="20" t="s">
        <v>232</v>
      </c>
      <c r="G20" s="175">
        <v>1190</v>
      </c>
      <c r="H20" s="56">
        <v>1105</v>
      </c>
      <c r="I20" s="29" t="s">
        <v>809</v>
      </c>
      <c r="J20" s="56" t="s">
        <v>87</v>
      </c>
      <c r="K20" s="56">
        <v>4</v>
      </c>
      <c r="L20" s="56">
        <v>180</v>
      </c>
      <c r="M20" s="8">
        <v>5889.9508999999998</v>
      </c>
      <c r="N20" s="29" t="s">
        <v>220</v>
      </c>
      <c r="O20" s="175"/>
      <c r="P20" s="175"/>
      <c r="Q20" s="175"/>
      <c r="R20" s="175" t="s">
        <v>750</v>
      </c>
      <c r="S20" s="389">
        <v>33.093110000000003</v>
      </c>
      <c r="T20" s="389">
        <v>13.228070000000001</v>
      </c>
      <c r="U20" s="386">
        <v>271.35359999999997</v>
      </c>
      <c r="V20" s="386">
        <v>23.5611</v>
      </c>
      <c r="W20" s="388">
        <v>6.9075088901999999</v>
      </c>
      <c r="X20" s="386">
        <v>2.4860000000000002</v>
      </c>
      <c r="Y20" s="386">
        <v>0.39300000000000002</v>
      </c>
      <c r="Z20" s="386">
        <v>4.37</v>
      </c>
      <c r="AA20" s="386">
        <v>84.83</v>
      </c>
      <c r="AB20" s="385">
        <v>1835.1980000000001</v>
      </c>
      <c r="AC20" s="386">
        <v>5.2201300000000002</v>
      </c>
      <c r="AD20" s="386">
        <v>0.12587000000000001</v>
      </c>
      <c r="AE20" s="386">
        <v>51.057580000000002</v>
      </c>
      <c r="AF20" s="386">
        <v>1.1330899999999999</v>
      </c>
      <c r="AG20" s="384">
        <v>147545863.40000001</v>
      </c>
      <c r="AH20" s="387">
        <v>0.4850294</v>
      </c>
      <c r="AI20" s="384">
        <v>390547.05868999998</v>
      </c>
      <c r="AJ20" s="387">
        <v>0.38954329999999998</v>
      </c>
      <c r="AK20" s="386">
        <v>134.05000000000001</v>
      </c>
      <c r="AL20" s="384" t="s">
        <v>411</v>
      </c>
      <c r="AM20" s="386">
        <v>45.841000000000001</v>
      </c>
    </row>
    <row r="21" spans="1:39" s="2" customFormat="1" ht="13" customHeight="1">
      <c r="A21" s="29" t="s">
        <v>639</v>
      </c>
      <c r="B21" s="29" t="s">
        <v>465</v>
      </c>
      <c r="C21" s="222">
        <v>0.37986111111111115</v>
      </c>
      <c r="D21" s="222"/>
      <c r="E21" s="223">
        <v>300</v>
      </c>
      <c r="F21" s="20" t="s">
        <v>232</v>
      </c>
      <c r="G21" s="175">
        <v>1190</v>
      </c>
      <c r="H21" s="56">
        <v>1105</v>
      </c>
      <c r="I21" s="29" t="s">
        <v>808</v>
      </c>
      <c r="J21" s="56" t="s">
        <v>87</v>
      </c>
      <c r="K21" s="56">
        <v>4</v>
      </c>
      <c r="L21" s="56">
        <v>180</v>
      </c>
      <c r="M21" s="8">
        <v>5889.9508999999998</v>
      </c>
      <c r="N21" s="29"/>
      <c r="O21" s="175"/>
      <c r="P21" s="175"/>
      <c r="Q21" s="175"/>
      <c r="R21" s="175" t="s">
        <v>750</v>
      </c>
      <c r="S21" s="389">
        <v>33.231450000000002</v>
      </c>
      <c r="T21" s="389">
        <v>13.25342</v>
      </c>
      <c r="U21" s="386">
        <v>273.62900000000002</v>
      </c>
      <c r="V21" s="386">
        <v>19.866299999999999</v>
      </c>
      <c r="W21" s="388">
        <v>7.2083302627999997</v>
      </c>
      <c r="X21" s="386">
        <v>2.915</v>
      </c>
      <c r="Y21" s="386">
        <v>0.46100000000000002</v>
      </c>
      <c r="Z21" s="386">
        <v>4.37</v>
      </c>
      <c r="AA21" s="386">
        <v>84.906999999999996</v>
      </c>
      <c r="AB21" s="385">
        <v>1833.201</v>
      </c>
      <c r="AC21" s="386">
        <v>5.1902299999999997</v>
      </c>
      <c r="AD21" s="386">
        <v>0.15045</v>
      </c>
      <c r="AE21" s="386">
        <v>50.905830000000002</v>
      </c>
      <c r="AF21" s="386">
        <v>1.1334500000000001</v>
      </c>
      <c r="AG21" s="384">
        <v>147546386.40000001</v>
      </c>
      <c r="AH21" s="387">
        <v>0.48347069999999998</v>
      </c>
      <c r="AI21" s="384">
        <v>390972.49466000003</v>
      </c>
      <c r="AJ21" s="387">
        <v>0.39789809999999998</v>
      </c>
      <c r="AK21" s="386">
        <v>134.17250000000001</v>
      </c>
      <c r="AL21" s="384" t="s">
        <v>411</v>
      </c>
      <c r="AM21" s="386">
        <v>45.718499999999999</v>
      </c>
    </row>
    <row r="22" spans="1:39" s="2" customFormat="1" ht="13" customHeight="1">
      <c r="A22" s="29" t="s">
        <v>639</v>
      </c>
      <c r="B22" s="29" t="s">
        <v>544</v>
      </c>
      <c r="C22" s="222">
        <v>0.38541666666666669</v>
      </c>
      <c r="D22" s="222"/>
      <c r="E22" s="223">
        <v>300</v>
      </c>
      <c r="F22" s="20" t="s">
        <v>232</v>
      </c>
      <c r="G22" s="175">
        <v>1190</v>
      </c>
      <c r="H22" s="56">
        <v>1105</v>
      </c>
      <c r="I22" s="29" t="s">
        <v>810</v>
      </c>
      <c r="J22" s="56" t="s">
        <v>87</v>
      </c>
      <c r="K22" s="56">
        <v>4</v>
      </c>
      <c r="L22" s="56">
        <v>180</v>
      </c>
      <c r="M22" s="8">
        <v>5889.9508999999998</v>
      </c>
      <c r="N22" s="29" t="s">
        <v>219</v>
      </c>
      <c r="O22" s="175"/>
      <c r="P22" s="175"/>
      <c r="Q22" s="175"/>
      <c r="R22" s="175" t="s">
        <v>750</v>
      </c>
      <c r="S22" s="389">
        <v>33.294409999999999</v>
      </c>
      <c r="T22" s="389">
        <v>13.26455</v>
      </c>
      <c r="U22" s="386">
        <v>274.62639999999999</v>
      </c>
      <c r="V22" s="386">
        <v>18.228000000000002</v>
      </c>
      <c r="W22" s="388">
        <v>7.3420286505999997</v>
      </c>
      <c r="X22" s="386">
        <v>3.161</v>
      </c>
      <c r="Y22" s="386">
        <v>0.5</v>
      </c>
      <c r="Z22" s="386">
        <v>4.37</v>
      </c>
      <c r="AA22" s="386">
        <v>84.941000000000003</v>
      </c>
      <c r="AB22" s="385">
        <v>1832.3030000000001</v>
      </c>
      <c r="AC22" s="386">
        <v>5.1782199999999996</v>
      </c>
      <c r="AD22" s="386">
        <v>0.16200000000000001</v>
      </c>
      <c r="AE22" s="386">
        <v>50.838380000000001</v>
      </c>
      <c r="AF22" s="386">
        <v>1.13361</v>
      </c>
      <c r="AG22" s="384">
        <v>147546618.30000001</v>
      </c>
      <c r="AH22" s="387">
        <v>0.48277680000000001</v>
      </c>
      <c r="AI22" s="384">
        <v>391164.24670000002</v>
      </c>
      <c r="AJ22" s="387">
        <v>0.40094160000000001</v>
      </c>
      <c r="AK22" s="386">
        <v>134.22819999999999</v>
      </c>
      <c r="AL22" s="384" t="s">
        <v>411</v>
      </c>
      <c r="AM22" s="386">
        <v>45.662799999999997</v>
      </c>
    </row>
    <row r="23" spans="1:39" s="2" customFormat="1" ht="13" customHeight="1">
      <c r="A23" s="29" t="s">
        <v>721</v>
      </c>
      <c r="B23" s="29" t="s">
        <v>666</v>
      </c>
      <c r="C23" s="222">
        <v>0.40347222222222223</v>
      </c>
      <c r="D23" s="222"/>
      <c r="E23" s="223">
        <v>30</v>
      </c>
      <c r="F23" s="20" t="s">
        <v>232</v>
      </c>
      <c r="G23" s="175">
        <v>1190</v>
      </c>
      <c r="H23" s="56">
        <v>1105</v>
      </c>
      <c r="I23" s="29" t="s">
        <v>870</v>
      </c>
      <c r="J23" s="56" t="s">
        <v>87</v>
      </c>
      <c r="K23" s="56">
        <v>4</v>
      </c>
      <c r="L23" s="56">
        <v>180</v>
      </c>
      <c r="M23" s="8">
        <v>5889.9508999999998</v>
      </c>
      <c r="N23" s="29"/>
      <c r="O23" s="175"/>
      <c r="P23" s="175"/>
      <c r="Q23" s="175"/>
      <c r="R23" s="175" t="s">
        <v>750</v>
      </c>
      <c r="S23" s="389">
        <v>33.480510000000002</v>
      </c>
      <c r="T23" s="389">
        <v>13.29613</v>
      </c>
      <c r="U23" s="386">
        <v>277.46780000000001</v>
      </c>
      <c r="V23" s="386">
        <v>13.5366</v>
      </c>
      <c r="W23" s="388">
        <v>7.7264115157999997</v>
      </c>
      <c r="X23" s="386">
        <v>4.1829999999999998</v>
      </c>
      <c r="Y23" s="386">
        <v>0.66200000000000003</v>
      </c>
      <c r="Z23" s="386">
        <v>4.3600000000000003</v>
      </c>
      <c r="AA23" s="386">
        <v>85.043999999999997</v>
      </c>
      <c r="AB23" s="385">
        <v>1829.692</v>
      </c>
      <c r="AC23" s="386">
        <v>5.1482099999999997</v>
      </c>
      <c r="AD23" s="386">
        <v>0.19727</v>
      </c>
      <c r="AE23" s="386">
        <v>50.644489999999998</v>
      </c>
      <c r="AF23" s="386">
        <v>1.1340699999999999</v>
      </c>
      <c r="AG23" s="384">
        <v>147547283.09999999</v>
      </c>
      <c r="AH23" s="387">
        <v>0.48077789999999998</v>
      </c>
      <c r="AI23" s="384">
        <v>391722.41677000001</v>
      </c>
      <c r="AJ23" s="387">
        <v>0.40736359999999999</v>
      </c>
      <c r="AK23" s="386">
        <v>134.3931</v>
      </c>
      <c r="AL23" s="384" t="s">
        <v>411</v>
      </c>
      <c r="AM23" s="386">
        <v>45.498100000000001</v>
      </c>
    </row>
    <row r="24" spans="1:39" s="2" customFormat="1" ht="13" customHeight="1">
      <c r="A24" s="29" t="s">
        <v>218</v>
      </c>
      <c r="B24" s="29" t="s">
        <v>667</v>
      </c>
      <c r="C24" s="222">
        <v>0.4055555555555555</v>
      </c>
      <c r="D24" s="222"/>
      <c r="E24" s="223">
        <v>30</v>
      </c>
      <c r="F24" s="20" t="s">
        <v>541</v>
      </c>
      <c r="G24" s="175">
        <v>870</v>
      </c>
      <c r="H24" s="56">
        <v>783</v>
      </c>
      <c r="I24" s="29" t="s">
        <v>870</v>
      </c>
      <c r="J24" s="56" t="s">
        <v>87</v>
      </c>
      <c r="K24" s="56">
        <v>4</v>
      </c>
      <c r="L24" s="56">
        <v>180</v>
      </c>
      <c r="M24" s="8">
        <v>7698.9647000000004</v>
      </c>
      <c r="N24" s="29"/>
      <c r="O24" s="175"/>
      <c r="P24" s="175"/>
      <c r="Q24" s="175"/>
      <c r="R24" s="175" t="s">
        <v>750</v>
      </c>
      <c r="S24" s="389">
        <v>33.50535</v>
      </c>
      <c r="T24" s="389">
        <v>13.30021</v>
      </c>
      <c r="U24" s="386">
        <v>277.83699999999999</v>
      </c>
      <c r="V24" s="386">
        <v>12.927199999999999</v>
      </c>
      <c r="W24" s="388">
        <v>7.7765484113000003</v>
      </c>
      <c r="X24" s="386">
        <v>4.367</v>
      </c>
      <c r="Y24" s="386">
        <v>0.69099999999999995</v>
      </c>
      <c r="Z24" s="386">
        <v>4.3600000000000003</v>
      </c>
      <c r="AA24" s="386">
        <v>85.058000000000007</v>
      </c>
      <c r="AB24" s="385">
        <v>1829.3489999999999</v>
      </c>
      <c r="AC24" s="386">
        <v>5.1448</v>
      </c>
      <c r="AD24" s="386">
        <v>0.20208999999999999</v>
      </c>
      <c r="AE24" s="386">
        <v>50.619190000000003</v>
      </c>
      <c r="AF24" s="386">
        <v>1.1341300000000001</v>
      </c>
      <c r="AG24" s="384">
        <v>147547369.59999999</v>
      </c>
      <c r="AH24" s="387">
        <v>0.48051670000000002</v>
      </c>
      <c r="AI24" s="384">
        <v>391795.80073999998</v>
      </c>
      <c r="AJ24" s="387">
        <v>0.4079449</v>
      </c>
      <c r="AK24" s="386">
        <v>134.4151</v>
      </c>
      <c r="AL24" s="384" t="s">
        <v>411</v>
      </c>
      <c r="AM24" s="386">
        <v>45.476100000000002</v>
      </c>
    </row>
    <row r="25" spans="1:39" s="2" customFormat="1" ht="13" customHeight="1">
      <c r="A25" s="29" t="s">
        <v>639</v>
      </c>
      <c r="B25" s="29" t="s">
        <v>669</v>
      </c>
      <c r="C25" s="222">
        <v>0.4145833333333333</v>
      </c>
      <c r="D25" s="222"/>
      <c r="E25" s="223">
        <v>300</v>
      </c>
      <c r="F25" s="20" t="s">
        <v>541</v>
      </c>
      <c r="G25" s="175">
        <v>870</v>
      </c>
      <c r="H25" s="56">
        <v>783</v>
      </c>
      <c r="I25" s="29" t="s">
        <v>808</v>
      </c>
      <c r="J25" s="56" t="s">
        <v>87</v>
      </c>
      <c r="K25" s="56">
        <v>4</v>
      </c>
      <c r="L25" s="56">
        <v>180</v>
      </c>
      <c r="M25" s="8">
        <v>7698.9647000000004</v>
      </c>
      <c r="N25" s="29"/>
      <c r="O25" s="175"/>
      <c r="P25" s="175"/>
      <c r="Q25" s="175"/>
      <c r="R25" s="175"/>
      <c r="S25" s="389">
        <v>33.640030000000003</v>
      </c>
      <c r="T25" s="389">
        <v>13.32184</v>
      </c>
      <c r="U25" s="386">
        <v>279.8073</v>
      </c>
      <c r="V25" s="386">
        <v>9.6884999999999994</v>
      </c>
      <c r="W25" s="388">
        <v>8.0439451872000003</v>
      </c>
      <c r="X25" s="386">
        <v>5.702</v>
      </c>
      <c r="Y25" s="386">
        <v>0.90200000000000002</v>
      </c>
      <c r="Z25" s="386">
        <v>4.3600000000000003</v>
      </c>
      <c r="AA25" s="386">
        <v>85.132000000000005</v>
      </c>
      <c r="AB25" s="385">
        <v>1827.5170000000001</v>
      </c>
      <c r="AC25" s="386">
        <v>5.1285499999999997</v>
      </c>
      <c r="AD25" s="386">
        <v>0.22864000000000001</v>
      </c>
      <c r="AE25" s="386">
        <v>50.484310000000001</v>
      </c>
      <c r="AF25" s="386">
        <v>1.13445</v>
      </c>
      <c r="AG25" s="384">
        <v>147547830.30000001</v>
      </c>
      <c r="AH25" s="387">
        <v>0.4791222</v>
      </c>
      <c r="AI25" s="384">
        <v>392188.59730999998</v>
      </c>
      <c r="AJ25" s="387">
        <v>0.41003990000000001</v>
      </c>
      <c r="AK25" s="386">
        <v>134.53440000000001</v>
      </c>
      <c r="AL25" s="384" t="s">
        <v>411</v>
      </c>
      <c r="AM25" s="386">
        <v>45.356900000000003</v>
      </c>
    </row>
    <row r="26" spans="1:39" s="2" customFormat="1" ht="13" customHeight="1">
      <c r="A26" s="29" t="s">
        <v>856</v>
      </c>
      <c r="B26" s="29" t="s">
        <v>217</v>
      </c>
      <c r="C26" s="222">
        <v>0.42638888888888887</v>
      </c>
      <c r="D26" s="224">
        <v>0</v>
      </c>
      <c r="E26" s="223">
        <v>10</v>
      </c>
      <c r="F26" s="20" t="s">
        <v>232</v>
      </c>
      <c r="G26" s="175">
        <v>1190</v>
      </c>
      <c r="H26" s="56">
        <v>1105</v>
      </c>
      <c r="I26" s="41" t="s">
        <v>234</v>
      </c>
      <c r="J26" s="56" t="s">
        <v>230</v>
      </c>
      <c r="K26" s="56">
        <v>4</v>
      </c>
      <c r="L26" s="56">
        <v>180</v>
      </c>
      <c r="M26" s="8">
        <v>5889.9508999999998</v>
      </c>
      <c r="N26" s="29"/>
      <c r="O26" s="175"/>
      <c r="P26" s="175"/>
      <c r="Q26" s="175"/>
      <c r="R26" s="175"/>
      <c r="S26" s="175"/>
      <c r="T26" s="219"/>
      <c r="U26" s="29"/>
    </row>
    <row r="27" spans="1:39" s="2" customFormat="1" ht="13" customHeight="1">
      <c r="A27" s="29" t="s">
        <v>475</v>
      </c>
      <c r="B27" s="29" t="s">
        <v>772</v>
      </c>
      <c r="C27" s="222">
        <v>0.43263888888888885</v>
      </c>
      <c r="D27" s="224">
        <v>0</v>
      </c>
      <c r="E27" s="223">
        <v>30</v>
      </c>
      <c r="F27" s="20" t="s">
        <v>232</v>
      </c>
      <c r="G27" s="175"/>
      <c r="H27" s="56"/>
      <c r="I27" s="41" t="s">
        <v>231</v>
      </c>
      <c r="J27" s="56" t="s">
        <v>230</v>
      </c>
      <c r="K27" s="56">
        <v>4</v>
      </c>
      <c r="L27" s="56">
        <v>180</v>
      </c>
      <c r="M27" s="8">
        <v>5891.451</v>
      </c>
      <c r="N27" s="29" t="s">
        <v>216</v>
      </c>
      <c r="O27" s="175"/>
      <c r="P27" s="175"/>
      <c r="Q27" s="175"/>
      <c r="R27" s="175"/>
      <c r="S27" s="175"/>
      <c r="T27" s="219"/>
      <c r="U27" s="29"/>
    </row>
    <row r="28" spans="1:39" s="2" customFormat="1" ht="13" customHeight="1">
      <c r="A28" s="29"/>
      <c r="B28" s="29"/>
      <c r="C28" s="222"/>
      <c r="D28" s="222"/>
      <c r="E28" s="223"/>
      <c r="F28" s="175"/>
      <c r="G28" s="175"/>
      <c r="H28" s="56"/>
      <c r="I28" s="29"/>
      <c r="J28" s="175"/>
      <c r="K28" s="175"/>
      <c r="L28" s="175"/>
      <c r="M28" s="220"/>
      <c r="N28" s="29"/>
      <c r="O28" s="175"/>
      <c r="P28" s="175"/>
      <c r="Q28" s="175"/>
      <c r="R28" s="175"/>
      <c r="S28" s="175"/>
      <c r="T28" s="219"/>
      <c r="U28" s="29"/>
    </row>
    <row r="29" spans="1:39" s="2" customFormat="1" ht="13" customHeight="1">
      <c r="A29" s="29"/>
      <c r="B29" s="29"/>
      <c r="C29" s="222"/>
      <c r="D29" s="222"/>
      <c r="E29" s="223"/>
      <c r="F29" s="175"/>
      <c r="G29" s="175"/>
      <c r="H29" s="56"/>
      <c r="I29" s="29"/>
      <c r="J29" s="175"/>
      <c r="K29" s="175"/>
      <c r="L29" s="175"/>
      <c r="M29" s="220"/>
      <c r="N29" s="29"/>
      <c r="O29" s="175"/>
      <c r="P29" s="175"/>
      <c r="Q29" s="175"/>
      <c r="R29" s="175"/>
      <c r="S29" s="175"/>
      <c r="T29" s="219"/>
      <c r="U29" s="29"/>
    </row>
    <row r="30" spans="1:39" s="2" customFormat="1" ht="13" customHeight="1">
      <c r="B30" s="3" t="s">
        <v>633</v>
      </c>
      <c r="C30" s="176" t="s">
        <v>634</v>
      </c>
      <c r="D30" s="26">
        <v>5888.5839999999998</v>
      </c>
      <c r="E30" s="178"/>
      <c r="F30" s="88" t="s">
        <v>635</v>
      </c>
      <c r="G30" s="88" t="s">
        <v>636</v>
      </c>
      <c r="H30" s="88" t="s">
        <v>637</v>
      </c>
      <c r="I30" s="26" t="s">
        <v>639</v>
      </c>
      <c r="J30" s="88" t="s">
        <v>640</v>
      </c>
      <c r="K30" s="88" t="s">
        <v>641</v>
      </c>
      <c r="L30" s="164"/>
      <c r="M30" s="175"/>
      <c r="N30" s="220"/>
      <c r="O30" s="175"/>
      <c r="P30" s="175"/>
      <c r="Q30" s="175"/>
      <c r="R30" s="175"/>
      <c r="S30" s="175"/>
      <c r="T30" s="219"/>
      <c r="U30" s="29"/>
    </row>
    <row r="31" spans="1:39" s="2" customFormat="1" ht="13" customHeight="1">
      <c r="B31"/>
      <c r="C31" s="176" t="s">
        <v>638</v>
      </c>
      <c r="D31" s="26">
        <v>5889.9508999999998</v>
      </c>
      <c r="E31" s="178"/>
      <c r="F31" s="88" t="s">
        <v>277</v>
      </c>
      <c r="G31" s="88" t="s">
        <v>279</v>
      </c>
      <c r="H31" s="88" t="s">
        <v>280</v>
      </c>
      <c r="I31" s="26" t="s">
        <v>646</v>
      </c>
      <c r="J31" s="88" t="s">
        <v>647</v>
      </c>
      <c r="K31" s="88" t="s">
        <v>454</v>
      </c>
      <c r="L31" s="164"/>
      <c r="M31" s="175"/>
      <c r="N31" s="220"/>
      <c r="O31" s="175"/>
      <c r="P31" s="175"/>
      <c r="Q31" s="175"/>
      <c r="R31" s="175"/>
      <c r="S31" s="175"/>
      <c r="T31" s="219"/>
      <c r="U31" s="29"/>
    </row>
    <row r="32" spans="1:39" s="2" customFormat="1" ht="13" customHeight="1">
      <c r="B32"/>
      <c r="C32" s="176" t="s">
        <v>321</v>
      </c>
      <c r="D32" s="26">
        <v>5891.451</v>
      </c>
      <c r="E32" s="178"/>
      <c r="F32" s="88" t="s">
        <v>472</v>
      </c>
      <c r="G32" s="88" t="s">
        <v>474</v>
      </c>
      <c r="H32" s="88" t="s">
        <v>473</v>
      </c>
      <c r="I32" s="26" t="s">
        <v>275</v>
      </c>
      <c r="J32" s="88" t="s">
        <v>455</v>
      </c>
      <c r="K32" s="88" t="s">
        <v>456</v>
      </c>
      <c r="L32" s="164"/>
      <c r="M32" s="175"/>
      <c r="N32" s="223"/>
      <c r="O32" s="175"/>
      <c r="P32" s="175"/>
      <c r="Q32" s="175"/>
      <c r="R32" s="175"/>
      <c r="S32" s="175"/>
      <c r="T32" s="219"/>
      <c r="U32" s="29"/>
    </row>
    <row r="33" spans="1:21" s="2" customFormat="1" ht="13" customHeight="1">
      <c r="B33"/>
      <c r="C33" s="176" t="s">
        <v>322</v>
      </c>
      <c r="D33" s="179">
        <v>7647.38</v>
      </c>
      <c r="E33" s="178"/>
      <c r="F33" s="88" t="s">
        <v>643</v>
      </c>
      <c r="G33" s="88" t="s">
        <v>644</v>
      </c>
      <c r="H33" s="88" t="s">
        <v>645</v>
      </c>
      <c r="I33" s="26" t="s">
        <v>324</v>
      </c>
      <c r="J33" s="88" t="s">
        <v>452</v>
      </c>
      <c r="K33" s="88" t="s">
        <v>453</v>
      </c>
      <c r="L33" s="164"/>
      <c r="M33" s="175"/>
      <c r="N33" s="220"/>
      <c r="O33" s="175"/>
      <c r="P33" s="175"/>
      <c r="Q33" s="175"/>
      <c r="R33" s="175"/>
      <c r="S33" s="175"/>
      <c r="T33" s="219"/>
      <c r="U33" s="29"/>
    </row>
    <row r="34" spans="1:21" s="2" customFormat="1" ht="13" customHeight="1">
      <c r="B34"/>
      <c r="C34" s="176" t="s">
        <v>323</v>
      </c>
      <c r="D34" s="26">
        <v>7698.9647000000004</v>
      </c>
      <c r="E34" s="178"/>
      <c r="F34" s="88" t="s">
        <v>278</v>
      </c>
      <c r="G34" s="88" t="s">
        <v>281</v>
      </c>
      <c r="H34" s="88" t="s">
        <v>282</v>
      </c>
      <c r="I34" s="26" t="s">
        <v>284</v>
      </c>
      <c r="J34" s="88" t="s">
        <v>285</v>
      </c>
      <c r="K34" s="88" t="s">
        <v>286</v>
      </c>
      <c r="L34" s="164"/>
      <c r="M34" s="175"/>
      <c r="N34" s="220"/>
      <c r="O34" s="175"/>
      <c r="P34" s="175"/>
      <c r="Q34" s="175"/>
      <c r="R34" s="175"/>
      <c r="S34" s="175"/>
      <c r="T34" s="219"/>
      <c r="U34" s="29"/>
    </row>
    <row r="35" spans="1:21" s="2" customFormat="1" ht="13" customHeight="1">
      <c r="B35"/>
      <c r="C35" s="176"/>
      <c r="D35" s="26"/>
      <c r="E35" s="178"/>
      <c r="F35" s="88"/>
      <c r="G35" s="164"/>
      <c r="H35" s="164"/>
      <c r="I35"/>
      <c r="J35" s="20"/>
      <c r="K35" s="20"/>
      <c r="L35" s="164"/>
      <c r="M35" s="175"/>
      <c r="N35" s="220"/>
      <c r="O35" s="175"/>
      <c r="P35" s="175"/>
      <c r="Q35" s="175"/>
      <c r="R35" s="175"/>
      <c r="S35" s="175"/>
      <c r="T35" s="219"/>
      <c r="U35" s="29"/>
    </row>
    <row r="36" spans="1:21" s="2" customFormat="1" ht="13" customHeight="1">
      <c r="B36"/>
      <c r="C36" s="176" t="s">
        <v>574</v>
      </c>
      <c r="D36" s="169" t="s">
        <v>649</v>
      </c>
      <c r="E36" s="169"/>
      <c r="F36" s="88" t="s">
        <v>287</v>
      </c>
      <c r="G36" s="164"/>
      <c r="H36" s="164"/>
      <c r="I36" s="163" t="s">
        <v>818</v>
      </c>
      <c r="J36" s="170" t="s">
        <v>819</v>
      </c>
      <c r="K36" s="170"/>
      <c r="L36" s="177" t="s">
        <v>820</v>
      </c>
      <c r="M36" s="175"/>
      <c r="N36" s="220"/>
      <c r="O36" s="175"/>
      <c r="P36" s="175"/>
      <c r="Q36" s="175"/>
      <c r="R36" s="175"/>
      <c r="S36" s="175"/>
      <c r="T36" s="219"/>
      <c r="U36" s="29"/>
    </row>
    <row r="37" spans="1:21" s="2" customFormat="1" ht="13" customHeight="1">
      <c r="B37"/>
      <c r="C37" s="176" t="s">
        <v>575</v>
      </c>
      <c r="D37" s="169" t="s">
        <v>650</v>
      </c>
      <c r="E37" s="169"/>
      <c r="F37" s="23"/>
      <c r="G37" s="164"/>
      <c r="H37" s="164"/>
      <c r="I37"/>
      <c r="J37" s="170" t="s">
        <v>228</v>
      </c>
      <c r="K37" s="170"/>
      <c r="L37" s="177" t="s">
        <v>822</v>
      </c>
      <c r="M37" s="175"/>
      <c r="N37" s="220"/>
      <c r="O37" s="175"/>
      <c r="P37" s="175"/>
      <c r="Q37" s="175"/>
      <c r="R37" s="175"/>
      <c r="S37" s="175"/>
      <c r="T37" s="219"/>
      <c r="U37" s="29"/>
    </row>
    <row r="38" spans="1:21" s="2" customFormat="1" ht="13" customHeight="1">
      <c r="B38"/>
      <c r="C38" s="176" t="s">
        <v>576</v>
      </c>
      <c r="D38" s="169" t="s">
        <v>816</v>
      </c>
      <c r="E38" s="169"/>
      <c r="F38" s="23"/>
      <c r="G38" s="164"/>
      <c r="H38" s="164"/>
      <c r="I38"/>
      <c r="J38" s="20"/>
      <c r="K38" s="20"/>
      <c r="L38" s="164"/>
      <c r="M38" s="175"/>
      <c r="N38" s="220"/>
      <c r="O38" s="175"/>
      <c r="P38" s="175"/>
      <c r="Q38" s="175"/>
      <c r="R38" s="175"/>
      <c r="S38" s="175"/>
      <c r="T38" s="219"/>
      <c r="U38" s="29"/>
    </row>
    <row r="39" spans="1:21" s="2" customFormat="1" ht="13" customHeight="1">
      <c r="B39"/>
      <c r="C39" s="176" t="s">
        <v>577</v>
      </c>
      <c r="D39" s="169" t="s">
        <v>817</v>
      </c>
      <c r="E39" s="169"/>
      <c r="F39" s="23"/>
      <c r="G39" s="164"/>
      <c r="H39" s="20"/>
      <c r="I39" s="20"/>
      <c r="J39" s="20"/>
      <c r="K39" s="20"/>
      <c r="L39" s="164"/>
      <c r="M39" s="175"/>
      <c r="N39" s="220"/>
      <c r="O39" s="175"/>
      <c r="P39" s="175"/>
      <c r="Q39" s="175"/>
      <c r="R39" s="175"/>
      <c r="S39" s="175"/>
      <c r="T39" s="219"/>
      <c r="U39" s="29"/>
    </row>
    <row r="40" spans="1:21" s="2" customFormat="1" ht="13" customHeight="1">
      <c r="B40"/>
      <c r="C40" s="175"/>
      <c r="D40" s="164"/>
      <c r="E40" s="19"/>
      <c r="F40" s="23"/>
      <c r="G40" s="164"/>
      <c r="H40" s="20"/>
      <c r="I40" s="20"/>
      <c r="J40" s="20"/>
      <c r="K40" s="20"/>
      <c r="L40" s="164"/>
      <c r="M40" s="175"/>
      <c r="N40" s="220"/>
      <c r="O40" s="175"/>
      <c r="P40" s="175"/>
      <c r="Q40" s="175"/>
      <c r="R40" s="175"/>
      <c r="S40" s="175"/>
      <c r="T40" s="219"/>
      <c r="U40" s="29"/>
    </row>
    <row r="41" spans="1:21" s="2" customFormat="1" ht="13" customHeight="1">
      <c r="B41"/>
      <c r="C41" s="32" t="s">
        <v>676</v>
      </c>
      <c r="D41" s="168">
        <v>1</v>
      </c>
      <c r="E41" s="159" t="s">
        <v>677</v>
      </c>
      <c r="F41" s="159"/>
      <c r="G41" s="159"/>
      <c r="H41" s="20"/>
      <c r="I41" s="20"/>
      <c r="J41" s="20"/>
      <c r="K41" s="20"/>
      <c r="L41" s="164"/>
      <c r="M41" s="175"/>
      <c r="N41" s="220"/>
      <c r="O41" s="175"/>
      <c r="P41" s="175"/>
      <c r="Q41" s="175"/>
      <c r="R41" s="175"/>
      <c r="S41" s="175"/>
      <c r="T41" s="219"/>
      <c r="U41" s="29"/>
    </row>
    <row r="42" spans="1:21" s="2" customFormat="1" ht="13" customHeight="1">
      <c r="B42"/>
      <c r="C42" s="23"/>
      <c r="D42" s="71"/>
      <c r="E42" s="165" t="s">
        <v>466</v>
      </c>
      <c r="F42" s="166"/>
      <c r="G42" s="166"/>
      <c r="H42" s="20"/>
      <c r="I42" s="20"/>
      <c r="J42" s="20"/>
      <c r="K42" s="20"/>
      <c r="L42" s="164"/>
      <c r="M42" s="175"/>
      <c r="N42" s="220"/>
      <c r="O42" s="175"/>
      <c r="P42" s="175"/>
      <c r="Q42" s="175"/>
      <c r="R42" s="175"/>
      <c r="S42" s="175"/>
      <c r="T42" s="219"/>
      <c r="U42" s="29"/>
    </row>
    <row r="43" spans="1:21" s="2" customFormat="1" ht="13" customHeight="1">
      <c r="B43"/>
      <c r="C43" s="175"/>
      <c r="D43" s="71">
        <v>2</v>
      </c>
      <c r="E43" s="159" t="s">
        <v>724</v>
      </c>
      <c r="F43" s="159"/>
      <c r="G43" s="159"/>
      <c r="H43" s="20"/>
      <c r="I43" s="20"/>
      <c r="J43" s="20"/>
      <c r="K43" s="20"/>
      <c r="L43" s="164"/>
      <c r="M43" s="175"/>
      <c r="N43" s="220"/>
      <c r="O43" s="175"/>
      <c r="P43" s="175"/>
      <c r="Q43" s="175"/>
      <c r="R43" s="175"/>
      <c r="S43" s="175"/>
      <c r="T43" s="219"/>
      <c r="U43" s="29"/>
    </row>
    <row r="44" spans="1:21" s="2" customFormat="1" ht="13" customHeight="1">
      <c r="B44"/>
      <c r="C44" s="175"/>
      <c r="D44" s="71"/>
      <c r="E44" s="165" t="s">
        <v>725</v>
      </c>
      <c r="F44" s="166"/>
      <c r="G44" s="166"/>
      <c r="H44" s="20"/>
      <c r="I44" s="20"/>
      <c r="J44" s="20"/>
      <c r="K44" s="20"/>
      <c r="L44" s="164"/>
      <c r="M44" s="175"/>
      <c r="N44" s="220"/>
      <c r="O44" s="175"/>
      <c r="P44" s="175"/>
      <c r="Q44" s="175"/>
      <c r="R44" s="175"/>
      <c r="S44" s="175"/>
      <c r="T44" s="219"/>
      <c r="U44" s="29"/>
    </row>
    <row r="45" spans="1:21" s="2" customFormat="1" ht="13" customHeight="1">
      <c r="B45"/>
      <c r="C45" s="20"/>
      <c r="D45" s="168">
        <v>3</v>
      </c>
      <c r="E45" s="167" t="s">
        <v>535</v>
      </c>
      <c r="F45" s="167"/>
      <c r="G45" s="167"/>
      <c r="H45" s="20"/>
      <c r="I45" s="20"/>
      <c r="J45" s="20"/>
      <c r="K45" s="20"/>
      <c r="L45" s="164"/>
      <c r="M45" s="175"/>
      <c r="N45" s="220"/>
      <c r="O45" s="175"/>
      <c r="P45" s="175"/>
      <c r="Q45" s="175"/>
      <c r="R45" s="175"/>
      <c r="S45" s="175"/>
      <c r="T45" s="219"/>
      <c r="U45" s="29"/>
    </row>
    <row r="46" spans="1:21" s="2" customFormat="1" ht="13" customHeight="1">
      <c r="B46"/>
      <c r="C46" s="20"/>
      <c r="D46" s="168"/>
      <c r="E46" s="164" t="s">
        <v>536</v>
      </c>
      <c r="F46" s="164"/>
      <c r="G46" s="164"/>
      <c r="H46" s="20"/>
      <c r="I46" s="20"/>
      <c r="J46" s="20"/>
      <c r="K46" s="20"/>
      <c r="L46" s="164"/>
      <c r="M46" s="175"/>
      <c r="N46" s="220"/>
      <c r="O46" s="175"/>
      <c r="P46" s="175"/>
      <c r="Q46" s="175"/>
      <c r="R46" s="175"/>
      <c r="S46" s="175"/>
      <c r="T46" s="219"/>
      <c r="U46" s="29"/>
    </row>
    <row r="47" spans="1:21" s="2" customFormat="1" ht="13" customHeight="1">
      <c r="B47"/>
      <c r="C47" s="20"/>
      <c r="D47" s="168">
        <v>4</v>
      </c>
      <c r="E47" s="167" t="s">
        <v>537</v>
      </c>
      <c r="F47" s="167"/>
      <c r="G47" s="167"/>
      <c r="H47" s="20"/>
      <c r="I47" s="20"/>
      <c r="J47" s="20"/>
      <c r="K47" s="20"/>
      <c r="L47" s="164"/>
      <c r="M47" s="175"/>
      <c r="N47" s="220"/>
      <c r="O47" s="175"/>
      <c r="P47" s="175"/>
      <c r="Q47" s="175"/>
      <c r="R47" s="175"/>
      <c r="S47" s="175"/>
      <c r="T47" s="219"/>
      <c r="U47" s="29"/>
    </row>
    <row r="48" spans="1:21" s="2" customFormat="1" ht="13" customHeight="1">
      <c r="A48" s="29"/>
      <c r="B48" s="29"/>
      <c r="C48" s="222"/>
      <c r="D48" s="222"/>
      <c r="E48" s="223"/>
      <c r="F48" s="175"/>
      <c r="G48" s="175"/>
      <c r="H48" s="56"/>
      <c r="I48" s="29"/>
      <c r="J48" s="175"/>
      <c r="K48" s="175"/>
      <c r="L48" s="175"/>
      <c r="M48" s="220"/>
      <c r="N48" s="29"/>
      <c r="O48" s="175"/>
      <c r="P48" s="175"/>
      <c r="Q48" s="175"/>
      <c r="R48" s="175"/>
      <c r="S48" s="175"/>
      <c r="T48" s="219"/>
      <c r="U48" s="29"/>
    </row>
    <row r="49" spans="1:21" s="2" customFormat="1" ht="13" customHeight="1">
      <c r="A49" s="29"/>
      <c r="B49" s="29"/>
      <c r="C49" s="222"/>
      <c r="D49" s="222"/>
      <c r="E49" s="223"/>
      <c r="F49" s="175"/>
      <c r="G49" s="175"/>
      <c r="H49" s="56"/>
      <c r="I49" s="29"/>
      <c r="J49" s="175"/>
      <c r="K49" s="175"/>
      <c r="L49" s="175"/>
      <c r="M49" s="220"/>
      <c r="N49" s="29"/>
      <c r="O49" s="175"/>
      <c r="P49" s="175"/>
      <c r="Q49" s="175"/>
      <c r="R49" s="175"/>
      <c r="S49" s="175"/>
      <c r="T49" s="219"/>
      <c r="U49" s="29"/>
    </row>
    <row r="50" spans="1:21" s="2" customFormat="1" ht="13" customHeight="1">
      <c r="A50" s="29"/>
      <c r="B50" s="29"/>
      <c r="C50" s="222"/>
      <c r="D50" s="222"/>
      <c r="E50" s="223"/>
      <c r="F50" s="175"/>
      <c r="G50" s="175"/>
      <c r="H50" s="56"/>
      <c r="I50" s="29"/>
      <c r="J50" s="175"/>
      <c r="K50" s="175"/>
      <c r="L50" s="175"/>
      <c r="M50" s="220"/>
      <c r="N50" s="29"/>
      <c r="O50" s="175"/>
      <c r="P50" s="175"/>
      <c r="Q50" s="175"/>
      <c r="R50" s="175"/>
      <c r="S50" s="175"/>
      <c r="T50" s="219"/>
      <c r="U50" s="29"/>
    </row>
    <row r="51" spans="1:21" s="2" customFormat="1" ht="12.75" customHeight="1">
      <c r="A51" s="29"/>
      <c r="B51" s="29"/>
      <c r="C51" s="222"/>
      <c r="D51" s="222"/>
      <c r="E51" s="223"/>
      <c r="F51" s="175"/>
      <c r="G51" s="175"/>
      <c r="H51" s="56"/>
      <c r="I51" s="29"/>
      <c r="J51" s="175"/>
      <c r="K51" s="175"/>
      <c r="L51" s="175"/>
      <c r="M51" s="220"/>
      <c r="N51" s="29"/>
      <c r="O51" s="175"/>
      <c r="P51" s="175"/>
      <c r="Q51" s="175"/>
      <c r="R51" s="175"/>
      <c r="S51" s="175"/>
      <c r="T51" s="219"/>
      <c r="U51" s="29"/>
    </row>
    <row r="52" spans="1:21" s="2" customFormat="1" ht="12.75" customHeight="1">
      <c r="A52" s="29"/>
      <c r="B52" s="29"/>
      <c r="C52" s="222"/>
      <c r="D52" s="222"/>
      <c r="E52" s="223"/>
      <c r="F52" s="175"/>
      <c r="G52" s="175"/>
      <c r="H52" s="56"/>
      <c r="I52" s="29"/>
      <c r="J52" s="175"/>
      <c r="K52" s="175"/>
      <c r="L52" s="175"/>
      <c r="M52" s="220"/>
      <c r="N52" s="29"/>
      <c r="O52" s="175"/>
      <c r="P52" s="175"/>
      <c r="Q52" s="175"/>
      <c r="R52" s="175"/>
      <c r="S52" s="175"/>
      <c r="T52" s="219"/>
      <c r="U52" s="29"/>
    </row>
    <row r="53" spans="1:21" s="2" customFormat="1" ht="12.75" customHeight="1">
      <c r="A53" s="29"/>
      <c r="B53" s="29"/>
      <c r="C53" s="222"/>
      <c r="D53" s="222"/>
      <c r="E53" s="223"/>
      <c r="F53" s="175"/>
      <c r="G53" s="175"/>
      <c r="H53" s="56"/>
      <c r="I53" s="29"/>
      <c r="J53" s="175"/>
      <c r="K53" s="175"/>
      <c r="L53" s="175"/>
      <c r="M53" s="223"/>
      <c r="N53" s="29"/>
      <c r="O53" s="175"/>
      <c r="P53" s="175"/>
      <c r="Q53" s="175"/>
      <c r="R53" s="175"/>
      <c r="S53" s="175"/>
      <c r="T53" s="219"/>
      <c r="U53" s="29"/>
    </row>
    <row r="54" spans="1:21" s="2" customFormat="1" ht="12.75" customHeight="1">
      <c r="A54" s="29"/>
      <c r="B54" s="29"/>
      <c r="C54" s="222"/>
      <c r="D54" s="222"/>
      <c r="E54" s="223"/>
      <c r="F54" s="175"/>
      <c r="G54" s="175"/>
      <c r="H54" s="56"/>
      <c r="I54" s="29"/>
      <c r="J54" s="175"/>
      <c r="K54" s="175"/>
      <c r="L54" s="175"/>
      <c r="M54" s="223"/>
      <c r="N54" s="29"/>
      <c r="O54" s="175"/>
      <c r="P54" s="175"/>
      <c r="Q54" s="175"/>
      <c r="R54" s="175"/>
      <c r="S54" s="175"/>
      <c r="T54" s="219"/>
      <c r="U54" s="29"/>
    </row>
    <row r="55" spans="1:21" s="2" customFormat="1" ht="12.75" customHeight="1">
      <c r="A55" s="29"/>
      <c r="B55" s="29"/>
      <c r="C55" s="222"/>
      <c r="D55" s="222"/>
      <c r="E55" s="221"/>
      <c r="F55" s="175"/>
      <c r="G55" s="175"/>
      <c r="H55" s="56"/>
      <c r="I55" s="29"/>
      <c r="J55" s="175"/>
      <c r="K55" s="175"/>
      <c r="L55" s="175"/>
      <c r="M55" s="220"/>
      <c r="N55" s="29"/>
      <c r="O55" s="175"/>
      <c r="P55" s="175"/>
      <c r="Q55" s="175"/>
      <c r="R55" s="175"/>
      <c r="S55" s="175"/>
      <c r="T55" s="219"/>
      <c r="U55" s="29"/>
    </row>
    <row r="56" spans="1:21" ht="15" customHeight="1">
      <c r="A56" s="41"/>
      <c r="B56" s="29"/>
      <c r="C56" s="19"/>
      <c r="D56" s="19"/>
      <c r="E56" s="218"/>
      <c r="F56" s="20"/>
      <c r="G56" s="20"/>
      <c r="H56" s="38"/>
      <c r="I56" s="29"/>
      <c r="J56" s="20"/>
      <c r="K56" s="20"/>
      <c r="L56" s="20"/>
      <c r="M56" s="22"/>
      <c r="O56" s="20"/>
      <c r="P56" s="20"/>
      <c r="Q56" s="20"/>
      <c r="R56" s="20"/>
      <c r="S56" s="20"/>
      <c r="T56" s="42"/>
      <c r="U56" s="41"/>
    </row>
    <row r="57" spans="1:21">
      <c r="B57"/>
      <c r="J57" s="164"/>
      <c r="K57" s="164"/>
      <c r="L57" s="164"/>
      <c r="M57" s="164"/>
      <c r="N57" s="29" t="s">
        <v>750</v>
      </c>
    </row>
    <row r="59" spans="1:21">
      <c r="B59"/>
      <c r="C59" s="445" t="s">
        <v>750</v>
      </c>
      <c r="D59" s="445"/>
      <c r="E59" s="445"/>
      <c r="F59" s="164" t="s">
        <v>750</v>
      </c>
    </row>
    <row r="60" spans="1:21">
      <c r="B60"/>
      <c r="C60" s="441" t="s">
        <v>750</v>
      </c>
      <c r="D60" s="441"/>
      <c r="E60" s="441"/>
    </row>
  </sheetData>
  <sheetCalcPr fullCalcOnLoad="1"/>
  <mergeCells count="22">
    <mergeCell ref="K3:N3"/>
    <mergeCell ref="K9:P9"/>
    <mergeCell ref="Q12:R12"/>
    <mergeCell ref="AC12:AD12"/>
    <mergeCell ref="F5:I5"/>
    <mergeCell ref="K6:P6"/>
    <mergeCell ref="K7:P7"/>
    <mergeCell ref="K8:P8"/>
    <mergeCell ref="O12:P12"/>
    <mergeCell ref="A1:H1"/>
    <mergeCell ref="A3:E3"/>
    <mergeCell ref="F3:I3"/>
    <mergeCell ref="F4:I4"/>
    <mergeCell ref="F8:I8"/>
    <mergeCell ref="A5:E5"/>
    <mergeCell ref="AE12:AF12"/>
    <mergeCell ref="C60:E60"/>
    <mergeCell ref="F6:I6"/>
    <mergeCell ref="F7:I7"/>
    <mergeCell ref="G12:H12"/>
    <mergeCell ref="C59:E59"/>
    <mergeCell ref="F9:I9"/>
  </mergeCells>
  <phoneticPr fontId="6" type="noConversion"/>
  <pageMargins left="0.25" right="0.25" top="0.5" bottom="0.5" header="0.51180555555555551" footer="0.51180555555555551"/>
  <headerFooter alignWithMargins="0"/>
  <extLst>
    <ext xmlns:mx="http://schemas.microsoft.com/office/mac/excel/2008/main" uri="http://schemas.microsoft.com/office/mac/excel/2008/main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7"/>
  <sheetViews>
    <sheetView topLeftCell="A49" workbookViewId="0">
      <selection activeCell="C78" sqref="C7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20" customWidth="1" collapsed="1"/>
    <col min="4" max="4" width="10.6640625" customWidth="1" collapsed="1"/>
    <col min="5" max="5" width="6.6640625" style="164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5" customHeight="1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J1" s="20"/>
      <c r="K1" s="20"/>
      <c r="L1" s="164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N2" s="83"/>
      <c r="O2" s="20"/>
      <c r="P2" s="20"/>
      <c r="Q2" s="191"/>
      <c r="R2" s="191"/>
    </row>
    <row r="3" spans="1:39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J3" s="20"/>
      <c r="K3" s="446" t="s">
        <v>445</v>
      </c>
      <c r="L3" s="446"/>
      <c r="M3" s="446"/>
      <c r="N3" s="446"/>
      <c r="O3" s="20"/>
      <c r="P3" s="20"/>
      <c r="R3" s="192"/>
    </row>
    <row r="4" spans="1:39" ht="13" customHeight="1">
      <c r="A4" s="3" t="s">
        <v>124</v>
      </c>
      <c r="B4" s="3"/>
      <c r="C4" s="170"/>
      <c r="D4" s="49"/>
      <c r="E4" s="170"/>
      <c r="F4" s="428" t="s">
        <v>523</v>
      </c>
      <c r="G4" s="428"/>
      <c r="H4" s="428"/>
      <c r="I4" s="428"/>
      <c r="J4" s="20"/>
      <c r="K4" s="195" t="s">
        <v>442</v>
      </c>
      <c r="L4" s="194"/>
      <c r="M4" s="193"/>
      <c r="N4" s="193"/>
      <c r="O4" s="20"/>
      <c r="P4" s="20"/>
      <c r="R4" s="192"/>
    </row>
    <row r="5" spans="1:39" ht="13" customHeight="1">
      <c r="A5" s="430"/>
      <c r="B5" s="430"/>
      <c r="C5" s="430"/>
      <c r="D5" s="430"/>
      <c r="E5" s="430"/>
      <c r="F5" s="428" t="s">
        <v>123</v>
      </c>
      <c r="G5" s="428"/>
      <c r="H5" s="428"/>
      <c r="I5" s="428"/>
      <c r="J5" s="20"/>
      <c r="K5" s="195" t="s">
        <v>440</v>
      </c>
      <c r="L5" s="194"/>
      <c r="M5" s="193"/>
      <c r="N5" s="193"/>
      <c r="O5" s="20"/>
      <c r="P5" s="20"/>
      <c r="R5" s="192"/>
    </row>
    <row r="6" spans="1:39" ht="13" customHeight="1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1" t="s">
        <v>122</v>
      </c>
      <c r="G6" s="431"/>
      <c r="H6" s="431"/>
      <c r="I6" s="431"/>
      <c r="J6" s="20"/>
      <c r="K6" s="447"/>
      <c r="L6" s="447"/>
      <c r="M6" s="447"/>
      <c r="N6" s="447"/>
      <c r="O6" s="447"/>
      <c r="P6" s="447"/>
      <c r="Q6" s="192"/>
      <c r="R6" s="192"/>
    </row>
    <row r="7" spans="1:39" ht="13" customHeight="1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1" t="s">
        <v>61</v>
      </c>
      <c r="G7" s="431"/>
      <c r="H7" s="431"/>
      <c r="I7" s="431"/>
      <c r="J7" s="20"/>
      <c r="K7" s="447"/>
      <c r="L7" s="447"/>
      <c r="M7" s="447"/>
      <c r="N7" s="447"/>
      <c r="O7" s="447"/>
      <c r="P7" s="447"/>
      <c r="Q7" s="192"/>
      <c r="R7" s="192"/>
    </row>
    <row r="8" spans="1:39" ht="13" customHeight="1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28" t="s">
        <v>32</v>
      </c>
      <c r="G8" s="428"/>
      <c r="H8" s="428"/>
      <c r="I8" s="428"/>
      <c r="J8" s="170"/>
      <c r="K8" s="447"/>
      <c r="L8" s="447"/>
      <c r="M8" s="447"/>
      <c r="N8" s="447"/>
      <c r="O8" s="447"/>
      <c r="P8" s="447"/>
      <c r="Q8" s="191"/>
      <c r="R8" s="191"/>
    </row>
    <row r="9" spans="1:39" ht="13" customHeight="1">
      <c r="A9" s="32"/>
      <c r="B9" s="32"/>
      <c r="C9" s="170"/>
      <c r="D9" s="177"/>
      <c r="E9" s="23"/>
      <c r="F9" s="428" t="s">
        <v>60</v>
      </c>
      <c r="G9" s="428"/>
      <c r="H9" s="428"/>
      <c r="I9" s="428"/>
      <c r="J9" s="170"/>
      <c r="K9" s="447"/>
      <c r="L9" s="447"/>
      <c r="M9" s="447"/>
      <c r="N9" s="447"/>
      <c r="O9" s="447"/>
      <c r="P9" s="447"/>
      <c r="Q9" s="191"/>
      <c r="R9" s="191"/>
    </row>
    <row r="10" spans="1:39" ht="13" customHeight="1">
      <c r="A10" s="71"/>
      <c r="B10" s="71"/>
      <c r="C10" s="170"/>
      <c r="D10" s="49"/>
      <c r="E10" s="8"/>
      <c r="F10" s="216" t="s">
        <v>750</v>
      </c>
      <c r="G10" s="216"/>
      <c r="H10" s="216"/>
      <c r="I10" s="216"/>
      <c r="J10" s="7"/>
      <c r="K10" s="7"/>
      <c r="L10" s="7"/>
      <c r="N10" s="29"/>
    </row>
    <row r="11" spans="1:39" ht="13" customHeight="1">
      <c r="A11" s="32"/>
      <c r="B11" s="32"/>
      <c r="C11" s="170"/>
      <c r="D11" s="177"/>
      <c r="E11" s="23"/>
      <c r="F11" s="160"/>
      <c r="G11" s="160"/>
      <c r="H11" s="160"/>
      <c r="I11" s="160"/>
      <c r="J11" s="170"/>
      <c r="K11" s="104"/>
      <c r="L11" s="104"/>
      <c r="M11" s="104"/>
      <c r="N11" s="104"/>
      <c r="O11" s="104"/>
      <c r="P11" s="104"/>
      <c r="Q11" s="191"/>
      <c r="R11" s="191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" customHeight="1">
      <c r="A14" s="60" t="s">
        <v>856</v>
      </c>
      <c r="B14" s="61" t="s">
        <v>460</v>
      </c>
      <c r="C14" s="37">
        <v>5.9027777777777783E-2</v>
      </c>
      <c r="D14" s="19">
        <v>0</v>
      </c>
      <c r="E14" s="166">
        <v>10</v>
      </c>
      <c r="F14" s="20" t="s">
        <v>232</v>
      </c>
      <c r="G14" s="166">
        <v>1190</v>
      </c>
      <c r="H14" s="166">
        <v>1105</v>
      </c>
      <c r="I14" s="41" t="s">
        <v>234</v>
      </c>
      <c r="J14" s="165" t="s">
        <v>230</v>
      </c>
      <c r="K14" s="166">
        <v>4</v>
      </c>
      <c r="L14" s="166">
        <v>180</v>
      </c>
      <c r="M14" s="8">
        <v>5889.9508999999998</v>
      </c>
      <c r="N14" s="65"/>
      <c r="O14" s="166"/>
      <c r="P14" s="166"/>
      <c r="Q14" s="166"/>
      <c r="R14" s="166"/>
    </row>
    <row r="15" spans="1:39" ht="13" customHeight="1">
      <c r="A15" s="64" t="s">
        <v>475</v>
      </c>
      <c r="B15" s="29" t="s">
        <v>857</v>
      </c>
      <c r="C15" s="19">
        <v>6.7361111111111108E-2</v>
      </c>
      <c r="D15" s="19">
        <v>0</v>
      </c>
      <c r="E15" s="23">
        <v>30</v>
      </c>
      <c r="F15" s="20" t="s">
        <v>232</v>
      </c>
      <c r="G15" s="20">
        <v>1190</v>
      </c>
      <c r="H15" s="20">
        <v>998</v>
      </c>
      <c r="I15" s="41" t="s">
        <v>231</v>
      </c>
      <c r="J15" s="165" t="s">
        <v>230</v>
      </c>
      <c r="K15" s="166">
        <v>4</v>
      </c>
      <c r="L15" s="166">
        <v>180</v>
      </c>
      <c r="M15" s="8">
        <v>5891.451</v>
      </c>
      <c r="N15" s="29"/>
      <c r="O15" s="20"/>
      <c r="P15" s="20"/>
      <c r="Q15" s="20"/>
      <c r="R15" s="20" t="s">
        <v>675</v>
      </c>
    </row>
    <row r="16" spans="1:39" ht="13" customHeight="1">
      <c r="A16" s="64" t="s">
        <v>475</v>
      </c>
      <c r="B16" s="29" t="s">
        <v>462</v>
      </c>
      <c r="C16" s="19">
        <v>6.9444444444444434E-2</v>
      </c>
      <c r="D16" s="19">
        <v>0</v>
      </c>
      <c r="E16" s="23">
        <v>30</v>
      </c>
      <c r="F16" s="20" t="s">
        <v>232</v>
      </c>
      <c r="G16" s="20">
        <v>1070</v>
      </c>
      <c r="H16" s="20">
        <v>878</v>
      </c>
      <c r="I16" s="41" t="s">
        <v>446</v>
      </c>
      <c r="J16" s="165" t="s">
        <v>230</v>
      </c>
      <c r="K16" s="166">
        <v>4</v>
      </c>
      <c r="L16" s="166">
        <v>180</v>
      </c>
      <c r="M16" s="8">
        <v>5891.451</v>
      </c>
      <c r="N16" s="29"/>
      <c r="O16" s="20"/>
      <c r="P16" s="20"/>
      <c r="Q16" s="20"/>
      <c r="R16" s="20" t="s">
        <v>750</v>
      </c>
    </row>
    <row r="17" spans="1:39" ht="13" customHeight="1">
      <c r="A17" s="64" t="s">
        <v>475</v>
      </c>
      <c r="B17" s="29" t="s">
        <v>463</v>
      </c>
      <c r="C17" s="19">
        <v>7.7083333333333337E-2</v>
      </c>
      <c r="D17" s="19">
        <v>0</v>
      </c>
      <c r="E17" s="23">
        <v>30</v>
      </c>
      <c r="F17" s="20" t="s">
        <v>540</v>
      </c>
      <c r="G17" s="20">
        <v>880</v>
      </c>
      <c r="H17" s="20">
        <v>867</v>
      </c>
      <c r="I17" s="41" t="s">
        <v>231</v>
      </c>
      <c r="J17" s="165" t="s">
        <v>230</v>
      </c>
      <c r="K17" s="166">
        <v>4</v>
      </c>
      <c r="L17" s="166">
        <v>180</v>
      </c>
      <c r="M17" s="215">
        <v>7647.38</v>
      </c>
      <c r="N17" s="29"/>
      <c r="O17" s="20">
        <v>265.7</v>
      </c>
      <c r="P17" s="20">
        <v>271.60000000000002</v>
      </c>
      <c r="Q17" s="20"/>
      <c r="R17" s="20" t="s">
        <v>750</v>
      </c>
    </row>
    <row r="18" spans="1:39" ht="13" customHeight="1">
      <c r="A18" s="29" t="s">
        <v>721</v>
      </c>
      <c r="B18" s="29" t="s">
        <v>859</v>
      </c>
      <c r="C18" s="19">
        <v>0.10625</v>
      </c>
      <c r="D18" s="19"/>
      <c r="E18" s="23">
        <v>30</v>
      </c>
      <c r="F18" s="20" t="s">
        <v>232</v>
      </c>
      <c r="G18" s="20">
        <v>1190</v>
      </c>
      <c r="H18" s="20">
        <v>1105</v>
      </c>
      <c r="I18" s="59" t="s">
        <v>870</v>
      </c>
      <c r="J18" s="20" t="s">
        <v>87</v>
      </c>
      <c r="K18" s="20">
        <v>4</v>
      </c>
      <c r="L18" s="20">
        <v>180</v>
      </c>
      <c r="M18" s="8">
        <v>5889.9508999999998</v>
      </c>
      <c r="N18" s="29"/>
      <c r="O18" s="20"/>
      <c r="P18" s="20"/>
      <c r="Q18" s="20"/>
      <c r="R18" s="20" t="s">
        <v>750</v>
      </c>
      <c r="S18" s="395">
        <v>43.605159999999998</v>
      </c>
      <c r="T18" s="395">
        <v>15.4191</v>
      </c>
      <c r="U18" s="392">
        <v>109.8296</v>
      </c>
      <c r="V18" s="392">
        <v>54.822600000000001</v>
      </c>
      <c r="W18" s="394">
        <v>0.6392577478</v>
      </c>
      <c r="X18" s="392">
        <v>1.222</v>
      </c>
      <c r="Y18" s="392">
        <v>0.193</v>
      </c>
      <c r="Z18" s="392">
        <v>4.18</v>
      </c>
      <c r="AA18" s="392">
        <v>90.313999999999993</v>
      </c>
      <c r="AB18" s="391">
        <v>1835.6849999999999</v>
      </c>
      <c r="AC18" s="392">
        <v>5.8388900000000001</v>
      </c>
      <c r="AD18" s="392">
        <v>1.49498</v>
      </c>
      <c r="AE18" s="392">
        <v>42.113990000000001</v>
      </c>
      <c r="AF18" s="392">
        <v>1.1540299999999999</v>
      </c>
      <c r="AG18" s="390">
        <v>147573692.59999999</v>
      </c>
      <c r="AH18" s="393">
        <v>0.38739790000000002</v>
      </c>
      <c r="AI18" s="390">
        <v>390443.47175000003</v>
      </c>
      <c r="AJ18" s="393">
        <v>-0.1697613</v>
      </c>
      <c r="AK18" s="392">
        <v>143.6481</v>
      </c>
      <c r="AL18" s="390" t="s">
        <v>411</v>
      </c>
      <c r="AM18" s="392">
        <v>36.261899999999997</v>
      </c>
    </row>
    <row r="19" spans="1:39" ht="13" customHeight="1">
      <c r="A19" s="29" t="s">
        <v>639</v>
      </c>
      <c r="B19" s="29" t="s">
        <v>860</v>
      </c>
      <c r="C19" s="19">
        <v>0.10972222222222222</v>
      </c>
      <c r="D19" s="19"/>
      <c r="E19" s="23">
        <v>300</v>
      </c>
      <c r="F19" s="20" t="s">
        <v>232</v>
      </c>
      <c r="G19" s="20">
        <v>1190</v>
      </c>
      <c r="H19" s="20">
        <v>1105</v>
      </c>
      <c r="I19" s="281" t="s">
        <v>808</v>
      </c>
      <c r="J19" s="20" t="s">
        <v>87</v>
      </c>
      <c r="K19" s="20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 t="s">
        <v>750</v>
      </c>
      <c r="S19" s="395">
        <v>43.652169999999998</v>
      </c>
      <c r="T19" s="395">
        <v>15.43731</v>
      </c>
      <c r="U19" s="392">
        <v>111.7003</v>
      </c>
      <c r="V19" s="392">
        <v>56.386600000000001</v>
      </c>
      <c r="W19" s="394">
        <v>0.77295613819999998</v>
      </c>
      <c r="X19" s="392">
        <v>1.2</v>
      </c>
      <c r="Y19" s="392">
        <v>0.19</v>
      </c>
      <c r="Z19" s="392">
        <v>4.18</v>
      </c>
      <c r="AA19" s="392">
        <v>90.335999999999999</v>
      </c>
      <c r="AB19" s="391">
        <v>1836.057</v>
      </c>
      <c r="AC19" s="392">
        <v>5.8144400000000003</v>
      </c>
      <c r="AD19" s="392">
        <v>1.4918899999999999</v>
      </c>
      <c r="AE19" s="392">
        <v>42.046559999999999</v>
      </c>
      <c r="AF19" s="392">
        <v>1.15419</v>
      </c>
      <c r="AG19" s="390">
        <v>147573878.40000001</v>
      </c>
      <c r="AH19" s="393">
        <v>0.38662059999999998</v>
      </c>
      <c r="AI19" s="390">
        <v>390364.49420000002</v>
      </c>
      <c r="AJ19" s="393">
        <v>-0.1592529</v>
      </c>
      <c r="AK19" s="392">
        <v>143.69110000000001</v>
      </c>
      <c r="AL19" s="390" t="s">
        <v>411</v>
      </c>
      <c r="AM19" s="392">
        <v>36.219000000000001</v>
      </c>
    </row>
    <row r="20" spans="1:39" ht="13" customHeight="1">
      <c r="A20" s="29" t="s">
        <v>639</v>
      </c>
      <c r="B20" s="29" t="s">
        <v>861</v>
      </c>
      <c r="C20" s="19">
        <v>0.11597222222222221</v>
      </c>
      <c r="D20" s="19"/>
      <c r="E20" s="23">
        <v>300</v>
      </c>
      <c r="F20" s="20" t="s">
        <v>232</v>
      </c>
      <c r="G20" s="20">
        <v>1190</v>
      </c>
      <c r="H20" s="20">
        <v>1105</v>
      </c>
      <c r="I20" s="281" t="s">
        <v>810</v>
      </c>
      <c r="J20" s="20" t="s">
        <v>87</v>
      </c>
      <c r="K20" s="20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 t="s">
        <v>750</v>
      </c>
      <c r="S20" s="395">
        <v>43.704450000000001</v>
      </c>
      <c r="T20" s="395">
        <v>15.45753</v>
      </c>
      <c r="U20" s="392">
        <v>113.965</v>
      </c>
      <c r="V20" s="392">
        <v>58.1218</v>
      </c>
      <c r="W20" s="394">
        <v>0.92336682749999999</v>
      </c>
      <c r="X20" s="392">
        <v>1.177</v>
      </c>
      <c r="Y20" s="392">
        <v>0.186</v>
      </c>
      <c r="Z20" s="392">
        <v>4.18</v>
      </c>
      <c r="AA20" s="392">
        <v>90.36</v>
      </c>
      <c r="AB20" s="391">
        <v>1836.4459999999999</v>
      </c>
      <c r="AC20" s="392">
        <v>5.7862799999999996</v>
      </c>
      <c r="AD20" s="392">
        <v>1.48847</v>
      </c>
      <c r="AE20" s="392">
        <v>41.970709999999997</v>
      </c>
      <c r="AF20" s="392">
        <v>1.1543600000000001</v>
      </c>
      <c r="AG20" s="390">
        <v>147574086.90000001</v>
      </c>
      <c r="AH20" s="393">
        <v>0.38574540000000002</v>
      </c>
      <c r="AI20" s="390">
        <v>390281.74572000001</v>
      </c>
      <c r="AJ20" s="393">
        <v>-0.14715780000000001</v>
      </c>
      <c r="AK20" s="392">
        <v>143.739</v>
      </c>
      <c r="AL20" s="390" t="s">
        <v>411</v>
      </c>
      <c r="AM20" s="392">
        <v>36.171300000000002</v>
      </c>
    </row>
    <row r="21" spans="1:39" ht="13" customHeight="1">
      <c r="A21" s="29" t="s">
        <v>639</v>
      </c>
      <c r="B21" s="29" t="s">
        <v>465</v>
      </c>
      <c r="C21" s="19">
        <v>0.12152777777777778</v>
      </c>
      <c r="D21" s="19"/>
      <c r="E21" s="23">
        <v>60</v>
      </c>
      <c r="F21" s="20" t="s">
        <v>232</v>
      </c>
      <c r="G21" s="20">
        <v>1190</v>
      </c>
      <c r="H21" s="20">
        <v>1105</v>
      </c>
      <c r="I21" s="281" t="s">
        <v>808</v>
      </c>
      <c r="J21" s="20" t="s">
        <v>87</v>
      </c>
      <c r="K21" s="20">
        <v>4</v>
      </c>
      <c r="L21" s="20">
        <v>180</v>
      </c>
      <c r="M21" s="8">
        <v>5889.9508999999998</v>
      </c>
      <c r="N21" s="29" t="s">
        <v>163</v>
      </c>
      <c r="O21" s="20"/>
      <c r="P21" s="20"/>
      <c r="Q21" s="20"/>
      <c r="R21" s="20" t="s">
        <v>750</v>
      </c>
      <c r="S21" s="395">
        <v>43.738959999999999</v>
      </c>
      <c r="T21" s="395">
        <v>15.470840000000001</v>
      </c>
      <c r="U21" s="392">
        <v>115.58150000000001</v>
      </c>
      <c r="V21" s="392">
        <v>59.261899999999997</v>
      </c>
      <c r="W21" s="394">
        <v>1.0236406203999999</v>
      </c>
      <c r="X21" s="392">
        <v>1.163</v>
      </c>
      <c r="Y21" s="392">
        <v>0.184</v>
      </c>
      <c r="Z21" s="392">
        <v>4.18</v>
      </c>
      <c r="AA21" s="392">
        <v>90.376999999999995</v>
      </c>
      <c r="AB21" s="391">
        <v>1836.6880000000001</v>
      </c>
      <c r="AC21" s="392">
        <v>5.76715</v>
      </c>
      <c r="AD21" s="392">
        <v>1.4862299999999999</v>
      </c>
      <c r="AE21" s="392">
        <v>41.920140000000004</v>
      </c>
      <c r="AF21" s="392">
        <v>1.15448</v>
      </c>
      <c r="AG21" s="390">
        <v>147574225.69999999</v>
      </c>
      <c r="AH21" s="393">
        <v>0.38516149999999999</v>
      </c>
      <c r="AI21" s="390">
        <v>390230.24111</v>
      </c>
      <c r="AJ21" s="393">
        <v>-0.13894210000000001</v>
      </c>
      <c r="AK21" s="392">
        <v>143.7705</v>
      </c>
      <c r="AL21" s="390" t="s">
        <v>411</v>
      </c>
      <c r="AM21" s="392">
        <v>36.139800000000001</v>
      </c>
    </row>
    <row r="22" spans="1:39" ht="13" customHeight="1">
      <c r="A22" s="29" t="s">
        <v>890</v>
      </c>
      <c r="B22" s="29" t="s">
        <v>544</v>
      </c>
      <c r="C22" s="19">
        <v>0.12569444444444444</v>
      </c>
      <c r="D22" s="19"/>
      <c r="E22" s="23">
        <v>60</v>
      </c>
      <c r="F22" s="20" t="s">
        <v>232</v>
      </c>
      <c r="G22" s="20">
        <v>1190</v>
      </c>
      <c r="H22" s="20">
        <v>1105</v>
      </c>
      <c r="I22" s="281" t="s">
        <v>889</v>
      </c>
      <c r="J22" s="20" t="s">
        <v>87</v>
      </c>
      <c r="K22" s="20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395">
        <v>43.773209999999999</v>
      </c>
      <c r="T22" s="395">
        <v>15.484030000000001</v>
      </c>
      <c r="U22" s="392">
        <v>117.2938</v>
      </c>
      <c r="V22" s="392">
        <v>60.386600000000001</v>
      </c>
      <c r="W22" s="394">
        <v>1.1239144132000001</v>
      </c>
      <c r="X22" s="392">
        <v>1.149</v>
      </c>
      <c r="Y22" s="392">
        <v>0.182</v>
      </c>
      <c r="Z22" s="392">
        <v>4.18</v>
      </c>
      <c r="AA22" s="392">
        <v>90.393000000000001</v>
      </c>
      <c r="AB22" s="391">
        <v>1836.9169999999999</v>
      </c>
      <c r="AC22" s="392">
        <v>5.7477299999999998</v>
      </c>
      <c r="AD22" s="392">
        <v>1.48403</v>
      </c>
      <c r="AE22" s="392">
        <v>41.869570000000003</v>
      </c>
      <c r="AF22" s="392">
        <v>1.15459</v>
      </c>
      <c r="AG22" s="390">
        <v>147574364.30000001</v>
      </c>
      <c r="AH22" s="393">
        <v>0.38457730000000001</v>
      </c>
      <c r="AI22" s="390">
        <v>390181.71525000001</v>
      </c>
      <c r="AJ22" s="393">
        <v>-0.130611</v>
      </c>
      <c r="AK22" s="392">
        <v>143.80170000000001</v>
      </c>
      <c r="AL22" s="390" t="s">
        <v>411</v>
      </c>
      <c r="AM22" s="392">
        <v>36.108699999999999</v>
      </c>
    </row>
    <row r="23" spans="1:39" ht="13" customHeight="1">
      <c r="A23" s="29" t="s">
        <v>890</v>
      </c>
      <c r="B23" s="29" t="s">
        <v>666</v>
      </c>
      <c r="C23" s="19">
        <v>0.12847222222222224</v>
      </c>
      <c r="D23" s="19"/>
      <c r="E23" s="23">
        <v>60</v>
      </c>
      <c r="F23" s="20" t="s">
        <v>232</v>
      </c>
      <c r="G23" s="20">
        <v>1190</v>
      </c>
      <c r="H23" s="20">
        <v>1105</v>
      </c>
      <c r="I23" s="281" t="s">
        <v>888</v>
      </c>
      <c r="J23" s="20" t="s">
        <v>87</v>
      </c>
      <c r="K23" s="20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395">
        <v>43.795909999999999</v>
      </c>
      <c r="T23" s="395">
        <v>15.49274</v>
      </c>
      <c r="U23" s="392">
        <v>118.4935</v>
      </c>
      <c r="V23" s="392">
        <v>61.127000000000002</v>
      </c>
      <c r="W23" s="394">
        <v>1.1907636085</v>
      </c>
      <c r="X23" s="392">
        <v>1.141</v>
      </c>
      <c r="Y23" s="392">
        <v>0.18</v>
      </c>
      <c r="Z23" s="392">
        <v>4.18</v>
      </c>
      <c r="AA23" s="392">
        <v>90.403000000000006</v>
      </c>
      <c r="AB23" s="391">
        <v>1837.0609999999999</v>
      </c>
      <c r="AC23" s="392">
        <v>5.7346399999999997</v>
      </c>
      <c r="AD23" s="392">
        <v>1.4825900000000001</v>
      </c>
      <c r="AE23" s="392">
        <v>41.835850000000001</v>
      </c>
      <c r="AF23" s="392">
        <v>1.1546700000000001</v>
      </c>
      <c r="AG23" s="390">
        <v>147574456.5</v>
      </c>
      <c r="AH23" s="393">
        <v>0.38418770000000002</v>
      </c>
      <c r="AI23" s="390">
        <v>390151.03966000001</v>
      </c>
      <c r="AJ23" s="393">
        <v>-0.1249956</v>
      </c>
      <c r="AK23" s="392">
        <v>143.82239999999999</v>
      </c>
      <c r="AL23" s="390" t="s">
        <v>411</v>
      </c>
      <c r="AM23" s="392">
        <v>36.088099999999997</v>
      </c>
    </row>
    <row r="24" spans="1:39" ht="13" customHeight="1">
      <c r="A24" s="29" t="s">
        <v>890</v>
      </c>
      <c r="B24" s="29" t="s">
        <v>667</v>
      </c>
      <c r="C24" s="19">
        <v>0.14305555555555557</v>
      </c>
      <c r="D24" s="19"/>
      <c r="E24" s="23">
        <v>60</v>
      </c>
      <c r="F24" s="20" t="s">
        <v>232</v>
      </c>
      <c r="G24" s="20">
        <v>1190</v>
      </c>
      <c r="H24" s="20">
        <v>1105</v>
      </c>
      <c r="I24" s="281" t="s">
        <v>887</v>
      </c>
      <c r="J24" s="20" t="s">
        <v>87</v>
      </c>
      <c r="K24" s="20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395">
        <v>43.913429999999998</v>
      </c>
      <c r="T24" s="395">
        <v>15.537509999999999</v>
      </c>
      <c r="U24" s="392">
        <v>125.70099999999999</v>
      </c>
      <c r="V24" s="392">
        <v>64.858999999999995</v>
      </c>
      <c r="W24" s="394">
        <v>1.5417218837</v>
      </c>
      <c r="X24" s="392">
        <v>1.1040000000000001</v>
      </c>
      <c r="Y24" s="392">
        <v>0.17499999999999999</v>
      </c>
      <c r="Z24" s="392">
        <v>4.17</v>
      </c>
      <c r="AA24" s="392">
        <v>90.457999999999998</v>
      </c>
      <c r="AB24" s="391">
        <v>1837.7139999999999</v>
      </c>
      <c r="AC24" s="392">
        <v>5.6640600000000001</v>
      </c>
      <c r="AD24" s="392">
        <v>1.47543</v>
      </c>
      <c r="AE24" s="392">
        <v>41.658859999999997</v>
      </c>
      <c r="AF24" s="392">
        <v>1.1550800000000001</v>
      </c>
      <c r="AG24" s="390">
        <v>147574939.30000001</v>
      </c>
      <c r="AH24" s="393">
        <v>0.38213979999999997</v>
      </c>
      <c r="AI24" s="390">
        <v>390012.44968000002</v>
      </c>
      <c r="AJ24" s="393">
        <v>-9.4778799999999996E-2</v>
      </c>
      <c r="AK24" s="392">
        <v>143.92910000000001</v>
      </c>
      <c r="AL24" s="390" t="s">
        <v>411</v>
      </c>
      <c r="AM24" s="392">
        <v>35.981699999999996</v>
      </c>
    </row>
    <row r="25" spans="1:39" ht="13" customHeight="1">
      <c r="A25" s="29" t="s">
        <v>890</v>
      </c>
      <c r="B25" s="29" t="s">
        <v>669</v>
      </c>
      <c r="C25" s="19">
        <v>0.14861111111111111</v>
      </c>
      <c r="D25" s="19"/>
      <c r="E25" s="23">
        <v>60</v>
      </c>
      <c r="F25" s="20" t="s">
        <v>232</v>
      </c>
      <c r="G25" s="20">
        <v>1190</v>
      </c>
      <c r="H25" s="20">
        <v>1105</v>
      </c>
      <c r="I25" s="281" t="s">
        <v>886</v>
      </c>
      <c r="J25" s="20" t="s">
        <v>87</v>
      </c>
      <c r="K25" s="20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395">
        <v>43.957549999999998</v>
      </c>
      <c r="T25" s="395">
        <v>15.554119999999999</v>
      </c>
      <c r="U25" s="392">
        <v>128.92760000000001</v>
      </c>
      <c r="V25" s="392">
        <v>66.194500000000005</v>
      </c>
      <c r="W25" s="394">
        <v>1.6754202743</v>
      </c>
      <c r="X25" s="392">
        <v>1.0920000000000001</v>
      </c>
      <c r="Y25" s="392">
        <v>0.17299999999999999</v>
      </c>
      <c r="Z25" s="392">
        <v>4.17</v>
      </c>
      <c r="AA25" s="392">
        <v>90.477999999999994</v>
      </c>
      <c r="AB25" s="391">
        <v>1837.915</v>
      </c>
      <c r="AC25" s="392">
        <v>5.6364299999999998</v>
      </c>
      <c r="AD25" s="392">
        <v>1.4729099999999999</v>
      </c>
      <c r="AE25" s="392">
        <v>41.591430000000003</v>
      </c>
      <c r="AF25" s="392">
        <v>1.15523</v>
      </c>
      <c r="AG25" s="390">
        <v>147575122.5</v>
      </c>
      <c r="AH25" s="393">
        <v>0.38135859999999999</v>
      </c>
      <c r="AI25" s="390">
        <v>389969.78002000001</v>
      </c>
      <c r="AJ25" s="393">
        <v>-8.2976499999999995E-2</v>
      </c>
      <c r="AK25" s="392">
        <v>143.96889999999999</v>
      </c>
      <c r="AL25" s="390" t="s">
        <v>411</v>
      </c>
      <c r="AM25" s="392">
        <v>35.941899999999997</v>
      </c>
    </row>
    <row r="26" spans="1:39" ht="13" customHeight="1">
      <c r="A26" s="29" t="s">
        <v>890</v>
      </c>
      <c r="B26" s="29" t="s">
        <v>670</v>
      </c>
      <c r="C26" s="19">
        <v>0.15486111111111112</v>
      </c>
      <c r="D26" s="19"/>
      <c r="E26" s="23">
        <v>60</v>
      </c>
      <c r="F26" s="20" t="s">
        <v>232</v>
      </c>
      <c r="G26" s="20">
        <v>1190</v>
      </c>
      <c r="H26" s="20">
        <v>1105</v>
      </c>
      <c r="I26" s="281" t="s">
        <v>885</v>
      </c>
      <c r="J26" s="20" t="s">
        <v>87</v>
      </c>
      <c r="K26" s="20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395">
        <v>44.006810000000002</v>
      </c>
      <c r="T26" s="395">
        <v>15.57249</v>
      </c>
      <c r="U26" s="392">
        <v>132.9426</v>
      </c>
      <c r="V26" s="392">
        <v>67.623199999999997</v>
      </c>
      <c r="W26" s="394">
        <v>1.8258309637000001</v>
      </c>
      <c r="X26" s="392">
        <v>1.081</v>
      </c>
      <c r="Y26" s="392">
        <v>0.17100000000000001</v>
      </c>
      <c r="Z26" s="392">
        <v>4.17</v>
      </c>
      <c r="AA26" s="392">
        <v>90.501000000000005</v>
      </c>
      <c r="AB26" s="391">
        <v>1838.1089999999999</v>
      </c>
      <c r="AC26" s="392">
        <v>5.6049100000000003</v>
      </c>
      <c r="AD26" s="392">
        <v>1.47024</v>
      </c>
      <c r="AE26" s="392">
        <v>41.51558</v>
      </c>
      <c r="AF26" s="392">
        <v>1.15541</v>
      </c>
      <c r="AG26" s="390">
        <v>147575328.19999999</v>
      </c>
      <c r="AH26" s="393">
        <v>0.38047910000000001</v>
      </c>
      <c r="AI26" s="390">
        <v>389928.59247999999</v>
      </c>
      <c r="AJ26" s="393">
        <v>-6.9533200000000003E-2</v>
      </c>
      <c r="AK26" s="392">
        <v>144.01339999999999</v>
      </c>
      <c r="AL26" s="390" t="s">
        <v>411</v>
      </c>
      <c r="AM26" s="392">
        <v>35.897500000000001</v>
      </c>
    </row>
    <row r="27" spans="1:39" ht="13" customHeight="1">
      <c r="A27" s="29" t="s">
        <v>890</v>
      </c>
      <c r="B27" s="29" t="s">
        <v>484</v>
      </c>
      <c r="C27" s="19">
        <v>0.15902777777777777</v>
      </c>
      <c r="D27" s="19"/>
      <c r="E27" s="23">
        <v>60</v>
      </c>
      <c r="F27" s="20" t="s">
        <v>232</v>
      </c>
      <c r="G27" s="20">
        <v>1190</v>
      </c>
      <c r="H27" s="20">
        <v>1105</v>
      </c>
      <c r="I27" s="281" t="s">
        <v>752</v>
      </c>
      <c r="J27" s="20" t="s">
        <v>87</v>
      </c>
      <c r="K27" s="20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395">
        <v>44.039450000000002</v>
      </c>
      <c r="T27" s="395">
        <v>15.58456</v>
      </c>
      <c r="U27" s="392">
        <v>135.8716</v>
      </c>
      <c r="V27" s="392">
        <v>68.524600000000007</v>
      </c>
      <c r="W27" s="394">
        <v>1.9261047566</v>
      </c>
      <c r="X27" s="392">
        <v>1.0740000000000001</v>
      </c>
      <c r="Y27" s="392">
        <v>0.17</v>
      </c>
      <c r="Z27" s="392">
        <v>4.17</v>
      </c>
      <c r="AA27" s="392">
        <v>90.516000000000005</v>
      </c>
      <c r="AB27" s="391">
        <v>1838.22</v>
      </c>
      <c r="AC27" s="392">
        <v>5.5836499999999996</v>
      </c>
      <c r="AD27" s="392">
        <v>1.4685600000000001</v>
      </c>
      <c r="AE27" s="392">
        <v>41.465009999999999</v>
      </c>
      <c r="AF27" s="392">
        <v>1.1555299999999999</v>
      </c>
      <c r="AG27" s="390">
        <v>147575465.09999999</v>
      </c>
      <c r="AH27" s="393">
        <v>0.37989240000000002</v>
      </c>
      <c r="AI27" s="390">
        <v>389905.18618000002</v>
      </c>
      <c r="AJ27" s="393">
        <v>-6.0483000000000002E-2</v>
      </c>
      <c r="AK27" s="392">
        <v>144.0428</v>
      </c>
      <c r="AL27" s="390" t="s">
        <v>411</v>
      </c>
      <c r="AM27" s="392">
        <v>35.868200000000002</v>
      </c>
    </row>
    <row r="28" spans="1:39" ht="13" customHeight="1">
      <c r="A28" s="29" t="s">
        <v>890</v>
      </c>
      <c r="B28" s="29" t="s">
        <v>485</v>
      </c>
      <c r="C28" s="19">
        <v>0.16250000000000001</v>
      </c>
      <c r="D28" s="19"/>
      <c r="E28" s="23">
        <v>60</v>
      </c>
      <c r="F28" s="20" t="s">
        <v>232</v>
      </c>
      <c r="G28" s="20">
        <v>1190</v>
      </c>
      <c r="H28" s="20">
        <v>1105</v>
      </c>
      <c r="I28" s="281" t="s">
        <v>752</v>
      </c>
      <c r="J28" s="20" t="s">
        <v>87</v>
      </c>
      <c r="K28" s="20">
        <v>4</v>
      </c>
      <c r="L28" s="20">
        <v>120</v>
      </c>
      <c r="M28" s="8">
        <v>5889.9508999999998</v>
      </c>
      <c r="N28" s="29" t="s">
        <v>273</v>
      </c>
      <c r="O28" s="20"/>
      <c r="P28" s="20"/>
      <c r="Q28" s="20"/>
      <c r="R28" s="20"/>
      <c r="S28" s="395">
        <v>44.066549999999999</v>
      </c>
      <c r="T28" s="395">
        <v>15.59451</v>
      </c>
      <c r="U28" s="392">
        <v>138.4802</v>
      </c>
      <c r="V28" s="392">
        <v>69.239900000000006</v>
      </c>
      <c r="W28" s="394">
        <v>2.0096662508000001</v>
      </c>
      <c r="X28" s="392">
        <v>1.069</v>
      </c>
      <c r="Y28" s="392">
        <v>0.16900000000000001</v>
      </c>
      <c r="Z28" s="392">
        <v>4.17</v>
      </c>
      <c r="AA28" s="392">
        <v>90.528000000000006</v>
      </c>
      <c r="AB28" s="391">
        <v>1838.3</v>
      </c>
      <c r="AC28" s="392">
        <v>5.5658000000000003</v>
      </c>
      <c r="AD28" s="392">
        <v>1.46723</v>
      </c>
      <c r="AE28" s="392">
        <v>41.422870000000003</v>
      </c>
      <c r="AF28" s="392">
        <v>1.1556200000000001</v>
      </c>
      <c r="AG28" s="390">
        <v>147575579</v>
      </c>
      <c r="AH28" s="393">
        <v>0.3794033</v>
      </c>
      <c r="AI28" s="390">
        <v>389888.17777000001</v>
      </c>
      <c r="AJ28" s="393">
        <v>-5.2892599999999998E-2</v>
      </c>
      <c r="AK28" s="392">
        <v>144.06710000000001</v>
      </c>
      <c r="AL28" s="390" t="s">
        <v>411</v>
      </c>
      <c r="AM28" s="392">
        <v>35.843899999999998</v>
      </c>
    </row>
    <row r="29" spans="1:39" ht="13" customHeight="1">
      <c r="A29" s="29" t="s">
        <v>890</v>
      </c>
      <c r="B29" s="29" t="s">
        <v>682</v>
      </c>
      <c r="C29" s="19">
        <v>0.16458333333333333</v>
      </c>
      <c r="D29" s="19"/>
      <c r="E29" s="23">
        <v>60</v>
      </c>
      <c r="F29" s="20" t="s">
        <v>232</v>
      </c>
      <c r="G29" s="20">
        <v>1190</v>
      </c>
      <c r="H29" s="20">
        <v>1105</v>
      </c>
      <c r="I29" s="281" t="s">
        <v>798</v>
      </c>
      <c r="J29" s="20" t="s">
        <v>87</v>
      </c>
      <c r="K29" s="20">
        <v>4</v>
      </c>
      <c r="L29" s="20">
        <v>120</v>
      </c>
      <c r="M29" s="8">
        <v>5889.9508999999998</v>
      </c>
      <c r="N29" s="29" t="s">
        <v>273</v>
      </c>
      <c r="O29" s="20"/>
      <c r="P29" s="20"/>
      <c r="Q29" s="20"/>
      <c r="R29" s="20"/>
      <c r="S29" s="395">
        <v>44.08276</v>
      </c>
      <c r="T29" s="395">
        <v>15.600429999999999</v>
      </c>
      <c r="U29" s="392">
        <v>140.1224</v>
      </c>
      <c r="V29" s="392">
        <v>69.651799999999994</v>
      </c>
      <c r="W29" s="394">
        <v>2.0598031472999998</v>
      </c>
      <c r="X29" s="392">
        <v>1.0660000000000001</v>
      </c>
      <c r="Y29" s="392">
        <v>0.16900000000000001</v>
      </c>
      <c r="Z29" s="392">
        <v>4.17</v>
      </c>
      <c r="AA29" s="392">
        <v>90.536000000000001</v>
      </c>
      <c r="AB29" s="391">
        <v>1838.3430000000001</v>
      </c>
      <c r="AC29" s="392">
        <v>5.5550300000000004</v>
      </c>
      <c r="AD29" s="392">
        <v>1.4664699999999999</v>
      </c>
      <c r="AE29" s="392">
        <v>41.397579999999998</v>
      </c>
      <c r="AF29" s="392">
        <v>1.15568</v>
      </c>
      <c r="AG29" s="390">
        <v>147575647.30000001</v>
      </c>
      <c r="AH29" s="393">
        <v>0.37910959999999999</v>
      </c>
      <c r="AI29" s="390">
        <v>389879.06800000003</v>
      </c>
      <c r="AJ29" s="393">
        <v>-4.8318699999999999E-2</v>
      </c>
      <c r="AK29" s="392">
        <v>144.08170000000001</v>
      </c>
      <c r="AL29" s="390" t="s">
        <v>411</v>
      </c>
      <c r="AM29" s="392">
        <v>35.8294</v>
      </c>
    </row>
    <row r="30" spans="1:39" ht="13" customHeight="1">
      <c r="A30" s="29" t="s">
        <v>278</v>
      </c>
      <c r="B30" s="29" t="s">
        <v>683</v>
      </c>
      <c r="C30" s="19">
        <v>0.1673611111111111</v>
      </c>
      <c r="D30" s="19"/>
      <c r="E30" s="23">
        <v>300</v>
      </c>
      <c r="F30" s="20" t="s">
        <v>232</v>
      </c>
      <c r="G30" s="20">
        <v>1190</v>
      </c>
      <c r="H30" s="20">
        <v>1105</v>
      </c>
      <c r="I30" s="281" t="s">
        <v>368</v>
      </c>
      <c r="J30" s="20" t="s">
        <v>87</v>
      </c>
      <c r="K30" s="20">
        <v>4</v>
      </c>
      <c r="L30" s="20">
        <v>120</v>
      </c>
      <c r="M30" s="8">
        <v>5889.9508999999998</v>
      </c>
      <c r="N30" s="29" t="s">
        <v>273</v>
      </c>
      <c r="O30" s="20"/>
      <c r="P30" s="20"/>
      <c r="Q30" s="20"/>
      <c r="R30" s="20"/>
      <c r="S30" s="395">
        <v>44.115090000000002</v>
      </c>
      <c r="T30" s="395">
        <v>15.61215</v>
      </c>
      <c r="U30" s="392">
        <v>143.5874</v>
      </c>
      <c r="V30" s="392">
        <v>70.433099999999996</v>
      </c>
      <c r="W30" s="394">
        <v>2.1600769403000002</v>
      </c>
      <c r="X30" s="392">
        <v>1.0609999999999999</v>
      </c>
      <c r="Y30" s="392">
        <v>0.16800000000000001</v>
      </c>
      <c r="Z30" s="392">
        <v>4.17</v>
      </c>
      <c r="AA30" s="392">
        <v>90.551000000000002</v>
      </c>
      <c r="AB30" s="391">
        <v>1838.4169999999999</v>
      </c>
      <c r="AC30" s="392">
        <v>5.5333800000000002</v>
      </c>
      <c r="AD30" s="392">
        <v>1.4650099999999999</v>
      </c>
      <c r="AE30" s="392">
        <v>41.347009999999997</v>
      </c>
      <c r="AF30" s="392">
        <v>1.1557999999999999</v>
      </c>
      <c r="AG30" s="390">
        <v>147575783.59999999</v>
      </c>
      <c r="AH30" s="393">
        <v>0.37852219999999998</v>
      </c>
      <c r="AI30" s="390">
        <v>389863.32468999998</v>
      </c>
      <c r="AJ30" s="393">
        <v>-3.9130199999999997E-2</v>
      </c>
      <c r="AK30" s="392">
        <v>144.11060000000001</v>
      </c>
      <c r="AL30" s="390" t="s">
        <v>411</v>
      </c>
      <c r="AM30" s="392">
        <v>35.8005</v>
      </c>
    </row>
    <row r="31" spans="1:39" ht="13" customHeight="1">
      <c r="A31" s="29" t="s">
        <v>475</v>
      </c>
      <c r="B31" s="29" t="s">
        <v>595</v>
      </c>
      <c r="C31" s="19">
        <v>0.17291666666666669</v>
      </c>
      <c r="D31" s="19">
        <v>0</v>
      </c>
      <c r="E31" s="23">
        <v>30</v>
      </c>
      <c r="F31" s="20" t="s">
        <v>232</v>
      </c>
      <c r="G31" s="20">
        <v>1190</v>
      </c>
      <c r="H31" s="20">
        <v>998</v>
      </c>
      <c r="I31" s="41" t="s">
        <v>231</v>
      </c>
      <c r="J31" s="20" t="s">
        <v>230</v>
      </c>
      <c r="K31" s="20">
        <v>4</v>
      </c>
      <c r="L31" s="20">
        <v>120</v>
      </c>
      <c r="M31" s="8">
        <v>5891.451</v>
      </c>
      <c r="N31" s="29" t="s">
        <v>273</v>
      </c>
      <c r="O31" s="20"/>
      <c r="P31" s="20"/>
      <c r="Q31" s="20"/>
      <c r="R31" s="20"/>
    </row>
    <row r="32" spans="1:39" ht="13" customHeight="1">
      <c r="A32" s="29" t="s">
        <v>475</v>
      </c>
      <c r="B32" s="29" t="s">
        <v>774</v>
      </c>
      <c r="C32" s="19">
        <v>0.17430555555555557</v>
      </c>
      <c r="D32" s="19">
        <v>0</v>
      </c>
      <c r="E32" s="23">
        <v>30</v>
      </c>
      <c r="F32" s="20" t="s">
        <v>232</v>
      </c>
      <c r="G32" s="20">
        <v>1190</v>
      </c>
      <c r="H32" s="20">
        <v>998</v>
      </c>
      <c r="I32" s="41" t="s">
        <v>231</v>
      </c>
      <c r="J32" s="20" t="s">
        <v>230</v>
      </c>
      <c r="K32" s="20">
        <v>4</v>
      </c>
      <c r="L32" s="20">
        <v>120</v>
      </c>
      <c r="M32" s="8">
        <v>5891.451</v>
      </c>
      <c r="N32" s="29" t="s">
        <v>273</v>
      </c>
      <c r="O32" s="20"/>
      <c r="P32" s="20"/>
      <c r="Q32" s="20"/>
      <c r="R32" s="20"/>
    </row>
    <row r="33" spans="1:39" ht="13" customHeight="1">
      <c r="A33" s="29" t="s">
        <v>475</v>
      </c>
      <c r="B33" s="29" t="s">
        <v>449</v>
      </c>
      <c r="C33" s="19">
        <v>0.17569444444444446</v>
      </c>
      <c r="D33" s="19">
        <v>0</v>
      </c>
      <c r="E33" s="23">
        <v>30</v>
      </c>
      <c r="F33" s="20" t="s">
        <v>232</v>
      </c>
      <c r="G33" s="20">
        <v>1190</v>
      </c>
      <c r="H33" s="20">
        <v>998</v>
      </c>
      <c r="I33" s="41" t="s">
        <v>231</v>
      </c>
      <c r="J33" s="20" t="s">
        <v>230</v>
      </c>
      <c r="K33" s="20">
        <v>4</v>
      </c>
      <c r="L33" s="20">
        <v>120</v>
      </c>
      <c r="M33" s="8">
        <v>5891.451</v>
      </c>
      <c r="N33" s="29"/>
      <c r="O33" s="20"/>
      <c r="P33" s="20"/>
      <c r="Q33" s="20"/>
      <c r="R33" s="20"/>
    </row>
    <row r="34" spans="1:39" ht="13" customHeight="1">
      <c r="A34" s="29" t="s">
        <v>55</v>
      </c>
      <c r="B34" s="29" t="s">
        <v>688</v>
      </c>
      <c r="C34" s="19">
        <v>0.18124999999999999</v>
      </c>
      <c r="D34" s="19"/>
      <c r="E34" s="23">
        <v>300</v>
      </c>
      <c r="F34" s="20" t="s">
        <v>232</v>
      </c>
      <c r="G34" s="20">
        <v>1190</v>
      </c>
      <c r="H34" s="20">
        <v>1105</v>
      </c>
      <c r="I34" s="281" t="s">
        <v>808</v>
      </c>
      <c r="J34" s="20" t="s">
        <v>87</v>
      </c>
      <c r="K34" s="20">
        <v>4</v>
      </c>
      <c r="L34" s="20">
        <v>120</v>
      </c>
      <c r="M34" s="8">
        <v>5889.9508999999998</v>
      </c>
      <c r="N34" s="29" t="s">
        <v>273</v>
      </c>
      <c r="O34" s="20"/>
      <c r="P34" s="20"/>
      <c r="Q34" s="20"/>
      <c r="R34" s="20"/>
      <c r="S34" s="395">
        <v>44.22213</v>
      </c>
      <c r="T34" s="395">
        <v>15.65016</v>
      </c>
      <c r="U34" s="392">
        <v>156.94890000000001</v>
      </c>
      <c r="V34" s="392">
        <v>72.541600000000003</v>
      </c>
      <c r="W34" s="394">
        <v>2.4943229169999999</v>
      </c>
      <c r="X34" s="392">
        <v>1.048</v>
      </c>
      <c r="Y34" s="392">
        <v>0.16600000000000001</v>
      </c>
      <c r="Z34" s="392">
        <v>4.17</v>
      </c>
      <c r="AA34" s="392">
        <v>90.599000000000004</v>
      </c>
      <c r="AB34" s="391">
        <v>1838.5509999999999</v>
      </c>
      <c r="AC34" s="392">
        <v>5.4601899999999999</v>
      </c>
      <c r="AD34" s="392">
        <v>1.46092</v>
      </c>
      <c r="AE34" s="392">
        <v>41.178449999999998</v>
      </c>
      <c r="AF34" s="392">
        <v>1.15618</v>
      </c>
      <c r="AG34" s="390">
        <v>147576236.69999999</v>
      </c>
      <c r="AH34" s="393">
        <v>0.3765618</v>
      </c>
      <c r="AI34" s="390">
        <v>389834.89240000001</v>
      </c>
      <c r="AJ34" s="393">
        <v>-8.1823E-3</v>
      </c>
      <c r="AK34" s="392">
        <v>144.2062</v>
      </c>
      <c r="AL34" s="390" t="s">
        <v>411</v>
      </c>
      <c r="AM34" s="392">
        <v>35.705199999999998</v>
      </c>
    </row>
    <row r="35" spans="1:39" ht="13" customHeight="1">
      <c r="A35" s="29" t="s">
        <v>284</v>
      </c>
      <c r="B35" s="29" t="s">
        <v>689</v>
      </c>
      <c r="C35" s="19">
        <v>0.18888888888888888</v>
      </c>
      <c r="D35" s="19"/>
      <c r="E35" s="23">
        <v>300</v>
      </c>
      <c r="F35" s="20" t="s">
        <v>232</v>
      </c>
      <c r="G35" s="20">
        <v>1190</v>
      </c>
      <c r="H35" s="20">
        <v>1105</v>
      </c>
      <c r="I35" s="281" t="s">
        <v>808</v>
      </c>
      <c r="J35" s="20" t="s">
        <v>87</v>
      </c>
      <c r="K35" s="20">
        <v>4</v>
      </c>
      <c r="L35" s="20">
        <v>120</v>
      </c>
      <c r="M35" s="8">
        <v>5889.9508999999998</v>
      </c>
      <c r="N35" s="29" t="s">
        <v>273</v>
      </c>
      <c r="O35" s="20"/>
      <c r="P35" s="20"/>
      <c r="Q35" s="20"/>
      <c r="R35" s="20"/>
      <c r="S35" s="395">
        <v>44.280670000000001</v>
      </c>
      <c r="T35" s="395">
        <v>15.670349999999999</v>
      </c>
      <c r="U35" s="392">
        <v>165.41829999999999</v>
      </c>
      <c r="V35" s="392">
        <v>73.300899999999999</v>
      </c>
      <c r="W35" s="394">
        <v>2.6781582041999998</v>
      </c>
      <c r="X35" s="392">
        <v>1.044</v>
      </c>
      <c r="Y35" s="392">
        <v>0.16500000000000001</v>
      </c>
      <c r="Z35" s="392">
        <v>4.17</v>
      </c>
      <c r="AA35" s="392">
        <v>90.626000000000005</v>
      </c>
      <c r="AB35" s="391">
        <v>1838.55</v>
      </c>
      <c r="AC35" s="392">
        <v>5.4193899999999999</v>
      </c>
      <c r="AD35" s="392">
        <v>1.45923</v>
      </c>
      <c r="AE35" s="392">
        <v>41.085740000000001</v>
      </c>
      <c r="AF35" s="392">
        <v>1.1564000000000001</v>
      </c>
      <c r="AG35" s="390">
        <v>147576484.90000001</v>
      </c>
      <c r="AH35" s="393">
        <v>0.37548209999999999</v>
      </c>
      <c r="AI35" s="390">
        <v>389835.15418000001</v>
      </c>
      <c r="AJ35" s="393">
        <v>8.9882E-3</v>
      </c>
      <c r="AK35" s="392">
        <v>144.25819999999999</v>
      </c>
      <c r="AL35" s="390" t="s">
        <v>411</v>
      </c>
      <c r="AM35" s="392">
        <v>35.653300000000002</v>
      </c>
    </row>
    <row r="36" spans="1:39" ht="13" customHeight="1">
      <c r="A36" s="29" t="s">
        <v>324</v>
      </c>
      <c r="B36" s="29" t="s">
        <v>690</v>
      </c>
      <c r="C36" s="19">
        <v>0.19583333333333333</v>
      </c>
      <c r="D36" s="19"/>
      <c r="E36" s="23">
        <v>300</v>
      </c>
      <c r="F36" s="20" t="s">
        <v>232</v>
      </c>
      <c r="G36" s="20">
        <v>1190</v>
      </c>
      <c r="H36" s="20">
        <v>1105</v>
      </c>
      <c r="I36" s="281" t="s">
        <v>808</v>
      </c>
      <c r="J36" s="20" t="s">
        <v>87</v>
      </c>
      <c r="K36" s="20">
        <v>4</v>
      </c>
      <c r="L36" s="20">
        <v>120</v>
      </c>
      <c r="M36" s="8">
        <v>5889.9508999999998</v>
      </c>
      <c r="N36" s="29" t="s">
        <v>273</v>
      </c>
      <c r="O36" s="20"/>
      <c r="P36" s="20"/>
      <c r="Q36" s="20"/>
      <c r="R36" s="20"/>
      <c r="S36" s="395">
        <v>44.333770000000001</v>
      </c>
      <c r="T36" s="395">
        <v>15.68825</v>
      </c>
      <c r="U36" s="392">
        <v>173.6225</v>
      </c>
      <c r="V36" s="392">
        <v>73.697999999999993</v>
      </c>
      <c r="W36" s="394">
        <v>2.8452811926999999</v>
      </c>
      <c r="X36" s="392">
        <v>1.0409999999999999</v>
      </c>
      <c r="Y36" s="392">
        <v>0.16500000000000001</v>
      </c>
      <c r="Z36" s="392">
        <v>4.17</v>
      </c>
      <c r="AA36" s="392">
        <v>90.649000000000001</v>
      </c>
      <c r="AB36" s="391">
        <v>1838.502</v>
      </c>
      <c r="AC36" s="392">
        <v>5.3820499999999996</v>
      </c>
      <c r="AD36" s="392">
        <v>1.4580599999999999</v>
      </c>
      <c r="AE36" s="392">
        <v>41.001460000000002</v>
      </c>
      <c r="AF36" s="392">
        <v>1.15659</v>
      </c>
      <c r="AG36" s="390">
        <v>147576709.90000001</v>
      </c>
      <c r="AH36" s="393">
        <v>0.37449969999999999</v>
      </c>
      <c r="AI36" s="390">
        <v>389845.24407000002</v>
      </c>
      <c r="AJ36" s="393">
        <v>2.4648099999999999E-2</v>
      </c>
      <c r="AK36" s="392">
        <v>144.30529999999999</v>
      </c>
      <c r="AL36" s="390" t="s">
        <v>411</v>
      </c>
      <c r="AM36" s="392">
        <v>35.606299999999997</v>
      </c>
    </row>
    <row r="37" spans="1:39" ht="13" customHeight="1">
      <c r="A37" s="29" t="s">
        <v>639</v>
      </c>
      <c r="B37" s="29" t="s">
        <v>691</v>
      </c>
      <c r="C37" s="19">
        <v>0.20208333333333331</v>
      </c>
      <c r="D37" s="19"/>
      <c r="E37" s="23">
        <v>300</v>
      </c>
      <c r="F37" s="20" t="s">
        <v>232</v>
      </c>
      <c r="G37" s="20">
        <v>1190</v>
      </c>
      <c r="H37" s="20">
        <v>1105</v>
      </c>
      <c r="I37" s="281" t="s">
        <v>808</v>
      </c>
      <c r="J37" s="20" t="s">
        <v>87</v>
      </c>
      <c r="K37" s="20">
        <v>4</v>
      </c>
      <c r="L37" s="20">
        <v>120</v>
      </c>
      <c r="M37" s="8">
        <v>5889.9508999999998</v>
      </c>
      <c r="N37" s="29" t="s">
        <v>273</v>
      </c>
      <c r="O37" s="20"/>
      <c r="P37" s="20"/>
      <c r="Q37" s="20"/>
      <c r="R37" s="20"/>
      <c r="S37" s="395">
        <v>44.381509999999999</v>
      </c>
      <c r="T37" s="395">
        <v>15.704000000000001</v>
      </c>
      <c r="U37" s="392">
        <v>181.214</v>
      </c>
      <c r="V37" s="392">
        <v>73.798199999999994</v>
      </c>
      <c r="W37" s="394">
        <v>2.9956918823000001</v>
      </c>
      <c r="X37" s="392">
        <v>1.0409999999999999</v>
      </c>
      <c r="Y37" s="392">
        <v>0.16500000000000001</v>
      </c>
      <c r="Z37" s="392">
        <v>4.17</v>
      </c>
      <c r="AA37" s="392">
        <v>90.671000000000006</v>
      </c>
      <c r="AB37" s="391">
        <v>1838.421</v>
      </c>
      <c r="AC37" s="392">
        <v>5.3482900000000004</v>
      </c>
      <c r="AD37" s="392">
        <v>1.45733</v>
      </c>
      <c r="AE37" s="392">
        <v>40.925600000000003</v>
      </c>
      <c r="AF37" s="392">
        <v>1.15676</v>
      </c>
      <c r="AG37" s="390">
        <v>147576911.80000001</v>
      </c>
      <c r="AH37" s="393">
        <v>0.37361470000000002</v>
      </c>
      <c r="AI37" s="390">
        <v>389862.36462000001</v>
      </c>
      <c r="AJ37" s="393">
        <v>3.87582E-2</v>
      </c>
      <c r="AK37" s="392">
        <v>144.34739999999999</v>
      </c>
      <c r="AL37" s="390" t="s">
        <v>411</v>
      </c>
      <c r="AM37" s="392">
        <v>35.5642</v>
      </c>
    </row>
    <row r="38" spans="1:39" ht="13" customHeight="1">
      <c r="A38" s="29" t="s">
        <v>275</v>
      </c>
      <c r="B38" s="29" t="s">
        <v>865</v>
      </c>
      <c r="C38" s="19">
        <v>0.20833333333333334</v>
      </c>
      <c r="D38" s="19"/>
      <c r="E38" s="23">
        <v>300</v>
      </c>
      <c r="F38" s="20" t="s">
        <v>232</v>
      </c>
      <c r="G38" s="20">
        <v>1190</v>
      </c>
      <c r="H38" s="20">
        <v>1105</v>
      </c>
      <c r="I38" s="281" t="s">
        <v>808</v>
      </c>
      <c r="J38" s="20" t="s">
        <v>87</v>
      </c>
      <c r="K38" s="20">
        <v>4</v>
      </c>
      <c r="L38" s="20">
        <v>120</v>
      </c>
      <c r="M38" s="8">
        <v>5889.9508999999998</v>
      </c>
      <c r="N38" s="29" t="s">
        <v>273</v>
      </c>
      <c r="O38" s="20"/>
      <c r="P38" s="20"/>
      <c r="Q38" s="20"/>
      <c r="R38" s="20"/>
      <c r="S38" s="395">
        <v>44.429270000000002</v>
      </c>
      <c r="T38" s="395">
        <v>15.7194</v>
      </c>
      <c r="U38" s="392">
        <v>188.78399999999999</v>
      </c>
      <c r="V38" s="392">
        <v>73.650000000000006</v>
      </c>
      <c r="W38" s="394">
        <v>3.1461025719000002</v>
      </c>
      <c r="X38" s="392">
        <v>1.042</v>
      </c>
      <c r="Y38" s="392">
        <v>0.16500000000000001</v>
      </c>
      <c r="Z38" s="392">
        <v>4.16</v>
      </c>
      <c r="AA38" s="392">
        <v>90.691999999999993</v>
      </c>
      <c r="AB38" s="391">
        <v>1838.3050000000001</v>
      </c>
      <c r="AC38" s="392">
        <v>5.3144299999999998</v>
      </c>
      <c r="AD38" s="392">
        <v>1.45692</v>
      </c>
      <c r="AE38" s="392">
        <v>40.84975</v>
      </c>
      <c r="AF38" s="392">
        <v>1.1569400000000001</v>
      </c>
      <c r="AG38" s="390">
        <v>147577113.40000001</v>
      </c>
      <c r="AH38" s="393">
        <v>0.37272909999999998</v>
      </c>
      <c r="AI38" s="390">
        <v>389887.10415000003</v>
      </c>
      <c r="AJ38" s="393">
        <v>5.2861400000000003E-2</v>
      </c>
      <c r="AK38" s="392">
        <v>144.3895</v>
      </c>
      <c r="AL38" s="390" t="s">
        <v>411</v>
      </c>
      <c r="AM38" s="392">
        <v>35.522199999999998</v>
      </c>
    </row>
    <row r="39" spans="1:39" ht="13" customHeight="1">
      <c r="A39" s="29" t="s">
        <v>274</v>
      </c>
      <c r="B39" s="29" t="s">
        <v>867</v>
      </c>
      <c r="C39" s="19">
        <v>0.21458333333333335</v>
      </c>
      <c r="D39" s="19"/>
      <c r="E39" s="23">
        <v>300</v>
      </c>
      <c r="F39" s="20" t="s">
        <v>232</v>
      </c>
      <c r="G39" s="20">
        <v>1190</v>
      </c>
      <c r="H39" s="20">
        <v>1105</v>
      </c>
      <c r="I39" s="281" t="s">
        <v>808</v>
      </c>
      <c r="J39" s="20" t="s">
        <v>87</v>
      </c>
      <c r="K39" s="20">
        <v>4</v>
      </c>
      <c r="L39" s="20">
        <v>120</v>
      </c>
      <c r="M39" s="8">
        <v>5889.9508999999998</v>
      </c>
      <c r="N39" s="29" t="s">
        <v>273</v>
      </c>
      <c r="O39" s="20"/>
      <c r="P39" s="20"/>
      <c r="Q39" s="20"/>
      <c r="R39" s="20"/>
      <c r="S39" s="395">
        <v>44.477089999999997</v>
      </c>
      <c r="T39" s="395">
        <v>15.734450000000001</v>
      </c>
      <c r="U39" s="392">
        <v>196.125</v>
      </c>
      <c r="V39" s="392">
        <v>73.260099999999994</v>
      </c>
      <c r="W39" s="394">
        <v>3.2965132615999999</v>
      </c>
      <c r="X39" s="392">
        <v>1.044</v>
      </c>
      <c r="Y39" s="392">
        <v>0.16500000000000001</v>
      </c>
      <c r="Z39" s="392">
        <v>4.16</v>
      </c>
      <c r="AA39" s="392">
        <v>90.712999999999994</v>
      </c>
      <c r="AB39" s="391">
        <v>1838.152</v>
      </c>
      <c r="AC39" s="392">
        <v>5.2805200000000001</v>
      </c>
      <c r="AD39" s="392">
        <v>1.45685</v>
      </c>
      <c r="AE39" s="392">
        <v>40.773899999999998</v>
      </c>
      <c r="AF39" s="392">
        <v>1.1571100000000001</v>
      </c>
      <c r="AG39" s="390">
        <v>147577314.40000001</v>
      </c>
      <c r="AH39" s="393">
        <v>0.37184279999999997</v>
      </c>
      <c r="AI39" s="390">
        <v>389919.45327</v>
      </c>
      <c r="AJ39" s="393">
        <v>6.6936700000000002E-2</v>
      </c>
      <c r="AK39" s="392">
        <v>144.4315</v>
      </c>
      <c r="AL39" s="390" t="s">
        <v>411</v>
      </c>
      <c r="AM39" s="392">
        <v>35.4803</v>
      </c>
    </row>
    <row r="40" spans="1:39" ht="13" customHeight="1">
      <c r="A40" s="29" t="s">
        <v>643</v>
      </c>
      <c r="B40" s="29" t="s">
        <v>693</v>
      </c>
      <c r="C40" s="19">
        <v>0.21944444444444444</v>
      </c>
      <c r="D40" s="19"/>
      <c r="E40" s="23">
        <v>300</v>
      </c>
      <c r="F40" s="20" t="s">
        <v>232</v>
      </c>
      <c r="G40" s="20">
        <v>1190</v>
      </c>
      <c r="H40" s="20">
        <v>1105</v>
      </c>
      <c r="I40" s="281" t="s">
        <v>811</v>
      </c>
      <c r="J40" s="20" t="s">
        <v>87</v>
      </c>
      <c r="K40" s="20">
        <v>4</v>
      </c>
      <c r="L40" s="20">
        <v>120</v>
      </c>
      <c r="M40" s="8">
        <v>5889.9508999999998</v>
      </c>
      <c r="N40" s="29" t="s">
        <v>273</v>
      </c>
      <c r="O40" s="20"/>
      <c r="P40" s="20"/>
      <c r="Q40" s="20"/>
      <c r="R40" s="20"/>
      <c r="S40" s="395">
        <v>44.51435</v>
      </c>
      <c r="T40" s="395">
        <v>15.74592</v>
      </c>
      <c r="U40" s="392">
        <v>201.5659</v>
      </c>
      <c r="V40" s="392">
        <v>72.8</v>
      </c>
      <c r="W40" s="394">
        <v>3.4134993535000002</v>
      </c>
      <c r="X40" s="392">
        <v>1.046</v>
      </c>
      <c r="Y40" s="392">
        <v>0.16500000000000001</v>
      </c>
      <c r="Z40" s="392">
        <v>4.16</v>
      </c>
      <c r="AA40" s="392">
        <v>90.73</v>
      </c>
      <c r="AB40" s="391">
        <v>1838.009</v>
      </c>
      <c r="AC40" s="392">
        <v>5.2541200000000003</v>
      </c>
      <c r="AD40" s="392">
        <v>1.45703</v>
      </c>
      <c r="AE40" s="392">
        <v>40.7149</v>
      </c>
      <c r="AF40" s="392">
        <v>1.1572499999999999</v>
      </c>
      <c r="AG40" s="390">
        <v>147577470.40000001</v>
      </c>
      <c r="AH40" s="393">
        <v>0.37115300000000001</v>
      </c>
      <c r="AI40" s="390">
        <v>389949.86173</v>
      </c>
      <c r="AJ40" s="393">
        <v>7.7851199999999995E-2</v>
      </c>
      <c r="AK40" s="392">
        <v>144.46420000000001</v>
      </c>
      <c r="AL40" s="390" t="s">
        <v>411</v>
      </c>
      <c r="AM40" s="392">
        <v>35.447699999999998</v>
      </c>
    </row>
    <row r="41" spans="1:39" ht="13" customHeight="1">
      <c r="A41" s="29" t="s">
        <v>475</v>
      </c>
      <c r="B41" s="29" t="s">
        <v>247</v>
      </c>
      <c r="C41" s="19">
        <v>0.22500000000000001</v>
      </c>
      <c r="D41" s="19">
        <v>0</v>
      </c>
      <c r="E41" s="23">
        <v>30</v>
      </c>
      <c r="F41" s="20" t="s">
        <v>232</v>
      </c>
      <c r="G41" s="20">
        <v>1190</v>
      </c>
      <c r="H41" s="20">
        <v>998</v>
      </c>
      <c r="I41" s="41" t="s">
        <v>231</v>
      </c>
      <c r="J41" s="20" t="s">
        <v>230</v>
      </c>
      <c r="K41" s="20">
        <v>4</v>
      </c>
      <c r="L41" s="20">
        <v>120</v>
      </c>
      <c r="M41" s="8">
        <v>5889.9508999999998</v>
      </c>
      <c r="N41" s="29" t="s">
        <v>272</v>
      </c>
      <c r="O41" s="20"/>
      <c r="P41" s="20"/>
      <c r="Q41" s="20"/>
      <c r="R41" s="20"/>
    </row>
    <row r="42" spans="1:39" ht="13" customHeight="1">
      <c r="A42" s="29" t="s">
        <v>475</v>
      </c>
      <c r="B42" s="29" t="s">
        <v>528</v>
      </c>
      <c r="C42" s="19">
        <v>0.22638888888888889</v>
      </c>
      <c r="D42" s="19">
        <v>0</v>
      </c>
      <c r="E42" s="23">
        <v>30</v>
      </c>
      <c r="F42" s="20" t="s">
        <v>232</v>
      </c>
      <c r="G42" s="20">
        <v>1190</v>
      </c>
      <c r="H42" s="20">
        <v>998</v>
      </c>
      <c r="I42" s="41" t="s">
        <v>231</v>
      </c>
      <c r="J42" s="20" t="s">
        <v>230</v>
      </c>
      <c r="K42" s="20">
        <v>4</v>
      </c>
      <c r="L42" s="20">
        <v>180</v>
      </c>
      <c r="M42" s="8">
        <v>5889.9508999999998</v>
      </c>
      <c r="N42" s="29" t="s">
        <v>271</v>
      </c>
      <c r="O42" s="20"/>
      <c r="P42" s="20"/>
      <c r="Q42" s="20"/>
      <c r="R42" s="20"/>
    </row>
    <row r="43" spans="1:39" ht="13" customHeight="1">
      <c r="A43" s="29" t="s">
        <v>643</v>
      </c>
      <c r="B43" s="29" t="s">
        <v>846</v>
      </c>
      <c r="C43" s="19">
        <v>0.22916666666666666</v>
      </c>
      <c r="D43" s="19"/>
      <c r="E43" s="23">
        <v>300</v>
      </c>
      <c r="F43" s="20" t="s">
        <v>232</v>
      </c>
      <c r="G43" s="20">
        <v>1190</v>
      </c>
      <c r="H43" s="20">
        <v>1105</v>
      </c>
      <c r="I43" s="281" t="s">
        <v>545</v>
      </c>
      <c r="J43" s="20" t="s">
        <v>87</v>
      </c>
      <c r="K43" s="20">
        <v>4</v>
      </c>
      <c r="L43" s="20">
        <v>180</v>
      </c>
      <c r="M43" s="8">
        <v>5889.9508999999998</v>
      </c>
      <c r="N43" s="29"/>
      <c r="O43" s="20"/>
      <c r="P43" s="20"/>
      <c r="Q43" s="20"/>
      <c r="R43" s="20"/>
      <c r="S43" s="395">
        <v>44.58916</v>
      </c>
      <c r="T43" s="395">
        <v>15.768219999999999</v>
      </c>
      <c r="U43" s="392">
        <v>211.52019999999999</v>
      </c>
      <c r="V43" s="392">
        <v>71.514799999999994</v>
      </c>
      <c r="W43" s="394">
        <v>3.6474715376</v>
      </c>
      <c r="X43" s="392">
        <v>1.054</v>
      </c>
      <c r="Y43" s="392">
        <v>0.16700000000000001</v>
      </c>
      <c r="Z43" s="392">
        <v>4.16</v>
      </c>
      <c r="AA43" s="392">
        <v>90.763000000000005</v>
      </c>
      <c r="AB43" s="391">
        <v>1837.6579999999999</v>
      </c>
      <c r="AC43" s="392">
        <v>5.2013999999999996</v>
      </c>
      <c r="AD43" s="392">
        <v>1.4580599999999999</v>
      </c>
      <c r="AE43" s="392">
        <v>40.596910000000001</v>
      </c>
      <c r="AF43" s="392">
        <v>1.1575200000000001</v>
      </c>
      <c r="AG43" s="390">
        <v>147577781.59999999</v>
      </c>
      <c r="AH43" s="393">
        <v>0.36977199999999999</v>
      </c>
      <c r="AI43" s="390">
        <v>390024.38903999998</v>
      </c>
      <c r="AJ43" s="393">
        <v>9.9551299999999995E-2</v>
      </c>
      <c r="AK43" s="392">
        <v>144.52959999999999</v>
      </c>
      <c r="AL43" s="390" t="s">
        <v>411</v>
      </c>
      <c r="AM43" s="392">
        <v>35.3825</v>
      </c>
    </row>
    <row r="44" spans="1:39" ht="13" customHeight="1">
      <c r="A44" s="29" t="s">
        <v>643</v>
      </c>
      <c r="B44" s="29" t="s">
        <v>847</v>
      </c>
      <c r="C44" s="19">
        <v>0.23333333333333331</v>
      </c>
      <c r="D44" s="19"/>
      <c r="E44" s="23">
        <v>300</v>
      </c>
      <c r="F44" s="20" t="s">
        <v>232</v>
      </c>
      <c r="G44" s="20">
        <v>1190</v>
      </c>
      <c r="H44" s="20">
        <v>1105</v>
      </c>
      <c r="I44" s="281" t="s">
        <v>812</v>
      </c>
      <c r="J44" s="20" t="s">
        <v>87</v>
      </c>
      <c r="K44" s="20">
        <v>4</v>
      </c>
      <c r="L44" s="20">
        <v>180</v>
      </c>
      <c r="M44" s="8">
        <v>5889.9508999999998</v>
      </c>
      <c r="N44" s="29"/>
      <c r="O44" s="20"/>
      <c r="P44" s="20"/>
      <c r="Q44" s="20"/>
      <c r="R44" s="20"/>
      <c r="S44" s="395">
        <v>44.621369999999999</v>
      </c>
      <c r="T44" s="395">
        <v>15.777520000000001</v>
      </c>
      <c r="U44" s="392">
        <v>215.37010000000001</v>
      </c>
      <c r="V44" s="392">
        <v>70.834400000000002</v>
      </c>
      <c r="W44" s="394">
        <v>3.7477453306999999</v>
      </c>
      <c r="X44" s="392">
        <v>1.0580000000000001</v>
      </c>
      <c r="Y44" s="392">
        <v>0.16700000000000001</v>
      </c>
      <c r="Z44" s="392">
        <v>4.16</v>
      </c>
      <c r="AA44" s="392">
        <v>90.777000000000001</v>
      </c>
      <c r="AB44" s="391">
        <v>1837.481</v>
      </c>
      <c r="AC44" s="392">
        <v>5.1788600000000002</v>
      </c>
      <c r="AD44" s="392">
        <v>1.45878</v>
      </c>
      <c r="AE44" s="392">
        <v>40.546340000000001</v>
      </c>
      <c r="AF44" s="392">
        <v>1.1576299999999999</v>
      </c>
      <c r="AG44" s="390">
        <v>147577914.59999999</v>
      </c>
      <c r="AH44" s="393">
        <v>0.3691797</v>
      </c>
      <c r="AI44" s="390">
        <v>390061.89286000002</v>
      </c>
      <c r="AJ44" s="393">
        <v>0.1087832</v>
      </c>
      <c r="AK44" s="392">
        <v>144.55760000000001</v>
      </c>
      <c r="AL44" s="390" t="s">
        <v>411</v>
      </c>
      <c r="AM44" s="392">
        <v>35.354399999999998</v>
      </c>
    </row>
    <row r="45" spans="1:39" ht="13" customHeight="1">
      <c r="A45" s="29" t="s">
        <v>639</v>
      </c>
      <c r="B45" s="29" t="s">
        <v>848</v>
      </c>
      <c r="C45" s="19">
        <v>0.24166666666666667</v>
      </c>
      <c r="D45" s="19"/>
      <c r="E45" s="23">
        <v>300</v>
      </c>
      <c r="F45" s="20" t="s">
        <v>232</v>
      </c>
      <c r="G45" s="20">
        <v>1190</v>
      </c>
      <c r="H45" s="20">
        <v>1105</v>
      </c>
      <c r="I45" s="281" t="s">
        <v>891</v>
      </c>
      <c r="J45" s="20" t="s">
        <v>87</v>
      </c>
      <c r="K45" s="20">
        <v>4</v>
      </c>
      <c r="L45" s="20">
        <v>180</v>
      </c>
      <c r="M45" s="8">
        <v>5889.9508999999998</v>
      </c>
      <c r="N45" s="29"/>
      <c r="O45" s="20"/>
      <c r="P45" s="20"/>
      <c r="Q45" s="20"/>
      <c r="R45" s="20"/>
      <c r="S45" s="395">
        <v>44.686129999999999</v>
      </c>
      <c r="T45" s="395">
        <v>15.795669999999999</v>
      </c>
      <c r="U45" s="392">
        <v>222.321</v>
      </c>
      <c r="V45" s="392">
        <v>69.281300000000002</v>
      </c>
      <c r="W45" s="394">
        <v>3.9482929170999999</v>
      </c>
      <c r="X45" s="392">
        <v>1.069</v>
      </c>
      <c r="Y45" s="392">
        <v>0.16900000000000001</v>
      </c>
      <c r="Z45" s="392">
        <v>4.16</v>
      </c>
      <c r="AA45" s="392">
        <v>90.805000000000007</v>
      </c>
      <c r="AB45" s="391">
        <v>1837.0809999999999</v>
      </c>
      <c r="AC45" s="392">
        <v>5.1339399999999999</v>
      </c>
      <c r="AD45" s="392">
        <v>1.4607300000000001</v>
      </c>
      <c r="AE45" s="392">
        <v>40.4452</v>
      </c>
      <c r="AF45" s="392">
        <v>1.1578599999999999</v>
      </c>
      <c r="AG45" s="390">
        <v>147578180</v>
      </c>
      <c r="AH45" s="393">
        <v>0.36799409999999999</v>
      </c>
      <c r="AI45" s="390">
        <v>390146.82620000001</v>
      </c>
      <c r="AJ45" s="393">
        <v>0.1270916</v>
      </c>
      <c r="AK45" s="392">
        <v>144.6139</v>
      </c>
      <c r="AL45" s="390" t="s">
        <v>411</v>
      </c>
      <c r="AM45" s="392">
        <v>35.298200000000001</v>
      </c>
    </row>
    <row r="46" spans="1:39" ht="13" customHeight="1">
      <c r="A46" s="29" t="s">
        <v>639</v>
      </c>
      <c r="B46" s="29" t="s">
        <v>868</v>
      </c>
      <c r="C46" s="19">
        <v>0.24652777777777779</v>
      </c>
      <c r="D46" s="19"/>
      <c r="E46" s="23">
        <v>300</v>
      </c>
      <c r="F46" s="20" t="s">
        <v>232</v>
      </c>
      <c r="G46" s="20">
        <v>1190</v>
      </c>
      <c r="H46" s="20">
        <v>1105</v>
      </c>
      <c r="I46" s="281" t="s">
        <v>897</v>
      </c>
      <c r="J46" s="20" t="s">
        <v>87</v>
      </c>
      <c r="K46" s="20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  <c r="S46" s="395">
        <v>44.724150000000002</v>
      </c>
      <c r="T46" s="395">
        <v>15.80597</v>
      </c>
      <c r="U46" s="392">
        <v>225.93969999999999</v>
      </c>
      <c r="V46" s="392">
        <v>68.274900000000002</v>
      </c>
      <c r="W46" s="394">
        <v>4.0652790091000002</v>
      </c>
      <c r="X46" s="392">
        <v>1.0760000000000001</v>
      </c>
      <c r="Y46" s="392">
        <v>0.17</v>
      </c>
      <c r="Z46" s="392">
        <v>4.16</v>
      </c>
      <c r="AA46" s="392">
        <v>90.822000000000003</v>
      </c>
      <c r="AB46" s="391">
        <v>1836.819</v>
      </c>
      <c r="AC46" s="392">
        <v>5.1078799999999998</v>
      </c>
      <c r="AD46" s="392">
        <v>1.46221</v>
      </c>
      <c r="AE46" s="392">
        <v>40.386209999999998</v>
      </c>
      <c r="AF46" s="392">
        <v>1.1579999999999999</v>
      </c>
      <c r="AG46" s="390">
        <v>147578334.40000001</v>
      </c>
      <c r="AH46" s="393">
        <v>0.36730200000000002</v>
      </c>
      <c r="AI46" s="390">
        <v>390202.43044000003</v>
      </c>
      <c r="AJ46" s="393">
        <v>0.13766010000000001</v>
      </c>
      <c r="AK46" s="392">
        <v>144.64689999999999</v>
      </c>
      <c r="AL46" s="390" t="s">
        <v>411</v>
      </c>
      <c r="AM46" s="392">
        <v>35.265300000000003</v>
      </c>
    </row>
    <row r="47" spans="1:39" ht="13" customHeight="1">
      <c r="A47" s="29" t="s">
        <v>639</v>
      </c>
      <c r="B47" s="29" t="s">
        <v>869</v>
      </c>
      <c r="C47" s="19">
        <v>0.25347222222222221</v>
      </c>
      <c r="D47" s="19"/>
      <c r="E47" s="23">
        <v>300</v>
      </c>
      <c r="F47" s="20" t="s">
        <v>232</v>
      </c>
      <c r="G47" s="20">
        <v>1190</v>
      </c>
      <c r="H47" s="20">
        <v>1105</v>
      </c>
      <c r="I47" s="281" t="s">
        <v>892</v>
      </c>
      <c r="J47" s="20" t="s">
        <v>87</v>
      </c>
      <c r="K47" s="20">
        <v>4</v>
      </c>
      <c r="L47" s="20">
        <v>180</v>
      </c>
      <c r="M47" s="8">
        <v>5889.9508999999998</v>
      </c>
      <c r="N47" s="29"/>
      <c r="O47" s="20"/>
      <c r="P47" s="20"/>
      <c r="Q47" s="20"/>
      <c r="R47" s="20"/>
      <c r="S47" s="395">
        <v>44.778829999999999</v>
      </c>
      <c r="T47" s="395">
        <v>15.82033</v>
      </c>
      <c r="U47" s="392">
        <v>230.60679999999999</v>
      </c>
      <c r="V47" s="392">
        <v>66.732200000000006</v>
      </c>
      <c r="W47" s="394">
        <v>4.2324019978000003</v>
      </c>
      <c r="X47" s="392">
        <v>1.0880000000000001</v>
      </c>
      <c r="Y47" s="392">
        <v>0.17199999999999999</v>
      </c>
      <c r="Z47" s="392">
        <v>4.16</v>
      </c>
      <c r="AA47" s="392">
        <v>90.846000000000004</v>
      </c>
      <c r="AB47" s="391">
        <v>1836.4090000000001</v>
      </c>
      <c r="AC47" s="392">
        <v>5.0708599999999997</v>
      </c>
      <c r="AD47" s="392">
        <v>1.4647399999999999</v>
      </c>
      <c r="AE47" s="392">
        <v>40.301929999999999</v>
      </c>
      <c r="AF47" s="392">
        <v>1.1581900000000001</v>
      </c>
      <c r="AG47" s="390">
        <v>147578554.5</v>
      </c>
      <c r="AH47" s="393">
        <v>0.36631249999999999</v>
      </c>
      <c r="AI47" s="390">
        <v>390289.52162999997</v>
      </c>
      <c r="AJ47" s="393">
        <v>0.15259259999999999</v>
      </c>
      <c r="AK47" s="392">
        <v>144.6943</v>
      </c>
      <c r="AL47" s="390" t="s">
        <v>411</v>
      </c>
      <c r="AM47" s="392">
        <v>35.2181</v>
      </c>
    </row>
    <row r="48" spans="1:39" ht="13" customHeight="1">
      <c r="A48" s="29" t="s">
        <v>639</v>
      </c>
      <c r="B48" s="29" t="s">
        <v>850</v>
      </c>
      <c r="C48" s="19">
        <v>0.26250000000000001</v>
      </c>
      <c r="D48" s="19"/>
      <c r="E48" s="23">
        <v>300</v>
      </c>
      <c r="F48" s="20" t="s">
        <v>232</v>
      </c>
      <c r="G48" s="20">
        <v>1190</v>
      </c>
      <c r="H48" s="20">
        <v>1105</v>
      </c>
      <c r="I48" s="281" t="s">
        <v>893</v>
      </c>
      <c r="J48" s="20" t="s">
        <v>87</v>
      </c>
      <c r="K48" s="20">
        <v>4</v>
      </c>
      <c r="L48" s="20">
        <v>180</v>
      </c>
      <c r="M48" s="8">
        <v>5889.9508999999998</v>
      </c>
      <c r="N48" s="29"/>
      <c r="O48" s="20"/>
      <c r="P48" s="20"/>
      <c r="Q48" s="20"/>
      <c r="R48" s="20"/>
      <c r="S48" s="395">
        <v>44.850650000000002</v>
      </c>
      <c r="T48" s="395">
        <v>15.838380000000001</v>
      </c>
      <c r="U48" s="392">
        <v>235.90119999999999</v>
      </c>
      <c r="V48" s="392">
        <v>64.577100000000002</v>
      </c>
      <c r="W48" s="394">
        <v>4.4496618831000001</v>
      </c>
      <c r="X48" s="392">
        <v>1.107</v>
      </c>
      <c r="Y48" s="392">
        <v>0.17499999999999999</v>
      </c>
      <c r="Z48" s="392">
        <v>4.16</v>
      </c>
      <c r="AA48" s="392">
        <v>90.876999999999995</v>
      </c>
      <c r="AB48" s="391">
        <v>1835.8140000000001</v>
      </c>
      <c r="AC48" s="392">
        <v>5.0232299999999999</v>
      </c>
      <c r="AD48" s="392">
        <v>1.46882</v>
      </c>
      <c r="AE48" s="392">
        <v>40.192360000000001</v>
      </c>
      <c r="AF48" s="392">
        <v>1.1584399999999999</v>
      </c>
      <c r="AG48" s="390">
        <v>147578839.69999999</v>
      </c>
      <c r="AH48" s="393">
        <v>0.36502489999999999</v>
      </c>
      <c r="AI48" s="390">
        <v>390416.01869</v>
      </c>
      <c r="AJ48" s="393">
        <v>0.1716731</v>
      </c>
      <c r="AK48" s="392">
        <v>144.75630000000001</v>
      </c>
      <c r="AL48" s="390" t="s">
        <v>411</v>
      </c>
      <c r="AM48" s="392">
        <v>35.156199999999998</v>
      </c>
    </row>
    <row r="49" spans="1:39" ht="13" customHeight="1">
      <c r="A49" s="29" t="s">
        <v>639</v>
      </c>
      <c r="B49" s="29" t="s">
        <v>851</v>
      </c>
      <c r="C49" s="19">
        <v>0.26805555555555555</v>
      </c>
      <c r="D49" s="19"/>
      <c r="E49" s="23">
        <v>300</v>
      </c>
      <c r="F49" s="20" t="s">
        <v>232</v>
      </c>
      <c r="G49" s="20">
        <v>1190</v>
      </c>
      <c r="H49" s="20">
        <v>1105</v>
      </c>
      <c r="I49" s="281" t="s">
        <v>894</v>
      </c>
      <c r="J49" s="20" t="s">
        <v>87</v>
      </c>
      <c r="K49" s="20">
        <v>4</v>
      </c>
      <c r="L49" s="20">
        <v>180</v>
      </c>
      <c r="M49" s="8">
        <v>5889.9508999999998</v>
      </c>
      <c r="N49" s="29"/>
      <c r="O49" s="20"/>
      <c r="P49" s="20"/>
      <c r="Q49" s="20"/>
      <c r="R49" s="20"/>
      <c r="S49" s="395">
        <v>44.895319999999998</v>
      </c>
      <c r="T49" s="395">
        <v>15.84915</v>
      </c>
      <c r="U49" s="392">
        <v>238.78819999999999</v>
      </c>
      <c r="V49" s="392">
        <v>63.183500000000002</v>
      </c>
      <c r="W49" s="394">
        <v>4.5833602741000004</v>
      </c>
      <c r="X49" s="392">
        <v>1.1200000000000001</v>
      </c>
      <c r="Y49" s="392">
        <v>0.17699999999999999</v>
      </c>
      <c r="Z49" s="392">
        <v>4.16</v>
      </c>
      <c r="AA49" s="392">
        <v>90.896000000000001</v>
      </c>
      <c r="AB49" s="391">
        <v>1835.414</v>
      </c>
      <c r="AC49" s="392">
        <v>4.9942299999999999</v>
      </c>
      <c r="AD49" s="392">
        <v>1.4717800000000001</v>
      </c>
      <c r="AE49" s="392">
        <v>40.124940000000002</v>
      </c>
      <c r="AF49" s="392">
        <v>1.1586000000000001</v>
      </c>
      <c r="AG49" s="390">
        <v>147579014.69999999</v>
      </c>
      <c r="AH49" s="393">
        <v>0.36423179999999999</v>
      </c>
      <c r="AI49" s="390">
        <v>390501.20120000001</v>
      </c>
      <c r="AJ49" s="393">
        <v>0.18320500000000001</v>
      </c>
      <c r="AK49" s="392">
        <v>144.79480000000001</v>
      </c>
      <c r="AL49" s="390" t="s">
        <v>411</v>
      </c>
      <c r="AM49" s="392">
        <v>35.117699999999999</v>
      </c>
    </row>
    <row r="50" spans="1:39" ht="13" customHeight="1">
      <c r="A50" s="29" t="s">
        <v>639</v>
      </c>
      <c r="B50" s="29" t="s">
        <v>657</v>
      </c>
      <c r="C50" s="19">
        <v>0.27361111111111108</v>
      </c>
      <c r="D50" s="19"/>
      <c r="E50" s="23">
        <v>300</v>
      </c>
      <c r="F50" s="20" t="s">
        <v>232</v>
      </c>
      <c r="G50" s="20">
        <v>1190</v>
      </c>
      <c r="H50" s="20">
        <v>1105</v>
      </c>
      <c r="I50" s="281" t="s">
        <v>895</v>
      </c>
      <c r="J50" s="20" t="s">
        <v>87</v>
      </c>
      <c r="K50" s="20">
        <v>4</v>
      </c>
      <c r="L50" s="20">
        <v>180</v>
      </c>
      <c r="M50" s="8">
        <v>5889.9508999999998</v>
      </c>
      <c r="N50" s="29"/>
      <c r="O50" s="20"/>
      <c r="P50" s="20"/>
      <c r="Q50" s="20"/>
      <c r="R50" s="20"/>
      <c r="S50" s="395">
        <v>44.940370000000001</v>
      </c>
      <c r="T50" s="395">
        <v>15.85965</v>
      </c>
      <c r="U50" s="392">
        <v>241.4332</v>
      </c>
      <c r="V50" s="392">
        <v>61.748100000000001</v>
      </c>
      <c r="W50" s="394">
        <v>4.7170586650999997</v>
      </c>
      <c r="X50" s="392">
        <v>1.1339999999999999</v>
      </c>
      <c r="Y50" s="392">
        <v>0.17899999999999999</v>
      </c>
      <c r="Z50" s="392">
        <v>4.16</v>
      </c>
      <c r="AA50" s="392">
        <v>90.915999999999997</v>
      </c>
      <c r="AB50" s="391">
        <v>1834.9880000000001</v>
      </c>
      <c r="AC50" s="392">
        <v>4.9655100000000001</v>
      </c>
      <c r="AD50" s="392">
        <v>1.47509</v>
      </c>
      <c r="AE50" s="392">
        <v>40.057519999999997</v>
      </c>
      <c r="AF50" s="392">
        <v>1.1587499999999999</v>
      </c>
      <c r="AG50" s="390">
        <v>147579189.40000001</v>
      </c>
      <c r="AH50" s="393">
        <v>0.36343819999999999</v>
      </c>
      <c r="AI50" s="390">
        <v>390591.87754999998</v>
      </c>
      <c r="AJ50" s="393">
        <v>0.1945605</v>
      </c>
      <c r="AK50" s="392">
        <v>144.83349999999999</v>
      </c>
      <c r="AL50" s="390" t="s">
        <v>411</v>
      </c>
      <c r="AM50" s="392">
        <v>35.079000000000001</v>
      </c>
    </row>
    <row r="51" spans="1:39" ht="13" customHeight="1">
      <c r="A51" s="2" t="s">
        <v>721</v>
      </c>
      <c r="B51" s="2" t="s">
        <v>658</v>
      </c>
      <c r="C51" s="19">
        <v>0.27916666666666667</v>
      </c>
      <c r="D51" s="44"/>
      <c r="E51" s="8">
        <v>30</v>
      </c>
      <c r="F51" s="20" t="s">
        <v>232</v>
      </c>
      <c r="G51" s="20">
        <v>1190</v>
      </c>
      <c r="H51" s="20">
        <v>1105</v>
      </c>
      <c r="I51" s="59" t="s">
        <v>870</v>
      </c>
      <c r="J51" s="20" t="s">
        <v>87</v>
      </c>
      <c r="K51" s="20">
        <v>4</v>
      </c>
      <c r="L51" s="20">
        <v>180</v>
      </c>
      <c r="M51" s="8">
        <v>5889.9508999999998</v>
      </c>
      <c r="N51" s="29"/>
      <c r="O51" s="20"/>
      <c r="P51" s="20"/>
      <c r="Q51" s="20"/>
      <c r="R51" s="20"/>
      <c r="S51" s="395">
        <v>44.968739999999997</v>
      </c>
      <c r="T51" s="395">
        <v>15.86609</v>
      </c>
      <c r="U51" s="392">
        <v>242.977</v>
      </c>
      <c r="V51" s="392">
        <v>60.832599999999999</v>
      </c>
      <c r="W51" s="394">
        <v>4.8006201595000002</v>
      </c>
      <c r="X51" s="392">
        <v>1.1439999999999999</v>
      </c>
      <c r="Y51" s="392">
        <v>0.18099999999999999</v>
      </c>
      <c r="Z51" s="392">
        <v>4.1500000000000004</v>
      </c>
      <c r="AA51" s="392">
        <v>90.927999999999997</v>
      </c>
      <c r="AB51" s="391">
        <v>1834.7090000000001</v>
      </c>
      <c r="AC51" s="392">
        <v>4.9477099999999998</v>
      </c>
      <c r="AD51" s="392">
        <v>1.4773400000000001</v>
      </c>
      <c r="AE51" s="392">
        <v>40.01538</v>
      </c>
      <c r="AF51" s="392">
        <v>1.1588499999999999</v>
      </c>
      <c r="AG51" s="390">
        <v>147579298.30000001</v>
      </c>
      <c r="AH51" s="393">
        <v>0.36294189999999998</v>
      </c>
      <c r="AI51" s="390">
        <v>390651.30134000001</v>
      </c>
      <c r="AJ51" s="393">
        <v>0.2015623</v>
      </c>
      <c r="AK51" s="392">
        <v>144.8579</v>
      </c>
      <c r="AL51" s="390" t="s">
        <v>411</v>
      </c>
      <c r="AM51" s="392">
        <v>35.054699999999997</v>
      </c>
    </row>
    <row r="52" spans="1:39" ht="13" customHeight="1">
      <c r="A52" s="2" t="s">
        <v>546</v>
      </c>
      <c r="B52" s="198" t="s">
        <v>270</v>
      </c>
      <c r="C52" s="85">
        <v>0.28055555555555556</v>
      </c>
      <c r="D52" s="58"/>
      <c r="E52" s="8">
        <v>300</v>
      </c>
      <c r="F52" s="20" t="s">
        <v>232</v>
      </c>
      <c r="G52" s="20">
        <v>1190</v>
      </c>
      <c r="H52" s="20">
        <v>1105</v>
      </c>
      <c r="I52" s="198" t="s">
        <v>297</v>
      </c>
      <c r="J52" s="20" t="s">
        <v>87</v>
      </c>
      <c r="K52" s="20">
        <v>4</v>
      </c>
      <c r="L52" s="20">
        <v>180</v>
      </c>
      <c r="M52" s="8">
        <v>5889.9508999999998</v>
      </c>
      <c r="N52" s="29"/>
    </row>
    <row r="53" spans="1:39" ht="13" customHeight="1">
      <c r="A53" s="2" t="s">
        <v>475</v>
      </c>
      <c r="B53" s="198" t="s">
        <v>618</v>
      </c>
      <c r="C53" s="242">
        <v>0.28819444444444448</v>
      </c>
      <c r="D53" s="19">
        <v>0</v>
      </c>
      <c r="E53" s="8">
        <v>30</v>
      </c>
      <c r="F53" s="20" t="s">
        <v>232</v>
      </c>
      <c r="G53" s="8">
        <v>1190</v>
      </c>
      <c r="H53" s="8">
        <v>998</v>
      </c>
      <c r="I53" s="41" t="s">
        <v>231</v>
      </c>
      <c r="J53" s="20" t="s">
        <v>230</v>
      </c>
      <c r="K53" s="20">
        <v>4</v>
      </c>
      <c r="L53" s="20">
        <v>180</v>
      </c>
      <c r="M53" s="8">
        <v>5891.451</v>
      </c>
      <c r="N53" s="29"/>
    </row>
    <row r="54" spans="1:39" ht="13" customHeight="1">
      <c r="A54" s="2" t="s">
        <v>721</v>
      </c>
      <c r="B54" s="238" t="s">
        <v>854</v>
      </c>
      <c r="C54" s="85">
        <v>0.29236111111111113</v>
      </c>
      <c r="D54" s="241"/>
      <c r="E54" s="8">
        <v>60</v>
      </c>
      <c r="F54" s="20" t="s">
        <v>541</v>
      </c>
      <c r="G54" s="8">
        <v>870</v>
      </c>
      <c r="H54" s="8">
        <v>781</v>
      </c>
      <c r="I54" s="240" t="s">
        <v>870</v>
      </c>
      <c r="J54" s="20" t="s">
        <v>87</v>
      </c>
      <c r="K54" s="20">
        <v>4</v>
      </c>
      <c r="L54" s="20">
        <v>180</v>
      </c>
      <c r="M54" s="115">
        <v>7698.9647000000004</v>
      </c>
      <c r="N54" s="29"/>
      <c r="S54" s="395">
        <v>45.084009999999999</v>
      </c>
      <c r="T54" s="395">
        <v>15.89086</v>
      </c>
      <c r="U54" s="392">
        <v>248.44929999999999</v>
      </c>
      <c r="V54" s="392">
        <v>57.058</v>
      </c>
      <c r="W54" s="394">
        <v>5.1348661372000004</v>
      </c>
      <c r="X54" s="392">
        <v>1.1910000000000001</v>
      </c>
      <c r="Y54" s="392">
        <v>0.188</v>
      </c>
      <c r="Z54" s="392">
        <v>4.1500000000000004</v>
      </c>
      <c r="AA54" s="392">
        <v>90.977000000000004</v>
      </c>
      <c r="AB54" s="391">
        <v>1833.4960000000001</v>
      </c>
      <c r="AC54" s="392">
        <v>4.8778600000000001</v>
      </c>
      <c r="AD54" s="392">
        <v>1.4877499999999999</v>
      </c>
      <c r="AE54" s="392">
        <v>39.846820000000001</v>
      </c>
      <c r="AF54" s="392">
        <v>1.15923</v>
      </c>
      <c r="AG54" s="390">
        <v>147579732.69999999</v>
      </c>
      <c r="AH54" s="393">
        <v>0.36095470000000002</v>
      </c>
      <c r="AI54" s="390">
        <v>390909.64629</v>
      </c>
      <c r="AJ54" s="393">
        <v>0.22876469999999999</v>
      </c>
      <c r="AK54" s="392">
        <v>144.95670000000001</v>
      </c>
      <c r="AL54" s="390" t="s">
        <v>411</v>
      </c>
      <c r="AM54" s="392">
        <v>34.956000000000003</v>
      </c>
    </row>
    <row r="55" spans="1:39" ht="13" customHeight="1">
      <c r="A55" s="2" t="s">
        <v>475</v>
      </c>
      <c r="B55" s="237" t="s">
        <v>296</v>
      </c>
      <c r="C55" s="85">
        <v>0.30624999999999997</v>
      </c>
      <c r="D55" s="19">
        <v>0</v>
      </c>
      <c r="E55" s="8">
        <v>30</v>
      </c>
      <c r="F55" s="20" t="s">
        <v>540</v>
      </c>
      <c r="G55" s="8">
        <v>880</v>
      </c>
      <c r="H55" s="8">
        <v>867</v>
      </c>
      <c r="I55" s="41" t="s">
        <v>231</v>
      </c>
      <c r="J55" s="20" t="s">
        <v>230</v>
      </c>
      <c r="K55" s="20">
        <v>4</v>
      </c>
      <c r="L55" s="20">
        <v>180</v>
      </c>
      <c r="M55" s="215">
        <v>7647.38</v>
      </c>
      <c r="N55" s="29" t="s">
        <v>269</v>
      </c>
      <c r="O55">
        <v>262.2</v>
      </c>
      <c r="P55">
        <v>259.7</v>
      </c>
    </row>
    <row r="56" spans="1:39" ht="13" customHeight="1">
      <c r="A56" s="2" t="s">
        <v>284</v>
      </c>
      <c r="B56" s="239" t="s">
        <v>855</v>
      </c>
      <c r="C56" s="54">
        <v>0.33888888888888885</v>
      </c>
      <c r="D56" s="171"/>
      <c r="E56" s="8">
        <v>300</v>
      </c>
      <c r="F56" s="20" t="s">
        <v>232</v>
      </c>
      <c r="G56" s="164">
        <v>1190</v>
      </c>
      <c r="H56" s="164">
        <v>1105</v>
      </c>
      <c r="I56" s="281" t="s">
        <v>808</v>
      </c>
      <c r="J56" s="20" t="s">
        <v>87</v>
      </c>
      <c r="K56" s="20">
        <v>4</v>
      </c>
      <c r="L56" s="20">
        <v>180</v>
      </c>
      <c r="M56" s="8">
        <v>5889.9508999999998</v>
      </c>
      <c r="N56" s="29"/>
      <c r="S56" s="395">
        <v>45.508740000000003</v>
      </c>
      <c r="T56" s="395">
        <v>15.96519</v>
      </c>
      <c r="U56" s="392">
        <v>261.93</v>
      </c>
      <c r="V56" s="392">
        <v>43.256599999999999</v>
      </c>
      <c r="W56" s="394">
        <v>6.2880147610000003</v>
      </c>
      <c r="X56" s="392">
        <v>1.4570000000000001</v>
      </c>
      <c r="Y56" s="392">
        <v>0.23</v>
      </c>
      <c r="Z56" s="392">
        <v>4.1500000000000004</v>
      </c>
      <c r="AA56" s="392">
        <v>91.156999999999996</v>
      </c>
      <c r="AB56" s="391">
        <v>1828.242</v>
      </c>
      <c r="AC56" s="392">
        <v>4.65822</v>
      </c>
      <c r="AD56" s="392">
        <v>1.5416099999999999</v>
      </c>
      <c r="AE56" s="392">
        <v>39.265300000000003</v>
      </c>
      <c r="AF56" s="392">
        <v>1.16056</v>
      </c>
      <c r="AG56" s="390">
        <v>147581212.80000001</v>
      </c>
      <c r="AH56" s="393">
        <v>0.35407349999999999</v>
      </c>
      <c r="AI56" s="390">
        <v>392033.07733</v>
      </c>
      <c r="AJ56" s="393">
        <v>0.31046200000000002</v>
      </c>
      <c r="AK56" s="392">
        <v>145.31890000000001</v>
      </c>
      <c r="AL56" s="390" t="s">
        <v>411</v>
      </c>
      <c r="AM56" s="392">
        <v>34.5944</v>
      </c>
    </row>
    <row r="57" spans="1:39" ht="13" customHeight="1">
      <c r="A57" s="2" t="s">
        <v>284</v>
      </c>
      <c r="B57" s="238" t="s">
        <v>295</v>
      </c>
      <c r="C57" s="54">
        <v>0.34375</v>
      </c>
      <c r="D57" s="171"/>
      <c r="E57" s="8">
        <v>300</v>
      </c>
      <c r="F57" s="20" t="s">
        <v>232</v>
      </c>
      <c r="G57" s="164">
        <v>1190</v>
      </c>
      <c r="H57" s="164">
        <v>1105</v>
      </c>
      <c r="I57" s="281" t="s">
        <v>896</v>
      </c>
      <c r="J57" s="20" t="s">
        <v>87</v>
      </c>
      <c r="K57" s="20">
        <v>4</v>
      </c>
      <c r="L57" s="20">
        <v>180</v>
      </c>
      <c r="M57" s="8">
        <v>5889.9508999999998</v>
      </c>
      <c r="N57" s="29"/>
      <c r="S57" s="395">
        <v>45.554589999999997</v>
      </c>
      <c r="T57" s="395">
        <v>15.97185</v>
      </c>
      <c r="U57" s="392">
        <v>263.01670000000001</v>
      </c>
      <c r="V57" s="392">
        <v>41.822400000000002</v>
      </c>
      <c r="W57" s="394">
        <v>6.4050008532999998</v>
      </c>
      <c r="X57" s="392">
        <v>1.4970000000000001</v>
      </c>
      <c r="Y57" s="392">
        <v>0.23699999999999999</v>
      </c>
      <c r="Z57" s="392">
        <v>4.1399999999999997</v>
      </c>
      <c r="AA57" s="392">
        <v>91.177000000000007</v>
      </c>
      <c r="AB57" s="391">
        <v>1827.627</v>
      </c>
      <c r="AC57" s="392">
        <v>4.6382000000000003</v>
      </c>
      <c r="AD57" s="392">
        <v>1.5486599999999999</v>
      </c>
      <c r="AE57" s="392">
        <v>39.206299999999999</v>
      </c>
      <c r="AF57" s="392">
        <v>1.16069</v>
      </c>
      <c r="AG57" s="390">
        <v>147581361.40000001</v>
      </c>
      <c r="AH57" s="393">
        <v>0.3533733</v>
      </c>
      <c r="AI57" s="390">
        <v>392164.96872</v>
      </c>
      <c r="AJ57" s="393">
        <v>0.31751420000000002</v>
      </c>
      <c r="AK57" s="392">
        <v>145.3579</v>
      </c>
      <c r="AL57" s="390" t="s">
        <v>411</v>
      </c>
      <c r="AM57" s="392">
        <v>34.555500000000002</v>
      </c>
    </row>
    <row r="58" spans="1:39" ht="13" customHeight="1">
      <c r="A58" s="2" t="s">
        <v>284</v>
      </c>
      <c r="B58" s="238" t="s">
        <v>294</v>
      </c>
      <c r="C58" s="54">
        <v>0.35069444444444442</v>
      </c>
      <c r="D58" s="171"/>
      <c r="E58" s="8">
        <v>300</v>
      </c>
      <c r="F58" s="20" t="s">
        <v>232</v>
      </c>
      <c r="G58" s="164">
        <v>1190</v>
      </c>
      <c r="H58" s="164">
        <v>1105</v>
      </c>
      <c r="I58" s="281" t="s">
        <v>892</v>
      </c>
      <c r="J58" s="20" t="s">
        <v>87</v>
      </c>
      <c r="K58" s="20">
        <v>4</v>
      </c>
      <c r="L58" s="20">
        <v>180</v>
      </c>
      <c r="M58" s="8">
        <v>5889.9508999999998</v>
      </c>
      <c r="N58" s="29"/>
      <c r="S58" s="395">
        <v>45.62106</v>
      </c>
      <c r="T58" s="395">
        <v>15.981120000000001</v>
      </c>
      <c r="U58" s="392">
        <v>264.51330000000002</v>
      </c>
      <c r="V58" s="392">
        <v>39.768599999999999</v>
      </c>
      <c r="W58" s="394">
        <v>6.5721238423999999</v>
      </c>
      <c r="X58" s="392">
        <v>1.56</v>
      </c>
      <c r="Y58" s="392">
        <v>0.247</v>
      </c>
      <c r="Z58" s="392">
        <v>4.1399999999999997</v>
      </c>
      <c r="AA58" s="392">
        <v>91.203999999999994</v>
      </c>
      <c r="AB58" s="391">
        <v>1826.7260000000001</v>
      </c>
      <c r="AC58" s="392">
        <v>4.6104200000000004</v>
      </c>
      <c r="AD58" s="392">
        <v>1.5592299999999999</v>
      </c>
      <c r="AE58" s="392">
        <v>39.122030000000002</v>
      </c>
      <c r="AF58" s="392">
        <v>1.1608799999999999</v>
      </c>
      <c r="AG58" s="390">
        <v>147581573.09999999</v>
      </c>
      <c r="AH58" s="393">
        <v>0.35237220000000002</v>
      </c>
      <c r="AI58" s="390">
        <v>392358.40457999997</v>
      </c>
      <c r="AJ58" s="393">
        <v>0.32714710000000002</v>
      </c>
      <c r="AK58" s="392">
        <v>145.4144</v>
      </c>
      <c r="AL58" s="390" t="s">
        <v>411</v>
      </c>
      <c r="AM58" s="392">
        <v>34.499000000000002</v>
      </c>
    </row>
    <row r="59" spans="1:39" ht="13" customHeight="1">
      <c r="A59" s="2" t="s">
        <v>284</v>
      </c>
      <c r="B59" s="238" t="s">
        <v>293</v>
      </c>
      <c r="C59" s="54">
        <v>0.35555555555555557</v>
      </c>
      <c r="D59" s="171"/>
      <c r="E59" s="8">
        <v>300</v>
      </c>
      <c r="F59" s="20" t="s">
        <v>232</v>
      </c>
      <c r="G59" s="164">
        <v>1190</v>
      </c>
      <c r="H59" s="164">
        <v>1105</v>
      </c>
      <c r="I59" s="281" t="s">
        <v>893</v>
      </c>
      <c r="J59" s="20" t="s">
        <v>87</v>
      </c>
      <c r="K59" s="20">
        <v>4</v>
      </c>
      <c r="L59" s="20">
        <v>180</v>
      </c>
      <c r="M59" s="8">
        <v>5889.9508999999998</v>
      </c>
      <c r="N59" s="29" t="s">
        <v>268</v>
      </c>
      <c r="S59" s="395">
        <v>45.668300000000002</v>
      </c>
      <c r="T59" s="395">
        <v>15.987450000000001</v>
      </c>
      <c r="U59" s="392">
        <v>265.52629999999999</v>
      </c>
      <c r="V59" s="392">
        <v>38.328400000000002</v>
      </c>
      <c r="W59" s="394">
        <v>6.6891099348000003</v>
      </c>
      <c r="X59" s="392">
        <v>1.609</v>
      </c>
      <c r="Y59" s="392">
        <v>0.254</v>
      </c>
      <c r="Z59" s="392">
        <v>4.1399999999999997</v>
      </c>
      <c r="AA59" s="392">
        <v>91.224000000000004</v>
      </c>
      <c r="AB59" s="391">
        <v>1826.08</v>
      </c>
      <c r="AC59" s="392">
        <v>4.5915699999999999</v>
      </c>
      <c r="AD59" s="392">
        <v>1.5669900000000001</v>
      </c>
      <c r="AE59" s="392">
        <v>39.063029999999998</v>
      </c>
      <c r="AF59" s="392">
        <v>1.1610199999999999</v>
      </c>
      <c r="AG59" s="390">
        <v>147581720.90000001</v>
      </c>
      <c r="AH59" s="393">
        <v>0.35167100000000001</v>
      </c>
      <c r="AI59" s="390">
        <v>392497.17307000002</v>
      </c>
      <c r="AJ59" s="393">
        <v>0.33357300000000001</v>
      </c>
      <c r="AK59" s="392">
        <v>145.4546</v>
      </c>
      <c r="AL59" s="390" t="s">
        <v>411</v>
      </c>
      <c r="AM59" s="392">
        <v>34.4589</v>
      </c>
    </row>
    <row r="60" spans="1:39" ht="13" customHeight="1">
      <c r="A60" s="2" t="s">
        <v>284</v>
      </c>
      <c r="B60" s="2" t="s">
        <v>292</v>
      </c>
      <c r="C60" s="19">
        <v>0.36041666666666666</v>
      </c>
      <c r="D60" s="44"/>
      <c r="E60" s="8">
        <v>300</v>
      </c>
      <c r="F60" s="20" t="s">
        <v>232</v>
      </c>
      <c r="G60" s="164">
        <v>1190</v>
      </c>
      <c r="H60" s="164">
        <v>1105</v>
      </c>
      <c r="I60" s="281" t="s">
        <v>894</v>
      </c>
      <c r="J60" s="20" t="s">
        <v>87</v>
      </c>
      <c r="K60" s="20">
        <v>4</v>
      </c>
      <c r="L60" s="20">
        <v>180</v>
      </c>
      <c r="M60" s="8">
        <v>5889.9508999999998</v>
      </c>
      <c r="N60" s="29"/>
      <c r="S60" s="395">
        <v>45.716140000000003</v>
      </c>
      <c r="T60" s="395">
        <v>15.99363</v>
      </c>
      <c r="U60" s="392">
        <v>266.51409999999998</v>
      </c>
      <c r="V60" s="392">
        <v>36.886600000000001</v>
      </c>
      <c r="W60" s="394">
        <v>6.8060960271999997</v>
      </c>
      <c r="X60" s="392">
        <v>1.6619999999999999</v>
      </c>
      <c r="Y60" s="392">
        <v>0.26300000000000001</v>
      </c>
      <c r="Z60" s="392">
        <v>4.1399999999999997</v>
      </c>
      <c r="AA60" s="392">
        <v>91.244</v>
      </c>
      <c r="AB60" s="391">
        <v>1825.422</v>
      </c>
      <c r="AC60" s="392">
        <v>4.5732299999999997</v>
      </c>
      <c r="AD60" s="392">
        <v>1.5750299999999999</v>
      </c>
      <c r="AE60" s="392">
        <v>39.004040000000003</v>
      </c>
      <c r="AF60" s="392">
        <v>1.1611499999999999</v>
      </c>
      <c r="AG60" s="390">
        <v>147581868.5</v>
      </c>
      <c r="AH60" s="393">
        <v>0.35096939999999999</v>
      </c>
      <c r="AI60" s="390">
        <v>392638.58461999998</v>
      </c>
      <c r="AJ60" s="393">
        <v>0.33973150000000002</v>
      </c>
      <c r="AK60" s="392">
        <v>145.49520000000001</v>
      </c>
      <c r="AL60" s="390" t="s">
        <v>411</v>
      </c>
      <c r="AM60" s="392">
        <v>34.418300000000002</v>
      </c>
    </row>
    <row r="61" spans="1:39" ht="13" customHeight="1">
      <c r="A61" s="2" t="s">
        <v>284</v>
      </c>
      <c r="B61" s="237" t="s">
        <v>291</v>
      </c>
      <c r="C61" s="85">
        <v>0.3666666666666667</v>
      </c>
      <c r="D61" s="49"/>
      <c r="E61" s="8">
        <v>300</v>
      </c>
      <c r="F61" s="20" t="s">
        <v>232</v>
      </c>
      <c r="G61" s="164">
        <v>1190</v>
      </c>
      <c r="H61" s="164">
        <v>1105</v>
      </c>
      <c r="I61" s="281" t="s">
        <v>895</v>
      </c>
      <c r="J61" s="20" t="s">
        <v>87</v>
      </c>
      <c r="K61" s="20">
        <v>4</v>
      </c>
      <c r="L61" s="20">
        <v>180</v>
      </c>
      <c r="M61" s="8">
        <v>5889.9508999999998</v>
      </c>
      <c r="N61" s="29"/>
      <c r="S61" s="395">
        <v>45.77854</v>
      </c>
      <c r="T61" s="395">
        <v>16.0014</v>
      </c>
      <c r="U61" s="392">
        <v>267.75130000000001</v>
      </c>
      <c r="V61" s="392">
        <v>35.031300000000002</v>
      </c>
      <c r="W61" s="394">
        <v>6.9565067174999999</v>
      </c>
      <c r="X61" s="392">
        <v>1.738</v>
      </c>
      <c r="Y61" s="392">
        <v>0.27500000000000002</v>
      </c>
      <c r="Z61" s="392">
        <v>4.1399999999999997</v>
      </c>
      <c r="AA61" s="392">
        <v>91.27</v>
      </c>
      <c r="AB61" s="391">
        <v>1824.56</v>
      </c>
      <c r="AC61" s="392">
        <v>4.5504199999999999</v>
      </c>
      <c r="AD61" s="392">
        <v>1.5858000000000001</v>
      </c>
      <c r="AE61" s="392">
        <v>38.928190000000001</v>
      </c>
      <c r="AF61" s="392">
        <v>1.1613199999999999</v>
      </c>
      <c r="AG61" s="390">
        <v>147582057.80000001</v>
      </c>
      <c r="AH61" s="393">
        <v>0.35006670000000001</v>
      </c>
      <c r="AI61" s="390">
        <v>392824.10032000003</v>
      </c>
      <c r="AJ61" s="393">
        <v>0.34724820000000001</v>
      </c>
      <c r="AK61" s="392">
        <v>145.54830000000001</v>
      </c>
      <c r="AL61" s="390" t="s">
        <v>411</v>
      </c>
      <c r="AM61" s="392">
        <v>34.365299999999998</v>
      </c>
    </row>
    <row r="62" spans="1:39" ht="13" customHeight="1">
      <c r="A62" s="2" t="s">
        <v>721</v>
      </c>
      <c r="B62" s="237" t="s">
        <v>289</v>
      </c>
      <c r="C62" s="85">
        <v>0.36944444444444446</v>
      </c>
      <c r="D62" s="49"/>
      <c r="E62" s="8">
        <v>30</v>
      </c>
      <c r="F62" s="20" t="s">
        <v>232</v>
      </c>
      <c r="G62" s="164">
        <v>1190</v>
      </c>
      <c r="H62" s="164">
        <v>1105</v>
      </c>
      <c r="I62" s="21" t="s">
        <v>870</v>
      </c>
      <c r="J62" s="20" t="s">
        <v>87</v>
      </c>
      <c r="K62" s="20">
        <v>4</v>
      </c>
      <c r="L62" s="20">
        <v>180</v>
      </c>
      <c r="M62" s="8">
        <v>5889.9508999999998</v>
      </c>
      <c r="N62" s="29"/>
      <c r="S62" s="395">
        <v>45.785539999999997</v>
      </c>
      <c r="T62" s="395">
        <v>16.00225</v>
      </c>
      <c r="U62" s="392">
        <v>267.88670000000002</v>
      </c>
      <c r="V62" s="392">
        <v>34.825099999999999</v>
      </c>
      <c r="W62" s="394">
        <v>6.9732190163999999</v>
      </c>
      <c r="X62" s="392">
        <v>1.746</v>
      </c>
      <c r="Y62" s="392">
        <v>0.27600000000000002</v>
      </c>
      <c r="Z62" s="392">
        <v>4.1399999999999997</v>
      </c>
      <c r="AA62" s="392">
        <v>91.272999999999996</v>
      </c>
      <c r="AB62" s="391">
        <v>1824.463</v>
      </c>
      <c r="AC62" s="392">
        <v>4.5479399999999996</v>
      </c>
      <c r="AD62" s="392">
        <v>1.5870200000000001</v>
      </c>
      <c r="AE62" s="392">
        <v>38.919759999999997</v>
      </c>
      <c r="AF62" s="392">
        <v>1.16134</v>
      </c>
      <c r="AG62" s="390">
        <v>147582078.80000001</v>
      </c>
      <c r="AH62" s="393">
        <v>0.34996630000000001</v>
      </c>
      <c r="AI62" s="390">
        <v>392844.96064</v>
      </c>
      <c r="AJ62" s="393">
        <v>0.34805510000000001</v>
      </c>
      <c r="AK62" s="392">
        <v>145.55420000000001</v>
      </c>
      <c r="AL62" s="390" t="s">
        <v>411</v>
      </c>
      <c r="AM62" s="392">
        <v>34.359400000000001</v>
      </c>
    </row>
    <row r="63" spans="1:39" ht="13" customHeight="1">
      <c r="A63" s="2" t="s">
        <v>546</v>
      </c>
      <c r="B63" s="2" t="s">
        <v>267</v>
      </c>
      <c r="C63" s="19">
        <v>0.37361111111111112</v>
      </c>
      <c r="D63" s="44"/>
      <c r="E63" s="8">
        <v>300</v>
      </c>
      <c r="F63" s="20" t="s">
        <v>232</v>
      </c>
      <c r="G63" s="164">
        <v>1190</v>
      </c>
      <c r="H63" s="164">
        <v>1105</v>
      </c>
      <c r="I63" s="198" t="s">
        <v>297</v>
      </c>
      <c r="J63" s="20" t="s">
        <v>87</v>
      </c>
      <c r="K63" s="20">
        <v>4</v>
      </c>
      <c r="L63" s="20">
        <v>180</v>
      </c>
      <c r="M63" s="8">
        <v>5889.9508999999998</v>
      </c>
      <c r="N63" s="29"/>
    </row>
    <row r="64" spans="1:39" ht="13" customHeight="1">
      <c r="A64" s="2" t="s">
        <v>278</v>
      </c>
      <c r="B64" s="237" t="s">
        <v>88</v>
      </c>
      <c r="C64" s="234">
        <v>0.37916666666666665</v>
      </c>
      <c r="D64" s="233"/>
      <c r="E64" s="8">
        <v>300</v>
      </c>
      <c r="F64" s="20" t="s">
        <v>232</v>
      </c>
      <c r="G64" s="164">
        <v>1190</v>
      </c>
      <c r="H64" s="164">
        <v>1105</v>
      </c>
      <c r="I64" s="281" t="s">
        <v>368</v>
      </c>
      <c r="J64" s="20" t="s">
        <v>87</v>
      </c>
      <c r="K64" s="20">
        <v>4</v>
      </c>
      <c r="L64" s="20">
        <v>180</v>
      </c>
      <c r="M64" s="8">
        <v>5889.9508999999998</v>
      </c>
      <c r="N64" s="29"/>
      <c r="S64" s="395">
        <v>45.906460000000003</v>
      </c>
      <c r="T64" s="395">
        <v>16.01634</v>
      </c>
      <c r="U64" s="392">
        <v>270.13330000000002</v>
      </c>
      <c r="V64" s="392">
        <v>31.319400000000002</v>
      </c>
      <c r="W64" s="394">
        <v>7.2573280980000003</v>
      </c>
      <c r="X64" s="392">
        <v>1.917</v>
      </c>
      <c r="Y64" s="392">
        <v>0.30299999999999999</v>
      </c>
      <c r="Z64" s="392">
        <v>4.1399999999999997</v>
      </c>
      <c r="AA64" s="392">
        <v>91.323999999999998</v>
      </c>
      <c r="AB64" s="391">
        <v>1822.7850000000001</v>
      </c>
      <c r="AC64" s="392">
        <v>4.5074699999999996</v>
      </c>
      <c r="AD64" s="392">
        <v>1.6087400000000001</v>
      </c>
      <c r="AE64" s="392">
        <v>38.776490000000003</v>
      </c>
      <c r="AF64" s="392">
        <v>1.16167</v>
      </c>
      <c r="AG64" s="390">
        <v>147582434.90000001</v>
      </c>
      <c r="AH64" s="393">
        <v>0.3482594</v>
      </c>
      <c r="AI64" s="390">
        <v>393206.68537999998</v>
      </c>
      <c r="AJ64" s="393">
        <v>0.36088809999999999</v>
      </c>
      <c r="AK64" s="392">
        <v>145.65700000000001</v>
      </c>
      <c r="AL64" s="390" t="s">
        <v>411</v>
      </c>
      <c r="AM64" s="392">
        <v>34.256700000000002</v>
      </c>
    </row>
    <row r="65" spans="1:39" ht="13" customHeight="1">
      <c r="A65" s="2" t="s">
        <v>278</v>
      </c>
      <c r="B65" s="197" t="s">
        <v>86</v>
      </c>
      <c r="C65" s="232">
        <v>0.38541666666666669</v>
      </c>
      <c r="D65" s="233"/>
      <c r="E65" s="8">
        <v>300</v>
      </c>
      <c r="F65" s="20" t="s">
        <v>232</v>
      </c>
      <c r="G65" s="164">
        <v>1190</v>
      </c>
      <c r="H65" s="164">
        <v>1105</v>
      </c>
      <c r="I65" s="281" t="s">
        <v>371</v>
      </c>
      <c r="J65" s="20" t="s">
        <v>87</v>
      </c>
      <c r="K65" s="20">
        <v>4</v>
      </c>
      <c r="L65" s="20">
        <v>180</v>
      </c>
      <c r="M65" s="8">
        <v>5889.9508999999998</v>
      </c>
      <c r="N65" s="29"/>
      <c r="S65" s="395">
        <v>45.972009999999997</v>
      </c>
      <c r="T65" s="395">
        <v>16.023530000000001</v>
      </c>
      <c r="U65" s="392">
        <v>271.2867</v>
      </c>
      <c r="V65" s="392">
        <v>29.464300000000001</v>
      </c>
      <c r="W65" s="394">
        <v>7.4077387882999997</v>
      </c>
      <c r="X65" s="392">
        <v>2.0249999999999999</v>
      </c>
      <c r="Y65" s="392">
        <v>0.32</v>
      </c>
      <c r="Z65" s="392">
        <v>4.1399999999999997</v>
      </c>
      <c r="AA65" s="392">
        <v>91.350999999999999</v>
      </c>
      <c r="AB65" s="391">
        <v>1821.874</v>
      </c>
      <c r="AC65" s="392">
        <v>4.4873799999999999</v>
      </c>
      <c r="AD65" s="392">
        <v>1.6209100000000001</v>
      </c>
      <c r="AE65" s="392">
        <v>38.70064</v>
      </c>
      <c r="AF65" s="392">
        <v>1.16184</v>
      </c>
      <c r="AG65" s="390">
        <v>147582622.69999999</v>
      </c>
      <c r="AH65" s="393">
        <v>0.34735480000000002</v>
      </c>
      <c r="AI65" s="390">
        <v>393403.24621999997</v>
      </c>
      <c r="AJ65" s="393">
        <v>0.3669926</v>
      </c>
      <c r="AK65" s="392">
        <v>145.71279999999999</v>
      </c>
      <c r="AL65" s="390" t="s">
        <v>411</v>
      </c>
      <c r="AM65" s="392">
        <v>34.201099999999997</v>
      </c>
    </row>
    <row r="66" spans="1:39" ht="13" customHeight="1">
      <c r="A66" s="2" t="s">
        <v>277</v>
      </c>
      <c r="B66" s="2" t="s">
        <v>266</v>
      </c>
      <c r="C66" s="236">
        <v>0.39444444444444443</v>
      </c>
      <c r="D66" s="232"/>
      <c r="E66" s="230">
        <v>300</v>
      </c>
      <c r="F66" s="20" t="s">
        <v>232</v>
      </c>
      <c r="G66" s="164">
        <v>1190</v>
      </c>
      <c r="H66" s="164">
        <v>1105</v>
      </c>
      <c r="I66" s="281" t="s">
        <v>900</v>
      </c>
      <c r="J66" s="20" t="s">
        <v>87</v>
      </c>
      <c r="K66" s="20">
        <v>4</v>
      </c>
      <c r="L66" s="20">
        <v>180</v>
      </c>
      <c r="M66" s="8">
        <v>5889.9508999999998</v>
      </c>
      <c r="N66" s="29"/>
      <c r="S66" s="395">
        <v>46.068629999999999</v>
      </c>
      <c r="T66" s="395">
        <v>16.033619999999999</v>
      </c>
      <c r="U66" s="392">
        <v>272.91809999999998</v>
      </c>
      <c r="V66" s="392">
        <v>26.788</v>
      </c>
      <c r="W66" s="394">
        <v>7.6249986743999996</v>
      </c>
      <c r="X66" s="392">
        <v>2.2080000000000002</v>
      </c>
      <c r="Y66" s="392">
        <v>0.34899999999999998</v>
      </c>
      <c r="Z66" s="392">
        <v>4.1399999999999997</v>
      </c>
      <c r="AA66" s="392">
        <v>91.391000000000005</v>
      </c>
      <c r="AB66" s="391">
        <v>1820.5350000000001</v>
      </c>
      <c r="AC66" s="392">
        <v>4.4600400000000002</v>
      </c>
      <c r="AD66" s="392">
        <v>1.6392899999999999</v>
      </c>
      <c r="AE66" s="392">
        <v>38.591079999999998</v>
      </c>
      <c r="AF66" s="392">
        <v>1.1620900000000001</v>
      </c>
      <c r="AG66" s="390">
        <v>147582893.09999999</v>
      </c>
      <c r="AH66" s="393">
        <v>0.34604689999999999</v>
      </c>
      <c r="AI66" s="390">
        <v>393692.68595000001</v>
      </c>
      <c r="AJ66" s="393">
        <v>0.37494640000000001</v>
      </c>
      <c r="AK66" s="392">
        <v>145.79499999999999</v>
      </c>
      <c r="AL66" s="390" t="s">
        <v>411</v>
      </c>
      <c r="AM66" s="392">
        <v>34.119</v>
      </c>
    </row>
    <row r="67" spans="1:39" ht="13" customHeight="1">
      <c r="A67" s="2" t="s">
        <v>277</v>
      </c>
      <c r="B67" s="2" t="s">
        <v>265</v>
      </c>
      <c r="C67" s="232">
        <v>0.40069444444444446</v>
      </c>
      <c r="D67" s="230"/>
      <c r="E67" s="230">
        <v>300</v>
      </c>
      <c r="F67" s="20" t="s">
        <v>232</v>
      </c>
      <c r="G67" s="164">
        <v>1190</v>
      </c>
      <c r="H67" s="164">
        <v>1105</v>
      </c>
      <c r="I67" s="281" t="s">
        <v>901</v>
      </c>
      <c r="J67" s="20" t="s">
        <v>87</v>
      </c>
      <c r="K67" s="20">
        <v>4</v>
      </c>
      <c r="L67" s="20">
        <v>180</v>
      </c>
      <c r="M67" s="8">
        <v>5889.9508999999998</v>
      </c>
      <c r="N67" s="29"/>
      <c r="S67" s="395">
        <v>46.136890000000001</v>
      </c>
      <c r="T67" s="395">
        <v>16.040420000000001</v>
      </c>
      <c r="U67" s="392">
        <v>274.0283</v>
      </c>
      <c r="V67" s="392">
        <v>24.938300000000002</v>
      </c>
      <c r="W67" s="394">
        <v>7.7754093647999998</v>
      </c>
      <c r="X67" s="392">
        <v>2.3580000000000001</v>
      </c>
      <c r="Y67" s="392">
        <v>0.373</v>
      </c>
      <c r="Z67" s="392">
        <v>4.13</v>
      </c>
      <c r="AA67" s="392">
        <v>91.42</v>
      </c>
      <c r="AB67" s="391">
        <v>1819.5930000000001</v>
      </c>
      <c r="AC67" s="392">
        <v>4.44231</v>
      </c>
      <c r="AD67" s="392">
        <v>1.65256</v>
      </c>
      <c r="AE67" s="392">
        <v>38.515230000000003</v>
      </c>
      <c r="AF67" s="392">
        <v>1.1622600000000001</v>
      </c>
      <c r="AG67" s="390">
        <v>147583079.69999999</v>
      </c>
      <c r="AH67" s="393">
        <v>0.34514070000000002</v>
      </c>
      <c r="AI67" s="390">
        <v>393896.51368999999</v>
      </c>
      <c r="AJ67" s="393">
        <v>0.37984440000000003</v>
      </c>
      <c r="AK67" s="392">
        <v>145.85310000000001</v>
      </c>
      <c r="AL67" s="390" t="s">
        <v>411</v>
      </c>
      <c r="AM67" s="392">
        <v>34.061</v>
      </c>
    </row>
    <row r="68" spans="1:39" ht="13" customHeight="1">
      <c r="A68" s="2" t="s">
        <v>277</v>
      </c>
      <c r="B68" s="2" t="s">
        <v>264</v>
      </c>
      <c r="C68" s="232">
        <v>0.40625</v>
      </c>
      <c r="D68" s="233"/>
      <c r="E68" s="8">
        <v>300</v>
      </c>
      <c r="F68" s="20" t="s">
        <v>232</v>
      </c>
      <c r="G68" s="164">
        <v>1190</v>
      </c>
      <c r="H68" s="164">
        <v>1105</v>
      </c>
      <c r="I68" s="281" t="s">
        <v>902</v>
      </c>
      <c r="J68" s="20" t="s">
        <v>87</v>
      </c>
      <c r="K68" s="20">
        <v>4</v>
      </c>
      <c r="L68" s="20">
        <v>180</v>
      </c>
      <c r="M68" s="8">
        <v>5889.9508999999998</v>
      </c>
      <c r="N68" s="29"/>
      <c r="S68" s="395">
        <v>46.198500000000003</v>
      </c>
      <c r="T68" s="395">
        <v>16.046340000000001</v>
      </c>
      <c r="U68" s="392">
        <v>275.00479999999999</v>
      </c>
      <c r="V68" s="392">
        <v>23.297000000000001</v>
      </c>
      <c r="W68" s="394">
        <v>7.9091077562000001</v>
      </c>
      <c r="X68" s="392">
        <v>2.512</v>
      </c>
      <c r="Y68" s="392">
        <v>0.39700000000000002</v>
      </c>
      <c r="Z68" s="392">
        <v>4.13</v>
      </c>
      <c r="AA68" s="392">
        <v>91.444999999999993</v>
      </c>
      <c r="AB68" s="391">
        <v>1818.7460000000001</v>
      </c>
      <c r="AC68" s="392">
        <v>4.4273800000000003</v>
      </c>
      <c r="AD68" s="392">
        <v>1.66473</v>
      </c>
      <c r="AE68" s="392">
        <v>38.447809999999997</v>
      </c>
      <c r="AF68" s="392">
        <v>1.16242</v>
      </c>
      <c r="AG68" s="390">
        <v>147583245.19999999</v>
      </c>
      <c r="AH68" s="393">
        <v>0.34433469999999999</v>
      </c>
      <c r="AI68" s="390">
        <v>394079.80865000002</v>
      </c>
      <c r="AJ68" s="393">
        <v>0.38377420000000001</v>
      </c>
      <c r="AK68" s="392">
        <v>145.90559999999999</v>
      </c>
      <c r="AL68" s="390" t="s">
        <v>411</v>
      </c>
      <c r="AM68" s="392">
        <v>34.008600000000001</v>
      </c>
    </row>
    <row r="69" spans="1:39" ht="13" customHeight="1">
      <c r="A69" s="2" t="s">
        <v>277</v>
      </c>
      <c r="B69" s="2" t="s">
        <v>263</v>
      </c>
      <c r="C69" s="236">
        <v>0.41250000000000003</v>
      </c>
      <c r="D69" s="232"/>
      <c r="E69" s="235">
        <v>300</v>
      </c>
      <c r="F69" s="20" t="s">
        <v>232</v>
      </c>
      <c r="G69" s="164">
        <v>1190</v>
      </c>
      <c r="H69" s="164">
        <v>1105</v>
      </c>
      <c r="I69" s="281" t="s">
        <v>903</v>
      </c>
      <c r="J69" s="20" t="s">
        <v>87</v>
      </c>
      <c r="K69" s="20">
        <v>4</v>
      </c>
      <c r="L69" s="20">
        <v>180</v>
      </c>
      <c r="M69" s="8">
        <v>5889.9508999999998</v>
      </c>
      <c r="N69" s="29"/>
      <c r="S69" s="395">
        <v>46.268900000000002</v>
      </c>
      <c r="T69" s="395">
        <v>16.052879999999998</v>
      </c>
      <c r="U69" s="392">
        <v>276.09410000000003</v>
      </c>
      <c r="V69" s="392">
        <v>21.4544</v>
      </c>
      <c r="W69" s="394">
        <v>8.0595184466000003</v>
      </c>
      <c r="X69" s="392">
        <v>2.7120000000000002</v>
      </c>
      <c r="Y69" s="392">
        <v>0.42899999999999999</v>
      </c>
      <c r="Z69" s="392">
        <v>4.13</v>
      </c>
      <c r="AA69" s="392">
        <v>91.474999999999994</v>
      </c>
      <c r="AB69" s="391">
        <v>1817.7850000000001</v>
      </c>
      <c r="AC69" s="392">
        <v>4.4115500000000001</v>
      </c>
      <c r="AD69" s="392">
        <v>1.67882</v>
      </c>
      <c r="AE69" s="392">
        <v>38.371960000000001</v>
      </c>
      <c r="AF69" s="392">
        <v>1.16259</v>
      </c>
      <c r="AG69" s="390">
        <v>147583430.90000001</v>
      </c>
      <c r="AH69" s="393">
        <v>0.34342729999999999</v>
      </c>
      <c r="AI69" s="390">
        <v>394288.14515</v>
      </c>
      <c r="AJ69" s="393">
        <v>0.38771309999999998</v>
      </c>
      <c r="AK69" s="392">
        <v>145.96549999999999</v>
      </c>
      <c r="AL69" s="390" t="s">
        <v>411</v>
      </c>
      <c r="AM69" s="392">
        <v>33.948700000000002</v>
      </c>
    </row>
    <row r="70" spans="1:39" ht="13" customHeight="1">
      <c r="A70" s="2" t="s">
        <v>899</v>
      </c>
      <c r="B70" s="2" t="s">
        <v>261</v>
      </c>
      <c r="C70" s="234">
        <v>0.41944444444444445</v>
      </c>
      <c r="D70" s="233"/>
      <c r="E70" s="230">
        <v>60</v>
      </c>
      <c r="F70" s="20" t="s">
        <v>232</v>
      </c>
      <c r="G70" s="164">
        <v>1190</v>
      </c>
      <c r="H70" s="164">
        <v>1105</v>
      </c>
      <c r="I70" s="281" t="s">
        <v>898</v>
      </c>
      <c r="J70" s="20" t="s">
        <v>87</v>
      </c>
      <c r="K70" s="20">
        <v>4</v>
      </c>
      <c r="L70" s="20">
        <v>180</v>
      </c>
      <c r="M70" s="8">
        <v>5889.9508999999998</v>
      </c>
      <c r="S70" s="395">
        <v>46.332439999999998</v>
      </c>
      <c r="T70" s="395">
        <v>16.058579999999999</v>
      </c>
      <c r="U70" s="392">
        <v>277.05630000000002</v>
      </c>
      <c r="V70" s="392">
        <v>19.820399999999999</v>
      </c>
      <c r="W70" s="394">
        <v>8.1932168380999997</v>
      </c>
      <c r="X70" s="392">
        <v>2.9220000000000002</v>
      </c>
      <c r="Y70" s="392">
        <v>0.46200000000000002</v>
      </c>
      <c r="Z70" s="392">
        <v>4.13</v>
      </c>
      <c r="AA70" s="392">
        <v>91.501000000000005</v>
      </c>
      <c r="AB70" s="391">
        <v>1816.924</v>
      </c>
      <c r="AC70" s="392">
        <v>4.3983299999999996</v>
      </c>
      <c r="AD70" s="392">
        <v>1.6916899999999999</v>
      </c>
      <c r="AE70" s="392">
        <v>38.304540000000003</v>
      </c>
      <c r="AF70" s="392">
        <v>1.1627400000000001</v>
      </c>
      <c r="AG70" s="390">
        <v>147583595.59999999</v>
      </c>
      <c r="AH70" s="393">
        <v>0.34262009999999998</v>
      </c>
      <c r="AI70" s="390">
        <v>394475.01088999998</v>
      </c>
      <c r="AJ70" s="393">
        <v>0.39078180000000001</v>
      </c>
      <c r="AK70" s="392">
        <v>146.0197</v>
      </c>
      <c r="AL70" s="390" t="s">
        <v>411</v>
      </c>
      <c r="AM70" s="392">
        <v>33.894599999999997</v>
      </c>
    </row>
    <row r="71" spans="1:39" ht="13" customHeight="1">
      <c r="A71" s="2" t="s">
        <v>899</v>
      </c>
      <c r="B71" s="2" t="s">
        <v>259</v>
      </c>
      <c r="C71" s="232">
        <v>0.42152777777777778</v>
      </c>
      <c r="D71" s="231"/>
      <c r="E71" s="230">
        <v>60</v>
      </c>
      <c r="F71" s="20" t="s">
        <v>232</v>
      </c>
      <c r="G71" s="164">
        <v>1190</v>
      </c>
      <c r="H71" s="164">
        <v>1105</v>
      </c>
      <c r="I71" s="2" t="s">
        <v>262</v>
      </c>
      <c r="J71" s="20" t="s">
        <v>87</v>
      </c>
      <c r="K71" s="20">
        <v>4</v>
      </c>
      <c r="L71" s="20">
        <v>180</v>
      </c>
      <c r="M71" s="8">
        <v>5889.9508999999998</v>
      </c>
      <c r="S71" s="395">
        <v>46.356499999999997</v>
      </c>
      <c r="T71" s="395">
        <v>16.060700000000001</v>
      </c>
      <c r="U71" s="392">
        <v>277.416</v>
      </c>
      <c r="V71" s="392">
        <v>19.2087</v>
      </c>
      <c r="W71" s="394">
        <v>8.2433537349999995</v>
      </c>
      <c r="X71" s="392">
        <v>3.0089999999999999</v>
      </c>
      <c r="Y71" s="392">
        <v>0.47599999999999998</v>
      </c>
      <c r="Z71" s="392">
        <v>4.13</v>
      </c>
      <c r="AA71" s="392">
        <v>91.510999999999996</v>
      </c>
      <c r="AB71" s="391">
        <v>1816.6</v>
      </c>
      <c r="AC71" s="392">
        <v>4.39358</v>
      </c>
      <c r="AD71" s="392">
        <v>1.69661</v>
      </c>
      <c r="AE71" s="392">
        <v>38.279260000000001</v>
      </c>
      <c r="AF71" s="392">
        <v>1.1628000000000001</v>
      </c>
      <c r="AG71" s="390">
        <v>147583657.19999999</v>
      </c>
      <c r="AH71" s="393">
        <v>0.34231729999999999</v>
      </c>
      <c r="AI71" s="390">
        <v>394545.45053999999</v>
      </c>
      <c r="AJ71" s="393">
        <v>0.39182699999999998</v>
      </c>
      <c r="AK71" s="392">
        <v>146.0402</v>
      </c>
      <c r="AL71" s="390" t="s">
        <v>411</v>
      </c>
      <c r="AM71" s="392">
        <v>33.874099999999999</v>
      </c>
    </row>
    <row r="72" spans="1:39" ht="13" customHeight="1">
      <c r="A72" s="2" t="s">
        <v>899</v>
      </c>
      <c r="B72" s="2" t="s">
        <v>257</v>
      </c>
      <c r="C72" s="19">
        <v>0.42291666666666666</v>
      </c>
      <c r="D72" s="44"/>
      <c r="E72" s="164">
        <v>60</v>
      </c>
      <c r="F72" s="20" t="s">
        <v>232</v>
      </c>
      <c r="G72" s="164">
        <v>1190</v>
      </c>
      <c r="H72" s="164">
        <v>1105</v>
      </c>
      <c r="I72" s="2" t="s">
        <v>260</v>
      </c>
      <c r="J72" s="20" t="s">
        <v>87</v>
      </c>
      <c r="K72" s="20">
        <v>4</v>
      </c>
      <c r="L72" s="20">
        <v>180</v>
      </c>
      <c r="M72" s="8">
        <v>5889.9508999999998</v>
      </c>
      <c r="S72" s="395">
        <v>46.372619999999998</v>
      </c>
      <c r="T72" s="395">
        <v>16.062110000000001</v>
      </c>
      <c r="U72" s="392">
        <v>277.65550000000002</v>
      </c>
      <c r="V72" s="392">
        <v>18.801200000000001</v>
      </c>
      <c r="W72" s="394">
        <v>8.2767783327999993</v>
      </c>
      <c r="X72" s="392">
        <v>3.07</v>
      </c>
      <c r="Y72" s="392">
        <v>0.48599999999999999</v>
      </c>
      <c r="Z72" s="392">
        <v>4.13</v>
      </c>
      <c r="AA72" s="392">
        <v>91.518000000000001</v>
      </c>
      <c r="AB72" s="391">
        <v>1816.383</v>
      </c>
      <c r="AC72" s="392">
        <v>4.3904800000000002</v>
      </c>
      <c r="AD72" s="392">
        <v>1.69991</v>
      </c>
      <c r="AE72" s="392">
        <v>38.2624</v>
      </c>
      <c r="AF72" s="392">
        <v>1.1628400000000001</v>
      </c>
      <c r="AG72" s="390">
        <v>147583698.30000001</v>
      </c>
      <c r="AH72" s="393">
        <v>0.34211540000000001</v>
      </c>
      <c r="AI72" s="390">
        <v>394592.51259</v>
      </c>
      <c r="AJ72" s="393">
        <v>0.3924917</v>
      </c>
      <c r="AK72" s="392">
        <v>146.054</v>
      </c>
      <c r="AL72" s="390" t="s">
        <v>411</v>
      </c>
      <c r="AM72" s="392">
        <v>33.860399999999998</v>
      </c>
    </row>
    <row r="73" spans="1:39" ht="13" customHeight="1">
      <c r="A73" s="2" t="s">
        <v>899</v>
      </c>
      <c r="B73" s="2" t="s">
        <v>255</v>
      </c>
      <c r="C73" s="19">
        <v>0.42430555555555555</v>
      </c>
      <c r="D73" s="44"/>
      <c r="E73" s="164">
        <v>60</v>
      </c>
      <c r="F73" s="20" t="s">
        <v>232</v>
      </c>
      <c r="G73" s="164">
        <v>1190</v>
      </c>
      <c r="H73" s="164">
        <v>1105</v>
      </c>
      <c r="I73" s="2" t="s">
        <v>258</v>
      </c>
      <c r="J73" s="20" t="s">
        <v>87</v>
      </c>
      <c r="K73" s="20">
        <v>4</v>
      </c>
      <c r="L73" s="20">
        <v>180</v>
      </c>
      <c r="M73" s="8">
        <v>5889.9508999999998</v>
      </c>
      <c r="S73" s="395">
        <v>46.38879</v>
      </c>
      <c r="T73" s="395">
        <v>16.063510000000001</v>
      </c>
      <c r="U73" s="392">
        <v>277.89490000000001</v>
      </c>
      <c r="V73" s="392">
        <v>18.393999999999998</v>
      </c>
      <c r="W73" s="394">
        <v>8.3102029306999992</v>
      </c>
      <c r="X73" s="392">
        <v>3.1339999999999999</v>
      </c>
      <c r="Y73" s="392">
        <v>0.496</v>
      </c>
      <c r="Z73" s="392">
        <v>4.13</v>
      </c>
      <c r="AA73" s="392">
        <v>91.524000000000001</v>
      </c>
      <c r="AB73" s="391">
        <v>1816.1659999999999</v>
      </c>
      <c r="AC73" s="392">
        <v>4.3874300000000002</v>
      </c>
      <c r="AD73" s="392">
        <v>1.70323</v>
      </c>
      <c r="AE73" s="392">
        <v>38.245550000000001</v>
      </c>
      <c r="AF73" s="392">
        <v>1.1628700000000001</v>
      </c>
      <c r="AG73" s="390">
        <v>147583739.30000001</v>
      </c>
      <c r="AH73" s="393">
        <v>0.34191349999999998</v>
      </c>
      <c r="AI73" s="390">
        <v>394639.65285999997</v>
      </c>
      <c r="AJ73" s="393">
        <v>0.3931306</v>
      </c>
      <c r="AK73" s="392">
        <v>146.06780000000001</v>
      </c>
      <c r="AL73" s="390" t="s">
        <v>411</v>
      </c>
      <c r="AM73" s="392">
        <v>33.846600000000002</v>
      </c>
    </row>
    <row r="74" spans="1:39" ht="13" customHeight="1">
      <c r="A74" s="2" t="s">
        <v>899</v>
      </c>
      <c r="B74" s="2" t="s">
        <v>253</v>
      </c>
      <c r="C74" s="19">
        <v>0.42499999999999999</v>
      </c>
      <c r="D74" s="44"/>
      <c r="E74" s="164">
        <v>60</v>
      </c>
      <c r="F74" s="20" t="s">
        <v>232</v>
      </c>
      <c r="G74" s="164">
        <v>1190</v>
      </c>
      <c r="H74" s="164">
        <v>1105</v>
      </c>
      <c r="I74" s="2" t="s">
        <v>256</v>
      </c>
      <c r="J74" s="20" t="s">
        <v>87</v>
      </c>
      <c r="K74" s="20">
        <v>4</v>
      </c>
      <c r="L74" s="20">
        <v>180</v>
      </c>
      <c r="M74" s="8">
        <v>5889.9508999999998</v>
      </c>
      <c r="S74" s="395">
        <v>46.396900000000002</v>
      </c>
      <c r="T74" s="395">
        <v>16.064209999999999</v>
      </c>
      <c r="U74" s="392">
        <v>278.0145</v>
      </c>
      <c r="V74" s="392">
        <v>18.1905</v>
      </c>
      <c r="W74" s="394">
        <v>8.3269152297000009</v>
      </c>
      <c r="X74" s="392">
        <v>3.1669999999999998</v>
      </c>
      <c r="Y74" s="392">
        <v>0.501</v>
      </c>
      <c r="Z74" s="392">
        <v>4.13</v>
      </c>
      <c r="AA74" s="392">
        <v>91.528000000000006</v>
      </c>
      <c r="AB74" s="391">
        <v>1816.058</v>
      </c>
      <c r="AC74" s="392">
        <v>4.3859300000000001</v>
      </c>
      <c r="AD74" s="392">
        <v>1.7049000000000001</v>
      </c>
      <c r="AE74" s="392">
        <v>38.237119999999997</v>
      </c>
      <c r="AF74" s="392">
        <v>1.16289</v>
      </c>
      <c r="AG74" s="390">
        <v>147583759.80000001</v>
      </c>
      <c r="AH74" s="393">
        <v>0.34181250000000002</v>
      </c>
      <c r="AI74" s="390">
        <v>394663.25135999999</v>
      </c>
      <c r="AJ74" s="393">
        <v>0.39344040000000002</v>
      </c>
      <c r="AK74" s="392">
        <v>146.07470000000001</v>
      </c>
      <c r="AL74" s="390" t="s">
        <v>411</v>
      </c>
      <c r="AM74" s="392">
        <v>33.839700000000001</v>
      </c>
    </row>
    <row r="75" spans="1:39" ht="13" customHeight="1">
      <c r="A75" s="2" t="s">
        <v>899</v>
      </c>
      <c r="B75" s="2" t="s">
        <v>251</v>
      </c>
      <c r="C75" s="19">
        <v>0.42708333333333331</v>
      </c>
      <c r="D75" s="44"/>
      <c r="E75" s="164">
        <v>60</v>
      </c>
      <c r="F75" s="20" t="s">
        <v>232</v>
      </c>
      <c r="G75" s="164">
        <v>1190</v>
      </c>
      <c r="H75" s="164">
        <v>1105</v>
      </c>
      <c r="I75" s="2" t="s">
        <v>254</v>
      </c>
      <c r="J75" s="20" t="s">
        <v>87</v>
      </c>
      <c r="K75" s="20">
        <v>4</v>
      </c>
      <c r="L75" s="20">
        <v>180</v>
      </c>
      <c r="M75" s="8">
        <v>5889.9508999999998</v>
      </c>
      <c r="S75" s="395">
        <v>46.421309999999998</v>
      </c>
      <c r="T75" s="395">
        <v>16.066289999999999</v>
      </c>
      <c r="U75" s="392">
        <v>278.37310000000002</v>
      </c>
      <c r="V75" s="392">
        <v>17.580500000000001</v>
      </c>
      <c r="W75" s="394">
        <v>8.3770521265000006</v>
      </c>
      <c r="X75" s="392">
        <v>3.2709999999999999</v>
      </c>
      <c r="Y75" s="392">
        <v>0.51700000000000002</v>
      </c>
      <c r="Z75" s="392">
        <v>4.13</v>
      </c>
      <c r="AA75" s="392">
        <v>91.537999999999997</v>
      </c>
      <c r="AB75" s="391">
        <v>1815.732</v>
      </c>
      <c r="AC75" s="392">
        <v>4.3814900000000003</v>
      </c>
      <c r="AD75" s="392">
        <v>1.7099299999999999</v>
      </c>
      <c r="AE75" s="392">
        <v>38.211840000000002</v>
      </c>
      <c r="AF75" s="392">
        <v>1.1629499999999999</v>
      </c>
      <c r="AG75" s="390">
        <v>147583821.30000001</v>
      </c>
      <c r="AH75" s="393">
        <v>0.34150950000000002</v>
      </c>
      <c r="AI75" s="390">
        <v>394734.1557</v>
      </c>
      <c r="AJ75" s="393">
        <v>0.39433119999999999</v>
      </c>
      <c r="AK75" s="392">
        <v>146.09549999999999</v>
      </c>
      <c r="AL75" s="390" t="s">
        <v>411</v>
      </c>
      <c r="AM75" s="392">
        <v>33.818899999999999</v>
      </c>
    </row>
    <row r="76" spans="1:39" ht="13" customHeight="1">
      <c r="A76" s="2" t="s">
        <v>899</v>
      </c>
      <c r="B76" s="2" t="s">
        <v>100</v>
      </c>
      <c r="C76" s="19">
        <v>0.4284722222222222</v>
      </c>
      <c r="D76" s="44"/>
      <c r="E76" s="164">
        <v>64</v>
      </c>
      <c r="F76" s="20" t="s">
        <v>232</v>
      </c>
      <c r="G76" s="164">
        <v>1190</v>
      </c>
      <c r="H76" s="164">
        <v>1105</v>
      </c>
      <c r="I76" s="2" t="s">
        <v>252</v>
      </c>
      <c r="J76" s="20" t="s">
        <v>87</v>
      </c>
      <c r="K76" s="20">
        <v>4</v>
      </c>
      <c r="L76" s="20">
        <v>180</v>
      </c>
      <c r="M76" s="8">
        <v>5889.9508999999998</v>
      </c>
      <c r="S76" s="395">
        <v>46.437649999999998</v>
      </c>
      <c r="T76" s="395">
        <v>16.067679999999999</v>
      </c>
      <c r="U76" s="392">
        <v>278.6121</v>
      </c>
      <c r="V76" s="392">
        <v>17.174099999999999</v>
      </c>
      <c r="W76" s="394">
        <v>8.4104767244000005</v>
      </c>
      <c r="X76" s="392">
        <v>3.343</v>
      </c>
      <c r="Y76" s="392">
        <v>0.52900000000000003</v>
      </c>
      <c r="Z76" s="392">
        <v>4.13</v>
      </c>
      <c r="AA76" s="392">
        <v>91.543999999999997</v>
      </c>
      <c r="AB76" s="391">
        <v>1815.5139999999999</v>
      </c>
      <c r="AC76" s="392">
        <v>4.3785999999999996</v>
      </c>
      <c r="AD76" s="392">
        <v>1.7133100000000001</v>
      </c>
      <c r="AE76" s="392">
        <v>38.194980000000001</v>
      </c>
      <c r="AF76" s="392">
        <v>1.16299</v>
      </c>
      <c r="AG76" s="390">
        <v>147583862.30000001</v>
      </c>
      <c r="AH76" s="393">
        <v>0.34130749999999999</v>
      </c>
      <c r="AI76" s="390">
        <v>394781.51207</v>
      </c>
      <c r="AJ76" s="393">
        <v>0.39489269999999999</v>
      </c>
      <c r="AK76" s="392">
        <v>146.10939999999999</v>
      </c>
      <c r="AL76" s="390" t="s">
        <v>411</v>
      </c>
      <c r="AM76" s="392">
        <v>33.805</v>
      </c>
    </row>
    <row r="77" spans="1:39" ht="13" customHeight="1">
      <c r="A77" s="2" t="s">
        <v>899</v>
      </c>
      <c r="B77" s="2" t="s">
        <v>98</v>
      </c>
      <c r="C77" s="19">
        <v>0.42986111111111108</v>
      </c>
      <c r="D77" s="44"/>
      <c r="E77" s="164">
        <v>60</v>
      </c>
      <c r="F77" s="20" t="s">
        <v>232</v>
      </c>
      <c r="G77" s="164">
        <v>1190</v>
      </c>
      <c r="H77" s="164">
        <v>1105</v>
      </c>
      <c r="I77" s="2" t="s">
        <v>101</v>
      </c>
      <c r="J77" s="20" t="s">
        <v>87</v>
      </c>
      <c r="K77" s="20">
        <v>4</v>
      </c>
      <c r="L77" s="20">
        <v>180</v>
      </c>
      <c r="M77" s="8">
        <v>5889.9508999999998</v>
      </c>
      <c r="S77" s="395">
        <v>46.454059999999998</v>
      </c>
      <c r="T77" s="395">
        <v>16.06906</v>
      </c>
      <c r="U77" s="392">
        <v>278.851</v>
      </c>
      <c r="V77" s="392">
        <v>16.7681</v>
      </c>
      <c r="W77" s="394">
        <v>8.4439013223000003</v>
      </c>
      <c r="X77" s="392">
        <v>3.42</v>
      </c>
      <c r="Y77" s="392">
        <v>0.54100000000000004</v>
      </c>
      <c r="Z77" s="392">
        <v>4.13</v>
      </c>
      <c r="AA77" s="392">
        <v>91.551000000000002</v>
      </c>
      <c r="AB77" s="391">
        <v>1815.296</v>
      </c>
      <c r="AC77" s="392">
        <v>4.3757599999999996</v>
      </c>
      <c r="AD77" s="392">
        <v>1.71671</v>
      </c>
      <c r="AE77" s="392">
        <v>38.178130000000003</v>
      </c>
      <c r="AF77" s="392">
        <v>1.16303</v>
      </c>
      <c r="AG77" s="390">
        <v>147583903.19999999</v>
      </c>
      <c r="AH77" s="393">
        <v>0.3411054</v>
      </c>
      <c r="AI77" s="390">
        <v>394828.93427000003</v>
      </c>
      <c r="AJ77" s="393">
        <v>0.39542830000000001</v>
      </c>
      <c r="AK77" s="392">
        <v>146.1234</v>
      </c>
      <c r="AL77" s="390" t="s">
        <v>411</v>
      </c>
      <c r="AM77" s="392">
        <v>33.790999999999997</v>
      </c>
    </row>
    <row r="78" spans="1:39" ht="13" customHeight="1">
      <c r="A78" s="2" t="s">
        <v>899</v>
      </c>
      <c r="B78" s="2" t="s">
        <v>96</v>
      </c>
      <c r="C78" s="19">
        <v>0.43124999999999997</v>
      </c>
      <c r="D78" s="44"/>
      <c r="E78" s="164">
        <v>60</v>
      </c>
      <c r="F78" s="20" t="s">
        <v>232</v>
      </c>
      <c r="G78" s="164">
        <v>1190</v>
      </c>
      <c r="H78" s="164">
        <v>1105</v>
      </c>
      <c r="I78" s="2" t="s">
        <v>99</v>
      </c>
      <c r="J78" s="20" t="s">
        <v>87</v>
      </c>
      <c r="K78" s="20">
        <v>4</v>
      </c>
      <c r="L78" s="20">
        <v>180</v>
      </c>
      <c r="M78" s="8">
        <v>5889.9508999999998</v>
      </c>
      <c r="S78" s="395">
        <v>46.47052</v>
      </c>
      <c r="T78" s="395">
        <v>16.070440000000001</v>
      </c>
      <c r="U78" s="392">
        <v>279.08980000000003</v>
      </c>
      <c r="V78" s="392">
        <v>16.362400000000001</v>
      </c>
      <c r="W78" s="394">
        <v>8.4773259201000002</v>
      </c>
      <c r="X78" s="392">
        <v>3.5</v>
      </c>
      <c r="Y78" s="392">
        <v>0.55300000000000005</v>
      </c>
      <c r="Z78" s="392">
        <v>4.13</v>
      </c>
      <c r="AA78" s="392">
        <v>91.558000000000007</v>
      </c>
      <c r="AB78" s="391">
        <v>1815.077</v>
      </c>
      <c r="AC78" s="392">
        <v>4.3729699999999996</v>
      </c>
      <c r="AD78" s="392">
        <v>1.7201299999999999</v>
      </c>
      <c r="AE78" s="392">
        <v>38.161270000000002</v>
      </c>
      <c r="AF78" s="392">
        <v>1.16306</v>
      </c>
      <c r="AG78" s="390">
        <v>147583944.09999999</v>
      </c>
      <c r="AH78" s="393">
        <v>0.34090330000000002</v>
      </c>
      <c r="AI78" s="390">
        <v>394876.4192</v>
      </c>
      <c r="AJ78" s="393">
        <v>0.39593810000000002</v>
      </c>
      <c r="AK78" s="392">
        <v>146.13749999999999</v>
      </c>
      <c r="AL78" s="390" t="s">
        <v>411</v>
      </c>
      <c r="AM78" s="392">
        <v>33.777000000000001</v>
      </c>
    </row>
    <row r="79" spans="1:39" ht="13" customHeight="1">
      <c r="A79" s="2" t="s">
        <v>899</v>
      </c>
      <c r="B79" s="2" t="s">
        <v>95</v>
      </c>
      <c r="C79" s="19">
        <v>0.43263888888888885</v>
      </c>
      <c r="D79" s="44"/>
      <c r="E79" s="164">
        <v>60</v>
      </c>
      <c r="F79" s="20" t="s">
        <v>232</v>
      </c>
      <c r="G79" s="164">
        <v>1190</v>
      </c>
      <c r="H79" s="164">
        <v>1105</v>
      </c>
      <c r="I79" s="2" t="s">
        <v>97</v>
      </c>
      <c r="J79" s="20" t="s">
        <v>87</v>
      </c>
      <c r="K79" s="20">
        <v>4</v>
      </c>
      <c r="L79" s="20">
        <v>180</v>
      </c>
      <c r="M79" s="8">
        <v>5889.9508999999998</v>
      </c>
      <c r="S79" s="395">
        <v>46.48704</v>
      </c>
      <c r="T79" s="395">
        <v>16.071809999999999</v>
      </c>
      <c r="U79" s="392">
        <v>279.32859999999999</v>
      </c>
      <c r="V79" s="392">
        <v>15.957000000000001</v>
      </c>
      <c r="W79" s="394">
        <v>8.510750518</v>
      </c>
      <c r="X79" s="392">
        <v>3.5830000000000002</v>
      </c>
      <c r="Y79" s="392">
        <v>0.56699999999999995</v>
      </c>
      <c r="Z79" s="392">
        <v>4.13</v>
      </c>
      <c r="AA79" s="392">
        <v>91.564999999999998</v>
      </c>
      <c r="AB79" s="391">
        <v>1814.8589999999999</v>
      </c>
      <c r="AC79" s="392">
        <v>4.3702300000000003</v>
      </c>
      <c r="AD79" s="392">
        <v>1.72357</v>
      </c>
      <c r="AE79" s="392">
        <v>38.144419999999997</v>
      </c>
      <c r="AF79" s="392">
        <v>1.1631</v>
      </c>
      <c r="AG79" s="390">
        <v>147583985</v>
      </c>
      <c r="AH79" s="393">
        <v>0.34070119999999998</v>
      </c>
      <c r="AI79" s="390">
        <v>394923.96375</v>
      </c>
      <c r="AJ79" s="393">
        <v>0.39642189999999999</v>
      </c>
      <c r="AK79" s="392">
        <v>146.1516</v>
      </c>
      <c r="AL79" s="390" t="s">
        <v>411</v>
      </c>
      <c r="AM79" s="392">
        <v>33.762900000000002</v>
      </c>
    </row>
    <row r="80" spans="1:39" ht="13" customHeight="1">
      <c r="A80" s="2" t="s">
        <v>721</v>
      </c>
      <c r="B80" s="2" t="s">
        <v>94</v>
      </c>
      <c r="C80" s="19">
        <v>0.43472222222222223</v>
      </c>
      <c r="D80" s="44"/>
      <c r="E80" s="164">
        <v>60</v>
      </c>
      <c r="F80" s="20" t="s">
        <v>232</v>
      </c>
      <c r="G80" s="164">
        <v>1190</v>
      </c>
      <c r="H80" s="164">
        <v>1105</v>
      </c>
      <c r="I80" s="59" t="s">
        <v>870</v>
      </c>
      <c r="J80" s="20" t="s">
        <v>87</v>
      </c>
      <c r="K80" s="20">
        <v>4</v>
      </c>
      <c r="L80" s="20">
        <v>180</v>
      </c>
      <c r="M80" s="8">
        <v>5889.9508999999998</v>
      </c>
      <c r="S80" s="395">
        <v>46.51193</v>
      </c>
      <c r="T80" s="395">
        <v>16.07386</v>
      </c>
      <c r="U80" s="392">
        <v>279.68669999999997</v>
      </c>
      <c r="V80" s="392">
        <v>15.349500000000001</v>
      </c>
      <c r="W80" s="394">
        <v>8.5608874148999998</v>
      </c>
      <c r="X80" s="392">
        <v>3.7170000000000001</v>
      </c>
      <c r="Y80" s="392">
        <v>0.58799999999999997</v>
      </c>
      <c r="Z80" s="392">
        <v>4.13</v>
      </c>
      <c r="AA80" s="392">
        <v>91.575000000000003</v>
      </c>
      <c r="AB80" s="391">
        <v>1814.5309999999999</v>
      </c>
      <c r="AC80" s="392">
        <v>4.3662200000000002</v>
      </c>
      <c r="AD80" s="392">
        <v>1.7287699999999999</v>
      </c>
      <c r="AE80" s="392">
        <v>38.119140000000002</v>
      </c>
      <c r="AF80" s="392">
        <v>1.16316</v>
      </c>
      <c r="AG80" s="390">
        <v>147584046.30000001</v>
      </c>
      <c r="AH80" s="393">
        <v>0.34039789999999998</v>
      </c>
      <c r="AI80" s="390">
        <v>394995.38553000003</v>
      </c>
      <c r="AJ80" s="393">
        <v>0.39709889999999998</v>
      </c>
      <c r="AK80" s="392">
        <v>146.1729</v>
      </c>
      <c r="AL80" s="390" t="s">
        <v>411</v>
      </c>
      <c r="AM80" s="392">
        <v>33.741700000000002</v>
      </c>
    </row>
    <row r="81" spans="1:14" ht="13" customHeight="1">
      <c r="A81" s="2" t="s">
        <v>856</v>
      </c>
      <c r="B81" s="2" t="s">
        <v>93</v>
      </c>
      <c r="C81" s="19">
        <v>0.45</v>
      </c>
      <c r="D81" s="19">
        <v>0</v>
      </c>
      <c r="E81" s="164">
        <v>10</v>
      </c>
      <c r="F81" s="20" t="s">
        <v>232</v>
      </c>
      <c r="G81" s="164">
        <v>1190</v>
      </c>
      <c r="H81" s="164">
        <v>1105</v>
      </c>
      <c r="I81" s="59" t="s">
        <v>92</v>
      </c>
      <c r="J81" s="164" t="s">
        <v>230</v>
      </c>
      <c r="K81" s="164">
        <v>4</v>
      </c>
      <c r="L81" s="164">
        <v>180</v>
      </c>
      <c r="M81" s="8">
        <v>5889.9508999999998</v>
      </c>
    </row>
    <row r="82" spans="1:14" ht="13" customHeight="1">
      <c r="A82" s="2" t="s">
        <v>475</v>
      </c>
      <c r="B82" s="2" t="s">
        <v>91</v>
      </c>
      <c r="C82" s="19">
        <v>0.45208333333333334</v>
      </c>
      <c r="D82" s="19">
        <v>0</v>
      </c>
      <c r="E82" s="164">
        <v>30</v>
      </c>
      <c r="F82" s="20" t="s">
        <v>232</v>
      </c>
      <c r="G82" s="164">
        <v>1190</v>
      </c>
      <c r="H82" s="164">
        <v>998</v>
      </c>
      <c r="I82" s="41" t="s">
        <v>231</v>
      </c>
      <c r="J82" s="164" t="s">
        <v>230</v>
      </c>
      <c r="K82" s="164">
        <v>4</v>
      </c>
      <c r="L82" s="164">
        <v>180</v>
      </c>
      <c r="M82" s="8">
        <v>5891.451</v>
      </c>
      <c r="N82" t="s">
        <v>90</v>
      </c>
    </row>
    <row r="83" spans="1:14" ht="13" customHeight="1">
      <c r="A83" s="2" t="s">
        <v>475</v>
      </c>
      <c r="B83" s="2" t="s">
        <v>183</v>
      </c>
      <c r="C83" s="19">
        <v>0.45416666666666666</v>
      </c>
      <c r="D83" s="19">
        <v>0</v>
      </c>
      <c r="E83" s="164">
        <v>30</v>
      </c>
      <c r="F83" s="20" t="s">
        <v>232</v>
      </c>
      <c r="G83" s="164">
        <v>1070</v>
      </c>
      <c r="H83" s="164">
        <v>878</v>
      </c>
      <c r="I83" s="41" t="s">
        <v>446</v>
      </c>
      <c r="J83" s="164" t="s">
        <v>230</v>
      </c>
      <c r="K83" s="164">
        <v>4</v>
      </c>
      <c r="L83" s="164">
        <v>180</v>
      </c>
      <c r="M83" s="8">
        <v>5891.451</v>
      </c>
    </row>
    <row r="84" spans="1:14" ht="13" customHeight="1">
      <c r="A84" s="2"/>
      <c r="D84" s="44"/>
      <c r="F84" s="164"/>
      <c r="G84" s="164"/>
      <c r="H84" s="164"/>
      <c r="I84" s="21"/>
      <c r="J84" s="164"/>
      <c r="K84" s="164"/>
      <c r="L84" s="164"/>
      <c r="M84" s="45"/>
    </row>
    <row r="85" spans="1:14" ht="13" customHeight="1">
      <c r="A85" s="2"/>
      <c r="D85" s="44"/>
      <c r="F85" s="164"/>
      <c r="G85" s="164"/>
      <c r="H85" s="164"/>
      <c r="I85" s="21"/>
      <c r="J85" s="164"/>
      <c r="K85" s="164"/>
      <c r="L85" s="164"/>
      <c r="M85" s="45"/>
    </row>
    <row r="86" spans="1:14" ht="13" customHeight="1">
      <c r="B86" s="3" t="s">
        <v>633</v>
      </c>
      <c r="C86" s="176" t="s">
        <v>634</v>
      </c>
      <c r="D86" s="26">
        <v>5888.5839999999998</v>
      </c>
      <c r="E86" s="178"/>
      <c r="F86" s="88" t="s">
        <v>635</v>
      </c>
      <c r="G86" s="88" t="s">
        <v>636</v>
      </c>
      <c r="H86" s="88" t="s">
        <v>637</v>
      </c>
      <c r="I86" s="26" t="s">
        <v>639</v>
      </c>
      <c r="J86" s="88" t="s">
        <v>640</v>
      </c>
      <c r="K86" s="88" t="s">
        <v>641</v>
      </c>
      <c r="L86" s="164"/>
      <c r="M86" s="164"/>
      <c r="N86" s="45"/>
    </row>
    <row r="87" spans="1:14" ht="13" customHeight="1">
      <c r="B87" s="2"/>
      <c r="C87" s="176" t="s">
        <v>638</v>
      </c>
      <c r="D87" s="26">
        <v>5889.9508999999998</v>
      </c>
      <c r="E87" s="178"/>
      <c r="F87" s="88" t="s">
        <v>277</v>
      </c>
      <c r="G87" s="88" t="s">
        <v>279</v>
      </c>
      <c r="H87" s="88" t="s">
        <v>280</v>
      </c>
      <c r="I87" s="26" t="s">
        <v>646</v>
      </c>
      <c r="J87" s="88" t="s">
        <v>647</v>
      </c>
      <c r="K87" s="88" t="s">
        <v>454</v>
      </c>
      <c r="L87" s="164"/>
      <c r="M87" s="164"/>
      <c r="N87" s="45"/>
    </row>
    <row r="88" spans="1:14" ht="13" customHeight="1">
      <c r="B88" s="2"/>
      <c r="C88" s="176" t="s">
        <v>321</v>
      </c>
      <c r="D88" s="26">
        <v>5891.451</v>
      </c>
      <c r="E88" s="178"/>
      <c r="F88" s="88" t="s">
        <v>472</v>
      </c>
      <c r="G88" s="88" t="s">
        <v>474</v>
      </c>
      <c r="H88" s="88" t="s">
        <v>473</v>
      </c>
      <c r="I88" s="26" t="s">
        <v>275</v>
      </c>
      <c r="J88" s="88" t="s">
        <v>455</v>
      </c>
      <c r="K88" s="88" t="s">
        <v>456</v>
      </c>
      <c r="L88" s="164"/>
      <c r="M88" s="164"/>
      <c r="N88" s="45"/>
    </row>
    <row r="89" spans="1:14" ht="13" customHeight="1">
      <c r="B89" s="2"/>
      <c r="C89" s="176" t="s">
        <v>322</v>
      </c>
      <c r="D89" s="179">
        <v>7647.38</v>
      </c>
      <c r="E89" s="178"/>
      <c r="F89" s="88" t="s">
        <v>643</v>
      </c>
      <c r="G89" s="88" t="s">
        <v>644</v>
      </c>
      <c r="H89" s="88" t="s">
        <v>645</v>
      </c>
      <c r="I89" s="26" t="s">
        <v>324</v>
      </c>
      <c r="J89" s="88" t="s">
        <v>452</v>
      </c>
      <c r="K89" s="88" t="s">
        <v>453</v>
      </c>
      <c r="L89" s="164"/>
      <c r="M89" s="164"/>
      <c r="N89" s="45"/>
    </row>
    <row r="90" spans="1:14" ht="13" customHeight="1">
      <c r="B90" s="2"/>
      <c r="C90" s="176" t="s">
        <v>323</v>
      </c>
      <c r="D90" s="26">
        <v>7698.9647000000004</v>
      </c>
      <c r="E90" s="178"/>
      <c r="F90" s="88" t="s">
        <v>278</v>
      </c>
      <c r="G90" s="88" t="s">
        <v>281</v>
      </c>
      <c r="H90" s="88" t="s">
        <v>282</v>
      </c>
      <c r="I90" s="26" t="s">
        <v>284</v>
      </c>
      <c r="J90" s="88" t="s">
        <v>285</v>
      </c>
      <c r="K90" s="88" t="s">
        <v>286</v>
      </c>
      <c r="L90" s="164"/>
      <c r="M90" s="164"/>
      <c r="N90" s="45"/>
    </row>
    <row r="91" spans="1:14" ht="13" customHeight="1">
      <c r="B91" s="2"/>
      <c r="C91" s="176"/>
      <c r="D91" s="26"/>
      <c r="E91" s="178"/>
      <c r="F91" s="88"/>
      <c r="G91" s="164"/>
      <c r="H91" s="164"/>
      <c r="J91" s="20"/>
      <c r="K91" s="20"/>
      <c r="L91" s="164"/>
      <c r="M91" s="164"/>
      <c r="N91" s="45"/>
    </row>
    <row r="92" spans="1:14" ht="13" customHeight="1">
      <c r="B92" s="2"/>
      <c r="C92" s="176" t="s">
        <v>574</v>
      </c>
      <c r="D92" s="169" t="s">
        <v>649</v>
      </c>
      <c r="E92" s="229"/>
      <c r="F92" s="88" t="s">
        <v>287</v>
      </c>
      <c r="G92" s="164"/>
      <c r="H92" s="164"/>
      <c r="I92" s="163" t="s">
        <v>818</v>
      </c>
      <c r="J92" s="170" t="s">
        <v>819</v>
      </c>
      <c r="K92" s="170"/>
      <c r="L92" s="177" t="s">
        <v>820</v>
      </c>
      <c r="M92" s="164"/>
      <c r="N92" s="45"/>
    </row>
    <row r="93" spans="1:14" ht="13" customHeight="1">
      <c r="B93" s="2"/>
      <c r="C93" s="176" t="s">
        <v>575</v>
      </c>
      <c r="D93" s="169" t="s">
        <v>650</v>
      </c>
      <c r="E93" s="229"/>
      <c r="F93" s="23"/>
      <c r="G93" s="164"/>
      <c r="H93" s="164"/>
      <c r="J93" s="170" t="s">
        <v>228</v>
      </c>
      <c r="K93" s="170"/>
      <c r="L93" s="177" t="s">
        <v>822</v>
      </c>
      <c r="M93" s="164"/>
      <c r="N93" s="45"/>
    </row>
    <row r="94" spans="1:14" ht="13" customHeight="1">
      <c r="B94" s="2"/>
      <c r="C94" s="176" t="s">
        <v>576</v>
      </c>
      <c r="D94" s="169" t="s">
        <v>816</v>
      </c>
      <c r="E94" s="229"/>
      <c r="F94" s="23"/>
      <c r="G94" s="164"/>
      <c r="H94" s="164"/>
      <c r="J94" s="20"/>
      <c r="K94" s="20"/>
      <c r="L94" s="164"/>
      <c r="M94" s="164"/>
      <c r="N94" s="45"/>
    </row>
    <row r="95" spans="1:14" ht="13" customHeight="1">
      <c r="B95" s="2"/>
      <c r="C95" s="176" t="s">
        <v>577</v>
      </c>
      <c r="D95" s="169" t="s">
        <v>817</v>
      </c>
      <c r="E95" s="229"/>
      <c r="F95" s="23"/>
      <c r="G95" s="164"/>
      <c r="H95" s="20"/>
      <c r="I95" s="20"/>
      <c r="J95" s="20"/>
      <c r="K95" s="20"/>
      <c r="L95" s="164"/>
      <c r="M95" s="164"/>
      <c r="N95" s="45"/>
    </row>
    <row r="96" spans="1:14" ht="13" customHeight="1">
      <c r="B96" s="2"/>
      <c r="C96" s="175"/>
      <c r="D96" s="164"/>
      <c r="E96" s="19"/>
      <c r="F96" s="23"/>
      <c r="G96" s="164"/>
      <c r="H96" s="20"/>
      <c r="I96" s="20"/>
      <c r="J96" s="20"/>
      <c r="K96" s="20"/>
      <c r="L96" s="164"/>
      <c r="M96" s="164"/>
      <c r="N96" s="45"/>
    </row>
    <row r="97" spans="2:14" ht="13" customHeight="1">
      <c r="B97" s="2"/>
      <c r="C97" s="32" t="s">
        <v>676</v>
      </c>
      <c r="D97" s="168">
        <v>1</v>
      </c>
      <c r="E97" s="172" t="s">
        <v>677</v>
      </c>
      <c r="F97" s="159"/>
      <c r="G97" s="159"/>
      <c r="H97" s="20"/>
      <c r="I97" s="20"/>
      <c r="J97" s="20"/>
      <c r="K97" s="20"/>
      <c r="L97" s="164"/>
      <c r="M97" s="164"/>
      <c r="N97" s="45"/>
    </row>
    <row r="98" spans="2:14" ht="13" customHeight="1">
      <c r="B98" s="2"/>
      <c r="C98" s="23"/>
      <c r="D98" s="71"/>
      <c r="E98" s="165" t="s">
        <v>466</v>
      </c>
      <c r="F98" s="166"/>
      <c r="G98" s="166"/>
      <c r="H98" s="20"/>
      <c r="I98" s="20"/>
      <c r="J98" s="20"/>
      <c r="K98" s="20"/>
      <c r="L98" s="164"/>
      <c r="M98" s="164"/>
      <c r="N98" s="45"/>
    </row>
    <row r="99" spans="2:14" ht="13" customHeight="1">
      <c r="B99" s="2"/>
      <c r="C99" s="175"/>
      <c r="D99" s="71">
        <v>2</v>
      </c>
      <c r="E99" s="172" t="s">
        <v>724</v>
      </c>
      <c r="F99" s="159"/>
      <c r="G99" s="159"/>
      <c r="H99" s="20"/>
      <c r="I99" s="20"/>
      <c r="J99" s="20"/>
      <c r="K99" s="20"/>
      <c r="L99" s="164"/>
      <c r="M99" s="164"/>
      <c r="N99" s="45"/>
    </row>
    <row r="100" spans="2:14" ht="13" customHeight="1">
      <c r="B100" s="2"/>
      <c r="C100" s="175"/>
      <c r="D100" s="71"/>
      <c r="E100" s="165" t="s">
        <v>725</v>
      </c>
      <c r="F100" s="166"/>
      <c r="G100" s="166"/>
      <c r="H100" s="20"/>
      <c r="I100" s="20"/>
      <c r="J100" s="20"/>
      <c r="K100" s="20"/>
      <c r="L100" s="164"/>
      <c r="M100" s="164"/>
      <c r="N100" s="45"/>
    </row>
    <row r="101" spans="2:14" ht="13" customHeight="1">
      <c r="B101" s="2"/>
      <c r="D101" s="168">
        <v>3</v>
      </c>
      <c r="E101" s="168" t="s">
        <v>535</v>
      </c>
      <c r="F101" s="167"/>
      <c r="G101" s="167"/>
      <c r="H101" s="20"/>
      <c r="I101" s="20"/>
      <c r="J101" s="20"/>
      <c r="K101" s="20"/>
      <c r="L101" s="164"/>
      <c r="M101" s="164"/>
      <c r="N101" s="45"/>
    </row>
    <row r="102" spans="2:14" ht="13" customHeight="1">
      <c r="B102" s="2"/>
      <c r="D102" s="168"/>
      <c r="E102" s="164" t="s">
        <v>536</v>
      </c>
      <c r="F102" s="164"/>
      <c r="G102" s="164"/>
      <c r="H102" s="20"/>
      <c r="I102" s="20"/>
      <c r="J102" s="20"/>
      <c r="K102" s="20"/>
      <c r="L102" s="164"/>
      <c r="M102" s="164"/>
      <c r="N102" s="45"/>
    </row>
    <row r="103" spans="2:14" ht="13" customHeight="1">
      <c r="B103" s="2"/>
      <c r="D103" s="168">
        <v>4</v>
      </c>
      <c r="E103" s="168" t="s">
        <v>537</v>
      </c>
      <c r="F103" s="167"/>
      <c r="G103" s="167"/>
      <c r="H103" s="20"/>
      <c r="I103" s="20"/>
      <c r="J103" s="20"/>
      <c r="K103" s="20"/>
      <c r="L103" s="164"/>
      <c r="M103" s="164"/>
      <c r="N103" s="45"/>
    </row>
    <row r="104" spans="2:14" ht="13" customHeight="1">
      <c r="B104" s="2"/>
      <c r="D104" s="164"/>
      <c r="E104" s="164" t="s">
        <v>538</v>
      </c>
      <c r="F104" s="164"/>
      <c r="G104" s="164"/>
      <c r="H104" s="20"/>
      <c r="I104" s="20"/>
      <c r="J104" s="20"/>
      <c r="K104" s="20"/>
      <c r="L104" s="164"/>
      <c r="M104" s="164"/>
      <c r="N104" s="45"/>
    </row>
    <row r="105" spans="2:14" ht="13" customHeight="1"/>
    <row r="106" spans="2:14" ht="13" customHeight="1"/>
    <row r="107" spans="2:14" ht="13" customHeight="1"/>
  </sheetData>
  <sheetCalcPr fullCalcOnLoad="1"/>
  <mergeCells count="20">
    <mergeCell ref="K3:N3"/>
    <mergeCell ref="K6:P6"/>
    <mergeCell ref="K7:P7"/>
    <mergeCell ref="AC12:AD12"/>
    <mergeCell ref="F8:I8"/>
    <mergeCell ref="K8:P8"/>
    <mergeCell ref="F9:I9"/>
    <mergeCell ref="K9:P9"/>
    <mergeCell ref="F5:I5"/>
    <mergeCell ref="A1:H1"/>
    <mergeCell ref="A3:E3"/>
    <mergeCell ref="F3:I3"/>
    <mergeCell ref="F4:I4"/>
    <mergeCell ref="A5:E5"/>
    <mergeCell ref="F6:I6"/>
    <mergeCell ref="F7:I7"/>
    <mergeCell ref="O12:P12"/>
    <mergeCell ref="Q12:R12"/>
    <mergeCell ref="AE12:AF12"/>
    <mergeCell ref="G12:H12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3"/>
  <sheetViews>
    <sheetView topLeftCell="A51" workbookViewId="0">
      <selection activeCell="I60" sqref="I60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style="164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J1" s="20"/>
      <c r="K1" s="20"/>
      <c r="L1" s="164"/>
      <c r="M1"/>
      <c r="N1" s="83"/>
      <c r="O1" s="20"/>
      <c r="P1" s="20"/>
      <c r="Q1" s="191"/>
      <c r="R1" s="191"/>
    </row>
    <row r="2" spans="1:39" s="2" customFormat="1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J3" s="20"/>
      <c r="K3" s="446" t="s">
        <v>445</v>
      </c>
      <c r="L3" s="446"/>
      <c r="M3" s="446"/>
      <c r="N3" s="446"/>
      <c r="O3" s="20"/>
      <c r="P3" s="20"/>
      <c r="Q3"/>
      <c r="R3" s="192"/>
    </row>
    <row r="4" spans="1:39" s="2" customFormat="1" ht="13" customHeight="1">
      <c r="A4" s="3" t="s">
        <v>19</v>
      </c>
      <c r="B4" s="3"/>
      <c r="C4" s="170"/>
      <c r="D4" s="49"/>
      <c r="E4" s="170"/>
      <c r="F4" s="428" t="s">
        <v>18</v>
      </c>
      <c r="G4" s="428"/>
      <c r="H4" s="428"/>
      <c r="I4" s="428"/>
      <c r="J4" s="20"/>
      <c r="K4" s="195" t="s">
        <v>442</v>
      </c>
      <c r="L4" s="194"/>
      <c r="M4" s="193"/>
      <c r="N4" s="193"/>
      <c r="O4" s="20"/>
      <c r="P4" s="20"/>
      <c r="Q4"/>
      <c r="R4" s="192"/>
    </row>
    <row r="5" spans="1:39" s="2" customFormat="1" ht="13" customHeight="1">
      <c r="A5" s="430"/>
      <c r="B5" s="430"/>
      <c r="C5" s="430"/>
      <c r="D5" s="430"/>
      <c r="E5" s="430"/>
      <c r="F5" s="428" t="s">
        <v>17</v>
      </c>
      <c r="G5" s="428"/>
      <c r="H5" s="428"/>
      <c r="I5" s="428"/>
      <c r="J5" s="20"/>
      <c r="K5" s="195" t="s">
        <v>440</v>
      </c>
      <c r="L5" s="194"/>
      <c r="M5" s="193"/>
      <c r="N5" s="193"/>
      <c r="O5" s="20"/>
      <c r="P5" s="20"/>
      <c r="Q5"/>
      <c r="R5" s="192"/>
    </row>
    <row r="6" spans="1:39" s="2" customFormat="1" ht="13" customHeight="1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1" t="s">
        <v>31</v>
      </c>
      <c r="G6" s="431"/>
      <c r="H6" s="431"/>
      <c r="I6" s="431"/>
      <c r="J6" s="20"/>
      <c r="K6" s="447"/>
      <c r="L6" s="447"/>
      <c r="M6" s="447"/>
      <c r="N6" s="447"/>
      <c r="O6" s="447"/>
      <c r="P6" s="447"/>
      <c r="Q6" s="192"/>
      <c r="R6" s="192"/>
    </row>
    <row r="7" spans="1:39" s="2" customFormat="1" ht="13" customHeight="1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1" t="s">
        <v>156</v>
      </c>
      <c r="G7" s="431"/>
      <c r="H7" s="431"/>
      <c r="I7" s="431"/>
      <c r="J7" s="20"/>
      <c r="K7" s="447"/>
      <c r="L7" s="447"/>
      <c r="M7" s="447"/>
      <c r="N7" s="447"/>
      <c r="O7" s="447"/>
      <c r="P7" s="447"/>
      <c r="Q7" s="192"/>
      <c r="R7" s="192"/>
    </row>
    <row r="8" spans="1:39" s="2" customFormat="1" ht="13" customHeight="1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28" t="s">
        <v>32</v>
      </c>
      <c r="G8" s="428"/>
      <c r="H8" s="428"/>
      <c r="I8" s="428"/>
      <c r="J8" s="170"/>
      <c r="K8" s="447"/>
      <c r="L8" s="447"/>
      <c r="M8" s="447"/>
      <c r="N8" s="447"/>
      <c r="O8" s="447"/>
      <c r="P8" s="447"/>
      <c r="Q8" s="191"/>
      <c r="R8" s="191"/>
    </row>
    <row r="9" spans="1:39" s="2" customFormat="1" ht="13" customHeight="1">
      <c r="A9" s="32"/>
      <c r="B9" s="32"/>
      <c r="C9" s="170"/>
      <c r="D9" s="177"/>
      <c r="E9" s="23"/>
      <c r="F9" s="428" t="s">
        <v>60</v>
      </c>
      <c r="G9" s="428"/>
      <c r="H9" s="428"/>
      <c r="I9" s="428"/>
      <c r="J9" s="170"/>
      <c r="K9" s="447"/>
      <c r="L9" s="447"/>
      <c r="M9" s="447"/>
      <c r="N9" s="447"/>
      <c r="O9" s="447"/>
      <c r="P9" s="447"/>
      <c r="Q9" s="191"/>
      <c r="R9" s="191"/>
    </row>
    <row r="10" spans="1:39" s="2" customFormat="1" ht="13" customHeight="1">
      <c r="A10" s="71"/>
      <c r="B10" s="71"/>
      <c r="C10" s="168"/>
      <c r="D10" s="49"/>
      <c r="E10" s="8"/>
      <c r="F10" s="216" t="s">
        <v>750</v>
      </c>
      <c r="G10" s="26"/>
      <c r="H10" s="26"/>
      <c r="I10" s="216"/>
      <c r="J10" s="168"/>
      <c r="K10" s="168"/>
      <c r="L10" s="168"/>
      <c r="M10"/>
      <c r="N10" s="29"/>
      <c r="O10"/>
      <c r="P10"/>
      <c r="Q10"/>
      <c r="R10"/>
    </row>
    <row r="11" spans="1:39" s="2" customFormat="1" ht="13" customHeight="1">
      <c r="A11" s="32"/>
      <c r="B11" s="32"/>
      <c r="C11" s="32"/>
      <c r="D11" s="259"/>
      <c r="E11" s="223"/>
      <c r="F11" s="257"/>
      <c r="G11" s="258"/>
      <c r="H11" s="258"/>
      <c r="I11" s="257"/>
      <c r="J11" s="32"/>
      <c r="K11" s="175"/>
      <c r="L11" s="175"/>
      <c r="M11" s="59"/>
      <c r="N11" s="59"/>
      <c r="O11" s="59"/>
      <c r="P11" s="59"/>
      <c r="Q11" s="256"/>
      <c r="R11" s="256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" customHeight="1">
      <c r="A14" s="64" t="s">
        <v>856</v>
      </c>
      <c r="B14" s="68" t="s">
        <v>905</v>
      </c>
      <c r="C14" s="37">
        <v>4.9999999999999996E-2</v>
      </c>
      <c r="D14" s="19">
        <v>0</v>
      </c>
      <c r="E14" s="166">
        <v>10</v>
      </c>
      <c r="F14" s="20" t="s">
        <v>232</v>
      </c>
      <c r="G14" s="38">
        <v>1190</v>
      </c>
      <c r="H14" s="65">
        <v>1106</v>
      </c>
      <c r="I14" s="41" t="s">
        <v>234</v>
      </c>
      <c r="J14" s="70" t="s">
        <v>230</v>
      </c>
      <c r="K14" s="38">
        <v>4</v>
      </c>
      <c r="L14" s="20">
        <v>180</v>
      </c>
      <c r="M14" s="8">
        <v>5889.9508999999998</v>
      </c>
      <c r="N14" s="62"/>
      <c r="O14" s="166"/>
      <c r="P14" s="166"/>
      <c r="Q14" s="166"/>
      <c r="R14" s="166"/>
    </row>
    <row r="15" spans="1:39" ht="13" customHeight="1">
      <c r="A15" s="64" t="s">
        <v>475</v>
      </c>
      <c r="B15" s="29" t="s">
        <v>857</v>
      </c>
      <c r="C15" s="19">
        <v>6.0416666666666667E-2</v>
      </c>
      <c r="D15" s="19">
        <v>0</v>
      </c>
      <c r="E15" s="23">
        <v>30</v>
      </c>
      <c r="F15" s="20" t="s">
        <v>232</v>
      </c>
      <c r="G15" s="20">
        <v>1190</v>
      </c>
      <c r="H15" s="20">
        <v>1002</v>
      </c>
      <c r="I15" s="41" t="s">
        <v>231</v>
      </c>
      <c r="J15" s="70" t="s">
        <v>230</v>
      </c>
      <c r="K15" s="38">
        <v>4</v>
      </c>
      <c r="L15" s="20">
        <v>180</v>
      </c>
      <c r="M15" s="8">
        <v>5891.451</v>
      </c>
      <c r="N15" s="41"/>
      <c r="O15" s="20" t="s">
        <v>750</v>
      </c>
      <c r="P15" s="20" t="s">
        <v>750</v>
      </c>
      <c r="Q15" s="20" t="s">
        <v>750</v>
      </c>
      <c r="R15" s="20" t="s">
        <v>675</v>
      </c>
    </row>
    <row r="16" spans="1:39" ht="13" customHeight="1">
      <c r="A16" s="64" t="s">
        <v>475</v>
      </c>
      <c r="B16" s="29" t="s">
        <v>462</v>
      </c>
      <c r="C16" s="19">
        <v>6.1805555555555558E-2</v>
      </c>
      <c r="D16" s="19">
        <v>0</v>
      </c>
      <c r="E16" s="23">
        <v>30</v>
      </c>
      <c r="F16" s="20" t="s">
        <v>232</v>
      </c>
      <c r="G16" s="20">
        <v>1070</v>
      </c>
      <c r="H16" s="20">
        <v>882</v>
      </c>
      <c r="I16" s="41" t="s">
        <v>446</v>
      </c>
      <c r="J16" s="70" t="s">
        <v>230</v>
      </c>
      <c r="K16" s="38">
        <v>4</v>
      </c>
      <c r="L16" s="20">
        <v>180</v>
      </c>
      <c r="M16" s="8">
        <v>5891.451</v>
      </c>
      <c r="O16" s="20" t="s">
        <v>750</v>
      </c>
      <c r="P16" s="20" t="s">
        <v>750</v>
      </c>
      <c r="Q16" s="20" t="s">
        <v>750</v>
      </c>
      <c r="R16" s="20" t="s">
        <v>750</v>
      </c>
    </row>
    <row r="17" spans="1:39" ht="13" customHeight="1">
      <c r="A17" s="29" t="s">
        <v>475</v>
      </c>
      <c r="B17" s="29" t="s">
        <v>463</v>
      </c>
      <c r="C17" s="19"/>
      <c r="D17" s="19">
        <v>0</v>
      </c>
      <c r="E17" s="23">
        <v>30</v>
      </c>
      <c r="F17" s="20" t="s">
        <v>540</v>
      </c>
      <c r="G17" s="20">
        <v>880</v>
      </c>
      <c r="H17" s="20">
        <v>869</v>
      </c>
      <c r="I17" s="41" t="s">
        <v>231</v>
      </c>
      <c r="J17" s="70" t="s">
        <v>230</v>
      </c>
      <c r="K17" s="38">
        <v>4</v>
      </c>
      <c r="L17" s="20">
        <v>180</v>
      </c>
      <c r="M17" s="215">
        <v>7647.38</v>
      </c>
      <c r="N17" s="29"/>
      <c r="O17" s="20"/>
      <c r="P17" s="20"/>
      <c r="Q17" s="20"/>
      <c r="R17" s="20"/>
    </row>
    <row r="18" spans="1:39" ht="13" customHeight="1">
      <c r="A18" s="29" t="s">
        <v>906</v>
      </c>
      <c r="B18" s="29" t="s">
        <v>859</v>
      </c>
      <c r="C18" s="19">
        <v>7.6388888888888895E-2</v>
      </c>
      <c r="D18" s="19"/>
      <c r="E18" s="23">
        <v>60</v>
      </c>
      <c r="F18" s="20" t="s">
        <v>232</v>
      </c>
      <c r="G18" s="20">
        <v>1190</v>
      </c>
      <c r="H18" s="20">
        <v>1106</v>
      </c>
      <c r="I18" s="29" t="s">
        <v>752</v>
      </c>
      <c r="J18" s="70" t="s">
        <v>87</v>
      </c>
      <c r="K18" s="38">
        <v>4</v>
      </c>
      <c r="L18" s="20">
        <v>120</v>
      </c>
      <c r="M18" s="8">
        <v>5889.9508999999998</v>
      </c>
      <c r="N18" t="s">
        <v>273</v>
      </c>
      <c r="O18" s="20"/>
      <c r="P18" s="20"/>
      <c r="Q18" s="20"/>
      <c r="R18" s="20"/>
      <c r="S18" s="401">
        <v>56.171230000000001</v>
      </c>
      <c r="T18" s="401">
        <v>17.476759999999999</v>
      </c>
      <c r="U18" s="398">
        <v>91.761700000000005</v>
      </c>
      <c r="V18" s="398">
        <v>37.434899999999999</v>
      </c>
      <c r="W18" s="400">
        <v>3.0517562000000002E-3</v>
      </c>
      <c r="X18" s="398">
        <v>1.641</v>
      </c>
      <c r="Y18" s="398">
        <v>0.26</v>
      </c>
      <c r="Z18" s="398">
        <v>3.94</v>
      </c>
      <c r="AA18" s="398">
        <v>95.25</v>
      </c>
      <c r="AB18" s="397">
        <v>1815.7719999999999</v>
      </c>
      <c r="AC18" s="398">
        <v>5.19712</v>
      </c>
      <c r="AD18" s="398">
        <v>2.90483</v>
      </c>
      <c r="AE18" s="398">
        <v>30.332709999999999</v>
      </c>
      <c r="AF18" s="398">
        <v>1.18045</v>
      </c>
      <c r="AG18" s="396">
        <v>147600270.69999999</v>
      </c>
      <c r="AH18" s="399">
        <v>0.24392259999999999</v>
      </c>
      <c r="AI18" s="396">
        <v>394725.39140000002</v>
      </c>
      <c r="AJ18" s="399">
        <v>-0.27060790000000001</v>
      </c>
      <c r="AK18" s="398">
        <v>154.76220000000001</v>
      </c>
      <c r="AL18" s="396" t="s">
        <v>411</v>
      </c>
      <c r="AM18" s="398">
        <v>25.1723</v>
      </c>
    </row>
    <row r="19" spans="1:39" ht="13" customHeight="1">
      <c r="A19" s="2" t="s">
        <v>752</v>
      </c>
      <c r="B19" s="2" t="s">
        <v>860</v>
      </c>
      <c r="C19" s="44">
        <v>7.9166666666666663E-2</v>
      </c>
      <c r="D19" s="44"/>
      <c r="E19" s="8">
        <v>300</v>
      </c>
      <c r="F19" s="20" t="s">
        <v>232</v>
      </c>
      <c r="G19" s="20">
        <v>1190</v>
      </c>
      <c r="H19" s="20">
        <v>1106</v>
      </c>
      <c r="I19" s="281" t="s">
        <v>815</v>
      </c>
      <c r="J19" s="70" t="s">
        <v>87</v>
      </c>
      <c r="K19" s="38">
        <v>4</v>
      </c>
      <c r="L19" s="20">
        <v>120</v>
      </c>
      <c r="M19" s="8">
        <v>5889.9508999999998</v>
      </c>
      <c r="N19" t="s">
        <v>273</v>
      </c>
      <c r="S19" s="401">
        <v>56.212629999999997</v>
      </c>
      <c r="T19" s="401">
        <v>17.489080000000001</v>
      </c>
      <c r="U19" s="398">
        <v>92.558599999999998</v>
      </c>
      <c r="V19" s="398">
        <v>38.680700000000002</v>
      </c>
      <c r="W19" s="400">
        <v>0.1033255513</v>
      </c>
      <c r="X19" s="398">
        <v>1.597</v>
      </c>
      <c r="Y19" s="398">
        <v>0.253</v>
      </c>
      <c r="Z19" s="398">
        <v>3.94</v>
      </c>
      <c r="AA19" s="398">
        <v>95.263000000000005</v>
      </c>
      <c r="AB19" s="397">
        <v>1816.2159999999999</v>
      </c>
      <c r="AC19" s="398">
        <v>5.1835800000000001</v>
      </c>
      <c r="AD19" s="398">
        <v>2.9025799999999999</v>
      </c>
      <c r="AE19" s="398">
        <v>30.282150000000001</v>
      </c>
      <c r="AF19" s="398">
        <v>1.1805600000000001</v>
      </c>
      <c r="AG19" s="396">
        <v>147600358.40000001</v>
      </c>
      <c r="AH19" s="399">
        <v>0.24327799999999999</v>
      </c>
      <c r="AI19" s="396">
        <v>394628.90828999999</v>
      </c>
      <c r="AJ19" s="399">
        <v>-0.26535360000000002</v>
      </c>
      <c r="AK19" s="398">
        <v>154.79929999999999</v>
      </c>
      <c r="AL19" s="396" t="s">
        <v>411</v>
      </c>
      <c r="AM19" s="398">
        <v>25.135300000000001</v>
      </c>
    </row>
    <row r="20" spans="1:39" s="41" customFormat="1" ht="26.25" customHeight="1">
      <c r="A20" s="29" t="s">
        <v>752</v>
      </c>
      <c r="B20" s="29" t="s">
        <v>861</v>
      </c>
      <c r="C20" s="19">
        <v>8.6805555555555566E-2</v>
      </c>
      <c r="E20" s="23">
        <v>300</v>
      </c>
      <c r="F20" s="20" t="s">
        <v>232</v>
      </c>
      <c r="G20" s="20">
        <v>1190</v>
      </c>
      <c r="H20" s="20">
        <v>1106</v>
      </c>
      <c r="I20" s="255" t="s">
        <v>762</v>
      </c>
      <c r="J20" s="254" t="s">
        <v>87</v>
      </c>
      <c r="K20" s="253">
        <v>4</v>
      </c>
      <c r="L20" s="254">
        <v>120</v>
      </c>
      <c r="M20" s="253">
        <v>5889.9508999999998</v>
      </c>
      <c r="N20" s="41" t="s">
        <v>273</v>
      </c>
      <c r="S20" s="401">
        <v>56.287399999999998</v>
      </c>
      <c r="T20" s="401">
        <v>17.511420000000001</v>
      </c>
      <c r="U20" s="398">
        <v>94.062700000000007</v>
      </c>
      <c r="V20" s="398">
        <v>40.963099999999997</v>
      </c>
      <c r="W20" s="400">
        <v>0.2871608424</v>
      </c>
      <c r="X20" s="398">
        <v>1.5229999999999999</v>
      </c>
      <c r="Y20" s="398">
        <v>0.24099999999999999</v>
      </c>
      <c r="Z20" s="398">
        <v>3.94</v>
      </c>
      <c r="AA20" s="398">
        <v>95.287999999999997</v>
      </c>
      <c r="AB20" s="397">
        <v>1817.0070000000001</v>
      </c>
      <c r="AC20" s="398">
        <v>5.1576199999999996</v>
      </c>
      <c r="AD20" s="398">
        <v>2.8984299999999998</v>
      </c>
      <c r="AE20" s="398">
        <v>30.18946</v>
      </c>
      <c r="AF20" s="398">
        <v>1.1807700000000001</v>
      </c>
      <c r="AG20" s="396">
        <v>147600518.59999999</v>
      </c>
      <c r="AH20" s="399">
        <v>0.24209559999999999</v>
      </c>
      <c r="AI20" s="396">
        <v>394457.07669000002</v>
      </c>
      <c r="AJ20" s="399">
        <v>-0.25521880000000002</v>
      </c>
      <c r="AK20" s="398">
        <v>154.8663</v>
      </c>
      <c r="AL20" s="396" t="s">
        <v>411</v>
      </c>
      <c r="AM20" s="398">
        <v>25.0685</v>
      </c>
    </row>
    <row r="21" spans="1:39" s="41" customFormat="1" ht="26.25" customHeight="1">
      <c r="A21" s="59" t="s">
        <v>277</v>
      </c>
      <c r="B21" s="29" t="s">
        <v>904</v>
      </c>
      <c r="C21" s="19">
        <v>9.1666666666666674E-2</v>
      </c>
      <c r="E21" s="23">
        <v>300</v>
      </c>
      <c r="F21" s="20" t="s">
        <v>232</v>
      </c>
      <c r="G21" s="20">
        <v>1190</v>
      </c>
      <c r="H21" s="20">
        <v>1106</v>
      </c>
      <c r="I21" s="252" t="s">
        <v>916</v>
      </c>
      <c r="J21" s="251" t="s">
        <v>87</v>
      </c>
      <c r="K21" s="250">
        <v>4</v>
      </c>
      <c r="L21" s="251">
        <v>120</v>
      </c>
      <c r="M21" s="250">
        <v>5889.9508999999998</v>
      </c>
      <c r="N21" s="41" t="s">
        <v>273</v>
      </c>
      <c r="S21" s="401">
        <v>56.334240000000001</v>
      </c>
      <c r="T21" s="401">
        <v>17.525459999999999</v>
      </c>
      <c r="U21" s="398">
        <v>95.052700000000002</v>
      </c>
      <c r="V21" s="398">
        <v>42.414000000000001</v>
      </c>
      <c r="W21" s="400">
        <v>0.40414693680000002</v>
      </c>
      <c r="X21" s="398">
        <v>1.48</v>
      </c>
      <c r="Y21" s="398">
        <v>0.23400000000000001</v>
      </c>
      <c r="Z21" s="398">
        <v>3.94</v>
      </c>
      <c r="AA21" s="398">
        <v>95.304000000000002</v>
      </c>
      <c r="AB21" s="397">
        <v>1817.4939999999999</v>
      </c>
      <c r="AC21" s="398">
        <v>5.1403600000000003</v>
      </c>
      <c r="AD21" s="398">
        <v>2.8957700000000002</v>
      </c>
      <c r="AE21" s="398">
        <v>30.130479999999999</v>
      </c>
      <c r="AF21" s="398">
        <v>1.18089</v>
      </c>
      <c r="AG21" s="396">
        <v>147600620.09999999</v>
      </c>
      <c r="AH21" s="399">
        <v>0.2413429</v>
      </c>
      <c r="AI21" s="396">
        <v>394351.29509000003</v>
      </c>
      <c r="AJ21" s="399">
        <v>-0.2484393</v>
      </c>
      <c r="AK21" s="398">
        <v>154.90819999999999</v>
      </c>
      <c r="AL21" s="396" t="s">
        <v>411</v>
      </c>
      <c r="AM21" s="398">
        <v>25.026700000000002</v>
      </c>
    </row>
    <row r="22" spans="1:39" ht="13" customHeight="1">
      <c r="A22" s="59" t="s">
        <v>643</v>
      </c>
      <c r="B22" s="29" t="s">
        <v>544</v>
      </c>
      <c r="C22" s="44">
        <v>0.10347222222222223</v>
      </c>
      <c r="E22" s="23">
        <v>300</v>
      </c>
      <c r="F22" s="20" t="s">
        <v>232</v>
      </c>
      <c r="G22" s="20">
        <v>1190</v>
      </c>
      <c r="H22" s="20">
        <v>1106</v>
      </c>
      <c r="I22" s="281" t="s">
        <v>811</v>
      </c>
      <c r="J22" s="70" t="s">
        <v>87</v>
      </c>
      <c r="K22" s="38">
        <v>4</v>
      </c>
      <c r="L22" s="20">
        <v>120</v>
      </c>
      <c r="M22" s="8">
        <v>5889.9508999999998</v>
      </c>
      <c r="N22" t="s">
        <v>273</v>
      </c>
      <c r="S22" s="401">
        <v>56.445659999999997</v>
      </c>
      <c r="T22" s="401">
        <v>17.55893</v>
      </c>
      <c r="U22" s="398">
        <v>97.585499999999996</v>
      </c>
      <c r="V22" s="398">
        <v>45.929099999999998</v>
      </c>
      <c r="W22" s="400">
        <v>0.6882560231</v>
      </c>
      <c r="X22" s="398">
        <v>1.39</v>
      </c>
      <c r="Y22" s="398">
        <v>0.22</v>
      </c>
      <c r="Z22" s="398">
        <v>3.94</v>
      </c>
      <c r="AA22" s="398">
        <v>95.34</v>
      </c>
      <c r="AB22" s="397">
        <v>1818.623</v>
      </c>
      <c r="AC22" s="398">
        <v>5.0961299999999996</v>
      </c>
      <c r="AD22" s="398">
        <v>2.8893</v>
      </c>
      <c r="AE22" s="398">
        <v>29.98724</v>
      </c>
      <c r="AF22" s="398">
        <v>1.1812100000000001</v>
      </c>
      <c r="AG22" s="396">
        <v>147600865.30000001</v>
      </c>
      <c r="AH22" s="399">
        <v>0.23951349999999999</v>
      </c>
      <c r="AI22" s="396">
        <v>394106.67585</v>
      </c>
      <c r="AJ22" s="399">
        <v>-0.2309475</v>
      </c>
      <c r="AK22" s="398">
        <v>155.0076</v>
      </c>
      <c r="AL22" s="396" t="s">
        <v>411</v>
      </c>
      <c r="AM22" s="398">
        <v>24.927600000000002</v>
      </c>
    </row>
    <row r="23" spans="1:39" ht="13" customHeight="1">
      <c r="A23" s="281" t="s">
        <v>753</v>
      </c>
      <c r="B23" s="29" t="s">
        <v>666</v>
      </c>
      <c r="C23" s="44">
        <v>0.11319444444444444</v>
      </c>
      <c r="E23" s="23">
        <v>300</v>
      </c>
      <c r="F23" s="20" t="s">
        <v>232</v>
      </c>
      <c r="G23" s="20">
        <v>1190</v>
      </c>
      <c r="H23" s="20">
        <v>1106</v>
      </c>
      <c r="I23" s="281" t="s">
        <v>808</v>
      </c>
      <c r="J23" s="70" t="s">
        <v>87</v>
      </c>
      <c r="K23" s="38">
        <v>4</v>
      </c>
      <c r="L23" s="20">
        <v>120</v>
      </c>
      <c r="M23" s="8">
        <v>5889.9508999999998</v>
      </c>
      <c r="N23" t="s">
        <v>273</v>
      </c>
      <c r="S23" s="401">
        <v>56.535069999999997</v>
      </c>
      <c r="T23" s="401">
        <v>17.585789999999999</v>
      </c>
      <c r="U23" s="398">
        <v>99.838999999999999</v>
      </c>
      <c r="V23" s="398">
        <v>48.81</v>
      </c>
      <c r="W23" s="400">
        <v>0.92222821190000004</v>
      </c>
      <c r="X23" s="398">
        <v>1.327</v>
      </c>
      <c r="Y23" s="398">
        <v>0.21</v>
      </c>
      <c r="Z23" s="398">
        <v>3.94</v>
      </c>
      <c r="AA23" s="398">
        <v>95.369</v>
      </c>
      <c r="AB23" s="397">
        <v>1819.489</v>
      </c>
      <c r="AC23" s="398">
        <v>5.0573399999999999</v>
      </c>
      <c r="AD23" s="398">
        <v>2.8840499999999998</v>
      </c>
      <c r="AE23" s="398">
        <v>29.86927</v>
      </c>
      <c r="AF23" s="398">
        <v>1.18146</v>
      </c>
      <c r="AG23" s="396">
        <v>147601065.90000001</v>
      </c>
      <c r="AH23" s="399">
        <v>0.23800579999999999</v>
      </c>
      <c r="AI23" s="396">
        <v>393919.09594999999</v>
      </c>
      <c r="AJ23" s="399">
        <v>-0.21550030000000001</v>
      </c>
      <c r="AK23" s="398">
        <v>155.08709999999999</v>
      </c>
      <c r="AL23" s="396" t="s">
        <v>411</v>
      </c>
      <c r="AM23" s="398">
        <v>24.848299999999998</v>
      </c>
    </row>
    <row r="24" spans="1:39" ht="13" customHeight="1">
      <c r="A24" s="281" t="s">
        <v>754</v>
      </c>
      <c r="B24" s="29" t="s">
        <v>667</v>
      </c>
      <c r="C24" s="44">
        <v>0.11875000000000001</v>
      </c>
      <c r="E24" s="23">
        <v>300</v>
      </c>
      <c r="F24" s="20" t="s">
        <v>232</v>
      </c>
      <c r="G24" s="20">
        <v>1190</v>
      </c>
      <c r="H24" s="20">
        <v>1106</v>
      </c>
      <c r="I24" s="281" t="s">
        <v>808</v>
      </c>
      <c r="J24" s="70" t="s">
        <v>87</v>
      </c>
      <c r="K24" s="38">
        <v>4</v>
      </c>
      <c r="L24" s="20">
        <v>120</v>
      </c>
      <c r="M24" s="8">
        <v>5889.9508999999998</v>
      </c>
      <c r="N24" t="s">
        <v>273</v>
      </c>
      <c r="S24" s="401">
        <v>56.585250000000002</v>
      </c>
      <c r="T24" s="401">
        <v>17.600840000000002</v>
      </c>
      <c r="U24" s="398">
        <v>101.2102</v>
      </c>
      <c r="V24" s="398">
        <v>50.4482</v>
      </c>
      <c r="W24" s="400">
        <v>1.0559266056000001</v>
      </c>
      <c r="X24" s="398">
        <v>1.296</v>
      </c>
      <c r="Y24" s="398">
        <v>0.20499999999999999</v>
      </c>
      <c r="Z24" s="398">
        <v>3.94</v>
      </c>
      <c r="AA24" s="398">
        <v>95.385999999999996</v>
      </c>
      <c r="AB24" s="397">
        <v>1819.9559999999999</v>
      </c>
      <c r="AC24" s="398">
        <v>5.0342500000000001</v>
      </c>
      <c r="AD24" s="398">
        <v>2.8811100000000001</v>
      </c>
      <c r="AE24" s="398">
        <v>29.801860000000001</v>
      </c>
      <c r="AF24" s="398">
        <v>1.18161</v>
      </c>
      <c r="AG24" s="396">
        <v>147601179.90000001</v>
      </c>
      <c r="AH24" s="399">
        <v>0.23714370000000001</v>
      </c>
      <c r="AI24" s="396">
        <v>393817.85467999999</v>
      </c>
      <c r="AJ24" s="399">
        <v>-0.20627309999999999</v>
      </c>
      <c r="AK24" s="398">
        <v>155.13159999999999</v>
      </c>
      <c r="AL24" s="396" t="s">
        <v>411</v>
      </c>
      <c r="AM24" s="398">
        <v>24.803899999999999</v>
      </c>
    </row>
    <row r="25" spans="1:39" ht="13" customHeight="1">
      <c r="A25" s="59" t="s">
        <v>639</v>
      </c>
      <c r="B25" s="29" t="s">
        <v>669</v>
      </c>
      <c r="C25" s="44">
        <v>0.125</v>
      </c>
      <c r="E25" s="23">
        <v>300</v>
      </c>
      <c r="F25" s="20" t="s">
        <v>232</v>
      </c>
      <c r="G25" s="20">
        <v>1190</v>
      </c>
      <c r="H25" s="20">
        <v>1106</v>
      </c>
      <c r="I25" s="281" t="s">
        <v>808</v>
      </c>
      <c r="J25" s="70" t="s">
        <v>87</v>
      </c>
      <c r="K25" s="38">
        <v>4</v>
      </c>
      <c r="L25" s="20">
        <v>120</v>
      </c>
      <c r="M25" s="8">
        <v>5889.9508999999998</v>
      </c>
      <c r="N25" t="s">
        <v>273</v>
      </c>
      <c r="S25" s="401">
        <v>56.64096</v>
      </c>
      <c r="T25" s="401">
        <v>17.6175</v>
      </c>
      <c r="U25" s="398">
        <v>102.83839999999999</v>
      </c>
      <c r="V25" s="398">
        <v>52.282299999999999</v>
      </c>
      <c r="W25" s="400">
        <v>1.2063372984</v>
      </c>
      <c r="X25" s="398">
        <v>1.2629999999999999</v>
      </c>
      <c r="Y25" s="398">
        <v>0.2</v>
      </c>
      <c r="Z25" s="398">
        <v>3.93</v>
      </c>
      <c r="AA25" s="398">
        <v>95.403999999999996</v>
      </c>
      <c r="AB25" s="397">
        <v>1820.4580000000001</v>
      </c>
      <c r="AC25" s="398">
        <v>5.0075099999999999</v>
      </c>
      <c r="AD25" s="398">
        <v>2.8778700000000002</v>
      </c>
      <c r="AE25" s="398">
        <v>29.726030000000002</v>
      </c>
      <c r="AF25" s="398">
        <v>1.18177</v>
      </c>
      <c r="AG25" s="396">
        <v>147601307.69999999</v>
      </c>
      <c r="AH25" s="399">
        <v>0.23617350000000001</v>
      </c>
      <c r="AI25" s="396">
        <v>393709.33938000002</v>
      </c>
      <c r="AJ25" s="399">
        <v>-0.19556090000000001</v>
      </c>
      <c r="AK25" s="398">
        <v>155.18090000000001</v>
      </c>
      <c r="AL25" s="396" t="s">
        <v>411</v>
      </c>
      <c r="AM25" s="398">
        <v>24.7547</v>
      </c>
    </row>
    <row r="26" spans="1:39" ht="13" customHeight="1">
      <c r="A26" s="281" t="s">
        <v>756</v>
      </c>
      <c r="B26" s="29" t="s">
        <v>670</v>
      </c>
      <c r="C26" s="44">
        <v>0.1277777777777778</v>
      </c>
      <c r="E26" s="23">
        <v>300</v>
      </c>
      <c r="F26" s="20" t="s">
        <v>232</v>
      </c>
      <c r="G26" s="20">
        <v>1190</v>
      </c>
      <c r="H26" s="20">
        <v>1106</v>
      </c>
      <c r="I26" s="281" t="s">
        <v>808</v>
      </c>
      <c r="J26" s="70" t="s">
        <v>87</v>
      </c>
      <c r="K26" s="38">
        <v>4</v>
      </c>
      <c r="L26" s="20">
        <v>120</v>
      </c>
      <c r="M26" s="8">
        <v>5889.9508999999998</v>
      </c>
      <c r="N26" t="s">
        <v>273</v>
      </c>
      <c r="S26" s="401">
        <v>56.665469999999999</v>
      </c>
      <c r="T26" s="401">
        <v>17.62481</v>
      </c>
      <c r="U26" s="398">
        <v>103.59480000000001</v>
      </c>
      <c r="V26" s="398">
        <v>53.093899999999998</v>
      </c>
      <c r="W26" s="400">
        <v>1.2731864952</v>
      </c>
      <c r="X26" s="398">
        <v>1.2490000000000001</v>
      </c>
      <c r="Y26" s="398">
        <v>0.19800000000000001</v>
      </c>
      <c r="Z26" s="398">
        <v>3.93</v>
      </c>
      <c r="AA26" s="398">
        <v>95.411000000000001</v>
      </c>
      <c r="AB26" s="397">
        <v>1820.672</v>
      </c>
      <c r="AC26" s="398">
        <v>4.9953799999999999</v>
      </c>
      <c r="AD26" s="398">
        <v>2.8764500000000002</v>
      </c>
      <c r="AE26" s="398">
        <v>29.692319999999999</v>
      </c>
      <c r="AF26" s="398">
        <v>1.18184</v>
      </c>
      <c r="AG26" s="396">
        <v>147601364.30000001</v>
      </c>
      <c r="AH26" s="399">
        <v>0.23574210000000001</v>
      </c>
      <c r="AI26" s="396">
        <v>393662.98585</v>
      </c>
      <c r="AJ26" s="399">
        <v>-0.1906911</v>
      </c>
      <c r="AK26" s="398">
        <v>155.20259999999999</v>
      </c>
      <c r="AL26" s="396" t="s">
        <v>411</v>
      </c>
      <c r="AM26" s="398">
        <v>24.7332</v>
      </c>
    </row>
    <row r="27" spans="1:39" ht="13" customHeight="1">
      <c r="A27" s="281" t="s">
        <v>755</v>
      </c>
      <c r="B27" s="29" t="s">
        <v>484</v>
      </c>
      <c r="C27" s="44">
        <v>0.14444444444444446</v>
      </c>
      <c r="E27" s="23">
        <v>300</v>
      </c>
      <c r="F27" s="20" t="s">
        <v>232</v>
      </c>
      <c r="G27" s="20">
        <v>1190</v>
      </c>
      <c r="H27" s="20">
        <v>1106</v>
      </c>
      <c r="I27" s="281" t="s">
        <v>808</v>
      </c>
      <c r="J27" s="70" t="s">
        <v>87</v>
      </c>
      <c r="K27" s="38">
        <v>4</v>
      </c>
      <c r="L27" s="20">
        <v>120</v>
      </c>
      <c r="M27" s="8">
        <v>5889.9508999999998</v>
      </c>
      <c r="N27" t="s">
        <v>273</v>
      </c>
      <c r="S27" s="401">
        <v>56.809570000000001</v>
      </c>
      <c r="T27" s="401">
        <v>17.667380000000001</v>
      </c>
      <c r="U27" s="398">
        <v>108.65519999999999</v>
      </c>
      <c r="V27" s="398">
        <v>57.902500000000003</v>
      </c>
      <c r="W27" s="400">
        <v>1.6742816762999999</v>
      </c>
      <c r="X27" s="398">
        <v>1.18</v>
      </c>
      <c r="Y27" s="398">
        <v>0.187</v>
      </c>
      <c r="Z27" s="398">
        <v>3.93</v>
      </c>
      <c r="AA27" s="398">
        <v>95.456999999999994</v>
      </c>
      <c r="AB27" s="397">
        <v>1821.8430000000001</v>
      </c>
      <c r="AC27" s="398">
        <v>4.9194699999999996</v>
      </c>
      <c r="AD27" s="398">
        <v>2.8684500000000002</v>
      </c>
      <c r="AE27" s="398">
        <v>29.490089999999999</v>
      </c>
      <c r="AF27" s="398">
        <v>1.18228</v>
      </c>
      <c r="AG27" s="396">
        <v>147601701.90000001</v>
      </c>
      <c r="AH27" s="399">
        <v>0.2331519</v>
      </c>
      <c r="AI27" s="396">
        <v>393410.10126000002</v>
      </c>
      <c r="AJ27" s="399">
        <v>-0.160159</v>
      </c>
      <c r="AK27" s="398">
        <v>155.32939999999999</v>
      </c>
      <c r="AL27" s="396" t="s">
        <v>411</v>
      </c>
      <c r="AM27" s="398">
        <v>24.6067</v>
      </c>
    </row>
    <row r="28" spans="1:39" ht="13" customHeight="1">
      <c r="A28" s="59" t="s">
        <v>278</v>
      </c>
      <c r="B28" s="29" t="s">
        <v>485</v>
      </c>
      <c r="C28" s="44">
        <v>0.15208333333333332</v>
      </c>
      <c r="E28" s="23">
        <v>300</v>
      </c>
      <c r="F28" s="20" t="s">
        <v>232</v>
      </c>
      <c r="G28" s="20">
        <v>1190</v>
      </c>
      <c r="H28" s="20">
        <v>1106</v>
      </c>
      <c r="I28" s="281" t="s">
        <v>368</v>
      </c>
      <c r="J28" s="70" t="s">
        <v>87</v>
      </c>
      <c r="K28" s="38">
        <v>4</v>
      </c>
      <c r="L28" s="20">
        <v>120</v>
      </c>
      <c r="M28" s="8">
        <v>5889.9508999999998</v>
      </c>
      <c r="N28" t="s">
        <v>273</v>
      </c>
      <c r="S28" s="401">
        <v>56.874029999999998</v>
      </c>
      <c r="T28" s="401">
        <v>17.686140000000002</v>
      </c>
      <c r="U28" s="398">
        <v>111.35039999999999</v>
      </c>
      <c r="V28" s="398">
        <v>60.059800000000003</v>
      </c>
      <c r="W28" s="400">
        <v>1.8581169676</v>
      </c>
      <c r="X28" s="398">
        <v>1.153</v>
      </c>
      <c r="Y28" s="398">
        <v>0.182</v>
      </c>
      <c r="Z28" s="398">
        <v>3.93</v>
      </c>
      <c r="AA28" s="398">
        <v>95.477999999999994</v>
      </c>
      <c r="AB28" s="397">
        <v>1822.31</v>
      </c>
      <c r="AC28" s="398">
        <v>4.8830200000000001</v>
      </c>
      <c r="AD28" s="398">
        <v>2.86511</v>
      </c>
      <c r="AE28" s="398">
        <v>29.397410000000001</v>
      </c>
      <c r="AF28" s="398">
        <v>1.18248</v>
      </c>
      <c r="AG28" s="396">
        <v>147601855.40000001</v>
      </c>
      <c r="AH28" s="399">
        <v>0.23196369999999999</v>
      </c>
      <c r="AI28" s="396">
        <v>393309.21672000003</v>
      </c>
      <c r="AJ28" s="399">
        <v>-0.14547080000000001</v>
      </c>
      <c r="AK28" s="398">
        <v>155.38579999999999</v>
      </c>
      <c r="AL28" s="396" t="s">
        <v>411</v>
      </c>
      <c r="AM28" s="398">
        <v>24.5504</v>
      </c>
    </row>
    <row r="29" spans="1:39" ht="13" customHeight="1">
      <c r="A29" s="59" t="s">
        <v>475</v>
      </c>
      <c r="B29" s="29" t="s">
        <v>563</v>
      </c>
      <c r="C29" s="44">
        <v>0.15833333333333333</v>
      </c>
      <c r="D29" s="19">
        <v>0</v>
      </c>
      <c r="E29" s="23">
        <v>30</v>
      </c>
      <c r="F29" s="20" t="s">
        <v>232</v>
      </c>
      <c r="G29" s="164">
        <v>1190</v>
      </c>
      <c r="H29" s="164">
        <v>1002</v>
      </c>
      <c r="I29" s="41" t="s">
        <v>231</v>
      </c>
      <c r="J29" s="70" t="s">
        <v>230</v>
      </c>
      <c r="K29" s="38">
        <v>4</v>
      </c>
      <c r="L29" s="20">
        <v>120</v>
      </c>
      <c r="M29" s="8">
        <v>5889.9508999999998</v>
      </c>
      <c r="N29" s="59" t="s">
        <v>155</v>
      </c>
    </row>
    <row r="30" spans="1:39" ht="13" customHeight="1">
      <c r="A30" s="59" t="s">
        <v>475</v>
      </c>
      <c r="B30" s="29" t="s">
        <v>564</v>
      </c>
      <c r="C30" s="44">
        <v>0.15972222222222224</v>
      </c>
      <c r="D30" s="19">
        <v>0</v>
      </c>
      <c r="E30" s="23">
        <v>30</v>
      </c>
      <c r="F30" s="20" t="s">
        <v>232</v>
      </c>
      <c r="G30" s="164">
        <v>1190</v>
      </c>
      <c r="H30" s="164">
        <v>1002</v>
      </c>
      <c r="I30" s="41" t="s">
        <v>231</v>
      </c>
      <c r="J30" s="70" t="s">
        <v>230</v>
      </c>
      <c r="K30" s="38">
        <v>4</v>
      </c>
      <c r="L30" s="20">
        <v>180</v>
      </c>
      <c r="M30" s="8">
        <v>5889.9508999999998</v>
      </c>
      <c r="N30" s="59" t="s">
        <v>271</v>
      </c>
    </row>
    <row r="31" spans="1:39" ht="13" customHeight="1">
      <c r="A31" s="59" t="s">
        <v>721</v>
      </c>
      <c r="B31" s="29" t="s">
        <v>684</v>
      </c>
      <c r="C31" s="44">
        <v>0.16874999999999998</v>
      </c>
      <c r="E31" s="23">
        <v>30</v>
      </c>
      <c r="F31" s="20" t="s">
        <v>232</v>
      </c>
      <c r="G31" s="164">
        <v>1190</v>
      </c>
      <c r="H31" s="164">
        <v>1106</v>
      </c>
      <c r="I31" s="59" t="s">
        <v>870</v>
      </c>
      <c r="J31" s="247" t="s">
        <v>87</v>
      </c>
      <c r="K31" s="102">
        <v>4</v>
      </c>
      <c r="L31" s="20">
        <v>180</v>
      </c>
      <c r="M31" s="8">
        <v>5889.9508999999998</v>
      </c>
      <c r="S31" s="401">
        <v>56.994700000000002</v>
      </c>
      <c r="T31" s="401">
        <v>17.720549999999999</v>
      </c>
      <c r="U31" s="398">
        <v>117.4132</v>
      </c>
      <c r="V31" s="398">
        <v>64.056299999999993</v>
      </c>
      <c r="W31" s="400">
        <v>2.2090752511999998</v>
      </c>
      <c r="X31" s="398">
        <v>1.111</v>
      </c>
      <c r="Y31" s="398">
        <v>0.17599999999999999</v>
      </c>
      <c r="Z31" s="398">
        <v>3.93</v>
      </c>
      <c r="AA31" s="398">
        <v>95.516000000000005</v>
      </c>
      <c r="AB31" s="397">
        <v>1823.075</v>
      </c>
      <c r="AC31" s="398">
        <v>4.8108500000000003</v>
      </c>
      <c r="AD31" s="398">
        <v>2.85947</v>
      </c>
      <c r="AE31" s="398">
        <v>29.220459999999999</v>
      </c>
      <c r="AF31" s="398">
        <v>1.1828700000000001</v>
      </c>
      <c r="AG31" s="396">
        <v>147602146.30000001</v>
      </c>
      <c r="AH31" s="399">
        <v>0.22969329999999999</v>
      </c>
      <c r="AI31" s="396">
        <v>393144.11200999998</v>
      </c>
      <c r="AJ31" s="399">
        <v>-0.1163706</v>
      </c>
      <c r="AK31" s="398">
        <v>155.49100000000001</v>
      </c>
      <c r="AL31" s="396" t="s">
        <v>411</v>
      </c>
      <c r="AM31" s="398">
        <v>24.445599999999999</v>
      </c>
    </row>
    <row r="32" spans="1:39" s="41" customFormat="1" ht="26.25" customHeight="1">
      <c r="A32" s="59" t="s">
        <v>639</v>
      </c>
      <c r="B32" s="29" t="s">
        <v>685</v>
      </c>
      <c r="C32" s="19">
        <v>0.17152777777777775</v>
      </c>
      <c r="E32" s="23">
        <v>300</v>
      </c>
      <c r="F32" s="20" t="s">
        <v>232</v>
      </c>
      <c r="G32" s="20">
        <v>1190</v>
      </c>
      <c r="H32" s="20">
        <v>1106</v>
      </c>
      <c r="I32" s="281" t="s">
        <v>808</v>
      </c>
      <c r="J32" s="247" t="s">
        <v>87</v>
      </c>
      <c r="K32" s="102">
        <v>4</v>
      </c>
      <c r="L32" s="20">
        <v>180</v>
      </c>
      <c r="M32" s="23">
        <v>5889.9508999999998</v>
      </c>
      <c r="N32" s="29" t="s">
        <v>154</v>
      </c>
      <c r="S32" s="401">
        <v>57.034300000000002</v>
      </c>
      <c r="T32" s="401">
        <v>17.731590000000001</v>
      </c>
      <c r="U32" s="398">
        <v>119.7743</v>
      </c>
      <c r="V32" s="398">
        <v>65.340999999999994</v>
      </c>
      <c r="W32" s="400">
        <v>2.3260613456999999</v>
      </c>
      <c r="X32" s="398">
        <v>1.1000000000000001</v>
      </c>
      <c r="Y32" s="398">
        <v>0.17399999999999999</v>
      </c>
      <c r="Z32" s="398">
        <v>3.93</v>
      </c>
      <c r="AA32" s="398">
        <v>95.528000000000006</v>
      </c>
      <c r="AB32" s="397">
        <v>1823.2919999999999</v>
      </c>
      <c r="AC32" s="398">
        <v>4.7861099999999999</v>
      </c>
      <c r="AD32" s="398">
        <v>2.8578299999999999</v>
      </c>
      <c r="AE32" s="398">
        <v>29.161480000000001</v>
      </c>
      <c r="AF32" s="398">
        <v>1.18299</v>
      </c>
      <c r="AG32" s="396">
        <v>147602242.59999999</v>
      </c>
      <c r="AH32" s="399">
        <v>0.228936</v>
      </c>
      <c r="AI32" s="396">
        <v>393097.32498999999</v>
      </c>
      <c r="AJ32" s="399">
        <v>-0.106394</v>
      </c>
      <c r="AK32" s="398">
        <v>155.52529999999999</v>
      </c>
      <c r="AL32" s="396" t="s">
        <v>411</v>
      </c>
      <c r="AM32" s="398">
        <v>24.411300000000001</v>
      </c>
    </row>
    <row r="33" spans="1:39" ht="13" customHeight="1">
      <c r="A33" s="59" t="s">
        <v>639</v>
      </c>
      <c r="B33" s="29" t="s">
        <v>686</v>
      </c>
      <c r="C33" s="44">
        <v>0.18611111111111112</v>
      </c>
      <c r="E33" s="23">
        <v>300</v>
      </c>
      <c r="F33" s="20" t="s">
        <v>232</v>
      </c>
      <c r="G33" s="164">
        <v>1190</v>
      </c>
      <c r="H33" s="164">
        <v>1106</v>
      </c>
      <c r="I33" s="281" t="s">
        <v>813</v>
      </c>
      <c r="J33" s="247" t="s">
        <v>87</v>
      </c>
      <c r="K33" s="102">
        <v>4</v>
      </c>
      <c r="L33" s="20">
        <v>180</v>
      </c>
      <c r="M33" s="8">
        <v>5889.9508999999998</v>
      </c>
      <c r="S33" s="401">
        <v>57.151479999999999</v>
      </c>
      <c r="T33" s="401">
        <v>17.763439999999999</v>
      </c>
      <c r="U33" s="398">
        <v>128.2449</v>
      </c>
      <c r="V33" s="398">
        <v>68.987200000000001</v>
      </c>
      <c r="W33" s="400">
        <v>2.6770196295000002</v>
      </c>
      <c r="X33" s="398">
        <v>1.071</v>
      </c>
      <c r="Y33" s="398">
        <v>0.16900000000000001</v>
      </c>
      <c r="Z33" s="398">
        <v>3.93</v>
      </c>
      <c r="AA33" s="398">
        <v>95.564999999999998</v>
      </c>
      <c r="AB33" s="397">
        <v>1823.825</v>
      </c>
      <c r="AC33" s="398">
        <v>4.71007</v>
      </c>
      <c r="AD33" s="398">
        <v>2.8537599999999999</v>
      </c>
      <c r="AE33" s="398">
        <v>28.984529999999999</v>
      </c>
      <c r="AF33" s="398">
        <v>1.18337</v>
      </c>
      <c r="AG33" s="396">
        <v>147602529.59999999</v>
      </c>
      <c r="AH33" s="399">
        <v>0.22666230000000001</v>
      </c>
      <c r="AI33" s="396">
        <v>392982.45942000003</v>
      </c>
      <c r="AJ33" s="399">
        <v>-7.5760099999999997E-2</v>
      </c>
      <c r="AK33" s="398">
        <v>155.62639999999999</v>
      </c>
      <c r="AL33" s="396" t="s">
        <v>411</v>
      </c>
      <c r="AM33" s="398">
        <v>24.310500000000001</v>
      </c>
    </row>
    <row r="34" spans="1:39" ht="13" customHeight="1">
      <c r="A34" s="59" t="s">
        <v>639</v>
      </c>
      <c r="B34" s="29" t="s">
        <v>688</v>
      </c>
      <c r="C34" s="44">
        <v>0.19236111111111112</v>
      </c>
      <c r="E34" s="23">
        <v>300</v>
      </c>
      <c r="F34" s="20" t="s">
        <v>232</v>
      </c>
      <c r="G34" s="164">
        <v>1190</v>
      </c>
      <c r="H34" s="164">
        <v>1106</v>
      </c>
      <c r="I34" s="281" t="s">
        <v>930</v>
      </c>
      <c r="J34" s="247" t="s">
        <v>87</v>
      </c>
      <c r="K34" s="102">
        <v>4</v>
      </c>
      <c r="L34" s="20">
        <v>180</v>
      </c>
      <c r="M34" s="8">
        <v>5889.9508999999998</v>
      </c>
      <c r="N34" s="59" t="s">
        <v>271</v>
      </c>
      <c r="S34" s="401">
        <v>57.201070000000001</v>
      </c>
      <c r="T34" s="401">
        <v>17.776479999999999</v>
      </c>
      <c r="U34" s="398">
        <v>132.67310000000001</v>
      </c>
      <c r="V34" s="398">
        <v>70.421800000000005</v>
      </c>
      <c r="W34" s="400">
        <v>2.8274303225000001</v>
      </c>
      <c r="X34" s="398">
        <v>1.0609999999999999</v>
      </c>
      <c r="Y34" s="398">
        <v>0.16800000000000001</v>
      </c>
      <c r="Z34" s="398">
        <v>3.92</v>
      </c>
      <c r="AA34" s="398">
        <v>95.58</v>
      </c>
      <c r="AB34" s="397">
        <v>1823.998</v>
      </c>
      <c r="AC34" s="398">
        <v>4.6767300000000001</v>
      </c>
      <c r="AD34" s="398">
        <v>2.85243</v>
      </c>
      <c r="AE34" s="398">
        <v>28.9087</v>
      </c>
      <c r="AF34" s="398">
        <v>1.18354</v>
      </c>
      <c r="AG34" s="396">
        <v>147602651.80000001</v>
      </c>
      <c r="AH34" s="399">
        <v>0.2256872</v>
      </c>
      <c r="AI34" s="396">
        <v>392945.16065999999</v>
      </c>
      <c r="AJ34" s="399">
        <v>-6.2352999999999999E-2</v>
      </c>
      <c r="AK34" s="398">
        <v>155.66900000000001</v>
      </c>
      <c r="AL34" s="396" t="s">
        <v>411</v>
      </c>
      <c r="AM34" s="398">
        <v>24.268000000000001</v>
      </c>
    </row>
    <row r="35" spans="1:39" ht="13" customHeight="1">
      <c r="A35" s="59" t="s">
        <v>639</v>
      </c>
      <c r="B35" s="29" t="s">
        <v>689</v>
      </c>
      <c r="C35" s="44">
        <v>0.19791666666666666</v>
      </c>
      <c r="E35" s="23">
        <v>300</v>
      </c>
      <c r="F35" s="20" t="s">
        <v>232</v>
      </c>
      <c r="G35" s="164">
        <v>1190</v>
      </c>
      <c r="H35" s="164">
        <v>1106</v>
      </c>
      <c r="I35" s="281" t="s">
        <v>931</v>
      </c>
      <c r="J35" s="247" t="s">
        <v>87</v>
      </c>
      <c r="K35" s="102">
        <v>4</v>
      </c>
      <c r="L35" s="20">
        <v>180</v>
      </c>
      <c r="M35" s="8">
        <v>5889.9508999999998</v>
      </c>
      <c r="S35" s="401">
        <v>57.244880000000002</v>
      </c>
      <c r="T35" s="401">
        <v>17.787749999999999</v>
      </c>
      <c r="U35" s="398">
        <v>137.10470000000001</v>
      </c>
      <c r="V35" s="398">
        <v>71.610100000000003</v>
      </c>
      <c r="W35" s="400">
        <v>2.9611287163000002</v>
      </c>
      <c r="X35" s="398">
        <v>1.0529999999999999</v>
      </c>
      <c r="Y35" s="398">
        <v>0.16700000000000001</v>
      </c>
      <c r="Z35" s="398">
        <v>3.92</v>
      </c>
      <c r="AA35" s="398">
        <v>95.593000000000004</v>
      </c>
      <c r="AB35" s="397">
        <v>1824.124</v>
      </c>
      <c r="AC35" s="398">
        <v>4.6467799999999997</v>
      </c>
      <c r="AD35" s="398">
        <v>2.85148</v>
      </c>
      <c r="AE35" s="398">
        <v>28.841290000000001</v>
      </c>
      <c r="AF35" s="398">
        <v>1.1836800000000001</v>
      </c>
      <c r="AG35" s="396">
        <v>147602759.90000001</v>
      </c>
      <c r="AH35" s="399">
        <v>0.22481999999999999</v>
      </c>
      <c r="AI35" s="396">
        <v>392918.11421000003</v>
      </c>
      <c r="AJ35" s="399">
        <v>-5.03189E-2</v>
      </c>
      <c r="AK35" s="398">
        <v>155.70650000000001</v>
      </c>
      <c r="AL35" s="396" t="s">
        <v>411</v>
      </c>
      <c r="AM35" s="398">
        <v>24.230599999999999</v>
      </c>
    </row>
    <row r="36" spans="1:39" ht="13" customHeight="1">
      <c r="A36" s="59" t="s">
        <v>639</v>
      </c>
      <c r="B36" s="29" t="s">
        <v>690</v>
      </c>
      <c r="C36" s="44">
        <v>0.20277777777777781</v>
      </c>
      <c r="E36" s="23">
        <v>300</v>
      </c>
      <c r="F36" s="20" t="s">
        <v>232</v>
      </c>
      <c r="G36" s="164">
        <v>1190</v>
      </c>
      <c r="H36" s="164">
        <v>1106</v>
      </c>
      <c r="I36" s="281" t="s">
        <v>932</v>
      </c>
      <c r="J36" s="247" t="s">
        <v>87</v>
      </c>
      <c r="K36" s="102">
        <v>4</v>
      </c>
      <c r="L36" s="20">
        <v>180</v>
      </c>
      <c r="M36" s="8">
        <v>5889.9508999999998</v>
      </c>
      <c r="S36" s="401">
        <v>57.283029999999997</v>
      </c>
      <c r="T36" s="401">
        <v>17.79738</v>
      </c>
      <c r="U36" s="398">
        <v>141.4101</v>
      </c>
      <c r="V36" s="398">
        <v>72.568899999999999</v>
      </c>
      <c r="W36" s="400">
        <v>3.0781148109999998</v>
      </c>
      <c r="X36" s="398">
        <v>1.048</v>
      </c>
      <c r="Y36" s="398">
        <v>0.16600000000000001</v>
      </c>
      <c r="Z36" s="398">
        <v>3.92</v>
      </c>
      <c r="AA36" s="398">
        <v>95.605000000000004</v>
      </c>
      <c r="AB36" s="397">
        <v>1824.212</v>
      </c>
      <c r="AC36" s="398">
        <v>4.6203500000000002</v>
      </c>
      <c r="AD36" s="398">
        <v>2.8508300000000002</v>
      </c>
      <c r="AE36" s="398">
        <v>28.782309999999999</v>
      </c>
      <c r="AF36" s="398">
        <v>1.18381</v>
      </c>
      <c r="AG36" s="396">
        <v>147602854.09999999</v>
      </c>
      <c r="AH36" s="399">
        <v>0.22406090000000001</v>
      </c>
      <c r="AI36" s="396">
        <v>392899.20484000002</v>
      </c>
      <c r="AJ36" s="399">
        <v>-3.9710700000000002E-2</v>
      </c>
      <c r="AK36" s="398">
        <v>155.73910000000001</v>
      </c>
      <c r="AL36" s="396" t="s">
        <v>411</v>
      </c>
      <c r="AM36" s="398">
        <v>24.1981</v>
      </c>
    </row>
    <row r="37" spans="1:39" ht="13" customHeight="1">
      <c r="A37" s="59" t="s">
        <v>639</v>
      </c>
      <c r="B37" s="197" t="s">
        <v>691</v>
      </c>
      <c r="C37" s="44">
        <v>0.20902777777777778</v>
      </c>
      <c r="D37" s="164"/>
      <c r="E37" s="249">
        <v>300</v>
      </c>
      <c r="F37" s="20" t="s">
        <v>232</v>
      </c>
      <c r="G37" s="164">
        <v>1190</v>
      </c>
      <c r="H37" s="164">
        <v>1106</v>
      </c>
      <c r="I37" s="281" t="s">
        <v>796</v>
      </c>
      <c r="J37" s="247" t="s">
        <v>87</v>
      </c>
      <c r="K37" s="102">
        <v>4</v>
      </c>
      <c r="L37" s="20">
        <v>180</v>
      </c>
      <c r="M37" s="8">
        <v>5889.9508999999998</v>
      </c>
      <c r="S37" s="401">
        <v>57.331879999999998</v>
      </c>
      <c r="T37" s="401">
        <v>17.80941</v>
      </c>
      <c r="U37" s="398">
        <v>147.58279999999999</v>
      </c>
      <c r="V37" s="398">
        <v>73.667900000000003</v>
      </c>
      <c r="W37" s="400">
        <v>3.2285255040999998</v>
      </c>
      <c r="X37" s="398">
        <v>1.042</v>
      </c>
      <c r="Y37" s="398">
        <v>0.16500000000000001</v>
      </c>
      <c r="Z37" s="398">
        <v>3.92</v>
      </c>
      <c r="AA37" s="398">
        <v>95.62</v>
      </c>
      <c r="AB37" s="397">
        <v>1824.2940000000001</v>
      </c>
      <c r="AC37" s="398">
        <v>4.5860799999999999</v>
      </c>
      <c r="AD37" s="398">
        <v>2.8502700000000001</v>
      </c>
      <c r="AE37" s="398">
        <v>28.706469999999999</v>
      </c>
      <c r="AF37" s="398">
        <v>1.18397</v>
      </c>
      <c r="AG37" s="396">
        <v>147602974.90000001</v>
      </c>
      <c r="AH37" s="399">
        <v>0.22308459999999999</v>
      </c>
      <c r="AI37" s="396">
        <v>392881.46331999998</v>
      </c>
      <c r="AJ37" s="399">
        <v>-2.5980300000000001E-2</v>
      </c>
      <c r="AK37" s="398">
        <v>155.7807</v>
      </c>
      <c r="AL37" s="396" t="s">
        <v>411</v>
      </c>
      <c r="AM37" s="398">
        <v>24.156600000000001</v>
      </c>
    </row>
    <row r="38" spans="1:39" ht="13" customHeight="1">
      <c r="A38" s="59" t="s">
        <v>721</v>
      </c>
      <c r="B38" s="197" t="s">
        <v>865</v>
      </c>
      <c r="C38" s="44">
        <v>0.21458333333333335</v>
      </c>
      <c r="D38" s="164"/>
      <c r="E38" s="249">
        <v>30</v>
      </c>
      <c r="F38" s="20" t="s">
        <v>232</v>
      </c>
      <c r="G38" s="164">
        <v>1190</v>
      </c>
      <c r="H38" s="164">
        <v>1106</v>
      </c>
      <c r="I38" s="59" t="s">
        <v>153</v>
      </c>
      <c r="J38" s="247" t="s">
        <v>87</v>
      </c>
      <c r="K38" s="102">
        <v>4</v>
      </c>
      <c r="L38" s="20">
        <v>180</v>
      </c>
      <c r="M38" s="8">
        <v>5889.9508999999998</v>
      </c>
      <c r="S38" s="401">
        <v>57.358930000000001</v>
      </c>
      <c r="T38" s="401">
        <v>17.815930000000002</v>
      </c>
      <c r="U38" s="398">
        <v>151.33369999999999</v>
      </c>
      <c r="V38" s="398">
        <v>74.202600000000004</v>
      </c>
      <c r="W38" s="400">
        <v>3.3120870002</v>
      </c>
      <c r="X38" s="398">
        <v>1.0389999999999999</v>
      </c>
      <c r="Y38" s="398">
        <v>0.16400000000000001</v>
      </c>
      <c r="Z38" s="398">
        <v>3.92</v>
      </c>
      <c r="AA38" s="398">
        <v>95.628</v>
      </c>
      <c r="AB38" s="397">
        <v>1824.325</v>
      </c>
      <c r="AC38" s="398">
        <v>4.5669199999999996</v>
      </c>
      <c r="AD38" s="398">
        <v>2.8500899999999998</v>
      </c>
      <c r="AE38" s="398">
        <v>28.664339999999999</v>
      </c>
      <c r="AF38" s="398">
        <v>1.1840599999999999</v>
      </c>
      <c r="AG38" s="396">
        <v>147603041.69999999</v>
      </c>
      <c r="AH38" s="399">
        <v>0.22254199999999999</v>
      </c>
      <c r="AI38" s="396">
        <v>392874.81818</v>
      </c>
      <c r="AJ38" s="399">
        <v>-1.8314799999999999E-2</v>
      </c>
      <c r="AK38" s="398">
        <v>155.80369999999999</v>
      </c>
      <c r="AL38" s="396" t="s">
        <v>411</v>
      </c>
      <c r="AM38" s="398">
        <v>24.133700000000001</v>
      </c>
    </row>
    <row r="39" spans="1:39" ht="13" customHeight="1">
      <c r="A39" s="59" t="s">
        <v>546</v>
      </c>
      <c r="B39" s="197" t="s">
        <v>152</v>
      </c>
      <c r="C39" s="44">
        <v>0.21666666666666667</v>
      </c>
      <c r="D39" s="164"/>
      <c r="E39" s="249">
        <v>300</v>
      </c>
      <c r="F39" s="20" t="s">
        <v>232</v>
      </c>
      <c r="G39" s="164">
        <v>1190</v>
      </c>
      <c r="H39" s="164">
        <v>1106</v>
      </c>
      <c r="I39" s="281" t="s">
        <v>918</v>
      </c>
      <c r="J39" s="247" t="s">
        <v>87</v>
      </c>
      <c r="K39" s="102">
        <v>4</v>
      </c>
      <c r="L39" s="20">
        <v>180</v>
      </c>
      <c r="M39" s="8">
        <v>5889.9508999999998</v>
      </c>
    </row>
    <row r="40" spans="1:39" ht="13" customHeight="1">
      <c r="A40" s="2" t="s">
        <v>151</v>
      </c>
      <c r="B40" s="197" t="s">
        <v>246</v>
      </c>
      <c r="C40" s="44">
        <v>0.22638888888888889</v>
      </c>
      <c r="D40" s="19">
        <v>0</v>
      </c>
      <c r="E40" s="164">
        <v>30</v>
      </c>
      <c r="F40" s="20" t="s">
        <v>232</v>
      </c>
      <c r="G40" s="164">
        <v>1190</v>
      </c>
      <c r="H40" s="164">
        <v>1002</v>
      </c>
      <c r="I40" s="41" t="s">
        <v>231</v>
      </c>
      <c r="J40" s="70" t="s">
        <v>230</v>
      </c>
      <c r="K40" s="38">
        <v>4</v>
      </c>
      <c r="L40" s="20">
        <v>180</v>
      </c>
      <c r="M40" s="8">
        <v>5891.451</v>
      </c>
      <c r="N40" t="s">
        <v>150</v>
      </c>
    </row>
    <row r="41" spans="1:39" s="41" customFormat="1" ht="26.25" customHeight="1">
      <c r="A41" s="29" t="s">
        <v>277</v>
      </c>
      <c r="B41" s="104" t="s">
        <v>694</v>
      </c>
      <c r="C41" s="19">
        <v>0.23055555555555554</v>
      </c>
      <c r="D41" s="19"/>
      <c r="E41" s="20">
        <v>300</v>
      </c>
      <c r="F41" s="20" t="s">
        <v>232</v>
      </c>
      <c r="G41" s="20">
        <v>1190</v>
      </c>
      <c r="H41" s="20">
        <v>1106</v>
      </c>
      <c r="I41" s="248" t="s">
        <v>911</v>
      </c>
      <c r="J41" s="247" t="s">
        <v>87</v>
      </c>
      <c r="K41" s="102">
        <v>4</v>
      </c>
      <c r="L41" s="20">
        <v>180</v>
      </c>
      <c r="M41" s="23">
        <v>5889.9508999999998</v>
      </c>
      <c r="S41" s="401">
        <v>57.498950000000001</v>
      </c>
      <c r="T41" s="401">
        <v>17.847930000000002</v>
      </c>
      <c r="U41" s="398">
        <v>174.1122</v>
      </c>
      <c r="V41" s="398">
        <v>75.864999999999995</v>
      </c>
      <c r="W41" s="400">
        <v>3.7466067804000001</v>
      </c>
      <c r="X41" s="398">
        <v>1.0309999999999999</v>
      </c>
      <c r="Y41" s="398">
        <v>0.16300000000000001</v>
      </c>
      <c r="Z41" s="398">
        <v>3.92</v>
      </c>
      <c r="AA41" s="398">
        <v>95.67</v>
      </c>
      <c r="AB41" s="397">
        <v>1824.3119999999999</v>
      </c>
      <c r="AC41" s="398">
        <v>4.46624</v>
      </c>
      <c r="AD41" s="398">
        <v>2.8508</v>
      </c>
      <c r="AE41" s="398">
        <v>28.445270000000001</v>
      </c>
      <c r="AF41" s="398">
        <v>1.1845399999999999</v>
      </c>
      <c r="AG41" s="396">
        <v>147603386.69999999</v>
      </c>
      <c r="AH41" s="399">
        <v>0.21971830000000001</v>
      </c>
      <c r="AI41" s="396">
        <v>392877.50956999999</v>
      </c>
      <c r="AJ41" s="399">
        <v>2.1823599999999999E-2</v>
      </c>
      <c r="AK41" s="398">
        <v>155.922</v>
      </c>
      <c r="AL41" s="396" t="s">
        <v>411</v>
      </c>
      <c r="AM41" s="398">
        <v>24.015599999999999</v>
      </c>
    </row>
    <row r="42" spans="1:39" ht="13" customHeight="1">
      <c r="A42" s="2" t="s">
        <v>277</v>
      </c>
      <c r="B42" s="197" t="s">
        <v>695</v>
      </c>
      <c r="C42" s="44">
        <v>0.23611111111111113</v>
      </c>
      <c r="D42" s="44"/>
      <c r="E42" s="164">
        <v>300</v>
      </c>
      <c r="F42" s="20" t="s">
        <v>232</v>
      </c>
      <c r="G42" s="164">
        <v>1190</v>
      </c>
      <c r="H42" s="164">
        <v>1106</v>
      </c>
      <c r="I42" s="281" t="s">
        <v>795</v>
      </c>
      <c r="J42" s="247" t="s">
        <v>87</v>
      </c>
      <c r="K42" s="102">
        <v>4</v>
      </c>
      <c r="L42" s="20">
        <v>180</v>
      </c>
      <c r="M42" s="8">
        <v>5889.9508999999998</v>
      </c>
      <c r="S42" s="401">
        <v>57.541930000000001</v>
      </c>
      <c r="T42" s="401">
        <v>17.857119999999998</v>
      </c>
      <c r="U42" s="398">
        <v>181.77809999999999</v>
      </c>
      <c r="V42" s="398">
        <v>75.933899999999994</v>
      </c>
      <c r="W42" s="400">
        <v>3.8803051744000001</v>
      </c>
      <c r="X42" s="398">
        <v>1.03</v>
      </c>
      <c r="Y42" s="398">
        <v>0.16300000000000001</v>
      </c>
      <c r="Z42" s="398">
        <v>3.92</v>
      </c>
      <c r="AA42" s="398">
        <v>95.683000000000007</v>
      </c>
      <c r="AB42" s="397">
        <v>1824.25</v>
      </c>
      <c r="AC42" s="398">
        <v>4.4349999999999996</v>
      </c>
      <c r="AD42" s="398">
        <v>2.85161</v>
      </c>
      <c r="AE42" s="398">
        <v>28.377859999999998</v>
      </c>
      <c r="AF42" s="398">
        <v>1.18468</v>
      </c>
      <c r="AG42" s="396">
        <v>147603491.90000001</v>
      </c>
      <c r="AH42" s="399">
        <v>0.21884870000000001</v>
      </c>
      <c r="AI42" s="396">
        <v>392890.95983000001</v>
      </c>
      <c r="AJ42" s="399">
        <v>3.4217200000000003E-2</v>
      </c>
      <c r="AK42" s="398">
        <v>155.9581</v>
      </c>
      <c r="AL42" s="396" t="s">
        <v>411</v>
      </c>
      <c r="AM42" s="398">
        <v>23.979600000000001</v>
      </c>
    </row>
    <row r="43" spans="1:39" ht="13" customHeight="1">
      <c r="A43" s="2" t="s">
        <v>277</v>
      </c>
      <c r="B43" s="197" t="s">
        <v>846</v>
      </c>
      <c r="C43" s="44">
        <v>0.24166666666666667</v>
      </c>
      <c r="D43" s="44"/>
      <c r="E43" s="164">
        <v>300</v>
      </c>
      <c r="F43" s="20" t="s">
        <v>232</v>
      </c>
      <c r="G43" s="164">
        <v>1190</v>
      </c>
      <c r="H43" s="164">
        <v>1106</v>
      </c>
      <c r="I43" s="281" t="s">
        <v>912</v>
      </c>
      <c r="J43" s="247" t="s">
        <v>87</v>
      </c>
      <c r="K43" s="102">
        <v>4</v>
      </c>
      <c r="L43" s="20">
        <v>180</v>
      </c>
      <c r="M43" s="8">
        <v>5889.9508999999998</v>
      </c>
      <c r="S43" s="401">
        <v>57.584919999999997</v>
      </c>
      <c r="T43" s="401">
        <v>17.866</v>
      </c>
      <c r="U43" s="398">
        <v>189.40039999999999</v>
      </c>
      <c r="V43" s="398">
        <v>75.780299999999997</v>
      </c>
      <c r="W43" s="400">
        <v>4.0140035682999997</v>
      </c>
      <c r="X43" s="398">
        <v>1.0309999999999999</v>
      </c>
      <c r="Y43" s="398">
        <v>0.16300000000000001</v>
      </c>
      <c r="Z43" s="398">
        <v>3.92</v>
      </c>
      <c r="AA43" s="398">
        <v>95.694999999999993</v>
      </c>
      <c r="AB43" s="397">
        <v>1824.16</v>
      </c>
      <c r="AC43" s="398">
        <v>4.4036999999999997</v>
      </c>
      <c r="AD43" s="398">
        <v>2.8527</v>
      </c>
      <c r="AE43" s="398">
        <v>28.310449999999999</v>
      </c>
      <c r="AF43" s="398">
        <v>1.18483</v>
      </c>
      <c r="AG43" s="396">
        <v>147603596.80000001</v>
      </c>
      <c r="AH43" s="399">
        <v>0.2179788</v>
      </c>
      <c r="AI43" s="396">
        <v>392910.35853000003</v>
      </c>
      <c r="AJ43" s="399">
        <v>4.6605300000000002E-2</v>
      </c>
      <c r="AK43" s="398">
        <v>155.9941</v>
      </c>
      <c r="AL43" s="396" t="s">
        <v>411</v>
      </c>
      <c r="AM43" s="398">
        <v>23.9437</v>
      </c>
    </row>
    <row r="44" spans="1:39" ht="13" customHeight="1">
      <c r="A44" s="2" t="s">
        <v>277</v>
      </c>
      <c r="B44" s="197" t="s">
        <v>847</v>
      </c>
      <c r="C44" s="44">
        <v>0.25</v>
      </c>
      <c r="D44" s="44"/>
      <c r="E44" s="164">
        <v>300</v>
      </c>
      <c r="F44" s="20" t="s">
        <v>232</v>
      </c>
      <c r="G44" s="164">
        <v>1190</v>
      </c>
      <c r="H44" s="164">
        <v>1106</v>
      </c>
      <c r="I44" s="281" t="s">
        <v>913</v>
      </c>
      <c r="J44" s="247" t="s">
        <v>87</v>
      </c>
      <c r="K44" s="102">
        <v>4</v>
      </c>
      <c r="L44" s="20">
        <v>180</v>
      </c>
      <c r="M44" s="8">
        <v>5889.9508999999998</v>
      </c>
      <c r="S44" s="401">
        <v>57.649500000000003</v>
      </c>
      <c r="T44" s="401">
        <v>17.87875</v>
      </c>
      <c r="U44" s="398">
        <v>200.29310000000001</v>
      </c>
      <c r="V44" s="398">
        <v>75.150599999999997</v>
      </c>
      <c r="W44" s="400">
        <v>4.2145511593</v>
      </c>
      <c r="X44" s="398">
        <v>1.034</v>
      </c>
      <c r="Y44" s="398">
        <v>0.16400000000000001</v>
      </c>
      <c r="Z44" s="398">
        <v>3.92</v>
      </c>
      <c r="AA44" s="398">
        <v>95.713999999999999</v>
      </c>
      <c r="AB44" s="397">
        <v>1823.973</v>
      </c>
      <c r="AC44" s="398">
        <v>4.3567</v>
      </c>
      <c r="AD44" s="398">
        <v>2.8549000000000002</v>
      </c>
      <c r="AE44" s="398">
        <v>28.209340000000001</v>
      </c>
      <c r="AF44" s="398">
        <v>1.1850400000000001</v>
      </c>
      <c r="AG44" s="396">
        <v>147603753.19999999</v>
      </c>
      <c r="AH44" s="399">
        <v>0.21667330000000001</v>
      </c>
      <c r="AI44" s="396">
        <v>392950.59456</v>
      </c>
      <c r="AJ44" s="399">
        <v>6.51452E-2</v>
      </c>
      <c r="AK44" s="398">
        <v>156.04810000000001</v>
      </c>
      <c r="AL44" s="396" t="s">
        <v>411</v>
      </c>
      <c r="AM44" s="398">
        <v>23.889900000000001</v>
      </c>
    </row>
    <row r="45" spans="1:39" s="41" customFormat="1" ht="26.25" customHeight="1">
      <c r="A45" s="29" t="s">
        <v>277</v>
      </c>
      <c r="B45" s="104" t="s">
        <v>848</v>
      </c>
      <c r="C45" s="19">
        <v>0.25625000000000003</v>
      </c>
      <c r="D45" s="19"/>
      <c r="E45" s="20">
        <v>300</v>
      </c>
      <c r="F45" s="20" t="s">
        <v>232</v>
      </c>
      <c r="G45" s="20">
        <v>1190</v>
      </c>
      <c r="H45" s="20">
        <v>1106</v>
      </c>
      <c r="I45" s="281" t="s">
        <v>914</v>
      </c>
      <c r="J45" s="247" t="s">
        <v>87</v>
      </c>
      <c r="K45" s="102">
        <v>4</v>
      </c>
      <c r="L45" s="20">
        <v>180</v>
      </c>
      <c r="M45" s="23">
        <v>5889.9508999999998</v>
      </c>
      <c r="N45" s="29" t="s">
        <v>149</v>
      </c>
      <c r="S45" s="401">
        <v>57.698059999999998</v>
      </c>
      <c r="T45" s="401">
        <v>17.88786</v>
      </c>
      <c r="U45" s="398">
        <v>207.76240000000001</v>
      </c>
      <c r="V45" s="398">
        <v>74.395200000000003</v>
      </c>
      <c r="W45" s="400">
        <v>4.3649618524999996</v>
      </c>
      <c r="X45" s="398">
        <v>1.038</v>
      </c>
      <c r="Y45" s="398">
        <v>0.16400000000000001</v>
      </c>
      <c r="Z45" s="398">
        <v>3.91</v>
      </c>
      <c r="AA45" s="398">
        <v>95.728999999999999</v>
      </c>
      <c r="AB45" s="397">
        <v>1823.7919999999999</v>
      </c>
      <c r="AC45" s="398">
        <v>4.3214499999999996</v>
      </c>
      <c r="AD45" s="398">
        <v>2.8570000000000002</v>
      </c>
      <c r="AE45" s="398">
        <v>28.133510000000001</v>
      </c>
      <c r="AF45" s="398">
        <v>1.1852</v>
      </c>
      <c r="AG45" s="396">
        <v>147603870</v>
      </c>
      <c r="AH45" s="399">
        <v>0.21569369999999999</v>
      </c>
      <c r="AI45" s="396">
        <v>392989.51572999998</v>
      </c>
      <c r="AJ45" s="399">
        <v>7.8990699999999997E-2</v>
      </c>
      <c r="AK45" s="398">
        <v>156.08850000000001</v>
      </c>
      <c r="AL45" s="396" t="s">
        <v>411</v>
      </c>
      <c r="AM45" s="398">
        <v>23.849499999999999</v>
      </c>
    </row>
    <row r="46" spans="1:39" ht="13" customHeight="1">
      <c r="A46" s="2" t="s">
        <v>277</v>
      </c>
      <c r="B46" s="197" t="s">
        <v>868</v>
      </c>
      <c r="C46" s="44">
        <v>0.26180555555555557</v>
      </c>
      <c r="D46" s="44"/>
      <c r="E46" s="164">
        <v>300</v>
      </c>
      <c r="F46" s="20" t="s">
        <v>232</v>
      </c>
      <c r="G46" s="164">
        <v>1190</v>
      </c>
      <c r="H46" s="164">
        <v>1106</v>
      </c>
      <c r="I46" s="281" t="s">
        <v>915</v>
      </c>
      <c r="J46" s="247" t="s">
        <v>87</v>
      </c>
      <c r="K46" s="102">
        <v>4</v>
      </c>
      <c r="L46" s="20">
        <v>180</v>
      </c>
      <c r="M46" s="8">
        <v>5889.9508999999998</v>
      </c>
      <c r="S46" s="401">
        <v>57.741370000000003</v>
      </c>
      <c r="T46" s="401">
        <v>17.895630000000001</v>
      </c>
      <c r="U46" s="398">
        <v>213.7945</v>
      </c>
      <c r="V46" s="398">
        <v>73.549300000000002</v>
      </c>
      <c r="W46" s="400">
        <v>4.4986602465000001</v>
      </c>
      <c r="X46" s="398">
        <v>1.042</v>
      </c>
      <c r="Y46" s="398">
        <v>0.16500000000000001</v>
      </c>
      <c r="Z46" s="398">
        <v>3.91</v>
      </c>
      <c r="AA46" s="398">
        <v>95.741</v>
      </c>
      <c r="AB46" s="397">
        <v>1823.6030000000001</v>
      </c>
      <c r="AC46" s="398">
        <v>4.2901699999999998</v>
      </c>
      <c r="AD46" s="398">
        <v>2.85921</v>
      </c>
      <c r="AE46" s="398">
        <v>28.066099999999999</v>
      </c>
      <c r="AF46" s="398">
        <v>1.1853499999999999</v>
      </c>
      <c r="AG46" s="396">
        <v>147603973.30000001</v>
      </c>
      <c r="AH46" s="399">
        <v>0.2148226</v>
      </c>
      <c r="AI46" s="396">
        <v>393030.37450999999</v>
      </c>
      <c r="AJ46" s="399">
        <v>9.1236300000000006E-2</v>
      </c>
      <c r="AK46" s="398">
        <v>156.12450000000001</v>
      </c>
      <c r="AL46" s="396" t="s">
        <v>411</v>
      </c>
      <c r="AM46" s="398">
        <v>23.813600000000001</v>
      </c>
    </row>
    <row r="47" spans="1:39" ht="13" customHeight="1">
      <c r="A47" s="2" t="s">
        <v>721</v>
      </c>
      <c r="B47" s="197" t="s">
        <v>869</v>
      </c>
      <c r="C47" s="44">
        <v>0.26597222222222222</v>
      </c>
      <c r="D47" s="44"/>
      <c r="E47" s="164">
        <v>30</v>
      </c>
      <c r="F47" s="20" t="s">
        <v>232</v>
      </c>
      <c r="G47" s="164">
        <v>1190</v>
      </c>
      <c r="H47" s="164">
        <v>1106</v>
      </c>
      <c r="I47" s="59" t="s">
        <v>870</v>
      </c>
      <c r="J47" s="247" t="s">
        <v>87</v>
      </c>
      <c r="K47" s="102">
        <v>4</v>
      </c>
      <c r="L47" s="20">
        <v>180</v>
      </c>
      <c r="M47" s="8">
        <v>5889.9508999999998</v>
      </c>
      <c r="S47" s="401">
        <v>57.757649999999998</v>
      </c>
      <c r="T47" s="401">
        <v>17.89847</v>
      </c>
      <c r="U47" s="398">
        <v>215.90450000000001</v>
      </c>
      <c r="V47" s="398">
        <v>73.194999999999993</v>
      </c>
      <c r="W47" s="400">
        <v>4.5487971442999999</v>
      </c>
      <c r="X47" s="398">
        <v>1.044</v>
      </c>
      <c r="Y47" s="398">
        <v>0.16500000000000001</v>
      </c>
      <c r="Z47" s="398">
        <v>3.91</v>
      </c>
      <c r="AA47" s="398">
        <v>95.745999999999995</v>
      </c>
      <c r="AB47" s="397">
        <v>1823.5250000000001</v>
      </c>
      <c r="AC47" s="398">
        <v>4.2784599999999999</v>
      </c>
      <c r="AD47" s="398">
        <v>2.8601200000000002</v>
      </c>
      <c r="AE47" s="398">
        <v>28.04082</v>
      </c>
      <c r="AF47" s="398">
        <v>1.1854</v>
      </c>
      <c r="AG47" s="396">
        <v>147604011.90000001</v>
      </c>
      <c r="AH47" s="399">
        <v>0.21449579999999999</v>
      </c>
      <c r="AI47" s="396">
        <v>393047.20955999999</v>
      </c>
      <c r="AJ47" s="399">
        <v>9.5810300000000001E-2</v>
      </c>
      <c r="AK47" s="398">
        <v>156.13800000000001</v>
      </c>
      <c r="AL47" s="396" t="s">
        <v>411</v>
      </c>
      <c r="AM47" s="398">
        <v>23.8001</v>
      </c>
    </row>
    <row r="48" spans="1:39" ht="13" customHeight="1">
      <c r="A48" s="2" t="s">
        <v>546</v>
      </c>
      <c r="B48" s="197" t="s">
        <v>747</v>
      </c>
      <c r="C48" s="44">
        <v>0.26805555555555555</v>
      </c>
      <c r="D48" s="44"/>
      <c r="E48" s="164">
        <v>300</v>
      </c>
      <c r="F48" s="20" t="s">
        <v>232</v>
      </c>
      <c r="G48" s="164">
        <v>1190</v>
      </c>
      <c r="H48" s="164">
        <v>1106</v>
      </c>
      <c r="I48" s="281" t="s">
        <v>919</v>
      </c>
      <c r="J48" s="247" t="s">
        <v>87</v>
      </c>
      <c r="K48" s="102">
        <v>4</v>
      </c>
      <c r="L48" s="20">
        <v>180</v>
      </c>
      <c r="M48" s="8">
        <v>5889.9508999999998</v>
      </c>
    </row>
    <row r="49" spans="1:39" ht="13" customHeight="1">
      <c r="A49" s="2" t="s">
        <v>128</v>
      </c>
      <c r="B49" s="197" t="s">
        <v>655</v>
      </c>
      <c r="C49" s="44">
        <v>0.27638888888888885</v>
      </c>
      <c r="D49" s="19">
        <v>0</v>
      </c>
      <c r="E49" s="164">
        <v>30</v>
      </c>
      <c r="F49" s="20" t="s">
        <v>232</v>
      </c>
      <c r="G49" s="164">
        <v>1190</v>
      </c>
      <c r="H49" s="164">
        <v>1002</v>
      </c>
      <c r="I49" s="41" t="s">
        <v>231</v>
      </c>
      <c r="J49" s="70" t="s">
        <v>230</v>
      </c>
      <c r="K49" s="38">
        <v>4</v>
      </c>
      <c r="L49" s="20">
        <v>180</v>
      </c>
      <c r="M49" s="8">
        <v>5891.451</v>
      </c>
      <c r="N49" t="s">
        <v>148</v>
      </c>
    </row>
    <row r="50" spans="1:39" ht="13" customHeight="1">
      <c r="A50" s="2" t="s">
        <v>643</v>
      </c>
      <c r="B50" s="197" t="s">
        <v>657</v>
      </c>
      <c r="C50" s="44">
        <v>0.28125</v>
      </c>
      <c r="D50" s="44"/>
      <c r="E50" s="164">
        <v>300</v>
      </c>
      <c r="F50" s="20" t="s">
        <v>232</v>
      </c>
      <c r="G50" s="164">
        <v>1190</v>
      </c>
      <c r="H50" s="164">
        <v>1106</v>
      </c>
      <c r="I50" s="281" t="s">
        <v>811</v>
      </c>
      <c r="J50" s="247" t="s">
        <v>87</v>
      </c>
      <c r="K50" s="102">
        <v>4</v>
      </c>
      <c r="L50" s="20">
        <v>180</v>
      </c>
      <c r="M50" s="8">
        <v>5889.9508999999998</v>
      </c>
      <c r="N50" t="s">
        <v>147</v>
      </c>
      <c r="S50" s="401">
        <v>57.89443</v>
      </c>
      <c r="T50" s="401">
        <v>17.920439999999999</v>
      </c>
      <c r="U50" s="398">
        <v>230.49350000000001</v>
      </c>
      <c r="V50" s="398">
        <v>69.633700000000005</v>
      </c>
      <c r="W50" s="400">
        <v>4.9666046255999996</v>
      </c>
      <c r="X50" s="398">
        <v>1.0660000000000001</v>
      </c>
      <c r="Y50" s="398">
        <v>0.16900000000000001</v>
      </c>
      <c r="Z50" s="398">
        <v>3.91</v>
      </c>
      <c r="AA50" s="398">
        <v>95.786000000000001</v>
      </c>
      <c r="AB50" s="397">
        <v>1822.7270000000001</v>
      </c>
      <c r="AC50" s="398">
        <v>4.1815100000000003</v>
      </c>
      <c r="AD50" s="398">
        <v>2.8694899999999999</v>
      </c>
      <c r="AE50" s="398">
        <v>27.830179999999999</v>
      </c>
      <c r="AF50" s="398">
        <v>1.1858599999999999</v>
      </c>
      <c r="AG50" s="396">
        <v>147604331.59999999</v>
      </c>
      <c r="AH50" s="399">
        <v>0.21177099999999999</v>
      </c>
      <c r="AI50" s="396">
        <v>393219.26727000001</v>
      </c>
      <c r="AJ50" s="399">
        <v>0.1334265</v>
      </c>
      <c r="AK50" s="398">
        <v>156.251</v>
      </c>
      <c r="AL50" s="396" t="s">
        <v>411</v>
      </c>
      <c r="AM50" s="398">
        <v>23.6874</v>
      </c>
    </row>
    <row r="51" spans="1:39" ht="13" customHeight="1">
      <c r="A51" s="2" t="s">
        <v>643</v>
      </c>
      <c r="B51" s="197" t="s">
        <v>658</v>
      </c>
      <c r="C51" s="44">
        <v>0.28680555555555554</v>
      </c>
      <c r="D51" s="44"/>
      <c r="E51" s="164">
        <v>300</v>
      </c>
      <c r="F51" s="20" t="s">
        <v>232</v>
      </c>
      <c r="G51" s="164">
        <v>1190</v>
      </c>
      <c r="H51" s="164">
        <v>1106</v>
      </c>
      <c r="I51" s="281" t="s">
        <v>812</v>
      </c>
      <c r="J51" s="247" t="s">
        <v>87</v>
      </c>
      <c r="K51" s="102">
        <v>4</v>
      </c>
      <c r="L51" s="20">
        <v>180</v>
      </c>
      <c r="M51" s="8">
        <v>5889.9508999999998</v>
      </c>
      <c r="S51" s="401">
        <v>57.93873</v>
      </c>
      <c r="T51" s="401">
        <v>17.926850000000002</v>
      </c>
      <c r="U51" s="398">
        <v>234.18960000000001</v>
      </c>
      <c r="V51" s="398">
        <v>68.320599999999999</v>
      </c>
      <c r="W51" s="400">
        <v>5.1003030197000001</v>
      </c>
      <c r="X51" s="398">
        <v>1.0760000000000001</v>
      </c>
      <c r="Y51" s="398">
        <v>0.17</v>
      </c>
      <c r="Z51" s="398">
        <v>3.91</v>
      </c>
      <c r="AA51" s="398">
        <v>95.798000000000002</v>
      </c>
      <c r="AB51" s="397">
        <v>1822.4169999999999</v>
      </c>
      <c r="AC51" s="398">
        <v>4.15083</v>
      </c>
      <c r="AD51" s="398">
        <v>2.8731800000000001</v>
      </c>
      <c r="AE51" s="398">
        <v>27.76277</v>
      </c>
      <c r="AF51" s="398">
        <v>1.1859999999999999</v>
      </c>
      <c r="AG51" s="396">
        <v>147604433.09999999</v>
      </c>
      <c r="AH51" s="399">
        <v>0.21089830000000001</v>
      </c>
      <c r="AI51" s="396">
        <v>393286.15292999998</v>
      </c>
      <c r="AJ51" s="399">
        <v>0.14523069999999999</v>
      </c>
      <c r="AK51" s="398">
        <v>156.28749999999999</v>
      </c>
      <c r="AL51" s="396" t="s">
        <v>411</v>
      </c>
      <c r="AM51" s="398">
        <v>23.651</v>
      </c>
    </row>
    <row r="52" spans="1:39" ht="13" customHeight="1">
      <c r="A52" s="2" t="s">
        <v>643</v>
      </c>
      <c r="B52" s="197" t="s">
        <v>852</v>
      </c>
      <c r="C52" s="44">
        <v>0.29375000000000001</v>
      </c>
      <c r="D52" s="44"/>
      <c r="E52" s="164">
        <v>300</v>
      </c>
      <c r="F52" s="20" t="s">
        <v>232</v>
      </c>
      <c r="G52" s="164">
        <v>1190</v>
      </c>
      <c r="H52" s="164">
        <v>1106</v>
      </c>
      <c r="I52" s="281" t="s">
        <v>921</v>
      </c>
      <c r="J52" s="247" t="s">
        <v>87</v>
      </c>
      <c r="K52" s="102">
        <v>4</v>
      </c>
      <c r="L52" s="20">
        <v>180</v>
      </c>
      <c r="M52" s="8">
        <v>5889.9508999999998</v>
      </c>
      <c r="S52" s="401">
        <v>57.994529999999997</v>
      </c>
      <c r="T52" s="401">
        <v>17.934449999999998</v>
      </c>
      <c r="U52" s="398">
        <v>238.28649999999999</v>
      </c>
      <c r="V52" s="398">
        <v>66.596299999999999</v>
      </c>
      <c r="W52" s="400">
        <v>5.2674260122999996</v>
      </c>
      <c r="X52" s="398">
        <v>1.089</v>
      </c>
      <c r="Y52" s="398">
        <v>0.17199999999999999</v>
      </c>
      <c r="Z52" s="398">
        <v>3.91</v>
      </c>
      <c r="AA52" s="398">
        <v>95.813999999999993</v>
      </c>
      <c r="AB52" s="397">
        <v>1821.9929999999999</v>
      </c>
      <c r="AC52" s="398">
        <v>4.1127799999999999</v>
      </c>
      <c r="AD52" s="398">
        <v>2.8782800000000002</v>
      </c>
      <c r="AE52" s="398">
        <v>27.678509999999999</v>
      </c>
      <c r="AF52" s="398">
        <v>1.18618</v>
      </c>
      <c r="AG52" s="396">
        <v>147604559.30000001</v>
      </c>
      <c r="AH52" s="399">
        <v>0.20980699999999999</v>
      </c>
      <c r="AI52" s="396">
        <v>393377.67486000003</v>
      </c>
      <c r="AJ52" s="399">
        <v>0.15979199999999999</v>
      </c>
      <c r="AK52" s="398">
        <v>156.33340000000001</v>
      </c>
      <c r="AL52" s="396" t="s">
        <v>411</v>
      </c>
      <c r="AM52" s="398">
        <v>23.6052</v>
      </c>
    </row>
    <row r="53" spans="1:39" ht="13" customHeight="1">
      <c r="A53" s="2" t="s">
        <v>643</v>
      </c>
      <c r="B53" s="197" t="s">
        <v>853</v>
      </c>
      <c r="C53" s="44">
        <v>0.3</v>
      </c>
      <c r="D53" s="44"/>
      <c r="E53" s="164">
        <v>300</v>
      </c>
      <c r="F53" s="20" t="s">
        <v>232</v>
      </c>
      <c r="G53" s="164">
        <v>1190</v>
      </c>
      <c r="H53" s="164">
        <v>1106</v>
      </c>
      <c r="I53" s="281" t="s">
        <v>923</v>
      </c>
      <c r="J53" s="247" t="s">
        <v>87</v>
      </c>
      <c r="K53" s="102">
        <v>4</v>
      </c>
      <c r="L53" s="20">
        <v>180</v>
      </c>
      <c r="M53" s="8">
        <v>5889.9508999999998</v>
      </c>
      <c r="S53" s="401">
        <v>58.04522</v>
      </c>
      <c r="T53" s="401">
        <v>17.940899999999999</v>
      </c>
      <c r="U53" s="398">
        <v>241.55199999999999</v>
      </c>
      <c r="V53" s="398">
        <v>64.980900000000005</v>
      </c>
      <c r="W53" s="400">
        <v>5.4178367057000001</v>
      </c>
      <c r="X53" s="398">
        <v>1.103</v>
      </c>
      <c r="Y53" s="398">
        <v>0.17399999999999999</v>
      </c>
      <c r="Z53" s="398">
        <v>3.91</v>
      </c>
      <c r="AA53" s="398">
        <v>95.828999999999994</v>
      </c>
      <c r="AB53" s="397">
        <v>1821.577</v>
      </c>
      <c r="AC53" s="398">
        <v>4.0788700000000002</v>
      </c>
      <c r="AD53" s="398">
        <v>2.88334</v>
      </c>
      <c r="AE53" s="398">
        <v>27.602679999999999</v>
      </c>
      <c r="AF53" s="398">
        <v>1.18634</v>
      </c>
      <c r="AG53" s="396">
        <v>147604672.30000001</v>
      </c>
      <c r="AH53" s="399">
        <v>0.2088245</v>
      </c>
      <c r="AI53" s="396">
        <v>393467.45847999997</v>
      </c>
      <c r="AJ53" s="399">
        <v>0.17269229999999999</v>
      </c>
      <c r="AK53" s="398">
        <v>156.3749</v>
      </c>
      <c r="AL53" s="396" t="s">
        <v>411</v>
      </c>
      <c r="AM53" s="398">
        <v>23.563700000000001</v>
      </c>
    </row>
    <row r="54" spans="1:39" ht="13" customHeight="1">
      <c r="A54" s="2" t="s">
        <v>643</v>
      </c>
      <c r="B54" s="197" t="s">
        <v>854</v>
      </c>
      <c r="C54" s="44">
        <v>0.30486111111111108</v>
      </c>
      <c r="D54" s="44"/>
      <c r="E54" s="164">
        <v>300</v>
      </c>
      <c r="F54" s="20" t="s">
        <v>232</v>
      </c>
      <c r="G54" s="164">
        <v>1190</v>
      </c>
      <c r="H54" s="164">
        <v>1106</v>
      </c>
      <c r="I54" s="281" t="s">
        <v>925</v>
      </c>
      <c r="J54" s="247" t="s">
        <v>87</v>
      </c>
      <c r="K54" s="102">
        <v>4</v>
      </c>
      <c r="L54" s="20">
        <v>180</v>
      </c>
      <c r="M54" s="8">
        <v>5889.9508999999998</v>
      </c>
      <c r="S54" s="401">
        <v>58.084969999999998</v>
      </c>
      <c r="T54" s="401">
        <v>17.94567</v>
      </c>
      <c r="U54" s="398">
        <v>243.85730000000001</v>
      </c>
      <c r="V54" s="398">
        <v>63.690600000000003</v>
      </c>
      <c r="W54" s="400">
        <v>5.5348228004999998</v>
      </c>
      <c r="X54" s="398">
        <v>1.115</v>
      </c>
      <c r="Y54" s="398">
        <v>0.17599999999999999</v>
      </c>
      <c r="Z54" s="398">
        <v>3.91</v>
      </c>
      <c r="AA54" s="398">
        <v>95.84</v>
      </c>
      <c r="AB54" s="397">
        <v>1821.232</v>
      </c>
      <c r="AC54" s="398">
        <v>4.05274</v>
      </c>
      <c r="AD54" s="398">
        <v>2.8875799999999998</v>
      </c>
      <c r="AE54" s="398">
        <v>27.543700000000001</v>
      </c>
      <c r="AF54" s="398">
        <v>1.1864699999999999</v>
      </c>
      <c r="AG54" s="396">
        <v>147604759.90000001</v>
      </c>
      <c r="AH54" s="399">
        <v>0.20805989999999999</v>
      </c>
      <c r="AI54" s="396">
        <v>393542.07312000002</v>
      </c>
      <c r="AJ54" s="399">
        <v>0.18257870000000001</v>
      </c>
      <c r="AK54" s="398">
        <v>156.4075</v>
      </c>
      <c r="AL54" s="396" t="s">
        <v>411</v>
      </c>
      <c r="AM54" s="398">
        <v>23.531300000000002</v>
      </c>
    </row>
    <row r="55" spans="1:39" ht="13" customHeight="1">
      <c r="A55" s="2" t="s">
        <v>721</v>
      </c>
      <c r="B55" s="197" t="s">
        <v>873</v>
      </c>
      <c r="C55" s="44">
        <v>0.30972222222222223</v>
      </c>
      <c r="D55" s="44"/>
      <c r="E55" s="164">
        <v>30</v>
      </c>
      <c r="F55" s="20" t="s">
        <v>232</v>
      </c>
      <c r="G55" s="164">
        <v>1190</v>
      </c>
      <c r="H55" s="164">
        <v>1106</v>
      </c>
      <c r="I55" s="21" t="s">
        <v>464</v>
      </c>
      <c r="J55" s="247" t="s">
        <v>87</v>
      </c>
      <c r="K55" s="102">
        <v>4</v>
      </c>
      <c r="L55" s="20">
        <v>180</v>
      </c>
      <c r="M55" s="8">
        <v>5889.9508999999998</v>
      </c>
      <c r="S55" s="401">
        <v>58.10783</v>
      </c>
      <c r="T55" s="401">
        <v>17.94829</v>
      </c>
      <c r="U55" s="398">
        <v>245.0934</v>
      </c>
      <c r="V55" s="398">
        <v>62.941899999999997</v>
      </c>
      <c r="W55" s="400">
        <v>5.6016719975999996</v>
      </c>
      <c r="X55" s="398">
        <v>1.1220000000000001</v>
      </c>
      <c r="Y55" s="398">
        <v>0.17699999999999999</v>
      </c>
      <c r="Z55" s="398">
        <v>3.91</v>
      </c>
      <c r="AA55" s="398">
        <v>95.846999999999994</v>
      </c>
      <c r="AB55" s="397">
        <v>1821.0260000000001</v>
      </c>
      <c r="AC55" s="398">
        <v>4.0379199999999997</v>
      </c>
      <c r="AD55" s="398">
        <v>2.89012</v>
      </c>
      <c r="AE55" s="398">
        <v>27.51</v>
      </c>
      <c r="AF55" s="398">
        <v>1.1865399999999999</v>
      </c>
      <c r="AG55" s="396">
        <v>147604809.80000001</v>
      </c>
      <c r="AH55" s="399">
        <v>0.2076229</v>
      </c>
      <c r="AI55" s="396">
        <v>393586.56527999998</v>
      </c>
      <c r="AJ55" s="399">
        <v>0.18816659999999999</v>
      </c>
      <c r="AK55" s="398">
        <v>156.42619999999999</v>
      </c>
      <c r="AL55" s="396" t="s">
        <v>411</v>
      </c>
      <c r="AM55" s="398">
        <v>23.512599999999999</v>
      </c>
    </row>
    <row r="56" spans="1:39" ht="13" customHeight="1">
      <c r="A56" s="2" t="s">
        <v>278</v>
      </c>
      <c r="B56" s="197" t="s">
        <v>874</v>
      </c>
      <c r="C56" s="44">
        <v>0.31180555555555556</v>
      </c>
      <c r="D56" s="44"/>
      <c r="E56" s="164">
        <v>300</v>
      </c>
      <c r="F56" s="20" t="s">
        <v>232</v>
      </c>
      <c r="G56" s="164">
        <v>1190</v>
      </c>
      <c r="H56" s="164">
        <v>1106</v>
      </c>
      <c r="I56" s="281" t="s">
        <v>545</v>
      </c>
      <c r="J56" s="247" t="s">
        <v>87</v>
      </c>
      <c r="K56" s="102">
        <v>4</v>
      </c>
      <c r="L56" s="20">
        <v>180</v>
      </c>
      <c r="M56" s="8">
        <v>5889.9508999999998</v>
      </c>
      <c r="S56" s="401">
        <v>58.142310000000002</v>
      </c>
      <c r="T56" s="401">
        <v>17.952100000000002</v>
      </c>
      <c r="U56" s="398">
        <v>246.84800000000001</v>
      </c>
      <c r="V56" s="398">
        <v>61.805300000000003</v>
      </c>
      <c r="W56" s="400">
        <v>5.7019457932000002</v>
      </c>
      <c r="X56" s="398">
        <v>1.1339999999999999</v>
      </c>
      <c r="Y56" s="398">
        <v>0.17899999999999999</v>
      </c>
      <c r="Z56" s="398">
        <v>3.91</v>
      </c>
      <c r="AA56" s="398">
        <v>95.856999999999999</v>
      </c>
      <c r="AB56" s="397">
        <v>1820.7049999999999</v>
      </c>
      <c r="AC56" s="398">
        <v>4.0158399999999999</v>
      </c>
      <c r="AD56" s="398">
        <v>2.8940999999999999</v>
      </c>
      <c r="AE56" s="398">
        <v>27.459440000000001</v>
      </c>
      <c r="AF56" s="398">
        <v>1.18665</v>
      </c>
      <c r="AG56" s="396">
        <v>147604884.40000001</v>
      </c>
      <c r="AH56" s="399">
        <v>0.20696729999999999</v>
      </c>
      <c r="AI56" s="396">
        <v>393655.80413</v>
      </c>
      <c r="AJ56" s="399">
        <v>0.19646</v>
      </c>
      <c r="AK56" s="398">
        <v>156.45439999999999</v>
      </c>
      <c r="AL56" s="396" t="s">
        <v>411</v>
      </c>
      <c r="AM56" s="398">
        <v>23.484500000000001</v>
      </c>
    </row>
    <row r="57" spans="1:39" ht="13" customHeight="1">
      <c r="A57" s="2" t="s">
        <v>278</v>
      </c>
      <c r="B57" s="197" t="s">
        <v>855</v>
      </c>
      <c r="C57" s="44">
        <v>0.31736111111111115</v>
      </c>
      <c r="D57" s="44"/>
      <c r="E57" s="164">
        <v>300</v>
      </c>
      <c r="F57" s="20" t="s">
        <v>232</v>
      </c>
      <c r="G57" s="164">
        <v>1190</v>
      </c>
      <c r="H57" s="164">
        <v>1106</v>
      </c>
      <c r="I57" s="240" t="s">
        <v>751</v>
      </c>
      <c r="J57" s="247" t="s">
        <v>87</v>
      </c>
      <c r="K57" s="102">
        <v>4</v>
      </c>
      <c r="L57" s="20">
        <v>180</v>
      </c>
      <c r="M57" s="8">
        <v>5889.9508999999998</v>
      </c>
      <c r="S57" s="401">
        <v>58.188679999999998</v>
      </c>
      <c r="T57" s="401">
        <v>17.95693</v>
      </c>
      <c r="U57" s="398">
        <v>249.0215</v>
      </c>
      <c r="V57" s="398">
        <v>60.267499999999998</v>
      </c>
      <c r="W57" s="400">
        <v>5.8356441872999998</v>
      </c>
      <c r="X57" s="398">
        <v>1.151</v>
      </c>
      <c r="Y57" s="398">
        <v>0.182</v>
      </c>
      <c r="Z57" s="398">
        <v>3.91</v>
      </c>
      <c r="AA57" s="398">
        <v>95.87</v>
      </c>
      <c r="AB57" s="397">
        <v>1820.2570000000001</v>
      </c>
      <c r="AC57" s="398">
        <v>3.9866999999999999</v>
      </c>
      <c r="AD57" s="398">
        <v>2.8997199999999999</v>
      </c>
      <c r="AE57" s="398">
        <v>27.392040000000001</v>
      </c>
      <c r="AF57" s="398">
        <v>1.18679</v>
      </c>
      <c r="AG57" s="396">
        <v>147604983.5</v>
      </c>
      <c r="AH57" s="399">
        <v>0.2060929</v>
      </c>
      <c r="AI57" s="396">
        <v>393752.72933</v>
      </c>
      <c r="AJ57" s="399">
        <v>0.20734469999999999</v>
      </c>
      <c r="AK57" s="398">
        <v>156.4922</v>
      </c>
      <c r="AL57" s="396" t="s">
        <v>411</v>
      </c>
      <c r="AM57" s="398">
        <v>23.4467</v>
      </c>
    </row>
    <row r="58" spans="1:39" ht="13" customHeight="1">
      <c r="A58" s="2" t="s">
        <v>278</v>
      </c>
      <c r="B58" s="197" t="s">
        <v>295</v>
      </c>
      <c r="C58" s="44">
        <v>0.32291666666666669</v>
      </c>
      <c r="D58" s="44"/>
      <c r="E58" s="164">
        <v>300</v>
      </c>
      <c r="F58" s="20" t="s">
        <v>232</v>
      </c>
      <c r="G58" s="164">
        <v>1190</v>
      </c>
      <c r="H58" s="164">
        <v>1106</v>
      </c>
      <c r="I58" s="281" t="s">
        <v>927</v>
      </c>
      <c r="J58" s="247" t="s">
        <v>87</v>
      </c>
      <c r="K58" s="102">
        <v>4</v>
      </c>
      <c r="L58" s="20">
        <v>180</v>
      </c>
      <c r="M58" s="8">
        <v>5889.9508999999998</v>
      </c>
      <c r="S58" s="401">
        <v>58.235520000000001</v>
      </c>
      <c r="T58" s="401">
        <v>17.961490000000001</v>
      </c>
      <c r="U58" s="398">
        <v>251.029</v>
      </c>
      <c r="V58" s="398">
        <v>58.708100000000002</v>
      </c>
      <c r="W58" s="400">
        <v>5.9693425815000003</v>
      </c>
      <c r="X58" s="398">
        <v>1.169</v>
      </c>
      <c r="Y58" s="398">
        <v>0.185</v>
      </c>
      <c r="Z58" s="398">
        <v>3.91</v>
      </c>
      <c r="AA58" s="398">
        <v>95.882999999999996</v>
      </c>
      <c r="AB58" s="397">
        <v>1819.7850000000001</v>
      </c>
      <c r="AC58" s="398">
        <v>3.9579399999999998</v>
      </c>
      <c r="AD58" s="398">
        <v>2.9056999999999999</v>
      </c>
      <c r="AE58" s="398">
        <v>27.324629999999999</v>
      </c>
      <c r="AF58" s="398">
        <v>1.1869400000000001</v>
      </c>
      <c r="AG58" s="396">
        <v>147605082.19999999</v>
      </c>
      <c r="AH58" s="399">
        <v>0.20521809999999999</v>
      </c>
      <c r="AI58" s="396">
        <v>393854.82952999999</v>
      </c>
      <c r="AJ58" s="399">
        <v>0.21801960000000001</v>
      </c>
      <c r="AK58" s="398">
        <v>156.53049999999999</v>
      </c>
      <c r="AL58" s="396" t="s">
        <v>411</v>
      </c>
      <c r="AM58" s="398">
        <v>23.4085</v>
      </c>
    </row>
    <row r="59" spans="1:39" ht="13" customHeight="1">
      <c r="A59" s="2" t="s">
        <v>278</v>
      </c>
      <c r="B59" s="197" t="s">
        <v>294</v>
      </c>
      <c r="C59" s="44">
        <v>0.32777777777777778</v>
      </c>
      <c r="D59" s="44"/>
      <c r="E59" s="164">
        <v>300</v>
      </c>
      <c r="F59" s="20" t="s">
        <v>232</v>
      </c>
      <c r="G59" s="164">
        <v>1190</v>
      </c>
      <c r="H59" s="164">
        <v>1106</v>
      </c>
      <c r="I59" s="281" t="s">
        <v>757</v>
      </c>
      <c r="J59" s="247" t="s">
        <v>87</v>
      </c>
      <c r="K59" s="102">
        <v>4</v>
      </c>
      <c r="L59" s="20">
        <v>180</v>
      </c>
      <c r="M59" s="8">
        <v>5889.9508999999998</v>
      </c>
      <c r="S59" s="401">
        <v>58.276919999999997</v>
      </c>
      <c r="T59" s="401">
        <v>17.965260000000001</v>
      </c>
      <c r="U59" s="398">
        <v>252.66720000000001</v>
      </c>
      <c r="V59" s="398">
        <v>57.328699999999998</v>
      </c>
      <c r="W59" s="400">
        <v>6.0863286764</v>
      </c>
      <c r="X59" s="398">
        <v>1.1870000000000001</v>
      </c>
      <c r="Y59" s="398">
        <v>0.188</v>
      </c>
      <c r="Z59" s="398">
        <v>3.9</v>
      </c>
      <c r="AA59" s="398">
        <v>95.894999999999996</v>
      </c>
      <c r="AB59" s="397">
        <v>1819.3530000000001</v>
      </c>
      <c r="AC59" s="398">
        <v>3.9331100000000001</v>
      </c>
      <c r="AD59" s="398">
        <v>2.9112300000000002</v>
      </c>
      <c r="AE59" s="398">
        <v>27.265650000000001</v>
      </c>
      <c r="AF59" s="398">
        <v>1.18706</v>
      </c>
      <c r="AG59" s="396">
        <v>147605168.30000001</v>
      </c>
      <c r="AH59" s="399">
        <v>0.20445240000000001</v>
      </c>
      <c r="AI59" s="396">
        <v>393948.33097000001</v>
      </c>
      <c r="AJ59" s="399">
        <v>0.2271783</v>
      </c>
      <c r="AK59" s="398">
        <v>156.5642</v>
      </c>
      <c r="AL59" s="396" t="s">
        <v>411</v>
      </c>
      <c r="AM59" s="398">
        <v>23.3749</v>
      </c>
    </row>
    <row r="60" spans="1:39" ht="13" customHeight="1">
      <c r="A60" s="2" t="s">
        <v>278</v>
      </c>
      <c r="B60" s="197" t="s">
        <v>293</v>
      </c>
      <c r="C60" s="44">
        <v>0.33263888888888887</v>
      </c>
      <c r="D60" s="44"/>
      <c r="E60" s="164">
        <v>300</v>
      </c>
      <c r="F60" s="20" t="s">
        <v>232</v>
      </c>
      <c r="G60" s="164">
        <v>1190</v>
      </c>
      <c r="H60" s="164">
        <v>1106</v>
      </c>
      <c r="I60" s="281" t="s">
        <v>761</v>
      </c>
      <c r="J60" s="247" t="s">
        <v>87</v>
      </c>
      <c r="K60" s="102">
        <v>4</v>
      </c>
      <c r="L60" s="20">
        <v>180</v>
      </c>
      <c r="M60" s="8">
        <v>5889.9508999999998</v>
      </c>
      <c r="S60" s="401">
        <v>58.306730000000002</v>
      </c>
      <c r="T60" s="401">
        <v>17.967829999999999</v>
      </c>
      <c r="U60" s="398">
        <v>253.7773</v>
      </c>
      <c r="V60" s="398">
        <v>56.336100000000002</v>
      </c>
      <c r="W60" s="400">
        <v>6.1698901727999997</v>
      </c>
      <c r="X60" s="398">
        <v>1.2</v>
      </c>
      <c r="Y60" s="398">
        <v>0.19</v>
      </c>
      <c r="Z60" s="398">
        <v>3.9</v>
      </c>
      <c r="AA60" s="398">
        <v>95.903000000000006</v>
      </c>
      <c r="AB60" s="397">
        <v>1819.0340000000001</v>
      </c>
      <c r="AC60" s="398">
        <v>3.9155700000000002</v>
      </c>
      <c r="AD60" s="398">
        <v>2.9153500000000001</v>
      </c>
      <c r="AE60" s="398">
        <v>27.223520000000001</v>
      </c>
      <c r="AF60" s="398">
        <v>1.1871499999999999</v>
      </c>
      <c r="AG60" s="396">
        <v>147605229.5</v>
      </c>
      <c r="AH60" s="399">
        <v>0.20390530000000001</v>
      </c>
      <c r="AI60" s="396">
        <v>394017.45455999998</v>
      </c>
      <c r="AJ60" s="399">
        <v>0.2336116</v>
      </c>
      <c r="AK60" s="398">
        <v>156.58850000000001</v>
      </c>
      <c r="AL60" s="396" t="s">
        <v>411</v>
      </c>
      <c r="AM60" s="398">
        <v>23.3506</v>
      </c>
    </row>
    <row r="61" spans="1:39" ht="13" customHeight="1">
      <c r="A61" s="2" t="s">
        <v>721</v>
      </c>
      <c r="B61" s="197" t="s">
        <v>292</v>
      </c>
      <c r="C61" s="44">
        <v>0.33749999999999997</v>
      </c>
      <c r="D61" s="44"/>
      <c r="E61" s="164">
        <v>30</v>
      </c>
      <c r="F61" s="20" t="s">
        <v>232</v>
      </c>
      <c r="G61" s="164">
        <v>1190</v>
      </c>
      <c r="H61" s="164">
        <v>1106</v>
      </c>
      <c r="I61" s="21" t="s">
        <v>464</v>
      </c>
      <c r="J61" s="247" t="s">
        <v>87</v>
      </c>
      <c r="K61" s="102">
        <v>4</v>
      </c>
      <c r="L61" s="20">
        <v>180</v>
      </c>
      <c r="M61" s="8">
        <v>5889.9508999999998</v>
      </c>
      <c r="S61" s="401">
        <v>58.342790000000001</v>
      </c>
      <c r="T61" s="401">
        <v>17.970770000000002</v>
      </c>
      <c r="U61" s="398">
        <v>255.05009999999999</v>
      </c>
      <c r="V61" s="398">
        <v>55.137799999999999</v>
      </c>
      <c r="W61" s="400">
        <v>6.2701639684000003</v>
      </c>
      <c r="X61" s="398">
        <v>1.218</v>
      </c>
      <c r="Y61" s="398">
        <v>0.193</v>
      </c>
      <c r="Z61" s="398">
        <v>3.9</v>
      </c>
      <c r="AA61" s="398">
        <v>95.912999999999997</v>
      </c>
      <c r="AB61" s="397">
        <v>1818.64</v>
      </c>
      <c r="AC61" s="398">
        <v>3.8947500000000002</v>
      </c>
      <c r="AD61" s="398">
        <v>2.92048</v>
      </c>
      <c r="AE61" s="398">
        <v>27.172969999999999</v>
      </c>
      <c r="AF61" s="398">
        <v>1.18726</v>
      </c>
      <c r="AG61" s="396">
        <v>147605302.80000001</v>
      </c>
      <c r="AH61" s="399">
        <v>0.2032486</v>
      </c>
      <c r="AI61" s="396">
        <v>394102.92956000002</v>
      </c>
      <c r="AJ61" s="399">
        <v>0.24120739999999999</v>
      </c>
      <c r="AK61" s="398">
        <v>156.61789999999999</v>
      </c>
      <c r="AL61" s="396" t="s">
        <v>411</v>
      </c>
      <c r="AM61" s="398">
        <v>23.321300000000001</v>
      </c>
    </row>
    <row r="62" spans="1:39" ht="13" customHeight="1">
      <c r="A62" s="2" t="s">
        <v>546</v>
      </c>
      <c r="B62" s="197" t="s">
        <v>146</v>
      </c>
      <c r="C62" s="44">
        <v>0.33888888888888885</v>
      </c>
      <c r="D62" s="44"/>
      <c r="E62" s="164">
        <v>300</v>
      </c>
      <c r="F62" s="20" t="s">
        <v>232</v>
      </c>
      <c r="G62" s="164">
        <v>1190</v>
      </c>
      <c r="H62" s="164">
        <v>1106</v>
      </c>
      <c r="I62" s="281" t="s">
        <v>918</v>
      </c>
      <c r="J62" s="247" t="s">
        <v>87</v>
      </c>
      <c r="K62" s="102">
        <v>4</v>
      </c>
      <c r="L62" s="20">
        <v>180</v>
      </c>
      <c r="M62" s="8">
        <v>5889.9508999999998</v>
      </c>
    </row>
    <row r="63" spans="1:39" ht="13" customHeight="1">
      <c r="A63" s="2" t="s">
        <v>475</v>
      </c>
      <c r="B63" s="197" t="s">
        <v>145</v>
      </c>
      <c r="C63" s="44">
        <v>0.34513888888888888</v>
      </c>
      <c r="D63" s="19">
        <v>0</v>
      </c>
      <c r="E63" s="164">
        <v>30</v>
      </c>
      <c r="F63" s="20" t="s">
        <v>232</v>
      </c>
      <c r="G63" s="164">
        <v>1190</v>
      </c>
      <c r="H63" s="164">
        <v>1002</v>
      </c>
      <c r="I63" s="41" t="s">
        <v>231</v>
      </c>
      <c r="J63" s="70" t="s">
        <v>230</v>
      </c>
      <c r="K63" s="38">
        <v>4</v>
      </c>
      <c r="L63" s="20">
        <v>180</v>
      </c>
      <c r="M63" s="8">
        <v>5891.451</v>
      </c>
      <c r="N63" t="s">
        <v>144</v>
      </c>
    </row>
    <row r="64" spans="1:39" ht="13" customHeight="1">
      <c r="A64" s="2" t="s">
        <v>721</v>
      </c>
      <c r="B64" s="197" t="s">
        <v>89</v>
      </c>
      <c r="C64" s="44">
        <v>0.34930555555555554</v>
      </c>
      <c r="D64" s="44"/>
      <c r="E64" s="164">
        <v>30</v>
      </c>
      <c r="F64" s="20" t="s">
        <v>541</v>
      </c>
      <c r="G64" s="164">
        <v>870</v>
      </c>
      <c r="H64" s="164">
        <v>783</v>
      </c>
      <c r="I64" s="59" t="s">
        <v>870</v>
      </c>
      <c r="J64" s="247" t="s">
        <v>87</v>
      </c>
      <c r="K64" s="102">
        <v>4</v>
      </c>
      <c r="L64" s="20">
        <v>180</v>
      </c>
      <c r="M64" s="115">
        <v>7698.9647000000004</v>
      </c>
      <c r="N64" t="s">
        <v>74</v>
      </c>
      <c r="S64" s="401">
        <v>58.446719999999999</v>
      </c>
      <c r="T64" s="401">
        <v>17.978349999999999</v>
      </c>
      <c r="U64" s="398">
        <v>258.35599999999999</v>
      </c>
      <c r="V64" s="398">
        <v>51.708599999999997</v>
      </c>
      <c r="W64" s="400">
        <v>6.5542730561000004</v>
      </c>
      <c r="X64" s="398">
        <v>1.2729999999999999</v>
      </c>
      <c r="Y64" s="398">
        <v>0.20100000000000001</v>
      </c>
      <c r="Z64" s="398">
        <v>3.9</v>
      </c>
      <c r="AA64" s="398">
        <v>95.941999999999993</v>
      </c>
      <c r="AB64" s="397">
        <v>1817.4559999999999</v>
      </c>
      <c r="AC64" s="398">
        <v>3.8372099999999998</v>
      </c>
      <c r="AD64" s="398">
        <v>2.9361000000000002</v>
      </c>
      <c r="AE64" s="398">
        <v>27.029730000000001</v>
      </c>
      <c r="AF64" s="398">
        <v>1.1875599999999999</v>
      </c>
      <c r="AG64" s="396">
        <v>147605509.19999999</v>
      </c>
      <c r="AH64" s="399">
        <v>0.20138710000000001</v>
      </c>
      <c r="AI64" s="396">
        <v>394359.65143000003</v>
      </c>
      <c r="AJ64" s="399">
        <v>0.26195200000000002</v>
      </c>
      <c r="AK64" s="398">
        <v>156.70240000000001</v>
      </c>
      <c r="AL64" s="396" t="s">
        <v>411</v>
      </c>
      <c r="AM64" s="398">
        <v>23.236899999999999</v>
      </c>
    </row>
    <row r="65" spans="1:39" ht="13" customHeight="1">
      <c r="A65" s="2" t="s">
        <v>759</v>
      </c>
      <c r="B65" s="197" t="s">
        <v>88</v>
      </c>
      <c r="C65" s="44">
        <v>0.3520833333333333</v>
      </c>
      <c r="D65" s="44"/>
      <c r="E65" s="164">
        <v>300</v>
      </c>
      <c r="F65" s="20" t="s">
        <v>541</v>
      </c>
      <c r="G65" s="164">
        <v>870</v>
      </c>
      <c r="H65" s="164">
        <v>783</v>
      </c>
      <c r="I65" s="281" t="s">
        <v>758</v>
      </c>
      <c r="J65" s="247" t="s">
        <v>87</v>
      </c>
      <c r="K65" s="102">
        <v>4</v>
      </c>
      <c r="L65" s="20">
        <v>180</v>
      </c>
      <c r="M65" s="115">
        <v>7698.9647000000004</v>
      </c>
      <c r="S65" s="401">
        <v>58.490310000000001</v>
      </c>
      <c r="T65" s="401">
        <v>17.98114</v>
      </c>
      <c r="U65" s="398">
        <v>259.60820000000001</v>
      </c>
      <c r="V65" s="398">
        <v>50.284799999999997</v>
      </c>
      <c r="W65" s="400">
        <v>6.6712591511000001</v>
      </c>
      <c r="X65" s="398">
        <v>1.2989999999999999</v>
      </c>
      <c r="Y65" s="398">
        <v>0.20499999999999999</v>
      </c>
      <c r="Z65" s="398">
        <v>3.9</v>
      </c>
      <c r="AA65" s="398">
        <v>95.953999999999994</v>
      </c>
      <c r="AB65" s="397">
        <v>1816.941</v>
      </c>
      <c r="AC65" s="398">
        <v>3.8141799999999999</v>
      </c>
      <c r="AD65" s="398">
        <v>2.9430100000000001</v>
      </c>
      <c r="AE65" s="398">
        <v>26.970749999999999</v>
      </c>
      <c r="AF65" s="398">
        <v>1.1876899999999999</v>
      </c>
      <c r="AG65" s="396">
        <v>147605593.59999999</v>
      </c>
      <c r="AH65" s="399">
        <v>0.2006201</v>
      </c>
      <c r="AI65" s="396">
        <v>394471.40301000001</v>
      </c>
      <c r="AJ65" s="399">
        <v>0.27014159999999998</v>
      </c>
      <c r="AK65" s="398">
        <v>156.73779999999999</v>
      </c>
      <c r="AL65" s="396" t="s">
        <v>411</v>
      </c>
      <c r="AM65" s="398">
        <v>23.201599999999999</v>
      </c>
    </row>
    <row r="66" spans="1:39" s="41" customFormat="1" ht="26.25" customHeight="1">
      <c r="A66" s="29" t="s">
        <v>907</v>
      </c>
      <c r="B66" s="104" t="s">
        <v>86</v>
      </c>
      <c r="C66" s="19">
        <v>0.36527777777777781</v>
      </c>
      <c r="D66" s="19"/>
      <c r="E66" s="20">
        <v>120</v>
      </c>
      <c r="F66" s="20" t="s">
        <v>541</v>
      </c>
      <c r="G66" s="20">
        <v>870</v>
      </c>
      <c r="H66" s="20">
        <v>783</v>
      </c>
      <c r="I66" s="59" t="s">
        <v>73</v>
      </c>
      <c r="J66" s="247" t="s">
        <v>87</v>
      </c>
      <c r="K66" s="102">
        <v>4</v>
      </c>
      <c r="L66" s="20">
        <v>180</v>
      </c>
      <c r="M66" s="115">
        <v>7698.9647000000004</v>
      </c>
      <c r="S66" s="401">
        <v>58.598230000000001</v>
      </c>
      <c r="T66" s="401">
        <v>17.987179999999999</v>
      </c>
      <c r="U66" s="398">
        <v>262.43799999999999</v>
      </c>
      <c r="V66" s="398">
        <v>46.806800000000003</v>
      </c>
      <c r="W66" s="400">
        <v>6.9553682389000002</v>
      </c>
      <c r="X66" s="398">
        <v>1.37</v>
      </c>
      <c r="Y66" s="398">
        <v>0.217</v>
      </c>
      <c r="Z66" s="398">
        <v>3.9</v>
      </c>
      <c r="AA66" s="398">
        <v>95.983999999999995</v>
      </c>
      <c r="AB66" s="397">
        <v>1815.6279999999999</v>
      </c>
      <c r="AC66" s="398">
        <v>3.7600099999999999</v>
      </c>
      <c r="AD66" s="398">
        <v>2.9609200000000002</v>
      </c>
      <c r="AE66" s="398">
        <v>26.82751</v>
      </c>
      <c r="AF66" s="398">
        <v>1.1879999999999999</v>
      </c>
      <c r="AG66" s="396">
        <v>147605797.30000001</v>
      </c>
      <c r="AH66" s="399">
        <v>0.1987565</v>
      </c>
      <c r="AI66" s="396">
        <v>394756.7488</v>
      </c>
      <c r="AJ66" s="399">
        <v>0.2891167</v>
      </c>
      <c r="AK66" s="398">
        <v>156.82560000000001</v>
      </c>
      <c r="AL66" s="396" t="s">
        <v>411</v>
      </c>
      <c r="AM66" s="398">
        <v>23.114000000000001</v>
      </c>
    </row>
    <row r="67" spans="1:39" ht="13" customHeight="1">
      <c r="A67" s="2" t="s">
        <v>909</v>
      </c>
      <c r="B67" s="197" t="s">
        <v>266</v>
      </c>
      <c r="C67" s="44">
        <v>0.36874999999999997</v>
      </c>
      <c r="D67" s="44"/>
      <c r="E67" s="164">
        <v>120</v>
      </c>
      <c r="F67" s="20" t="s">
        <v>541</v>
      </c>
      <c r="G67" s="164">
        <v>870</v>
      </c>
      <c r="H67" s="164">
        <v>783</v>
      </c>
      <c r="I67" s="281" t="s">
        <v>908</v>
      </c>
      <c r="J67" s="247" t="s">
        <v>87</v>
      </c>
      <c r="K67" s="102">
        <v>4</v>
      </c>
      <c r="L67" s="20">
        <v>180</v>
      </c>
      <c r="M67" s="115">
        <v>7698.9647000000004</v>
      </c>
      <c r="S67" s="401">
        <v>58.630560000000003</v>
      </c>
      <c r="T67" s="401">
        <v>17.988759999999999</v>
      </c>
      <c r="U67" s="398">
        <v>263.2217</v>
      </c>
      <c r="V67" s="398">
        <v>45.779600000000002</v>
      </c>
      <c r="W67" s="400">
        <v>7.0389297353</v>
      </c>
      <c r="X67" s="398">
        <v>1.393</v>
      </c>
      <c r="Y67" s="398">
        <v>0.22</v>
      </c>
      <c r="Z67" s="398">
        <v>3.9</v>
      </c>
      <c r="AA67" s="398">
        <v>95.992999999999995</v>
      </c>
      <c r="AB67" s="397">
        <v>1815.2249999999999</v>
      </c>
      <c r="AC67" s="398">
        <v>3.74457</v>
      </c>
      <c r="AD67" s="398">
        <v>2.9664899999999998</v>
      </c>
      <c r="AE67" s="398">
        <v>26.78538</v>
      </c>
      <c r="AF67" s="398">
        <v>1.18808</v>
      </c>
      <c r="AG67" s="396">
        <v>147605856.80000001</v>
      </c>
      <c r="AH67" s="399">
        <v>0.1982082</v>
      </c>
      <c r="AI67" s="396">
        <v>394844.28889999999</v>
      </c>
      <c r="AJ67" s="399">
        <v>0.2944406</v>
      </c>
      <c r="AK67" s="398">
        <v>156.8518</v>
      </c>
      <c r="AL67" s="396" t="s">
        <v>411</v>
      </c>
      <c r="AM67" s="398">
        <v>23.087800000000001</v>
      </c>
    </row>
    <row r="68" spans="1:39" ht="13" customHeight="1">
      <c r="A68" s="2" t="s">
        <v>721</v>
      </c>
      <c r="B68" s="197" t="s">
        <v>265</v>
      </c>
      <c r="C68" s="44">
        <v>0.37013888888888885</v>
      </c>
      <c r="D68" s="44"/>
      <c r="E68" s="164">
        <v>30</v>
      </c>
      <c r="F68" s="20" t="s">
        <v>232</v>
      </c>
      <c r="G68" s="164">
        <v>1190</v>
      </c>
      <c r="H68" s="164">
        <v>1106</v>
      </c>
      <c r="I68" s="21" t="s">
        <v>870</v>
      </c>
      <c r="J68" s="247" t="s">
        <v>87</v>
      </c>
      <c r="K68" s="102">
        <v>4</v>
      </c>
      <c r="L68" s="20">
        <v>180</v>
      </c>
      <c r="M68" s="8">
        <v>5889.9508999999998</v>
      </c>
      <c r="S68" s="401">
        <v>58.637050000000002</v>
      </c>
      <c r="T68" s="401">
        <v>17.989059999999998</v>
      </c>
      <c r="U68" s="398">
        <v>263.37599999999998</v>
      </c>
      <c r="V68" s="398">
        <v>45.573999999999998</v>
      </c>
      <c r="W68" s="400">
        <v>7.0556420345999999</v>
      </c>
      <c r="X68" s="398">
        <v>1.3979999999999999</v>
      </c>
      <c r="Y68" s="398">
        <v>0.221</v>
      </c>
      <c r="Z68" s="398">
        <v>3.9</v>
      </c>
      <c r="AA68" s="398">
        <v>95.995000000000005</v>
      </c>
      <c r="AB68" s="397">
        <v>1815.144</v>
      </c>
      <c r="AC68" s="398">
        <v>3.7415099999999999</v>
      </c>
      <c r="AD68" s="398">
        <v>2.9676200000000001</v>
      </c>
      <c r="AE68" s="398">
        <v>26.776959999999999</v>
      </c>
      <c r="AF68" s="398">
        <v>1.1880999999999999</v>
      </c>
      <c r="AG68" s="396">
        <v>147605868.69999999</v>
      </c>
      <c r="AH68" s="399">
        <v>0.19809850000000001</v>
      </c>
      <c r="AI68" s="396">
        <v>394861.98758000002</v>
      </c>
      <c r="AJ68" s="399">
        <v>0.2954909</v>
      </c>
      <c r="AK68" s="398">
        <v>156.8571</v>
      </c>
      <c r="AL68" s="396" t="s">
        <v>411</v>
      </c>
      <c r="AM68" s="398">
        <v>23.0825</v>
      </c>
    </row>
    <row r="69" spans="1:39" ht="13" customHeight="1">
      <c r="A69" s="2" t="s">
        <v>72</v>
      </c>
      <c r="B69" s="197" t="s">
        <v>264</v>
      </c>
      <c r="C69" s="44">
        <v>0.37916666666666665</v>
      </c>
      <c r="D69" s="44"/>
      <c r="E69" s="164">
        <v>300</v>
      </c>
      <c r="F69" s="20" t="s">
        <v>232</v>
      </c>
      <c r="G69" s="164">
        <v>1190</v>
      </c>
      <c r="H69" s="164">
        <v>1106</v>
      </c>
      <c r="I69" s="281" t="s">
        <v>808</v>
      </c>
      <c r="J69" s="247" t="s">
        <v>87</v>
      </c>
      <c r="K69" s="102">
        <v>4</v>
      </c>
      <c r="L69" s="20">
        <v>180</v>
      </c>
      <c r="M69" s="8">
        <v>5889.9508999999998</v>
      </c>
      <c r="S69" s="401">
        <v>58.742539999999998</v>
      </c>
      <c r="T69" s="401">
        <v>17.993500000000001</v>
      </c>
      <c r="U69" s="398">
        <v>265.75150000000002</v>
      </c>
      <c r="V69" s="398">
        <v>42.2776</v>
      </c>
      <c r="W69" s="400">
        <v>7.3230388231000001</v>
      </c>
      <c r="X69" s="398">
        <v>1.484</v>
      </c>
      <c r="Y69" s="398">
        <v>0.23499999999999999</v>
      </c>
      <c r="Z69" s="398">
        <v>3.9</v>
      </c>
      <c r="AA69" s="398">
        <v>96.024000000000001</v>
      </c>
      <c r="AB69" s="397">
        <v>1813.8050000000001</v>
      </c>
      <c r="AC69" s="398">
        <v>3.69387</v>
      </c>
      <c r="AD69" s="398">
        <v>2.98645</v>
      </c>
      <c r="AE69" s="398">
        <v>26.642140000000001</v>
      </c>
      <c r="AF69" s="398">
        <v>1.1883900000000001</v>
      </c>
      <c r="AG69" s="396">
        <v>147606058</v>
      </c>
      <c r="AH69" s="399">
        <v>0.19634270000000001</v>
      </c>
      <c r="AI69" s="396">
        <v>395153.51604000002</v>
      </c>
      <c r="AJ69" s="399">
        <v>0.31162210000000001</v>
      </c>
      <c r="AK69" s="398">
        <v>156.94290000000001</v>
      </c>
      <c r="AL69" s="396" t="s">
        <v>411</v>
      </c>
      <c r="AM69" s="398">
        <v>22.9969</v>
      </c>
    </row>
    <row r="70" spans="1:39" ht="13" customHeight="1">
      <c r="A70" s="2" t="s">
        <v>72</v>
      </c>
      <c r="B70" s="197" t="s">
        <v>263</v>
      </c>
      <c r="C70" s="44">
        <v>0.38472222222222219</v>
      </c>
      <c r="D70" s="44"/>
      <c r="E70" s="164">
        <v>300</v>
      </c>
      <c r="F70" s="20" t="s">
        <v>232</v>
      </c>
      <c r="G70" s="164">
        <v>1190</v>
      </c>
      <c r="H70" s="164">
        <v>1106</v>
      </c>
      <c r="I70" s="281" t="s">
        <v>813</v>
      </c>
      <c r="J70" s="247" t="s">
        <v>87</v>
      </c>
      <c r="K70" s="102">
        <v>4</v>
      </c>
      <c r="L70" s="20">
        <v>180</v>
      </c>
      <c r="M70" s="8">
        <v>5889.9508999999998</v>
      </c>
      <c r="S70" s="401">
        <v>58.796390000000002</v>
      </c>
      <c r="T70" s="401">
        <v>17.99541</v>
      </c>
      <c r="U70" s="398">
        <v>266.88069999999999</v>
      </c>
      <c r="V70" s="398">
        <v>40.625999999999998</v>
      </c>
      <c r="W70" s="400">
        <v>7.4567372174999997</v>
      </c>
      <c r="X70" s="398">
        <v>1.5329999999999999</v>
      </c>
      <c r="Y70" s="398">
        <v>0.24199999999999999</v>
      </c>
      <c r="Z70" s="398">
        <v>3.89</v>
      </c>
      <c r="AA70" s="398">
        <v>96.039000000000001</v>
      </c>
      <c r="AB70" s="397">
        <v>1813.11</v>
      </c>
      <c r="AC70" s="398">
        <v>3.6710099999999999</v>
      </c>
      <c r="AD70" s="398">
        <v>2.9963899999999999</v>
      </c>
      <c r="AE70" s="398">
        <v>26.574739999999998</v>
      </c>
      <c r="AF70" s="398">
        <v>1.1885300000000001</v>
      </c>
      <c r="AG70" s="396">
        <v>147606152.09999999</v>
      </c>
      <c r="AH70" s="399">
        <v>0.19546440000000001</v>
      </c>
      <c r="AI70" s="396">
        <v>395304.93219999998</v>
      </c>
      <c r="AJ70" s="399">
        <v>0.31919789999999998</v>
      </c>
      <c r="AK70" s="398">
        <v>156.98660000000001</v>
      </c>
      <c r="AL70" s="396" t="s">
        <v>411</v>
      </c>
      <c r="AM70" s="398">
        <v>22.953299999999999</v>
      </c>
    </row>
    <row r="71" spans="1:39" ht="13" customHeight="1">
      <c r="A71" s="2" t="s">
        <v>72</v>
      </c>
      <c r="B71" s="197" t="s">
        <v>261</v>
      </c>
      <c r="C71" s="44">
        <v>0.38958333333333334</v>
      </c>
      <c r="D71" s="44"/>
      <c r="E71" s="164">
        <v>300</v>
      </c>
      <c r="F71" s="20" t="s">
        <v>232</v>
      </c>
      <c r="G71" s="164">
        <v>1190</v>
      </c>
      <c r="H71" s="164">
        <v>1106</v>
      </c>
      <c r="I71" s="281" t="s">
        <v>930</v>
      </c>
      <c r="J71" s="247" t="s">
        <v>87</v>
      </c>
      <c r="K71" s="102">
        <v>4</v>
      </c>
      <c r="L71" s="20">
        <v>180</v>
      </c>
      <c r="M71" s="8">
        <v>5889.9508999999998</v>
      </c>
      <c r="S71" s="401">
        <v>58.844140000000003</v>
      </c>
      <c r="T71" s="401">
        <v>17.996919999999999</v>
      </c>
      <c r="U71" s="398">
        <v>267.84179999999998</v>
      </c>
      <c r="V71" s="398">
        <v>39.18</v>
      </c>
      <c r="W71" s="400">
        <v>7.5737233125000003</v>
      </c>
      <c r="X71" s="398">
        <v>1.58</v>
      </c>
      <c r="Y71" s="398">
        <v>0.25</v>
      </c>
      <c r="Z71" s="398">
        <v>3.89</v>
      </c>
      <c r="AA71" s="398">
        <v>96.052999999999997</v>
      </c>
      <c r="AB71" s="397">
        <v>1812.489</v>
      </c>
      <c r="AC71" s="398">
        <v>3.6515599999999999</v>
      </c>
      <c r="AD71" s="398">
        <v>3.00536</v>
      </c>
      <c r="AE71" s="398">
        <v>26.51576</v>
      </c>
      <c r="AF71" s="398">
        <v>1.18866</v>
      </c>
      <c r="AG71" s="396">
        <v>147606234</v>
      </c>
      <c r="AH71" s="399">
        <v>0.1946956</v>
      </c>
      <c r="AI71" s="396">
        <v>395440.34372</v>
      </c>
      <c r="AJ71" s="399">
        <v>0.3255497</v>
      </c>
      <c r="AK71" s="398">
        <v>157.02549999999999</v>
      </c>
      <c r="AL71" s="396" t="s">
        <v>411</v>
      </c>
      <c r="AM71" s="398">
        <v>22.9145</v>
      </c>
    </row>
    <row r="72" spans="1:39" ht="13" customHeight="1">
      <c r="A72" s="2" t="s">
        <v>72</v>
      </c>
      <c r="B72" s="197" t="s">
        <v>259</v>
      </c>
      <c r="C72" s="44">
        <v>0.39444444444444443</v>
      </c>
      <c r="E72" s="164">
        <v>300</v>
      </c>
      <c r="F72" s="20" t="s">
        <v>232</v>
      </c>
      <c r="G72" s="164">
        <v>1190</v>
      </c>
      <c r="H72" s="164">
        <v>1106</v>
      </c>
      <c r="I72" s="281" t="s">
        <v>932</v>
      </c>
      <c r="J72" s="247" t="s">
        <v>87</v>
      </c>
      <c r="K72" s="102">
        <v>4</v>
      </c>
      <c r="L72" s="20">
        <v>180</v>
      </c>
      <c r="M72" s="8">
        <v>5889.9508999999998</v>
      </c>
      <c r="S72" s="401">
        <v>58.892490000000002</v>
      </c>
      <c r="T72" s="401">
        <v>17.998290000000001</v>
      </c>
      <c r="U72" s="398">
        <v>268.78039999999999</v>
      </c>
      <c r="V72" s="398">
        <v>37.733400000000003</v>
      </c>
      <c r="W72" s="400">
        <v>7.6907094075</v>
      </c>
      <c r="X72" s="398">
        <v>1.63</v>
      </c>
      <c r="Y72" s="398">
        <v>0.25800000000000001</v>
      </c>
      <c r="Z72" s="398">
        <v>3.89</v>
      </c>
      <c r="AA72" s="398">
        <v>96.066000000000003</v>
      </c>
      <c r="AB72" s="397">
        <v>1811.857</v>
      </c>
      <c r="AC72" s="398">
        <v>3.6326299999999998</v>
      </c>
      <c r="AD72" s="398">
        <v>3.0145900000000001</v>
      </c>
      <c r="AE72" s="398">
        <v>26.456779999999998</v>
      </c>
      <c r="AF72" s="398">
        <v>1.1887799999999999</v>
      </c>
      <c r="AG72" s="396">
        <v>147606315.59999999</v>
      </c>
      <c r="AH72" s="399">
        <v>0.1939265</v>
      </c>
      <c r="AI72" s="396">
        <v>395578.36781999998</v>
      </c>
      <c r="AJ72" s="399">
        <v>0.33163740000000003</v>
      </c>
      <c r="AK72" s="398">
        <v>157.06479999999999</v>
      </c>
      <c r="AL72" s="396" t="s">
        <v>411</v>
      </c>
      <c r="AM72" s="398">
        <v>22.875299999999999</v>
      </c>
    </row>
    <row r="73" spans="1:39" ht="13" customHeight="1">
      <c r="A73" s="2" t="s">
        <v>721</v>
      </c>
      <c r="B73" s="197" t="s">
        <v>255</v>
      </c>
      <c r="C73" s="44">
        <v>0.4055555555555555</v>
      </c>
      <c r="E73" s="164">
        <v>30</v>
      </c>
      <c r="F73" s="20" t="s">
        <v>232</v>
      </c>
      <c r="G73" s="164">
        <v>1190</v>
      </c>
      <c r="H73" s="164">
        <v>1106</v>
      </c>
      <c r="I73" s="59" t="s">
        <v>870</v>
      </c>
      <c r="J73" s="247" t="s">
        <v>87</v>
      </c>
      <c r="K73" s="102">
        <v>4</v>
      </c>
      <c r="L73" s="20">
        <v>180</v>
      </c>
      <c r="M73" s="8">
        <v>5889.9508999999998</v>
      </c>
      <c r="S73" s="401">
        <v>58.983899999999998</v>
      </c>
      <c r="T73" s="401">
        <v>18.00046</v>
      </c>
      <c r="U73" s="398">
        <v>270.47250000000003</v>
      </c>
      <c r="V73" s="398">
        <v>35.0471</v>
      </c>
      <c r="W73" s="400">
        <v>7.9079692984000003</v>
      </c>
      <c r="X73" s="398">
        <v>1.7370000000000001</v>
      </c>
      <c r="Y73" s="398">
        <v>0.27500000000000002</v>
      </c>
      <c r="Z73" s="398">
        <v>3.89</v>
      </c>
      <c r="AA73" s="398">
        <v>96.090999999999994</v>
      </c>
      <c r="AB73" s="397">
        <v>1810.653</v>
      </c>
      <c r="AC73" s="398">
        <v>3.5989100000000001</v>
      </c>
      <c r="AD73" s="398">
        <v>3.03241</v>
      </c>
      <c r="AE73" s="398">
        <v>26.347249999999999</v>
      </c>
      <c r="AF73" s="398">
        <v>1.18902</v>
      </c>
      <c r="AG73" s="396">
        <v>147606466.30000001</v>
      </c>
      <c r="AH73" s="399">
        <v>0.19249769999999999</v>
      </c>
      <c r="AI73" s="396">
        <v>395841.24579000002</v>
      </c>
      <c r="AJ73" s="399">
        <v>0.34222459999999999</v>
      </c>
      <c r="AK73" s="398">
        <v>157.13919999999999</v>
      </c>
      <c r="AL73" s="396" t="s">
        <v>411</v>
      </c>
      <c r="AM73" s="398">
        <v>22.800999999999998</v>
      </c>
    </row>
    <row r="74" spans="1:39" ht="13" customHeight="1">
      <c r="A74" s="2" t="s">
        <v>546</v>
      </c>
      <c r="B74" s="197" t="s">
        <v>71</v>
      </c>
      <c r="C74" s="44">
        <v>0.4069444444444445</v>
      </c>
      <c r="E74" s="164">
        <v>300</v>
      </c>
      <c r="F74" s="20" t="s">
        <v>232</v>
      </c>
      <c r="G74" s="164">
        <v>1190</v>
      </c>
      <c r="H74" s="164">
        <v>1106</v>
      </c>
      <c r="I74" s="281" t="s">
        <v>918</v>
      </c>
      <c r="J74" s="247" t="s">
        <v>87</v>
      </c>
      <c r="K74" s="102">
        <v>4</v>
      </c>
      <c r="L74" s="20">
        <v>180</v>
      </c>
      <c r="M74" s="8">
        <v>5889.9508999999998</v>
      </c>
    </row>
    <row r="75" spans="1:39" ht="13" customHeight="1">
      <c r="A75" s="2" t="s">
        <v>475</v>
      </c>
      <c r="B75" s="197" t="s">
        <v>70</v>
      </c>
      <c r="C75" s="44">
        <v>0.41319444444444442</v>
      </c>
      <c r="D75" s="19">
        <v>0</v>
      </c>
      <c r="E75" s="164">
        <v>30</v>
      </c>
      <c r="F75" s="20" t="s">
        <v>232</v>
      </c>
      <c r="G75" s="164">
        <v>1190</v>
      </c>
      <c r="H75" s="164">
        <v>1002</v>
      </c>
      <c r="I75" s="41" t="s">
        <v>231</v>
      </c>
      <c r="J75" s="70" t="s">
        <v>230</v>
      </c>
      <c r="K75" s="38">
        <v>4</v>
      </c>
      <c r="L75" s="20">
        <v>180</v>
      </c>
      <c r="M75" s="8">
        <v>5891.451</v>
      </c>
      <c r="N75" t="s">
        <v>271</v>
      </c>
    </row>
    <row r="76" spans="1:39" ht="13" customHeight="1">
      <c r="A76" s="2" t="s">
        <v>910</v>
      </c>
      <c r="B76" s="197" t="s">
        <v>100</v>
      </c>
      <c r="C76" s="44">
        <v>0.41736111111111113</v>
      </c>
      <c r="E76" s="164">
        <v>60</v>
      </c>
      <c r="F76" s="20" t="s">
        <v>232</v>
      </c>
      <c r="G76" s="164">
        <v>1190</v>
      </c>
      <c r="H76" s="164">
        <v>1106</v>
      </c>
      <c r="I76" s="2" t="s">
        <v>639</v>
      </c>
      <c r="J76" s="164" t="s">
        <v>87</v>
      </c>
      <c r="K76" s="164">
        <v>4</v>
      </c>
      <c r="L76" s="164">
        <v>120</v>
      </c>
      <c r="M76" s="8">
        <v>5889.9508999999998</v>
      </c>
      <c r="N76" t="s">
        <v>273</v>
      </c>
      <c r="S76" s="401">
        <v>59.114069999999998</v>
      </c>
      <c r="T76" s="401">
        <v>18.002749999999999</v>
      </c>
      <c r="U76" s="398">
        <v>272.72710000000001</v>
      </c>
      <c r="V76" s="398">
        <v>31.331800000000001</v>
      </c>
      <c r="W76" s="400">
        <v>8.2087906857000004</v>
      </c>
      <c r="X76" s="398">
        <v>1.917</v>
      </c>
      <c r="Y76" s="398">
        <v>0.30299999999999999</v>
      </c>
      <c r="Z76" s="398">
        <v>3.89</v>
      </c>
      <c r="AA76" s="398">
        <v>96.126999999999995</v>
      </c>
      <c r="AB76" s="397">
        <v>1808.931</v>
      </c>
      <c r="AC76" s="398">
        <v>3.5554000000000001</v>
      </c>
      <c r="AD76" s="398">
        <v>3.0584899999999999</v>
      </c>
      <c r="AE76" s="398">
        <v>26.195589999999999</v>
      </c>
      <c r="AF76" s="398">
        <v>1.1893400000000001</v>
      </c>
      <c r="AG76" s="396">
        <v>147606673.09999999</v>
      </c>
      <c r="AH76" s="399">
        <v>0.19051789999999999</v>
      </c>
      <c r="AI76" s="396">
        <v>396218.08948000002</v>
      </c>
      <c r="AJ76" s="399">
        <v>0.35529369999999999</v>
      </c>
      <c r="AK76" s="398">
        <v>157.24520000000001</v>
      </c>
      <c r="AL76" s="396" t="s">
        <v>411</v>
      </c>
      <c r="AM76" s="398">
        <v>22.6952</v>
      </c>
    </row>
    <row r="77" spans="1:39" ht="13" customHeight="1">
      <c r="A77" s="2" t="s">
        <v>910</v>
      </c>
      <c r="B77" s="197" t="s">
        <v>98</v>
      </c>
      <c r="C77" s="44">
        <v>0.42083333333333334</v>
      </c>
      <c r="E77" s="164">
        <v>60</v>
      </c>
      <c r="F77" s="20" t="s">
        <v>232</v>
      </c>
      <c r="G77" s="164">
        <v>1190</v>
      </c>
      <c r="H77" s="164">
        <v>1106</v>
      </c>
      <c r="I77" s="2" t="s">
        <v>136</v>
      </c>
      <c r="J77" s="164" t="s">
        <v>87</v>
      </c>
      <c r="K77" s="164">
        <v>4</v>
      </c>
      <c r="L77" s="164">
        <v>120</v>
      </c>
      <c r="M77" s="8">
        <v>5889.9508999999998</v>
      </c>
      <c r="N77" t="s">
        <v>273</v>
      </c>
      <c r="S77" s="401">
        <v>59.15099</v>
      </c>
      <c r="T77" s="401">
        <v>18.003240000000002</v>
      </c>
      <c r="U77" s="398">
        <v>273.33890000000002</v>
      </c>
      <c r="V77" s="398">
        <v>30.301400000000001</v>
      </c>
      <c r="W77" s="400">
        <v>8.2923521822000001</v>
      </c>
      <c r="X77" s="398">
        <v>1.9750000000000001</v>
      </c>
      <c r="Y77" s="398">
        <v>0.312</v>
      </c>
      <c r="Z77" s="398">
        <v>3.89</v>
      </c>
      <c r="AA77" s="398">
        <v>96.137</v>
      </c>
      <c r="AB77" s="397">
        <v>1808.442</v>
      </c>
      <c r="AC77" s="398">
        <v>3.544</v>
      </c>
      <c r="AD77" s="398">
        <v>3.0660099999999999</v>
      </c>
      <c r="AE77" s="398">
        <v>26.153459999999999</v>
      </c>
      <c r="AF77" s="398">
        <v>1.18943</v>
      </c>
      <c r="AG77" s="396">
        <v>147606730.19999999</v>
      </c>
      <c r="AH77" s="399">
        <v>0.18996769999999999</v>
      </c>
      <c r="AI77" s="396">
        <v>396325.17959999997</v>
      </c>
      <c r="AJ77" s="399">
        <v>0.35858770000000001</v>
      </c>
      <c r="AK77" s="398">
        <v>157.27529999999999</v>
      </c>
      <c r="AL77" s="396" t="s">
        <v>411</v>
      </c>
      <c r="AM77" s="398">
        <v>22.665099999999999</v>
      </c>
    </row>
    <row r="78" spans="1:39" ht="13" customHeight="1">
      <c r="A78" s="2" t="s">
        <v>910</v>
      </c>
      <c r="B78" s="197" t="s">
        <v>96</v>
      </c>
      <c r="C78" s="44">
        <v>0.42222222222222222</v>
      </c>
      <c r="E78" s="164">
        <v>60</v>
      </c>
      <c r="F78" s="20" t="s">
        <v>232</v>
      </c>
      <c r="G78" s="164">
        <v>1190</v>
      </c>
      <c r="H78" s="164">
        <v>1106</v>
      </c>
      <c r="I78" s="2" t="s">
        <v>58</v>
      </c>
      <c r="J78" s="164" t="s">
        <v>87</v>
      </c>
      <c r="K78" s="164">
        <v>4</v>
      </c>
      <c r="L78" s="164">
        <v>120</v>
      </c>
      <c r="M78" s="8">
        <v>5889.9508999999998</v>
      </c>
      <c r="N78" t="s">
        <v>273</v>
      </c>
      <c r="S78" s="401">
        <v>59.165849999999999</v>
      </c>
      <c r="T78" s="401">
        <v>18.003419999999998</v>
      </c>
      <c r="U78" s="398">
        <v>273.5822</v>
      </c>
      <c r="V78" s="398">
        <v>29.889399999999998</v>
      </c>
      <c r="W78" s="400">
        <v>8.3257767808000001</v>
      </c>
      <c r="X78" s="398">
        <v>1.9990000000000001</v>
      </c>
      <c r="Y78" s="398">
        <v>0.316</v>
      </c>
      <c r="Z78" s="398">
        <v>3.89</v>
      </c>
      <c r="AA78" s="398">
        <v>96.141000000000005</v>
      </c>
      <c r="AB78" s="397">
        <v>1808.2460000000001</v>
      </c>
      <c r="AC78" s="398">
        <v>3.53952</v>
      </c>
      <c r="AD78" s="398">
        <v>3.0690499999999998</v>
      </c>
      <c r="AE78" s="398">
        <v>26.136610000000001</v>
      </c>
      <c r="AF78" s="398">
        <v>1.18946</v>
      </c>
      <c r="AG78" s="396">
        <v>147606753</v>
      </c>
      <c r="AH78" s="399">
        <v>0.18974750000000001</v>
      </c>
      <c r="AI78" s="396">
        <v>396368.28860999999</v>
      </c>
      <c r="AJ78" s="399">
        <v>0.35986360000000001</v>
      </c>
      <c r="AK78" s="398">
        <v>157.28739999999999</v>
      </c>
      <c r="AL78" s="396" t="s">
        <v>411</v>
      </c>
      <c r="AM78" s="398">
        <v>22.652999999999999</v>
      </c>
    </row>
    <row r="79" spans="1:39" ht="13" customHeight="1">
      <c r="A79" s="2" t="s">
        <v>910</v>
      </c>
      <c r="B79" s="197" t="s">
        <v>95</v>
      </c>
      <c r="C79" s="44">
        <v>0.42499999999999999</v>
      </c>
      <c r="E79" s="164">
        <v>60</v>
      </c>
      <c r="F79" s="20" t="s">
        <v>232</v>
      </c>
      <c r="G79" s="164">
        <v>1190</v>
      </c>
      <c r="H79" s="164">
        <v>1106</v>
      </c>
      <c r="I79" s="59" t="s">
        <v>464</v>
      </c>
      <c r="J79" s="164" t="s">
        <v>87</v>
      </c>
      <c r="K79" s="164">
        <v>4</v>
      </c>
      <c r="L79" s="164">
        <v>120</v>
      </c>
      <c r="M79" s="8">
        <v>5889.9508999999998</v>
      </c>
      <c r="N79" t="s">
        <v>273</v>
      </c>
      <c r="S79" s="401">
        <v>59.195740000000001</v>
      </c>
      <c r="T79" s="401">
        <v>18.00376</v>
      </c>
      <c r="U79" s="398">
        <v>274.06630000000001</v>
      </c>
      <c r="V79" s="398">
        <v>29.065999999999999</v>
      </c>
      <c r="W79" s="400">
        <v>8.3926259780999999</v>
      </c>
      <c r="X79" s="398">
        <v>2.0499999999999998</v>
      </c>
      <c r="Y79" s="398">
        <v>0.32400000000000001</v>
      </c>
      <c r="Z79" s="398">
        <v>3.89</v>
      </c>
      <c r="AA79" s="398">
        <v>96.149000000000001</v>
      </c>
      <c r="AB79" s="397">
        <v>1807.85</v>
      </c>
      <c r="AC79" s="398">
        <v>3.53071</v>
      </c>
      <c r="AD79" s="398">
        <v>3.0752000000000002</v>
      </c>
      <c r="AE79" s="398">
        <v>26.102900000000002</v>
      </c>
      <c r="AF79" s="398">
        <v>1.18953</v>
      </c>
      <c r="AG79" s="396">
        <v>147606798.5</v>
      </c>
      <c r="AH79" s="399">
        <v>0.18930730000000001</v>
      </c>
      <c r="AI79" s="396">
        <v>396454.95880999998</v>
      </c>
      <c r="AJ79" s="399">
        <v>0.36234369999999999</v>
      </c>
      <c r="AK79" s="398">
        <v>157.31180000000001</v>
      </c>
      <c r="AL79" s="396" t="s">
        <v>411</v>
      </c>
      <c r="AM79" s="398">
        <v>22.628699999999998</v>
      </c>
    </row>
    <row r="80" spans="1:39" ht="13" customHeight="1">
      <c r="A80" s="2" t="s">
        <v>910</v>
      </c>
      <c r="B80" s="197" t="s">
        <v>94</v>
      </c>
      <c r="C80" s="44">
        <v>0.42708333333333331</v>
      </c>
      <c r="E80" s="164">
        <v>60</v>
      </c>
      <c r="F80" s="20" t="s">
        <v>232</v>
      </c>
      <c r="G80" s="164">
        <v>1190</v>
      </c>
      <c r="H80" s="164">
        <v>1106</v>
      </c>
      <c r="I80" s="2" t="s">
        <v>57</v>
      </c>
      <c r="J80" s="164" t="s">
        <v>87</v>
      </c>
      <c r="K80" s="164">
        <v>4</v>
      </c>
      <c r="L80" s="164">
        <v>120</v>
      </c>
      <c r="M80" s="8">
        <v>5889.9508999999998</v>
      </c>
      <c r="N80" t="s">
        <v>273</v>
      </c>
      <c r="S80" s="401">
        <v>59.218299999999999</v>
      </c>
      <c r="T80" s="401">
        <v>18.003990000000002</v>
      </c>
      <c r="U80" s="398">
        <v>274.42750000000001</v>
      </c>
      <c r="V80" s="398">
        <v>28.448899999999998</v>
      </c>
      <c r="W80" s="400">
        <v>8.4427628759999997</v>
      </c>
      <c r="X80" s="398">
        <v>2.09</v>
      </c>
      <c r="Y80" s="398">
        <v>0.33100000000000002</v>
      </c>
      <c r="Z80" s="398">
        <v>3.89</v>
      </c>
      <c r="AA80" s="398">
        <v>96.155000000000001</v>
      </c>
      <c r="AB80" s="397">
        <v>1807.5519999999999</v>
      </c>
      <c r="AC80" s="398">
        <v>3.5242300000000002</v>
      </c>
      <c r="AD80" s="398">
        <v>3.07986</v>
      </c>
      <c r="AE80" s="398">
        <v>26.077629999999999</v>
      </c>
      <c r="AF80" s="398">
        <v>1.1895899999999999</v>
      </c>
      <c r="AG80" s="396">
        <v>147606832.5</v>
      </c>
      <c r="AH80" s="399">
        <v>0.18897700000000001</v>
      </c>
      <c r="AI80" s="396">
        <v>396520.34577000001</v>
      </c>
      <c r="AJ80" s="399">
        <v>0.36414069999999998</v>
      </c>
      <c r="AK80" s="398">
        <v>157.33019999999999</v>
      </c>
      <c r="AL80" s="396" t="s">
        <v>411</v>
      </c>
      <c r="AM80" s="398">
        <v>22.610299999999999</v>
      </c>
    </row>
    <row r="81" spans="1:39" ht="13" customHeight="1">
      <c r="A81" s="2" t="s">
        <v>910</v>
      </c>
      <c r="B81" s="197" t="s">
        <v>135</v>
      </c>
      <c r="C81" s="44">
        <v>0.42986111111111108</v>
      </c>
      <c r="E81" s="164">
        <v>60</v>
      </c>
      <c r="F81" s="20" t="s">
        <v>232</v>
      </c>
      <c r="G81" s="164">
        <v>1190</v>
      </c>
      <c r="H81" s="164">
        <v>1106</v>
      </c>
      <c r="I81" s="2" t="s">
        <v>56</v>
      </c>
      <c r="J81" s="164" t="s">
        <v>87</v>
      </c>
      <c r="K81" s="164">
        <v>4</v>
      </c>
      <c r="L81" s="164">
        <v>120</v>
      </c>
      <c r="M81" s="8">
        <v>5889.9508999999998</v>
      </c>
      <c r="N81" t="s">
        <v>273</v>
      </c>
      <c r="S81" s="401">
        <v>59.248570000000001</v>
      </c>
      <c r="T81" s="401">
        <v>18.004270000000002</v>
      </c>
      <c r="U81" s="398">
        <v>274.9067</v>
      </c>
      <c r="V81" s="398">
        <v>27.6267</v>
      </c>
      <c r="W81" s="400">
        <v>8.5096120731999996</v>
      </c>
      <c r="X81" s="398">
        <v>2.1469999999999998</v>
      </c>
      <c r="Y81" s="398">
        <v>0.34</v>
      </c>
      <c r="Z81" s="398">
        <v>3.89</v>
      </c>
      <c r="AA81" s="398">
        <v>96.164000000000001</v>
      </c>
      <c r="AB81" s="397">
        <v>1807.153</v>
      </c>
      <c r="AC81" s="398">
        <v>3.5157699999999998</v>
      </c>
      <c r="AD81" s="398">
        <v>3.0861299999999998</v>
      </c>
      <c r="AE81" s="398">
        <v>26.04392</v>
      </c>
      <c r="AF81" s="398">
        <v>1.1896599999999999</v>
      </c>
      <c r="AG81" s="396">
        <v>147606877.80000001</v>
      </c>
      <c r="AH81" s="399">
        <v>0.1885366</v>
      </c>
      <c r="AI81" s="396">
        <v>396608.02224000002</v>
      </c>
      <c r="AJ81" s="399">
        <v>0.36645179999999999</v>
      </c>
      <c r="AK81" s="398">
        <v>157.35489999999999</v>
      </c>
      <c r="AL81" s="396" t="s">
        <v>411</v>
      </c>
      <c r="AM81" s="398">
        <v>22.585699999999999</v>
      </c>
    </row>
    <row r="82" spans="1:39" ht="13" customHeight="1">
      <c r="A82" s="2" t="s">
        <v>910</v>
      </c>
      <c r="B82" s="197" t="s">
        <v>134</v>
      </c>
      <c r="C82" s="44">
        <v>0.43124999999999997</v>
      </c>
      <c r="E82" s="164">
        <v>60</v>
      </c>
      <c r="F82" s="20" t="s">
        <v>232</v>
      </c>
      <c r="G82" s="164">
        <v>1190</v>
      </c>
      <c r="H82" s="164">
        <v>1106</v>
      </c>
      <c r="I82" s="2" t="s">
        <v>752</v>
      </c>
      <c r="J82" s="164" t="s">
        <v>87</v>
      </c>
      <c r="K82" s="164">
        <v>4</v>
      </c>
      <c r="L82" s="164">
        <v>120</v>
      </c>
      <c r="M82" s="8">
        <v>5889.9508999999998</v>
      </c>
      <c r="N82" t="s">
        <v>273</v>
      </c>
      <c r="S82" s="401">
        <v>59.26379</v>
      </c>
      <c r="T82" s="401">
        <v>18.0044</v>
      </c>
      <c r="U82" s="398">
        <v>275.1454</v>
      </c>
      <c r="V82" s="398">
        <v>27.215900000000001</v>
      </c>
      <c r="W82" s="400">
        <v>8.5430366717999995</v>
      </c>
      <c r="X82" s="398">
        <v>2.1760000000000002</v>
      </c>
      <c r="Y82" s="398">
        <v>0.34399999999999997</v>
      </c>
      <c r="Z82" s="398">
        <v>3.89</v>
      </c>
      <c r="AA82" s="398">
        <v>96.168000000000006</v>
      </c>
      <c r="AB82" s="397">
        <v>1806.952</v>
      </c>
      <c r="AC82" s="398">
        <v>3.5116100000000001</v>
      </c>
      <c r="AD82" s="398">
        <v>3.0893000000000002</v>
      </c>
      <c r="AE82" s="398">
        <v>26.027069999999998</v>
      </c>
      <c r="AF82" s="398">
        <v>1.1896899999999999</v>
      </c>
      <c r="AG82" s="396">
        <v>147606900.40000001</v>
      </c>
      <c r="AH82" s="399">
        <v>0.18831629999999999</v>
      </c>
      <c r="AI82" s="396">
        <v>396652.06556999998</v>
      </c>
      <c r="AJ82" s="399">
        <v>0.36757089999999998</v>
      </c>
      <c r="AK82" s="398">
        <v>157.3674</v>
      </c>
      <c r="AL82" s="396" t="s">
        <v>411</v>
      </c>
      <c r="AM82" s="398">
        <v>22.5733</v>
      </c>
    </row>
    <row r="83" spans="1:39" ht="13" customHeight="1">
      <c r="A83" s="2" t="s">
        <v>752</v>
      </c>
      <c r="B83" s="197" t="s">
        <v>133</v>
      </c>
      <c r="C83" s="44">
        <v>0.43263888888888885</v>
      </c>
      <c r="E83" s="164">
        <v>300</v>
      </c>
      <c r="F83" s="20" t="s">
        <v>232</v>
      </c>
      <c r="G83" s="164">
        <v>1190</v>
      </c>
      <c r="H83" s="164">
        <v>1106</v>
      </c>
      <c r="I83" s="280" t="s">
        <v>814</v>
      </c>
      <c r="J83" s="164" t="s">
        <v>87</v>
      </c>
      <c r="K83" s="164">
        <v>4</v>
      </c>
      <c r="L83" s="164">
        <v>120</v>
      </c>
      <c r="M83" s="8">
        <v>5889.9508999999998</v>
      </c>
      <c r="N83" t="s">
        <v>273</v>
      </c>
      <c r="S83" s="401">
        <v>59.29439</v>
      </c>
      <c r="T83" s="401">
        <v>18.004629999999999</v>
      </c>
      <c r="U83" s="398">
        <v>275.62099999999998</v>
      </c>
      <c r="V83" s="398">
        <v>26.3948</v>
      </c>
      <c r="W83" s="400">
        <v>8.6098858689999993</v>
      </c>
      <c r="X83" s="398">
        <v>2.238</v>
      </c>
      <c r="Y83" s="398">
        <v>0.35399999999999998</v>
      </c>
      <c r="Z83" s="398">
        <v>3.89</v>
      </c>
      <c r="AA83" s="398">
        <v>96.176000000000002</v>
      </c>
      <c r="AB83" s="397">
        <v>1806.549</v>
      </c>
      <c r="AC83" s="398">
        <v>3.5034399999999999</v>
      </c>
      <c r="AD83" s="398">
        <v>3.0956800000000002</v>
      </c>
      <c r="AE83" s="398">
        <v>25.993369999999999</v>
      </c>
      <c r="AF83" s="398">
        <v>1.1897599999999999</v>
      </c>
      <c r="AG83" s="396">
        <v>147606945.59999999</v>
      </c>
      <c r="AH83" s="399">
        <v>0.18787580000000001</v>
      </c>
      <c r="AI83" s="396">
        <v>396740.54778999998</v>
      </c>
      <c r="AJ83" s="399">
        <v>0.3697358</v>
      </c>
      <c r="AK83" s="398">
        <v>157.39230000000001</v>
      </c>
      <c r="AL83" s="396" t="s">
        <v>411</v>
      </c>
      <c r="AM83" s="398">
        <v>22.548300000000001</v>
      </c>
    </row>
    <row r="84" spans="1:39" ht="13" customHeight="1">
      <c r="A84" s="2" t="s">
        <v>752</v>
      </c>
      <c r="B84" s="197" t="s">
        <v>132</v>
      </c>
      <c r="C84" s="44">
        <v>0.4375</v>
      </c>
      <c r="E84" s="164">
        <v>300</v>
      </c>
      <c r="F84" s="20" t="s">
        <v>232</v>
      </c>
      <c r="G84" s="164">
        <v>1190</v>
      </c>
      <c r="H84" s="164">
        <v>1106</v>
      </c>
      <c r="I84" s="281" t="s">
        <v>371</v>
      </c>
      <c r="J84" s="164" t="s">
        <v>87</v>
      </c>
      <c r="K84" s="164">
        <v>4</v>
      </c>
      <c r="L84" s="164">
        <v>120</v>
      </c>
      <c r="M84" s="8">
        <v>5889.9508999999998</v>
      </c>
      <c r="N84" t="s">
        <v>273</v>
      </c>
      <c r="S84" s="401">
        <v>59.348480000000002</v>
      </c>
      <c r="T84" s="401">
        <v>18.00497</v>
      </c>
      <c r="U84" s="398">
        <v>276.4486</v>
      </c>
      <c r="V84" s="398">
        <v>24.96</v>
      </c>
      <c r="W84" s="400">
        <v>8.7268719641000008</v>
      </c>
      <c r="X84" s="398">
        <v>2.3559999999999999</v>
      </c>
      <c r="Y84" s="398">
        <v>0.373</v>
      </c>
      <c r="Z84" s="398">
        <v>3.88</v>
      </c>
      <c r="AA84" s="398">
        <v>96.191000000000003</v>
      </c>
      <c r="AB84" s="397">
        <v>1805.8389999999999</v>
      </c>
      <c r="AC84" s="398">
        <v>3.48963</v>
      </c>
      <c r="AD84" s="398">
        <v>3.10703</v>
      </c>
      <c r="AE84" s="398">
        <v>25.93439</v>
      </c>
      <c r="AF84" s="398">
        <v>1.1898899999999999</v>
      </c>
      <c r="AG84" s="396">
        <v>147607024.30000001</v>
      </c>
      <c r="AH84" s="399">
        <v>0.18710460000000001</v>
      </c>
      <c r="AI84" s="396">
        <v>396896.59937000001</v>
      </c>
      <c r="AJ84" s="399">
        <v>0.3732876</v>
      </c>
      <c r="AK84" s="398">
        <v>157.4365</v>
      </c>
      <c r="AL84" s="396" t="s">
        <v>411</v>
      </c>
      <c r="AM84" s="398">
        <v>22.504200000000001</v>
      </c>
    </row>
    <row r="85" spans="1:39" ht="13" customHeight="1">
      <c r="A85" s="2" t="s">
        <v>721</v>
      </c>
      <c r="B85" s="197" t="s">
        <v>131</v>
      </c>
      <c r="C85" s="44">
        <v>0.44166666666666665</v>
      </c>
      <c r="E85" s="164">
        <v>30</v>
      </c>
      <c r="F85" s="20" t="s">
        <v>232</v>
      </c>
      <c r="G85" s="164">
        <v>1190</v>
      </c>
      <c r="H85" s="164">
        <v>1106</v>
      </c>
      <c r="I85" t="s">
        <v>464</v>
      </c>
      <c r="J85" s="164" t="s">
        <v>87</v>
      </c>
      <c r="K85" s="164">
        <v>4</v>
      </c>
      <c r="L85" s="164">
        <v>120</v>
      </c>
      <c r="M85" s="8">
        <v>5889.9508999999998</v>
      </c>
      <c r="N85" t="s">
        <v>273</v>
      </c>
      <c r="S85" s="401">
        <v>59.371870000000001</v>
      </c>
      <c r="T85" s="401">
        <v>18.00508</v>
      </c>
      <c r="U85" s="398">
        <v>276.80160000000001</v>
      </c>
      <c r="V85" s="398">
        <v>24.346</v>
      </c>
      <c r="W85" s="400">
        <v>8.7770088620000006</v>
      </c>
      <c r="X85" s="398">
        <v>2.411</v>
      </c>
      <c r="Y85" s="398">
        <v>0.38100000000000001</v>
      </c>
      <c r="Z85" s="398">
        <v>3.88</v>
      </c>
      <c r="AA85" s="398">
        <v>96.197000000000003</v>
      </c>
      <c r="AB85" s="397">
        <v>1805.5319999999999</v>
      </c>
      <c r="AC85" s="398">
        <v>3.4839000000000002</v>
      </c>
      <c r="AD85" s="398">
        <v>3.1119599999999998</v>
      </c>
      <c r="AE85" s="398">
        <v>25.909109999999998</v>
      </c>
      <c r="AF85" s="398">
        <v>1.18994</v>
      </c>
      <c r="AG85" s="396">
        <v>147607058</v>
      </c>
      <c r="AH85" s="399">
        <v>0.1867741</v>
      </c>
      <c r="AI85" s="396">
        <v>396963.92324999999</v>
      </c>
      <c r="AJ85" s="399">
        <v>0.37471700000000002</v>
      </c>
      <c r="AK85" s="398">
        <v>157.45570000000001</v>
      </c>
      <c r="AL85" s="396" t="s">
        <v>411</v>
      </c>
      <c r="AM85" s="398">
        <v>22.485099999999999</v>
      </c>
    </row>
    <row r="86" spans="1:39" ht="13" customHeight="1">
      <c r="A86" s="2" t="s">
        <v>856</v>
      </c>
      <c r="B86" s="197" t="s">
        <v>130</v>
      </c>
      <c r="C86" s="44">
        <v>0.45</v>
      </c>
      <c r="D86" s="19">
        <v>0</v>
      </c>
      <c r="E86" s="164">
        <v>10</v>
      </c>
      <c r="F86" s="20" t="s">
        <v>232</v>
      </c>
      <c r="G86" s="164">
        <v>1190</v>
      </c>
      <c r="H86" s="164">
        <v>1106</v>
      </c>
      <c r="I86" s="41" t="s">
        <v>234</v>
      </c>
      <c r="J86" s="70" t="s">
        <v>230</v>
      </c>
      <c r="K86" s="38">
        <v>4</v>
      </c>
      <c r="L86" s="20">
        <v>120</v>
      </c>
      <c r="M86" s="8">
        <v>5889.9508999999998</v>
      </c>
      <c r="N86" t="s">
        <v>273</v>
      </c>
    </row>
    <row r="87" spans="1:39" ht="13" customHeight="1">
      <c r="A87" s="2" t="s">
        <v>856</v>
      </c>
      <c r="B87" s="197" t="s">
        <v>129</v>
      </c>
      <c r="C87" s="44">
        <v>0.4513888888888889</v>
      </c>
      <c r="D87" s="19">
        <v>0</v>
      </c>
      <c r="E87" s="164">
        <v>10</v>
      </c>
      <c r="F87" s="20" t="s">
        <v>232</v>
      </c>
      <c r="G87" s="164">
        <v>1190</v>
      </c>
      <c r="H87" s="164">
        <v>1106</v>
      </c>
      <c r="I87" s="41" t="s">
        <v>234</v>
      </c>
      <c r="J87" s="70" t="s">
        <v>230</v>
      </c>
      <c r="K87" s="38">
        <v>4</v>
      </c>
      <c r="L87" s="20">
        <v>180</v>
      </c>
      <c r="M87" s="8">
        <v>5889.9508999999998</v>
      </c>
      <c r="N87" t="s">
        <v>271</v>
      </c>
    </row>
    <row r="88" spans="1:39" ht="13" customHeight="1">
      <c r="A88" s="2" t="s">
        <v>128</v>
      </c>
      <c r="B88" s="197" t="s">
        <v>127</v>
      </c>
      <c r="C88" s="44">
        <v>0.45347222222222222</v>
      </c>
      <c r="D88" s="19">
        <v>0</v>
      </c>
      <c r="E88" s="164">
        <v>30</v>
      </c>
      <c r="F88" s="20" t="s">
        <v>232</v>
      </c>
      <c r="G88" s="164">
        <v>1190</v>
      </c>
      <c r="H88" s="164">
        <v>1002</v>
      </c>
      <c r="I88" s="41" t="s">
        <v>231</v>
      </c>
      <c r="J88" s="70" t="s">
        <v>230</v>
      </c>
      <c r="K88" s="38">
        <v>4</v>
      </c>
      <c r="L88" s="20">
        <v>180</v>
      </c>
      <c r="M88" s="8">
        <v>5891.451</v>
      </c>
      <c r="N88" t="s">
        <v>271</v>
      </c>
    </row>
    <row r="89" spans="1:39" ht="13" customHeight="1">
      <c r="A89" s="2" t="s">
        <v>475</v>
      </c>
      <c r="B89" s="197" t="s">
        <v>126</v>
      </c>
      <c r="C89" s="44">
        <v>0.45555555555555555</v>
      </c>
      <c r="D89" s="19">
        <v>0</v>
      </c>
      <c r="E89" s="164">
        <v>30</v>
      </c>
      <c r="F89" s="20" t="s">
        <v>232</v>
      </c>
      <c r="G89" s="164">
        <v>1070</v>
      </c>
      <c r="H89" s="164">
        <v>882</v>
      </c>
      <c r="I89" s="41" t="s">
        <v>446</v>
      </c>
      <c r="J89" s="70" t="s">
        <v>230</v>
      </c>
      <c r="K89" s="38">
        <v>4</v>
      </c>
      <c r="L89" s="20">
        <v>180</v>
      </c>
      <c r="M89" s="8">
        <v>5891.451</v>
      </c>
      <c r="N89" t="s">
        <v>271</v>
      </c>
    </row>
    <row r="90" spans="1:39" ht="13" customHeight="1">
      <c r="A90" s="2" t="s">
        <v>475</v>
      </c>
      <c r="B90" s="197" t="s">
        <v>125</v>
      </c>
      <c r="C90" s="44">
        <v>0.45763888888888887</v>
      </c>
      <c r="E90" s="164">
        <v>30</v>
      </c>
      <c r="F90" s="20" t="s">
        <v>232</v>
      </c>
      <c r="I90" s="41" t="s">
        <v>231</v>
      </c>
      <c r="J90" s="70" t="s">
        <v>230</v>
      </c>
      <c r="K90" s="38">
        <v>4</v>
      </c>
      <c r="L90" s="20">
        <v>120</v>
      </c>
      <c r="M90" s="8">
        <v>5891.451</v>
      </c>
      <c r="N90" t="s">
        <v>273</v>
      </c>
    </row>
    <row r="91" spans="1:39" ht="13" customHeight="1"/>
    <row r="92" spans="1:39" ht="13" customHeight="1"/>
    <row r="93" spans="1:39" ht="13" customHeight="1">
      <c r="A93" s="3" t="s">
        <v>633</v>
      </c>
      <c r="B93" s="176" t="s">
        <v>634</v>
      </c>
      <c r="C93" s="26">
        <v>5888.5839999999998</v>
      </c>
      <c r="D93" s="178"/>
      <c r="E93" s="88" t="s">
        <v>635</v>
      </c>
      <c r="F93" s="88" t="s">
        <v>636</v>
      </c>
      <c r="G93" s="88" t="s">
        <v>637</v>
      </c>
      <c r="H93" s="26" t="s">
        <v>639</v>
      </c>
      <c r="I93" s="88" t="s">
        <v>640</v>
      </c>
      <c r="J93" s="88" t="s">
        <v>641</v>
      </c>
    </row>
    <row r="94" spans="1:39" ht="13" customHeight="1">
      <c r="A94" s="2"/>
      <c r="B94" s="176" t="s">
        <v>638</v>
      </c>
      <c r="C94" s="26">
        <v>5889.9508999999998</v>
      </c>
      <c r="D94" s="178"/>
      <c r="E94" s="88" t="s">
        <v>277</v>
      </c>
      <c r="F94" s="88" t="s">
        <v>279</v>
      </c>
      <c r="G94" s="88" t="s">
        <v>280</v>
      </c>
      <c r="H94" s="26" t="s">
        <v>646</v>
      </c>
      <c r="I94" s="88" t="s">
        <v>647</v>
      </c>
      <c r="J94" s="88" t="s">
        <v>454</v>
      </c>
    </row>
    <row r="95" spans="1:39" ht="13" customHeight="1">
      <c r="A95" s="2"/>
      <c r="B95" s="176" t="s">
        <v>321</v>
      </c>
      <c r="C95" s="26">
        <v>5891.451</v>
      </c>
      <c r="D95" s="178"/>
      <c r="E95" s="88" t="s">
        <v>472</v>
      </c>
      <c r="F95" s="88" t="s">
        <v>474</v>
      </c>
      <c r="G95" s="88" t="s">
        <v>473</v>
      </c>
      <c r="H95" s="26" t="s">
        <v>275</v>
      </c>
      <c r="I95" s="88" t="s">
        <v>455</v>
      </c>
      <c r="J95" s="88" t="s">
        <v>456</v>
      </c>
    </row>
    <row r="96" spans="1:39" ht="13" customHeight="1">
      <c r="A96" s="2"/>
      <c r="B96" s="176" t="s">
        <v>322</v>
      </c>
      <c r="C96" s="179">
        <v>7647.38</v>
      </c>
      <c r="D96" s="178"/>
      <c r="E96" s="88" t="s">
        <v>643</v>
      </c>
      <c r="F96" s="88" t="s">
        <v>644</v>
      </c>
      <c r="G96" s="88" t="s">
        <v>645</v>
      </c>
      <c r="H96" s="26" t="s">
        <v>324</v>
      </c>
      <c r="I96" s="88" t="s">
        <v>452</v>
      </c>
      <c r="J96" s="88" t="s">
        <v>453</v>
      </c>
    </row>
    <row r="97" spans="1:11" ht="13" customHeight="1">
      <c r="A97" s="2"/>
      <c r="B97" s="176" t="s">
        <v>323</v>
      </c>
      <c r="C97" s="26">
        <v>7698.9647000000004</v>
      </c>
      <c r="D97" s="178"/>
      <c r="E97" s="88" t="s">
        <v>278</v>
      </c>
      <c r="F97" s="88" t="s">
        <v>281</v>
      </c>
      <c r="G97" s="88" t="s">
        <v>282</v>
      </c>
      <c r="H97" s="26" t="s">
        <v>284</v>
      </c>
      <c r="I97" s="88" t="s">
        <v>285</v>
      </c>
      <c r="J97" s="88" t="s">
        <v>286</v>
      </c>
    </row>
    <row r="98" spans="1:11" ht="13" customHeight="1">
      <c r="A98" s="2"/>
      <c r="B98" s="176"/>
      <c r="C98" s="26"/>
      <c r="D98" s="178"/>
      <c r="E98" s="88"/>
      <c r="F98" s="164"/>
      <c r="I98" s="20"/>
      <c r="J98" s="20"/>
    </row>
    <row r="99" spans="1:11" ht="13" customHeight="1">
      <c r="A99" s="2"/>
      <c r="B99" s="176" t="s">
        <v>574</v>
      </c>
      <c r="C99" s="445" t="s">
        <v>649</v>
      </c>
      <c r="D99" s="445"/>
      <c r="E99" s="88" t="s">
        <v>287</v>
      </c>
      <c r="F99" s="164"/>
      <c r="H99" s="26" t="s">
        <v>818</v>
      </c>
      <c r="I99" s="440" t="s">
        <v>819</v>
      </c>
      <c r="J99" s="440"/>
      <c r="K99" s="177" t="s">
        <v>820</v>
      </c>
    </row>
    <row r="100" spans="1:11" ht="13" customHeight="1">
      <c r="A100" s="2"/>
      <c r="B100" s="176" t="s">
        <v>575</v>
      </c>
      <c r="C100" s="445" t="s">
        <v>650</v>
      </c>
      <c r="D100" s="445"/>
      <c r="E100" s="23"/>
      <c r="F100" s="164"/>
      <c r="I100" s="440" t="s">
        <v>228</v>
      </c>
      <c r="J100" s="440"/>
      <c r="K100" s="177" t="s">
        <v>822</v>
      </c>
    </row>
    <row r="101" spans="1:11" ht="13" customHeight="1">
      <c r="A101" s="2"/>
      <c r="B101" s="176" t="s">
        <v>576</v>
      </c>
      <c r="C101" s="445" t="s">
        <v>816</v>
      </c>
      <c r="D101" s="445"/>
      <c r="E101" s="23"/>
      <c r="F101" s="164"/>
      <c r="I101" s="20"/>
      <c r="J101" s="20"/>
    </row>
    <row r="102" spans="1:11" ht="13" customHeight="1">
      <c r="A102" s="2"/>
      <c r="B102" s="176" t="s">
        <v>577</v>
      </c>
      <c r="C102" s="445" t="s">
        <v>817</v>
      </c>
      <c r="D102" s="445"/>
      <c r="E102" s="23"/>
      <c r="F102" s="164"/>
      <c r="G102" s="20"/>
      <c r="H102" s="20"/>
      <c r="I102" s="20"/>
      <c r="J102" s="20"/>
    </row>
    <row r="103" spans="1:11" ht="13" customHeight="1">
      <c r="A103" s="2"/>
      <c r="B103" s="175"/>
      <c r="D103" s="19"/>
      <c r="E103" s="23"/>
      <c r="F103" s="164"/>
      <c r="G103" s="20"/>
      <c r="H103" s="20"/>
      <c r="I103" s="20"/>
      <c r="J103" s="20"/>
    </row>
    <row r="104" spans="1:11" ht="13" customHeight="1">
      <c r="A104" s="2"/>
      <c r="B104" s="32" t="s">
        <v>676</v>
      </c>
      <c r="C104" s="168">
        <v>1</v>
      </c>
      <c r="D104" s="445" t="s">
        <v>677</v>
      </c>
      <c r="E104" s="445"/>
      <c r="F104" s="445"/>
      <c r="G104" s="20"/>
      <c r="H104" s="20"/>
      <c r="I104" s="20"/>
      <c r="J104" s="20"/>
    </row>
    <row r="105" spans="1:11" ht="13" customHeight="1">
      <c r="A105" s="2"/>
      <c r="B105" s="23"/>
      <c r="C105" s="71"/>
      <c r="D105" s="445" t="s">
        <v>466</v>
      </c>
      <c r="E105" s="445"/>
      <c r="F105" s="445"/>
      <c r="G105" s="20"/>
      <c r="H105" s="20"/>
      <c r="I105" s="20"/>
      <c r="J105" s="20"/>
    </row>
    <row r="106" spans="1:11" ht="13" customHeight="1">
      <c r="A106" s="2"/>
      <c r="B106" s="175"/>
      <c r="C106" s="71">
        <v>2</v>
      </c>
      <c r="D106" s="445" t="s">
        <v>724</v>
      </c>
      <c r="E106" s="445"/>
      <c r="F106" s="445"/>
      <c r="G106" s="20"/>
      <c r="H106" s="20"/>
      <c r="I106" s="20"/>
      <c r="J106" s="20"/>
    </row>
    <row r="107" spans="1:11" ht="13" customHeight="1">
      <c r="A107" s="2"/>
      <c r="B107" s="175"/>
      <c r="C107" s="71"/>
      <c r="D107" s="445" t="s">
        <v>725</v>
      </c>
      <c r="E107" s="445"/>
      <c r="F107" s="445"/>
      <c r="G107" s="20"/>
      <c r="H107" s="20"/>
      <c r="I107" s="20"/>
      <c r="J107" s="20"/>
    </row>
    <row r="108" spans="1:11" ht="13" customHeight="1">
      <c r="A108" s="2"/>
      <c r="B108" s="20"/>
      <c r="C108" s="168">
        <v>3</v>
      </c>
      <c r="D108" s="445" t="s">
        <v>535</v>
      </c>
      <c r="E108" s="445"/>
      <c r="F108" s="445"/>
      <c r="G108" s="20"/>
      <c r="H108" s="20"/>
      <c r="I108" s="20"/>
      <c r="J108" s="20"/>
    </row>
    <row r="109" spans="1:11" ht="13" customHeight="1">
      <c r="A109" s="2"/>
      <c r="B109" s="20"/>
      <c r="C109" s="168"/>
      <c r="D109" s="445" t="s">
        <v>536</v>
      </c>
      <c r="E109" s="445"/>
      <c r="F109" s="445"/>
      <c r="G109" s="20"/>
      <c r="H109" s="20"/>
      <c r="I109" s="20"/>
      <c r="J109" s="20"/>
    </row>
    <row r="110" spans="1:11" ht="13" customHeight="1">
      <c r="A110" s="2"/>
      <c r="B110" s="20"/>
      <c r="C110" s="168">
        <v>4</v>
      </c>
      <c r="D110" s="445" t="s">
        <v>537</v>
      </c>
      <c r="E110" s="445"/>
      <c r="F110" s="445"/>
      <c r="G110" s="20"/>
      <c r="H110" s="20"/>
      <c r="I110" s="20"/>
      <c r="J110" s="20"/>
    </row>
    <row r="111" spans="1:11" ht="13" customHeight="1">
      <c r="A111" s="2"/>
      <c r="B111" s="20"/>
      <c r="D111" s="445" t="s">
        <v>538</v>
      </c>
      <c r="E111" s="445"/>
      <c r="F111" s="445"/>
      <c r="G111" s="20"/>
      <c r="H111" s="20"/>
      <c r="I111" s="20"/>
      <c r="J111" s="20"/>
    </row>
    <row r="112" spans="1:11" ht="13" customHeight="1"/>
    <row r="113" ht="13" customHeight="1"/>
  </sheetData>
  <mergeCells count="34">
    <mergeCell ref="Q12:R12"/>
    <mergeCell ref="AC12:AD12"/>
    <mergeCell ref="AE12:AF12"/>
    <mergeCell ref="D108:F108"/>
    <mergeCell ref="D109:F109"/>
    <mergeCell ref="C101:D101"/>
    <mergeCell ref="D105:F105"/>
    <mergeCell ref="C102:D102"/>
    <mergeCell ref="C100:D100"/>
    <mergeCell ref="I100:J100"/>
    <mergeCell ref="G12:H12"/>
    <mergeCell ref="K9:P9"/>
    <mergeCell ref="A1:H1"/>
    <mergeCell ref="A3:E3"/>
    <mergeCell ref="F3:I3"/>
    <mergeCell ref="F4:I4"/>
    <mergeCell ref="A5:E5"/>
    <mergeCell ref="F9:I9"/>
    <mergeCell ref="D110:F110"/>
    <mergeCell ref="D111:F111"/>
    <mergeCell ref="D107:F107"/>
    <mergeCell ref="K3:N3"/>
    <mergeCell ref="K6:P6"/>
    <mergeCell ref="K7:P7"/>
    <mergeCell ref="K8:P8"/>
    <mergeCell ref="D106:F106"/>
    <mergeCell ref="D104:F104"/>
    <mergeCell ref="F5:I5"/>
    <mergeCell ref="F6:I6"/>
    <mergeCell ref="F7:I7"/>
    <mergeCell ref="O12:P12"/>
    <mergeCell ref="F8:I8"/>
    <mergeCell ref="C99:D99"/>
    <mergeCell ref="I99:J99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6"/>
  <sheetViews>
    <sheetView topLeftCell="A52" workbookViewId="0">
      <selection activeCell="A80" sqref="A80"/>
    </sheetView>
  </sheetViews>
  <sheetFormatPr baseColWidth="10" defaultColWidth="8.83203125" defaultRowHeight="12"/>
  <cols>
    <col min="1" max="1" width="20.6640625" customWidth="1" collapsed="1"/>
    <col min="2" max="2" width="11.6640625" style="197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style="20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53" t="s">
        <v>621</v>
      </c>
      <c r="B1" s="453"/>
      <c r="C1" s="453"/>
      <c r="D1" s="453"/>
      <c r="E1" s="453"/>
      <c r="F1" s="453"/>
      <c r="G1" s="453"/>
      <c r="H1" s="453"/>
      <c r="I1" s="46"/>
      <c r="J1" s="175"/>
      <c r="K1" s="175"/>
      <c r="L1" s="83"/>
      <c r="O1" s="83"/>
      <c r="P1" s="175"/>
      <c r="Q1" s="256"/>
      <c r="R1" s="256"/>
    </row>
    <row r="2" spans="1:39" s="2" customFormat="1" ht="13.25" customHeight="1">
      <c r="A2" s="47"/>
      <c r="B2" s="26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.25" customHeight="1">
      <c r="A3" s="452" t="s">
        <v>573</v>
      </c>
      <c r="B3" s="452"/>
      <c r="C3" s="452"/>
      <c r="D3" s="452"/>
      <c r="E3" s="452"/>
      <c r="F3" s="451" t="s">
        <v>824</v>
      </c>
      <c r="G3" s="451"/>
      <c r="H3" s="451"/>
      <c r="I3" s="451"/>
      <c r="K3" s="448" t="s">
        <v>445</v>
      </c>
      <c r="L3" s="448"/>
      <c r="M3" s="448"/>
      <c r="N3" s="448"/>
      <c r="O3" s="175"/>
      <c r="P3" s="175"/>
      <c r="R3" s="263"/>
    </row>
    <row r="4" spans="1:39" s="2" customFormat="1" ht="13.25" customHeight="1">
      <c r="A4" s="3" t="s">
        <v>193</v>
      </c>
      <c r="B4" s="199"/>
      <c r="C4" s="32"/>
      <c r="D4" s="264"/>
      <c r="E4" s="32"/>
      <c r="F4" s="451" t="s">
        <v>523</v>
      </c>
      <c r="G4" s="451"/>
      <c r="H4" s="451"/>
      <c r="I4" s="451"/>
      <c r="J4" s="175"/>
      <c r="K4" s="449" t="s">
        <v>442</v>
      </c>
      <c r="L4" s="449"/>
      <c r="M4" s="449"/>
      <c r="N4" s="449"/>
      <c r="O4" s="175"/>
      <c r="P4" s="175"/>
      <c r="R4" s="263"/>
    </row>
    <row r="5" spans="1:39" s="2" customFormat="1" ht="13.25" customHeight="1">
      <c r="A5" s="455"/>
      <c r="B5" s="455"/>
      <c r="C5" s="455"/>
      <c r="D5" s="455"/>
      <c r="E5" s="455"/>
      <c r="F5" s="451" t="s">
        <v>192</v>
      </c>
      <c r="G5" s="451"/>
      <c r="H5" s="451"/>
      <c r="I5" s="451"/>
      <c r="J5" s="175"/>
      <c r="K5" s="449" t="s">
        <v>440</v>
      </c>
      <c r="L5" s="449"/>
      <c r="M5" s="449"/>
      <c r="N5" s="449"/>
      <c r="O5" s="175"/>
      <c r="P5" s="175"/>
      <c r="R5" s="263"/>
    </row>
    <row r="6" spans="1:39" s="2" customFormat="1" ht="13.25" customHeight="1">
      <c r="A6" s="71" t="s">
        <v>574</v>
      </c>
      <c r="B6" s="71" t="s">
        <v>575</v>
      </c>
      <c r="C6" s="32" t="s">
        <v>576</v>
      </c>
      <c r="D6" s="264" t="s">
        <v>577</v>
      </c>
      <c r="E6" s="32"/>
      <c r="F6" s="454" t="s">
        <v>31</v>
      </c>
      <c r="G6" s="454"/>
      <c r="H6" s="454"/>
      <c r="I6" s="454"/>
      <c r="J6" s="175"/>
      <c r="K6" s="450"/>
      <c r="L6" s="450"/>
      <c r="M6" s="450"/>
      <c r="N6" s="450"/>
      <c r="O6" s="450"/>
      <c r="P6" s="450"/>
      <c r="Q6" s="263"/>
      <c r="R6" s="263"/>
    </row>
    <row r="7" spans="1:39" s="2" customFormat="1" ht="13.25" customHeight="1">
      <c r="A7" s="71" t="s">
        <v>578</v>
      </c>
      <c r="B7" s="71" t="s">
        <v>782</v>
      </c>
      <c r="C7" s="32" t="s">
        <v>783</v>
      </c>
      <c r="D7" s="264" t="s">
        <v>784</v>
      </c>
      <c r="E7" s="32"/>
      <c r="F7" s="454" t="s">
        <v>191</v>
      </c>
      <c r="G7" s="454"/>
      <c r="H7" s="454"/>
      <c r="I7" s="454"/>
      <c r="J7" s="175"/>
      <c r="K7" s="450"/>
      <c r="L7" s="450"/>
      <c r="M7" s="450"/>
      <c r="N7" s="450"/>
      <c r="O7" s="450"/>
      <c r="P7" s="450"/>
      <c r="Q7" s="263"/>
      <c r="R7" s="263"/>
    </row>
    <row r="8" spans="1:39" s="2" customFormat="1" ht="13.25" customHeight="1">
      <c r="A8" s="32" t="s">
        <v>786</v>
      </c>
      <c r="B8" s="32" t="s">
        <v>787</v>
      </c>
      <c r="C8" s="32" t="s">
        <v>788</v>
      </c>
      <c r="D8" s="259" t="s">
        <v>789</v>
      </c>
      <c r="E8" s="223"/>
      <c r="F8" s="451" t="s">
        <v>32</v>
      </c>
      <c r="G8" s="451"/>
      <c r="H8" s="451"/>
      <c r="I8" s="451"/>
      <c r="J8" s="32"/>
      <c r="K8" s="450"/>
      <c r="L8" s="450"/>
      <c r="M8" s="450"/>
      <c r="N8" s="450"/>
      <c r="O8" s="450"/>
      <c r="P8" s="450"/>
      <c r="Q8" s="256"/>
      <c r="R8" s="256"/>
    </row>
    <row r="9" spans="1:39" s="2" customFormat="1" ht="13.25" customHeight="1">
      <c r="A9" s="32"/>
      <c r="B9" s="46"/>
      <c r="C9" s="32"/>
      <c r="D9" s="259"/>
      <c r="E9" s="223"/>
      <c r="F9" s="451" t="s">
        <v>60</v>
      </c>
      <c r="G9" s="451"/>
      <c r="H9" s="451"/>
      <c r="I9" s="451"/>
      <c r="J9" s="32"/>
      <c r="K9" s="450"/>
      <c r="L9" s="450"/>
      <c r="M9" s="450"/>
      <c r="N9" s="450"/>
      <c r="O9" s="450"/>
      <c r="P9" s="450"/>
      <c r="Q9" s="256"/>
      <c r="R9" s="256"/>
    </row>
    <row r="10" spans="1:39" ht="13.25" customHeight="1">
      <c r="A10" s="3"/>
      <c r="B10" s="199"/>
      <c r="C10" s="168"/>
      <c r="D10" s="49"/>
      <c r="E10" s="8"/>
      <c r="F10" s="164"/>
      <c r="I10" s="50"/>
      <c r="J10" s="162"/>
      <c r="K10" s="162"/>
      <c r="L10" s="162"/>
      <c r="N10" s="29"/>
    </row>
    <row r="11" spans="1:39" ht="13.25" customHeight="1">
      <c r="A11" s="3"/>
      <c r="B11" s="199"/>
      <c r="C11" s="168"/>
      <c r="D11" s="49"/>
      <c r="E11" s="8"/>
      <c r="F11" s="164"/>
      <c r="I11" s="50"/>
      <c r="J11" s="162"/>
      <c r="K11" s="162"/>
      <c r="L11" s="162"/>
      <c r="N11" s="29"/>
    </row>
    <row r="12" spans="1:39" ht="13.25" customHeight="1">
      <c r="A12" s="3"/>
      <c r="B12" s="199"/>
      <c r="C12" s="170" t="s">
        <v>790</v>
      </c>
      <c r="D12" s="177" t="s">
        <v>791</v>
      </c>
      <c r="E12" s="276" t="s">
        <v>16</v>
      </c>
      <c r="F12" s="168"/>
      <c r="G12" s="440" t="s">
        <v>612</v>
      </c>
      <c r="H12" s="440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.25" customHeight="1" thickBot="1">
      <c r="A13" s="189" t="s">
        <v>623</v>
      </c>
      <c r="B13" s="262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7" t="s">
        <v>827</v>
      </c>
      <c r="H13" s="187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" customHeight="1">
      <c r="A14" s="64" t="s">
        <v>856</v>
      </c>
      <c r="B14" s="62" t="s">
        <v>460</v>
      </c>
      <c r="C14" s="37">
        <v>0.99097222222222225</v>
      </c>
      <c r="D14" s="19">
        <v>0</v>
      </c>
      <c r="E14" s="166">
        <v>10</v>
      </c>
      <c r="F14" s="20" t="s">
        <v>232</v>
      </c>
      <c r="G14" s="38">
        <v>1190</v>
      </c>
      <c r="H14" s="38">
        <v>1106</v>
      </c>
      <c r="I14" s="41" t="s">
        <v>234</v>
      </c>
      <c r="J14" s="70" t="s">
        <v>230</v>
      </c>
      <c r="K14" s="38">
        <v>4</v>
      </c>
      <c r="L14" s="20">
        <v>180</v>
      </c>
      <c r="M14" s="8">
        <v>5889.9508999999998</v>
      </c>
      <c r="N14" s="56"/>
      <c r="O14" s="166"/>
      <c r="P14" s="166"/>
      <c r="Q14" s="166"/>
      <c r="R14" s="166"/>
    </row>
    <row r="15" spans="1:39" ht="13" customHeight="1">
      <c r="A15" s="64" t="s">
        <v>475</v>
      </c>
      <c r="B15" s="59" t="s">
        <v>857</v>
      </c>
      <c r="C15" s="19">
        <v>6.9444444444444434E-2</v>
      </c>
      <c r="D15" s="19">
        <v>0</v>
      </c>
      <c r="E15" s="23">
        <v>30</v>
      </c>
      <c r="F15" s="20" t="s">
        <v>232</v>
      </c>
      <c r="G15" s="38">
        <v>1190</v>
      </c>
      <c r="H15" s="38">
        <v>1000</v>
      </c>
      <c r="I15" s="41" t="s">
        <v>231</v>
      </c>
      <c r="J15" s="70" t="s">
        <v>230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" customHeight="1">
      <c r="A16" s="64" t="s">
        <v>475</v>
      </c>
      <c r="B16" s="62" t="s">
        <v>462</v>
      </c>
      <c r="C16" s="19">
        <v>7.0833333333333331E-2</v>
      </c>
      <c r="D16" s="19">
        <v>0</v>
      </c>
      <c r="E16" s="23">
        <v>30</v>
      </c>
      <c r="F16" s="20" t="s">
        <v>232</v>
      </c>
      <c r="G16" s="38">
        <v>1070</v>
      </c>
      <c r="H16" s="38">
        <v>880</v>
      </c>
      <c r="I16" s="41" t="s">
        <v>446</v>
      </c>
      <c r="J16" s="70" t="s">
        <v>230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" customHeight="1">
      <c r="A17" s="64" t="s">
        <v>475</v>
      </c>
      <c r="B17" s="62" t="s">
        <v>463</v>
      </c>
      <c r="C17" s="19">
        <v>7.8472222222222221E-2</v>
      </c>
      <c r="D17" s="19">
        <v>0</v>
      </c>
      <c r="E17" s="23">
        <v>30</v>
      </c>
      <c r="F17" s="20" t="s">
        <v>540</v>
      </c>
      <c r="G17" s="38">
        <v>880</v>
      </c>
      <c r="H17" s="38">
        <v>868</v>
      </c>
      <c r="I17" s="41" t="s">
        <v>231</v>
      </c>
      <c r="J17" s="70" t="s">
        <v>230</v>
      </c>
      <c r="K17" s="38">
        <v>4</v>
      </c>
      <c r="L17" s="20">
        <v>180</v>
      </c>
      <c r="M17" s="215">
        <v>7647.38</v>
      </c>
      <c r="N17" s="59" t="s">
        <v>190</v>
      </c>
      <c r="O17" s="20"/>
      <c r="P17" s="20"/>
      <c r="Q17" s="20">
        <v>266.10000000000002</v>
      </c>
      <c r="R17" s="20">
        <v>273.10000000000002</v>
      </c>
    </row>
    <row r="18" spans="1:39" ht="13" customHeight="1">
      <c r="A18" s="64" t="s">
        <v>475</v>
      </c>
      <c r="B18" s="62" t="s">
        <v>439</v>
      </c>
      <c r="C18" s="19">
        <v>9.0972222222222218E-2</v>
      </c>
      <c r="D18" s="19">
        <v>0</v>
      </c>
      <c r="E18" s="23">
        <v>30</v>
      </c>
      <c r="F18" s="20" t="s">
        <v>540</v>
      </c>
      <c r="G18" s="38">
        <v>880</v>
      </c>
      <c r="H18" s="38">
        <v>868</v>
      </c>
      <c r="I18" s="41" t="s">
        <v>231</v>
      </c>
      <c r="J18" s="70" t="s">
        <v>230</v>
      </c>
      <c r="K18" s="38">
        <v>4</v>
      </c>
      <c r="L18" s="20">
        <v>180</v>
      </c>
      <c r="M18" s="215">
        <v>7647.38</v>
      </c>
      <c r="N18" s="59" t="s">
        <v>189</v>
      </c>
      <c r="O18" s="20"/>
      <c r="P18" s="20"/>
      <c r="Q18" s="20">
        <v>264.3</v>
      </c>
      <c r="R18" s="20">
        <v>268</v>
      </c>
    </row>
    <row r="19" spans="1:39" s="41" customFormat="1" ht="26.25" customHeight="1">
      <c r="A19" s="64" t="s">
        <v>721</v>
      </c>
      <c r="B19" s="62" t="s">
        <v>860</v>
      </c>
      <c r="C19" s="19">
        <v>0.12916666666666668</v>
      </c>
      <c r="D19" s="19"/>
      <c r="E19" s="23">
        <v>30</v>
      </c>
      <c r="F19" s="20" t="s">
        <v>232</v>
      </c>
      <c r="G19" s="38">
        <v>1190</v>
      </c>
      <c r="H19" s="38">
        <v>1106</v>
      </c>
      <c r="I19" s="59" t="s">
        <v>870</v>
      </c>
      <c r="J19" s="70" t="s">
        <v>87</v>
      </c>
      <c r="K19" s="38">
        <v>4</v>
      </c>
      <c r="L19" s="20">
        <v>180</v>
      </c>
      <c r="M19" s="23">
        <v>5889.9508999999998</v>
      </c>
      <c r="N19" s="29" t="s">
        <v>188</v>
      </c>
      <c r="O19" s="20"/>
      <c r="P19" s="20"/>
      <c r="Q19" s="20"/>
      <c r="R19" s="20"/>
      <c r="S19" s="407">
        <v>69.584270000000004</v>
      </c>
      <c r="T19" s="407">
        <v>18.881409999999999</v>
      </c>
      <c r="U19" s="404">
        <v>93.727400000000003</v>
      </c>
      <c r="V19" s="404">
        <v>43.4589</v>
      </c>
      <c r="W19" s="406">
        <v>1.3221852677000001</v>
      </c>
      <c r="X19" s="404">
        <v>1.452</v>
      </c>
      <c r="Y19" s="404">
        <v>0.23</v>
      </c>
      <c r="Z19" s="404">
        <v>3.68</v>
      </c>
      <c r="AA19" s="404">
        <v>98.566999999999993</v>
      </c>
      <c r="AB19" s="403">
        <v>1805.674</v>
      </c>
      <c r="AC19" s="404">
        <v>4.1158999999999999</v>
      </c>
      <c r="AD19" s="404">
        <v>4.1336399999999998</v>
      </c>
      <c r="AE19" s="404">
        <v>17.568249999999999</v>
      </c>
      <c r="AF19" s="404">
        <v>1.20706</v>
      </c>
      <c r="AG19" s="402">
        <v>147614871.59999999</v>
      </c>
      <c r="AH19" s="405">
        <v>7.5707200000000002E-2</v>
      </c>
      <c r="AI19" s="402">
        <v>396932.72002000001</v>
      </c>
      <c r="AJ19" s="405">
        <v>-0.2493619</v>
      </c>
      <c r="AK19" s="404">
        <v>166.2174</v>
      </c>
      <c r="AL19" s="402" t="s">
        <v>411</v>
      </c>
      <c r="AM19" s="404">
        <v>13.745699999999999</v>
      </c>
    </row>
    <row r="20" spans="1:39" ht="13" customHeight="1">
      <c r="A20" s="29" t="s">
        <v>721</v>
      </c>
      <c r="B20" s="59" t="s">
        <v>861</v>
      </c>
      <c r="C20" s="19">
        <v>0.13125000000000001</v>
      </c>
      <c r="D20" s="19"/>
      <c r="E20" s="23">
        <v>30</v>
      </c>
      <c r="F20" s="20" t="s">
        <v>232</v>
      </c>
      <c r="G20" s="38">
        <v>1190</v>
      </c>
      <c r="H20" s="38">
        <v>1106</v>
      </c>
      <c r="I20" s="59" t="s">
        <v>870</v>
      </c>
      <c r="J20" s="70" t="s">
        <v>87</v>
      </c>
      <c r="K20" s="38">
        <v>4</v>
      </c>
      <c r="L20" s="20">
        <v>120</v>
      </c>
      <c r="M20" s="23">
        <v>5889.9508999999998</v>
      </c>
      <c r="N20" s="59" t="s">
        <v>273</v>
      </c>
      <c r="O20" s="20"/>
      <c r="P20" s="20"/>
      <c r="Q20" s="20"/>
      <c r="R20" s="20"/>
      <c r="S20" s="407">
        <v>69.604179999999999</v>
      </c>
      <c r="T20" s="407">
        <v>18.8856</v>
      </c>
      <c r="U20" s="404">
        <v>94.150599999999997</v>
      </c>
      <c r="V20" s="404">
        <v>44.080500000000001</v>
      </c>
      <c r="W20" s="406">
        <v>1.3723221661</v>
      </c>
      <c r="X20" s="404">
        <v>1.4350000000000001</v>
      </c>
      <c r="Y20" s="404">
        <v>0.22700000000000001</v>
      </c>
      <c r="Z20" s="404">
        <v>3.68</v>
      </c>
      <c r="AA20" s="404">
        <v>98.57</v>
      </c>
      <c r="AB20" s="403">
        <v>1805.877</v>
      </c>
      <c r="AC20" s="404">
        <v>4.1077700000000004</v>
      </c>
      <c r="AD20" s="404">
        <v>4.13253</v>
      </c>
      <c r="AE20" s="404">
        <v>17.54298</v>
      </c>
      <c r="AF20" s="404">
        <v>1.2071099999999999</v>
      </c>
      <c r="AG20" s="402">
        <v>147614885.19999999</v>
      </c>
      <c r="AH20" s="405">
        <v>7.5365699999999994E-2</v>
      </c>
      <c r="AI20" s="402">
        <v>396888.1018</v>
      </c>
      <c r="AJ20" s="405">
        <v>-0.24637680000000001</v>
      </c>
      <c r="AK20" s="404">
        <v>166.23439999999999</v>
      </c>
      <c r="AL20" s="402" t="s">
        <v>411</v>
      </c>
      <c r="AM20" s="404">
        <v>13.7288</v>
      </c>
    </row>
    <row r="21" spans="1:39" ht="13" customHeight="1">
      <c r="A21" s="29" t="s">
        <v>829</v>
      </c>
      <c r="B21" s="59" t="s">
        <v>465</v>
      </c>
      <c r="C21" s="19">
        <v>0.13194444444444445</v>
      </c>
      <c r="D21" s="19"/>
      <c r="E21" s="23">
        <v>30</v>
      </c>
      <c r="F21" s="20" t="s">
        <v>232</v>
      </c>
      <c r="G21" s="38">
        <v>1190</v>
      </c>
      <c r="H21" s="38">
        <v>1106</v>
      </c>
      <c r="I21" s="281" t="s">
        <v>828</v>
      </c>
      <c r="J21" s="70" t="s">
        <v>87</v>
      </c>
      <c r="K21" s="38">
        <v>4</v>
      </c>
      <c r="L21" s="20">
        <v>120</v>
      </c>
      <c r="M21" s="23">
        <v>5889.9508999999998</v>
      </c>
      <c r="N21" s="59" t="s">
        <v>273</v>
      </c>
      <c r="O21" s="20"/>
      <c r="P21" s="20"/>
      <c r="Q21" s="20"/>
      <c r="R21" s="20"/>
      <c r="S21" s="407">
        <v>69.610789999999994</v>
      </c>
      <c r="T21" s="407">
        <v>18.887</v>
      </c>
      <c r="U21" s="404">
        <v>94.292900000000003</v>
      </c>
      <c r="V21" s="404">
        <v>44.287599999999998</v>
      </c>
      <c r="W21" s="406">
        <v>1.3890344656</v>
      </c>
      <c r="X21" s="404">
        <v>1.43</v>
      </c>
      <c r="Y21" s="404">
        <v>0.22600000000000001</v>
      </c>
      <c r="Z21" s="404">
        <v>3.68</v>
      </c>
      <c r="AA21" s="404">
        <v>98.572000000000003</v>
      </c>
      <c r="AB21" s="403">
        <v>1805.944</v>
      </c>
      <c r="AC21" s="404">
        <v>4.1050300000000002</v>
      </c>
      <c r="AD21" s="404">
        <v>4.1321599999999998</v>
      </c>
      <c r="AE21" s="404">
        <v>17.534549999999999</v>
      </c>
      <c r="AF21" s="404">
        <v>1.20713</v>
      </c>
      <c r="AG21" s="402">
        <v>147614889.69999999</v>
      </c>
      <c r="AH21" s="405">
        <v>7.5251799999999994E-2</v>
      </c>
      <c r="AI21" s="402">
        <v>396873.34895999997</v>
      </c>
      <c r="AJ21" s="405">
        <v>-0.2453718</v>
      </c>
      <c r="AK21" s="404">
        <v>166.24</v>
      </c>
      <c r="AL21" s="402" t="s">
        <v>411</v>
      </c>
      <c r="AM21" s="404">
        <v>13.723100000000001</v>
      </c>
    </row>
    <row r="22" spans="1:39" ht="13" customHeight="1">
      <c r="A22" s="29" t="s">
        <v>752</v>
      </c>
      <c r="B22" s="59" t="s">
        <v>544</v>
      </c>
      <c r="C22" s="19">
        <v>0.13472222222222222</v>
      </c>
      <c r="D22" s="19"/>
      <c r="E22" s="23">
        <v>30</v>
      </c>
      <c r="F22" s="20" t="s">
        <v>232</v>
      </c>
      <c r="G22" s="38">
        <v>1190</v>
      </c>
      <c r="H22" s="38">
        <v>1106</v>
      </c>
      <c r="I22" s="281" t="s">
        <v>368</v>
      </c>
      <c r="J22" s="70" t="s">
        <v>87</v>
      </c>
      <c r="K22" s="38">
        <v>4</v>
      </c>
      <c r="L22" s="20">
        <v>120</v>
      </c>
      <c r="M22" s="23">
        <v>5889.9508999999998</v>
      </c>
      <c r="N22" s="59" t="s">
        <v>273</v>
      </c>
      <c r="O22" s="20"/>
      <c r="P22" s="20"/>
      <c r="Q22" s="20"/>
      <c r="R22" s="20"/>
      <c r="S22" s="407">
        <v>69.637140000000002</v>
      </c>
      <c r="T22" s="407">
        <v>18.892530000000001</v>
      </c>
      <c r="U22" s="404">
        <v>94.868200000000002</v>
      </c>
      <c r="V22" s="404">
        <v>45.1158</v>
      </c>
      <c r="W22" s="406">
        <v>1.4558836635000001</v>
      </c>
      <c r="X22" s="404">
        <v>1.409</v>
      </c>
      <c r="Y22" s="404">
        <v>0.223</v>
      </c>
      <c r="Z22" s="404">
        <v>3.68</v>
      </c>
      <c r="AA22" s="404">
        <v>98.575999999999993</v>
      </c>
      <c r="AB22" s="403">
        <v>1806.21</v>
      </c>
      <c r="AC22" s="404">
        <v>4.0939800000000002</v>
      </c>
      <c r="AD22" s="404">
        <v>4.1307</v>
      </c>
      <c r="AE22" s="404">
        <v>17.50085</v>
      </c>
      <c r="AF22" s="404">
        <v>1.2072000000000001</v>
      </c>
      <c r="AG22" s="402">
        <v>147614907.69999999</v>
      </c>
      <c r="AH22" s="405">
        <v>7.4796399999999999E-2</v>
      </c>
      <c r="AI22" s="402">
        <v>396814.94510000001</v>
      </c>
      <c r="AJ22" s="405">
        <v>-0.2413024</v>
      </c>
      <c r="AK22" s="404">
        <v>166.26249999999999</v>
      </c>
      <c r="AL22" s="402" t="s">
        <v>411</v>
      </c>
      <c r="AM22" s="404">
        <v>13.700699999999999</v>
      </c>
    </row>
    <row r="23" spans="1:39" ht="13" customHeight="1">
      <c r="A23" s="29" t="s">
        <v>277</v>
      </c>
      <c r="B23" s="59" t="s">
        <v>666</v>
      </c>
      <c r="C23" s="19">
        <v>0.14097222222222222</v>
      </c>
      <c r="D23" s="19"/>
      <c r="E23" s="23">
        <v>300</v>
      </c>
      <c r="F23" s="20" t="s">
        <v>232</v>
      </c>
      <c r="G23" s="38">
        <v>1190</v>
      </c>
      <c r="H23" s="38">
        <v>1106</v>
      </c>
      <c r="I23" s="281" t="s">
        <v>764</v>
      </c>
      <c r="J23" s="70" t="s">
        <v>87</v>
      </c>
      <c r="K23" s="38">
        <v>4</v>
      </c>
      <c r="L23" s="20">
        <v>120</v>
      </c>
      <c r="M23" s="23">
        <v>5889.9508999999998</v>
      </c>
      <c r="N23" s="29"/>
      <c r="O23" s="20"/>
      <c r="P23" s="20"/>
      <c r="Q23" s="20"/>
      <c r="R23" s="20"/>
      <c r="S23" s="407">
        <v>69.715119999999999</v>
      </c>
      <c r="T23" s="407">
        <v>18.90879</v>
      </c>
      <c r="U23" s="404">
        <v>96.660399999999996</v>
      </c>
      <c r="V23" s="404">
        <v>47.596499999999999</v>
      </c>
      <c r="W23" s="406">
        <v>1.6564312573</v>
      </c>
      <c r="X23" s="404">
        <v>1.353</v>
      </c>
      <c r="Y23" s="404">
        <v>0.214</v>
      </c>
      <c r="Z23" s="404">
        <v>3.68</v>
      </c>
      <c r="AA23" s="404">
        <v>98.59</v>
      </c>
      <c r="AB23" s="403">
        <v>1806.981</v>
      </c>
      <c r="AC23" s="404">
        <v>4.0597899999999996</v>
      </c>
      <c r="AD23" s="404">
        <v>4.1264500000000002</v>
      </c>
      <c r="AE23" s="404">
        <v>17.399760000000001</v>
      </c>
      <c r="AF23" s="404">
        <v>1.2074</v>
      </c>
      <c r="AG23" s="402">
        <v>147614961</v>
      </c>
      <c r="AH23" s="405">
        <v>7.3429800000000003E-2</v>
      </c>
      <c r="AI23" s="402">
        <v>396645.72411000001</v>
      </c>
      <c r="AJ23" s="405">
        <v>-0.22863020000000001</v>
      </c>
      <c r="AK23" s="404">
        <v>166.3289</v>
      </c>
      <c r="AL23" s="402" t="s">
        <v>411</v>
      </c>
      <c r="AM23" s="404">
        <v>13.634499999999999</v>
      </c>
    </row>
    <row r="24" spans="1:39" ht="13" customHeight="1">
      <c r="A24" s="29" t="s">
        <v>635</v>
      </c>
      <c r="B24" s="59" t="s">
        <v>667</v>
      </c>
      <c r="C24" s="19">
        <v>0.14583333333333334</v>
      </c>
      <c r="D24" s="19"/>
      <c r="E24" s="23">
        <v>300</v>
      </c>
      <c r="F24" s="20" t="s">
        <v>232</v>
      </c>
      <c r="G24" s="38">
        <v>1190</v>
      </c>
      <c r="H24" s="38">
        <v>1106</v>
      </c>
      <c r="I24" s="281" t="s">
        <v>764</v>
      </c>
      <c r="J24" s="70" t="s">
        <v>87</v>
      </c>
      <c r="K24" s="38">
        <v>4</v>
      </c>
      <c r="L24" s="20">
        <v>120</v>
      </c>
      <c r="M24" s="23">
        <v>5889.9508999999998</v>
      </c>
      <c r="N24" s="29" t="s">
        <v>187</v>
      </c>
      <c r="O24" s="20"/>
      <c r="P24" s="20"/>
      <c r="Q24" s="20"/>
      <c r="R24" s="20"/>
      <c r="S24" s="407">
        <v>69.759889999999999</v>
      </c>
      <c r="T24" s="407">
        <v>18.918050000000001</v>
      </c>
      <c r="U24" s="404">
        <v>97.7577</v>
      </c>
      <c r="V24" s="404">
        <v>49.040100000000002</v>
      </c>
      <c r="W24" s="406">
        <v>1.7734173537</v>
      </c>
      <c r="X24" s="404">
        <v>1.323</v>
      </c>
      <c r="Y24" s="404">
        <v>0.20899999999999999</v>
      </c>
      <c r="Z24" s="404">
        <v>3.68</v>
      </c>
      <c r="AA24" s="404">
        <v>98.597999999999999</v>
      </c>
      <c r="AB24" s="403">
        <v>1807.4110000000001</v>
      </c>
      <c r="AC24" s="404">
        <v>4.0391300000000001</v>
      </c>
      <c r="AD24" s="404">
        <v>4.1240899999999998</v>
      </c>
      <c r="AE24" s="404">
        <v>17.340789999999998</v>
      </c>
      <c r="AF24" s="404">
        <v>1.2075199999999999</v>
      </c>
      <c r="AG24" s="402">
        <v>147614991.69999999</v>
      </c>
      <c r="AH24" s="405">
        <v>7.2632500000000003E-2</v>
      </c>
      <c r="AI24" s="402">
        <v>396551.30716000003</v>
      </c>
      <c r="AJ24" s="405">
        <v>-0.22092629999999999</v>
      </c>
      <c r="AK24" s="404">
        <v>166.36689999999999</v>
      </c>
      <c r="AL24" s="402" t="s">
        <v>411</v>
      </c>
      <c r="AM24" s="404">
        <v>13.5966</v>
      </c>
    </row>
    <row r="25" spans="1:39" ht="13" customHeight="1">
      <c r="A25" s="29" t="s">
        <v>643</v>
      </c>
      <c r="B25" s="59" t="s">
        <v>669</v>
      </c>
      <c r="C25" s="19">
        <v>0.15208333333333332</v>
      </c>
      <c r="D25" s="19"/>
      <c r="E25" s="23">
        <v>300</v>
      </c>
      <c r="F25" s="20" t="s">
        <v>232</v>
      </c>
      <c r="G25" s="38">
        <v>1190</v>
      </c>
      <c r="H25" s="38">
        <v>1106</v>
      </c>
      <c r="I25" s="281" t="s">
        <v>811</v>
      </c>
      <c r="J25" s="70" t="s">
        <v>87</v>
      </c>
      <c r="K25" s="38">
        <v>4</v>
      </c>
      <c r="L25" s="20">
        <v>120</v>
      </c>
      <c r="M25" s="23">
        <v>5889.9508999999998</v>
      </c>
      <c r="N25" s="29" t="s">
        <v>187</v>
      </c>
      <c r="O25" s="20"/>
      <c r="P25" s="20"/>
      <c r="Q25" s="20"/>
      <c r="R25" s="20"/>
      <c r="S25" s="407">
        <v>69.81671</v>
      </c>
      <c r="T25" s="407">
        <v>18.929670000000002</v>
      </c>
      <c r="U25" s="404">
        <v>99.234200000000001</v>
      </c>
      <c r="V25" s="404">
        <v>50.890900000000002</v>
      </c>
      <c r="W25" s="406">
        <v>1.9238280490999999</v>
      </c>
      <c r="X25" s="404">
        <v>1.2869999999999999</v>
      </c>
      <c r="Y25" s="404">
        <v>0.20399999999999999</v>
      </c>
      <c r="Z25" s="404">
        <v>3.68</v>
      </c>
      <c r="AA25" s="404">
        <v>98.606999999999999</v>
      </c>
      <c r="AB25" s="403">
        <v>1807.943</v>
      </c>
      <c r="AC25" s="404">
        <v>4.0118200000000002</v>
      </c>
      <c r="AD25" s="404">
        <v>4.1211700000000002</v>
      </c>
      <c r="AE25" s="404">
        <v>17.264959999999999</v>
      </c>
      <c r="AF25" s="404">
        <v>1.20767</v>
      </c>
      <c r="AG25" s="402">
        <v>147615030.69999999</v>
      </c>
      <c r="AH25" s="405">
        <v>7.1607199999999996E-2</v>
      </c>
      <c r="AI25" s="402">
        <v>396434.75008000003</v>
      </c>
      <c r="AJ25" s="405">
        <v>-0.21069669999999999</v>
      </c>
      <c r="AK25" s="404">
        <v>166.41499999999999</v>
      </c>
      <c r="AL25" s="402" t="s">
        <v>411</v>
      </c>
      <c r="AM25" s="404">
        <v>13.5486</v>
      </c>
    </row>
    <row r="26" spans="1:39" ht="13" customHeight="1">
      <c r="A26" s="29" t="s">
        <v>643</v>
      </c>
      <c r="B26" s="59" t="s">
        <v>670</v>
      </c>
      <c r="C26" s="19">
        <v>0.17152777777777775</v>
      </c>
      <c r="D26" s="19"/>
      <c r="E26" s="23">
        <v>300</v>
      </c>
      <c r="F26" s="20" t="s">
        <v>232</v>
      </c>
      <c r="G26" s="38">
        <v>1190</v>
      </c>
      <c r="H26" s="38">
        <v>1106</v>
      </c>
      <c r="I26" s="281" t="s">
        <v>811</v>
      </c>
      <c r="J26" s="70" t="s">
        <v>87</v>
      </c>
      <c r="K26" s="38">
        <v>4</v>
      </c>
      <c r="L26" s="20">
        <v>120</v>
      </c>
      <c r="M26" s="23">
        <v>5889.9508999999998</v>
      </c>
      <c r="N26" s="29"/>
      <c r="O26" s="20"/>
      <c r="P26" s="20"/>
      <c r="Q26" s="20"/>
      <c r="R26" s="20"/>
      <c r="S26" s="407">
        <v>69.988519999999994</v>
      </c>
      <c r="T26" s="407">
        <v>18.963840000000001</v>
      </c>
      <c r="U26" s="404">
        <v>104.43689999999999</v>
      </c>
      <c r="V26" s="404">
        <v>56.5929</v>
      </c>
      <c r="W26" s="406">
        <v>2.3917724347</v>
      </c>
      <c r="X26" s="404">
        <v>1.1970000000000001</v>
      </c>
      <c r="Y26" s="404">
        <v>0.189</v>
      </c>
      <c r="Z26" s="404">
        <v>3.67</v>
      </c>
      <c r="AA26" s="404">
        <v>98.637</v>
      </c>
      <c r="AB26" s="403">
        <v>1809.43</v>
      </c>
      <c r="AC26" s="404">
        <v>3.9218799999999998</v>
      </c>
      <c r="AD26" s="404">
        <v>4.1132200000000001</v>
      </c>
      <c r="AE26" s="404">
        <v>17.029070000000001</v>
      </c>
      <c r="AF26" s="404">
        <v>1.2081299999999999</v>
      </c>
      <c r="AG26" s="402">
        <v>147615148.30000001</v>
      </c>
      <c r="AH26" s="405">
        <v>6.8415900000000002E-2</v>
      </c>
      <c r="AI26" s="402">
        <v>396108.88968000002</v>
      </c>
      <c r="AJ26" s="405">
        <v>-0.17669599999999999</v>
      </c>
      <c r="AK26" s="404">
        <v>166.55959999999999</v>
      </c>
      <c r="AL26" s="402" t="s">
        <v>411</v>
      </c>
      <c r="AM26" s="404">
        <v>13.404500000000001</v>
      </c>
    </row>
    <row r="27" spans="1:39" ht="13" customHeight="1">
      <c r="A27" s="2" t="s">
        <v>274</v>
      </c>
      <c r="B27" s="198" t="s">
        <v>484</v>
      </c>
      <c r="C27" s="44">
        <v>0.18263888888888891</v>
      </c>
      <c r="D27" s="44"/>
      <c r="E27" s="8">
        <v>300</v>
      </c>
      <c r="F27" s="20" t="s">
        <v>232</v>
      </c>
      <c r="G27" s="38">
        <v>1190</v>
      </c>
      <c r="H27" s="38">
        <v>1106</v>
      </c>
      <c r="I27" s="21" t="s">
        <v>808</v>
      </c>
      <c r="J27" s="70" t="s">
        <v>87</v>
      </c>
      <c r="K27" s="38">
        <v>4</v>
      </c>
      <c r="L27" s="20">
        <v>120</v>
      </c>
      <c r="M27" s="23">
        <v>5889.9508999999998</v>
      </c>
      <c r="N27" s="29"/>
      <c r="S27" s="407">
        <v>70.083629999999999</v>
      </c>
      <c r="T27" s="407">
        <v>18.9819</v>
      </c>
      <c r="U27" s="404">
        <v>107.97620000000001</v>
      </c>
      <c r="V27" s="404">
        <v>59.792400000000001</v>
      </c>
      <c r="W27" s="406">
        <v>2.6591692266</v>
      </c>
      <c r="X27" s="404">
        <v>1.1559999999999999</v>
      </c>
      <c r="Y27" s="404">
        <v>0.183</v>
      </c>
      <c r="Z27" s="404">
        <v>3.67</v>
      </c>
      <c r="AA27" s="404">
        <v>98.653000000000006</v>
      </c>
      <c r="AB27" s="403">
        <v>1810.16</v>
      </c>
      <c r="AC27" s="404">
        <v>3.8673500000000001</v>
      </c>
      <c r="AD27" s="404">
        <v>4.1095600000000001</v>
      </c>
      <c r="AE27" s="404">
        <v>16.894279999999998</v>
      </c>
      <c r="AF27" s="404">
        <v>1.2083999999999999</v>
      </c>
      <c r="AG27" s="402">
        <v>147615213.09999999</v>
      </c>
      <c r="AH27" s="405">
        <v>6.6591499999999998E-2</v>
      </c>
      <c r="AI27" s="402">
        <v>395949.15500000003</v>
      </c>
      <c r="AJ27" s="405">
        <v>-0.15592610000000001</v>
      </c>
      <c r="AK27" s="404">
        <v>166.63890000000001</v>
      </c>
      <c r="AL27" s="402" t="s">
        <v>411</v>
      </c>
      <c r="AM27" s="404">
        <v>13.3254</v>
      </c>
    </row>
    <row r="28" spans="1:39" ht="13" customHeight="1">
      <c r="A28" s="29" t="s">
        <v>275</v>
      </c>
      <c r="B28" s="59" t="s">
        <v>485</v>
      </c>
      <c r="C28" s="44">
        <v>0.19166666666666665</v>
      </c>
      <c r="E28" s="175">
        <v>300</v>
      </c>
      <c r="F28" s="20" t="s">
        <v>232</v>
      </c>
      <c r="G28" s="38">
        <v>1190</v>
      </c>
      <c r="H28" s="38">
        <v>1106</v>
      </c>
      <c r="I28" s="21" t="s">
        <v>808</v>
      </c>
      <c r="J28" s="70" t="s">
        <v>87</v>
      </c>
      <c r="K28" s="38">
        <v>4</v>
      </c>
      <c r="L28" s="20">
        <v>120</v>
      </c>
      <c r="M28" s="23">
        <v>5889.9508999999998</v>
      </c>
      <c r="S28" s="407">
        <v>70.159459999999996</v>
      </c>
      <c r="T28" s="407">
        <v>18.995760000000001</v>
      </c>
      <c r="U28" s="404">
        <v>111.2787</v>
      </c>
      <c r="V28" s="404">
        <v>62.343699999999998</v>
      </c>
      <c r="W28" s="406">
        <v>2.8764291200000001</v>
      </c>
      <c r="X28" s="404">
        <v>1.1279999999999999</v>
      </c>
      <c r="Y28" s="404">
        <v>0.17799999999999999</v>
      </c>
      <c r="Z28" s="404">
        <v>3.67</v>
      </c>
      <c r="AA28" s="404">
        <v>98.665000000000006</v>
      </c>
      <c r="AB28" s="403">
        <v>1810.6849999999999</v>
      </c>
      <c r="AC28" s="404">
        <v>3.8215599999999998</v>
      </c>
      <c r="AD28" s="404">
        <v>4.1071400000000002</v>
      </c>
      <c r="AE28" s="404">
        <v>16.784759999999999</v>
      </c>
      <c r="AF28" s="404">
        <v>1.20862</v>
      </c>
      <c r="AG28" s="402">
        <v>147615264.5</v>
      </c>
      <c r="AH28" s="405">
        <v>6.5108600000000003E-2</v>
      </c>
      <c r="AI28" s="402">
        <v>395834.32393000001</v>
      </c>
      <c r="AJ28" s="405">
        <v>-0.13841609999999999</v>
      </c>
      <c r="AK28" s="404">
        <v>166.70169999999999</v>
      </c>
      <c r="AL28" s="402" t="s">
        <v>411</v>
      </c>
      <c r="AM28" s="404">
        <v>13.2628</v>
      </c>
    </row>
    <row r="29" spans="1:39" ht="13" customHeight="1">
      <c r="A29" s="29" t="s">
        <v>639</v>
      </c>
      <c r="B29" s="59" t="s">
        <v>682</v>
      </c>
      <c r="C29" s="44">
        <v>0.19791666666666666</v>
      </c>
      <c r="E29" s="175">
        <v>300</v>
      </c>
      <c r="F29" s="20" t="s">
        <v>232</v>
      </c>
      <c r="G29" s="38">
        <v>1190</v>
      </c>
      <c r="H29" s="38">
        <v>1106</v>
      </c>
      <c r="I29" s="21" t="s">
        <v>808</v>
      </c>
      <c r="J29" s="70" t="s">
        <v>87</v>
      </c>
      <c r="K29" s="38">
        <v>4</v>
      </c>
      <c r="L29" s="20">
        <v>120</v>
      </c>
      <c r="M29" s="23">
        <v>5889.9508999999998</v>
      </c>
      <c r="S29" s="407">
        <v>70.211259999999996</v>
      </c>
      <c r="T29" s="407">
        <v>19.004909999999999</v>
      </c>
      <c r="U29" s="404">
        <v>113.8503</v>
      </c>
      <c r="V29" s="404">
        <v>64.075900000000004</v>
      </c>
      <c r="W29" s="406">
        <v>3.0268398153999998</v>
      </c>
      <c r="X29" s="404">
        <v>1.111</v>
      </c>
      <c r="Y29" s="404">
        <v>0.17599999999999999</v>
      </c>
      <c r="Z29" s="404">
        <v>3.67</v>
      </c>
      <c r="AA29" s="404">
        <v>98.674000000000007</v>
      </c>
      <c r="AB29" s="403">
        <v>1811.0119999999999</v>
      </c>
      <c r="AC29" s="404">
        <v>3.7891300000000001</v>
      </c>
      <c r="AD29" s="404">
        <v>4.1057699999999997</v>
      </c>
      <c r="AE29" s="404">
        <v>16.708939999999998</v>
      </c>
      <c r="AF29" s="404">
        <v>1.2087699999999999</v>
      </c>
      <c r="AG29" s="402">
        <v>147615299.30000001</v>
      </c>
      <c r="AH29" s="405">
        <v>6.4081799999999994E-2</v>
      </c>
      <c r="AI29" s="402">
        <v>395762.92171000002</v>
      </c>
      <c r="AJ29" s="405">
        <v>-0.1259913</v>
      </c>
      <c r="AK29" s="404">
        <v>166.74449999999999</v>
      </c>
      <c r="AL29" s="402" t="s">
        <v>411</v>
      </c>
      <c r="AM29" s="404">
        <v>13.2201</v>
      </c>
    </row>
    <row r="30" spans="1:39" ht="13" customHeight="1">
      <c r="A30" s="29" t="s">
        <v>324</v>
      </c>
      <c r="B30" s="59" t="s">
        <v>683</v>
      </c>
      <c r="C30" s="44">
        <v>0.20486111111111113</v>
      </c>
      <c r="E30" s="175">
        <v>300</v>
      </c>
      <c r="F30" s="20" t="s">
        <v>232</v>
      </c>
      <c r="G30" s="38">
        <v>1190</v>
      </c>
      <c r="H30" s="38">
        <v>1106</v>
      </c>
      <c r="I30" s="280" t="s">
        <v>808</v>
      </c>
      <c r="J30" s="70" t="s">
        <v>87</v>
      </c>
      <c r="K30" s="38">
        <v>4</v>
      </c>
      <c r="L30" s="20">
        <v>120</v>
      </c>
      <c r="M30" s="23">
        <v>5889.9508999999998</v>
      </c>
      <c r="S30" s="407">
        <v>70.268199999999993</v>
      </c>
      <c r="T30" s="407">
        <v>19.01465</v>
      </c>
      <c r="U30" s="404">
        <v>117.0458</v>
      </c>
      <c r="V30" s="404">
        <v>65.958699999999993</v>
      </c>
      <c r="W30" s="406">
        <v>3.1939628104</v>
      </c>
      <c r="X30" s="404">
        <v>1.0940000000000001</v>
      </c>
      <c r="Y30" s="404">
        <v>0.17299999999999999</v>
      </c>
      <c r="Z30" s="404">
        <v>3.67</v>
      </c>
      <c r="AA30" s="404">
        <v>98.683000000000007</v>
      </c>
      <c r="AB30" s="403">
        <v>1811.338</v>
      </c>
      <c r="AC30" s="404">
        <v>3.7524500000000001</v>
      </c>
      <c r="AD30" s="404">
        <v>4.1045800000000003</v>
      </c>
      <c r="AE30" s="404">
        <v>16.624690000000001</v>
      </c>
      <c r="AF30" s="404">
        <v>1.2089300000000001</v>
      </c>
      <c r="AG30" s="402">
        <v>147615337.40000001</v>
      </c>
      <c r="AH30" s="405">
        <v>6.2940599999999999E-2</v>
      </c>
      <c r="AI30" s="402">
        <v>395691.53298000002</v>
      </c>
      <c r="AJ30" s="405">
        <v>-0.1119213</v>
      </c>
      <c r="AK30" s="404">
        <v>166.79130000000001</v>
      </c>
      <c r="AL30" s="402" t="s">
        <v>411</v>
      </c>
      <c r="AM30" s="404">
        <v>13.173500000000001</v>
      </c>
    </row>
    <row r="31" spans="1:39" ht="13" customHeight="1">
      <c r="A31" s="29" t="s">
        <v>55</v>
      </c>
      <c r="B31" s="59" t="s">
        <v>684</v>
      </c>
      <c r="C31" s="44">
        <v>0.21041666666666667</v>
      </c>
      <c r="E31" s="175">
        <v>300</v>
      </c>
      <c r="F31" s="20" t="s">
        <v>232</v>
      </c>
      <c r="G31" s="38">
        <v>1190</v>
      </c>
      <c r="H31" s="38">
        <v>1106</v>
      </c>
      <c r="I31" s="280" t="s">
        <v>808</v>
      </c>
      <c r="J31" s="70" t="s">
        <v>87</v>
      </c>
      <c r="K31" s="38">
        <v>4</v>
      </c>
      <c r="L31" s="20">
        <v>120</v>
      </c>
      <c r="M31" s="23">
        <v>5889.9508999999998</v>
      </c>
      <c r="S31" s="407">
        <v>70.313339999999997</v>
      </c>
      <c r="T31" s="407">
        <v>19.022099999999998</v>
      </c>
      <c r="U31" s="404">
        <v>119.9096</v>
      </c>
      <c r="V31" s="404">
        <v>67.425399999999996</v>
      </c>
      <c r="W31" s="406">
        <v>3.3276612064000002</v>
      </c>
      <c r="X31" s="404">
        <v>1.0820000000000001</v>
      </c>
      <c r="Y31" s="404">
        <v>0.17100000000000001</v>
      </c>
      <c r="Z31" s="404">
        <v>3.67</v>
      </c>
      <c r="AA31" s="404">
        <v>98.69</v>
      </c>
      <c r="AB31" s="403">
        <v>1811.5719999999999</v>
      </c>
      <c r="AC31" s="404">
        <v>3.7226699999999999</v>
      </c>
      <c r="AD31" s="404">
        <v>4.1038699999999997</v>
      </c>
      <c r="AE31" s="404">
        <v>16.557289999999998</v>
      </c>
      <c r="AF31" s="404">
        <v>1.2090700000000001</v>
      </c>
      <c r="AG31" s="402">
        <v>147615367.40000001</v>
      </c>
      <c r="AH31" s="405">
        <v>6.2027499999999999E-2</v>
      </c>
      <c r="AI31" s="402">
        <v>395640.54894000001</v>
      </c>
      <c r="AJ31" s="405">
        <v>-0.1004814</v>
      </c>
      <c r="AK31" s="404">
        <v>166.82820000000001</v>
      </c>
      <c r="AL31" s="402" t="s">
        <v>411</v>
      </c>
      <c r="AM31" s="404">
        <v>13.136699999999999</v>
      </c>
    </row>
    <row r="32" spans="1:39" ht="13" customHeight="1">
      <c r="A32" s="29" t="s">
        <v>278</v>
      </c>
      <c r="B32" s="59" t="s">
        <v>685</v>
      </c>
      <c r="C32" s="44">
        <v>0.21458333333333335</v>
      </c>
      <c r="E32" s="175">
        <v>300</v>
      </c>
      <c r="F32" s="20" t="s">
        <v>232</v>
      </c>
      <c r="G32" s="38">
        <v>1190</v>
      </c>
      <c r="H32" s="38">
        <v>1106</v>
      </c>
      <c r="I32" s="280" t="s">
        <v>368</v>
      </c>
      <c r="J32" s="70" t="s">
        <v>87</v>
      </c>
      <c r="K32" s="38">
        <v>4</v>
      </c>
      <c r="L32" s="20">
        <v>120</v>
      </c>
      <c r="M32" s="23">
        <v>5889.9508999999998</v>
      </c>
      <c r="N32" t="s">
        <v>273</v>
      </c>
      <c r="S32" s="407">
        <v>70.346969999999999</v>
      </c>
      <c r="T32" s="407">
        <v>19.027480000000001</v>
      </c>
      <c r="U32" s="404">
        <v>122.2685</v>
      </c>
      <c r="V32" s="404">
        <v>68.497299999999996</v>
      </c>
      <c r="W32" s="406">
        <v>3.4279350034</v>
      </c>
      <c r="X32" s="404">
        <v>1.0740000000000001</v>
      </c>
      <c r="Y32" s="404">
        <v>0.17</v>
      </c>
      <c r="Z32" s="404">
        <v>3.67</v>
      </c>
      <c r="AA32" s="404">
        <v>98.695999999999998</v>
      </c>
      <c r="AB32" s="403">
        <v>1811.73</v>
      </c>
      <c r="AC32" s="404">
        <v>3.7000799999999998</v>
      </c>
      <c r="AD32" s="404">
        <v>4.1035000000000004</v>
      </c>
      <c r="AE32" s="404">
        <v>16.50675</v>
      </c>
      <c r="AF32" s="404">
        <v>1.2091700000000001</v>
      </c>
      <c r="AG32" s="402">
        <v>147615389.59999999</v>
      </c>
      <c r="AH32" s="405">
        <v>6.1342599999999997E-2</v>
      </c>
      <c r="AI32" s="402">
        <v>395605.93450999999</v>
      </c>
      <c r="AJ32" s="405">
        <v>-9.1803099999999999E-2</v>
      </c>
      <c r="AK32" s="404">
        <v>166.85560000000001</v>
      </c>
      <c r="AL32" s="402" t="s">
        <v>411</v>
      </c>
      <c r="AM32" s="404">
        <v>13.109299999999999</v>
      </c>
    </row>
    <row r="33" spans="1:39" ht="13" customHeight="1">
      <c r="A33" s="29" t="s">
        <v>721</v>
      </c>
      <c r="B33" s="59" t="s">
        <v>686</v>
      </c>
      <c r="C33" s="44">
        <v>0.21944444444444444</v>
      </c>
      <c r="E33" s="175">
        <v>30</v>
      </c>
      <c r="F33" s="20" t="s">
        <v>232</v>
      </c>
      <c r="G33" s="38">
        <v>1190</v>
      </c>
      <c r="H33" s="38">
        <v>1106</v>
      </c>
      <c r="I33" t="s">
        <v>186</v>
      </c>
      <c r="J33" s="70" t="s">
        <v>87</v>
      </c>
      <c r="K33" s="38">
        <v>4</v>
      </c>
      <c r="L33" s="20">
        <v>120</v>
      </c>
      <c r="M33" s="23">
        <v>5889.9508999999998</v>
      </c>
      <c r="N33" t="s">
        <v>273</v>
      </c>
      <c r="S33" s="407">
        <v>70.369280000000003</v>
      </c>
      <c r="T33" s="407">
        <v>19.03098</v>
      </c>
      <c r="U33" s="404">
        <v>123.9546</v>
      </c>
      <c r="V33" s="404">
        <v>69.196399999999997</v>
      </c>
      <c r="W33" s="406">
        <v>3.4947842013999999</v>
      </c>
      <c r="X33" s="404">
        <v>1.069</v>
      </c>
      <c r="Y33" s="404">
        <v>0.16900000000000001</v>
      </c>
      <c r="Z33" s="404">
        <v>3.67</v>
      </c>
      <c r="AA33" s="404">
        <v>98.698999999999998</v>
      </c>
      <c r="AB33" s="403">
        <v>1811.828</v>
      </c>
      <c r="AC33" s="404">
        <v>3.6849099999999999</v>
      </c>
      <c r="AD33" s="404">
        <v>4.1033299999999997</v>
      </c>
      <c r="AE33" s="404">
        <v>16.473050000000001</v>
      </c>
      <c r="AF33" s="404">
        <v>1.20923</v>
      </c>
      <c r="AG33" s="402">
        <v>147615404.30000001</v>
      </c>
      <c r="AH33" s="405">
        <v>6.0886000000000003E-2</v>
      </c>
      <c r="AI33" s="402">
        <v>395584.60011</v>
      </c>
      <c r="AJ33" s="405">
        <v>-8.5973900000000006E-2</v>
      </c>
      <c r="AK33" s="404">
        <v>166.87379999999999</v>
      </c>
      <c r="AL33" s="402" t="s">
        <v>411</v>
      </c>
      <c r="AM33" s="404">
        <v>13.091200000000001</v>
      </c>
    </row>
    <row r="34" spans="1:39" ht="13" customHeight="1">
      <c r="A34" s="29" t="s">
        <v>546</v>
      </c>
      <c r="B34" s="59" t="s">
        <v>430</v>
      </c>
      <c r="C34" s="44">
        <v>0.22152777777777777</v>
      </c>
      <c r="E34" s="175">
        <v>300</v>
      </c>
      <c r="F34" s="20" t="s">
        <v>232</v>
      </c>
      <c r="G34" s="38">
        <v>1190</v>
      </c>
      <c r="H34" s="38">
        <v>1106</v>
      </c>
      <c r="I34" s="261" t="s">
        <v>185</v>
      </c>
      <c r="J34" s="70" t="s">
        <v>87</v>
      </c>
      <c r="K34" s="38">
        <v>4</v>
      </c>
      <c r="L34" s="20">
        <v>120</v>
      </c>
      <c r="M34" s="23">
        <v>5889.9508999999998</v>
      </c>
      <c r="N34" t="s">
        <v>273</v>
      </c>
    </row>
    <row r="35" spans="1:39" ht="13" customHeight="1">
      <c r="A35" s="29" t="s">
        <v>475</v>
      </c>
      <c r="B35" s="59" t="s">
        <v>723</v>
      </c>
      <c r="C35" s="44">
        <v>0.22916666666666666</v>
      </c>
      <c r="D35" s="19">
        <v>0</v>
      </c>
      <c r="E35" s="175">
        <v>30</v>
      </c>
      <c r="F35" s="20" t="s">
        <v>232</v>
      </c>
      <c r="G35" s="38">
        <v>1190</v>
      </c>
      <c r="H35" s="38">
        <v>1000</v>
      </c>
      <c r="I35" s="41" t="s">
        <v>231</v>
      </c>
      <c r="J35" s="247" t="s">
        <v>230</v>
      </c>
      <c r="K35" s="102">
        <v>4</v>
      </c>
      <c r="L35" s="20">
        <v>120</v>
      </c>
      <c r="M35" s="8">
        <v>5891.451</v>
      </c>
    </row>
    <row r="36" spans="1:39" ht="13" customHeight="1">
      <c r="A36" s="29" t="s">
        <v>475</v>
      </c>
      <c r="B36" s="59" t="s">
        <v>723</v>
      </c>
      <c r="C36" s="44">
        <v>0.22916666666666666</v>
      </c>
      <c r="D36" s="19">
        <v>0</v>
      </c>
      <c r="E36" s="175">
        <v>30</v>
      </c>
      <c r="F36" s="20" t="s">
        <v>232</v>
      </c>
      <c r="G36" s="38">
        <v>1190</v>
      </c>
      <c r="H36" s="38">
        <v>1000</v>
      </c>
      <c r="I36" s="41" t="s">
        <v>231</v>
      </c>
      <c r="J36" s="247" t="s">
        <v>230</v>
      </c>
      <c r="K36" s="102">
        <v>4</v>
      </c>
      <c r="L36" s="20">
        <v>180</v>
      </c>
      <c r="M36" s="8">
        <v>5891.451</v>
      </c>
      <c r="N36" t="s">
        <v>271</v>
      </c>
    </row>
    <row r="37" spans="1:39" ht="13" customHeight="1">
      <c r="A37" s="29" t="s">
        <v>277</v>
      </c>
      <c r="B37" s="59" t="s">
        <v>691</v>
      </c>
      <c r="C37" s="44">
        <v>0.23263888888888887</v>
      </c>
      <c r="E37" s="175">
        <v>300</v>
      </c>
      <c r="F37" s="20" t="s">
        <v>232</v>
      </c>
      <c r="G37" s="38">
        <v>1190</v>
      </c>
      <c r="H37" s="38">
        <v>1106</v>
      </c>
      <c r="I37" s="280" t="s">
        <v>736</v>
      </c>
      <c r="J37" s="247" t="s">
        <v>87</v>
      </c>
      <c r="K37" s="102">
        <v>4</v>
      </c>
      <c r="L37" s="102">
        <v>180</v>
      </c>
      <c r="M37" s="23">
        <v>5889.9508999999998</v>
      </c>
      <c r="S37" s="407">
        <v>70.490780000000001</v>
      </c>
      <c r="T37" s="407">
        <v>19.048819999999999</v>
      </c>
      <c r="U37" s="404">
        <v>135.24160000000001</v>
      </c>
      <c r="V37" s="404">
        <v>72.745199999999997</v>
      </c>
      <c r="W37" s="406">
        <v>3.8624547904000002</v>
      </c>
      <c r="X37" s="404">
        <v>1.0469999999999999</v>
      </c>
      <c r="Y37" s="404">
        <v>0.16600000000000001</v>
      </c>
      <c r="Z37" s="404">
        <v>3.66</v>
      </c>
      <c r="AA37" s="404">
        <v>98.718999999999994</v>
      </c>
      <c r="AB37" s="403">
        <v>1812.25</v>
      </c>
      <c r="AC37" s="404">
        <v>3.6001099999999999</v>
      </c>
      <c r="AD37" s="404">
        <v>4.10351</v>
      </c>
      <c r="AE37" s="404">
        <v>16.287710000000001</v>
      </c>
      <c r="AF37" s="404">
        <v>1.2096</v>
      </c>
      <c r="AG37" s="402">
        <v>147615483</v>
      </c>
      <c r="AH37" s="405">
        <v>5.8373599999999998E-2</v>
      </c>
      <c r="AI37" s="402">
        <v>395492.53671000001</v>
      </c>
      <c r="AJ37" s="405">
        <v>-5.3371000000000002E-2</v>
      </c>
      <c r="AK37" s="404">
        <v>166.97200000000001</v>
      </c>
      <c r="AL37" s="402" t="s">
        <v>411</v>
      </c>
      <c r="AM37" s="404">
        <v>12.9933</v>
      </c>
    </row>
    <row r="38" spans="1:39" ht="13" customHeight="1">
      <c r="A38" s="29" t="s">
        <v>277</v>
      </c>
      <c r="B38" s="59" t="s">
        <v>865</v>
      </c>
      <c r="C38" s="44">
        <v>0.23750000000000002</v>
      </c>
      <c r="E38" s="175">
        <v>300</v>
      </c>
      <c r="F38" s="20" t="s">
        <v>232</v>
      </c>
      <c r="G38" s="38">
        <v>1190</v>
      </c>
      <c r="H38" s="38">
        <v>1106</v>
      </c>
      <c r="I38" s="281" t="s">
        <v>831</v>
      </c>
      <c r="J38" s="247" t="s">
        <v>87</v>
      </c>
      <c r="K38" s="102">
        <v>4</v>
      </c>
      <c r="L38" s="102">
        <v>180</v>
      </c>
      <c r="M38" s="23">
        <v>5889.9508999999998</v>
      </c>
      <c r="S38" s="407">
        <v>70.529070000000004</v>
      </c>
      <c r="T38" s="407">
        <v>19.053999999999998</v>
      </c>
      <c r="U38" s="404">
        <v>139.7038</v>
      </c>
      <c r="V38" s="404">
        <v>73.734099999999998</v>
      </c>
      <c r="W38" s="406">
        <v>3.9794408869</v>
      </c>
      <c r="X38" s="404">
        <v>1.0409999999999999</v>
      </c>
      <c r="Y38" s="404">
        <v>0.16500000000000001</v>
      </c>
      <c r="Z38" s="404">
        <v>3.66</v>
      </c>
      <c r="AA38" s="404">
        <v>98.724999999999994</v>
      </c>
      <c r="AB38" s="403">
        <v>1812.3420000000001</v>
      </c>
      <c r="AC38" s="404">
        <v>3.5727000000000002</v>
      </c>
      <c r="AD38" s="404">
        <v>4.10398</v>
      </c>
      <c r="AE38" s="404">
        <v>16.228729999999999</v>
      </c>
      <c r="AF38" s="404">
        <v>1.2097100000000001</v>
      </c>
      <c r="AG38" s="402">
        <v>147615507.40000001</v>
      </c>
      <c r="AH38" s="405">
        <v>5.7574E-2</v>
      </c>
      <c r="AI38" s="402">
        <v>395472.33052999998</v>
      </c>
      <c r="AJ38" s="405">
        <v>-4.2835600000000001E-2</v>
      </c>
      <c r="AK38" s="404">
        <v>167.0027</v>
      </c>
      <c r="AL38" s="402" t="s">
        <v>411</v>
      </c>
      <c r="AM38" s="404">
        <v>12.9626</v>
      </c>
    </row>
    <row r="39" spans="1:39" ht="13" customHeight="1">
      <c r="A39" s="29" t="s">
        <v>277</v>
      </c>
      <c r="B39" s="59" t="s">
        <v>867</v>
      </c>
      <c r="C39" s="44">
        <v>0.24236111111111111</v>
      </c>
      <c r="E39" s="175">
        <v>300</v>
      </c>
      <c r="F39" s="20" t="s">
        <v>232</v>
      </c>
      <c r="G39" s="38">
        <v>1190</v>
      </c>
      <c r="H39" s="38">
        <v>1106</v>
      </c>
      <c r="I39" t="s">
        <v>27</v>
      </c>
      <c r="J39" s="247" t="s">
        <v>87</v>
      </c>
      <c r="K39" s="102">
        <v>4</v>
      </c>
      <c r="L39" s="102">
        <v>180</v>
      </c>
      <c r="M39" s="23">
        <v>5889.9508999999998</v>
      </c>
      <c r="N39" t="s">
        <v>184</v>
      </c>
      <c r="S39" s="407">
        <v>70.567210000000003</v>
      </c>
      <c r="T39" s="407">
        <v>19.05894</v>
      </c>
      <c r="U39" s="404">
        <v>144.66499999999999</v>
      </c>
      <c r="V39" s="404">
        <v>74.631799999999998</v>
      </c>
      <c r="W39" s="406">
        <v>4.0964269833999998</v>
      </c>
      <c r="X39" s="404">
        <v>1.0369999999999999</v>
      </c>
      <c r="Y39" s="404">
        <v>0.16400000000000001</v>
      </c>
      <c r="Z39" s="404">
        <v>3.66</v>
      </c>
      <c r="AA39" s="404">
        <v>98.730999999999995</v>
      </c>
      <c r="AB39" s="403">
        <v>1812.415</v>
      </c>
      <c r="AC39" s="404">
        <v>3.5451100000000002</v>
      </c>
      <c r="AD39" s="404">
        <v>4.1046699999999996</v>
      </c>
      <c r="AE39" s="404">
        <v>16.16976</v>
      </c>
      <c r="AF39" s="404">
        <v>1.20983</v>
      </c>
      <c r="AG39" s="402">
        <v>147615531.40000001</v>
      </c>
      <c r="AH39" s="405">
        <v>5.67743E-2</v>
      </c>
      <c r="AI39" s="402">
        <v>395456.56266</v>
      </c>
      <c r="AJ39" s="405">
        <v>-3.2238299999999998E-2</v>
      </c>
      <c r="AK39" s="404">
        <v>167.0333</v>
      </c>
      <c r="AL39" s="402" t="s">
        <v>411</v>
      </c>
      <c r="AM39" s="404">
        <v>12.9322</v>
      </c>
    </row>
    <row r="40" spans="1:39" ht="13" customHeight="1">
      <c r="A40" s="29" t="s">
        <v>277</v>
      </c>
      <c r="B40" s="59" t="s">
        <v>693</v>
      </c>
      <c r="C40" s="44">
        <v>0.24722222222222223</v>
      </c>
      <c r="E40" s="175">
        <v>300</v>
      </c>
      <c r="F40" s="20" t="s">
        <v>232</v>
      </c>
      <c r="G40" s="38">
        <v>1190</v>
      </c>
      <c r="H40" s="38">
        <v>1106</v>
      </c>
      <c r="I40" t="s">
        <v>26</v>
      </c>
      <c r="J40" s="247" t="s">
        <v>87</v>
      </c>
      <c r="K40" s="102">
        <v>4</v>
      </c>
      <c r="L40" s="102">
        <v>180</v>
      </c>
      <c r="M40" s="23">
        <v>5889.9508999999998</v>
      </c>
      <c r="S40" s="407">
        <v>70.605230000000006</v>
      </c>
      <c r="T40" s="407">
        <v>19.06362</v>
      </c>
      <c r="U40" s="404">
        <v>150.155</v>
      </c>
      <c r="V40" s="404">
        <v>75.421000000000006</v>
      </c>
      <c r="W40" s="406">
        <v>4.2134130798999996</v>
      </c>
      <c r="X40" s="404">
        <v>1.0329999999999999</v>
      </c>
      <c r="Y40" s="404">
        <v>0.16300000000000001</v>
      </c>
      <c r="Z40" s="404">
        <v>3.66</v>
      </c>
      <c r="AA40" s="404">
        <v>98.736999999999995</v>
      </c>
      <c r="AB40" s="403">
        <v>1812.4659999999999</v>
      </c>
      <c r="AC40" s="404">
        <v>3.5173800000000002</v>
      </c>
      <c r="AD40" s="404">
        <v>4.1055700000000002</v>
      </c>
      <c r="AE40" s="404">
        <v>16.110790000000001</v>
      </c>
      <c r="AF40" s="404">
        <v>1.20994</v>
      </c>
      <c r="AG40" s="402">
        <v>147615555.09999999</v>
      </c>
      <c r="AH40" s="405">
        <v>5.5974400000000001E-2</v>
      </c>
      <c r="AI40" s="402">
        <v>395445.25705000001</v>
      </c>
      <c r="AJ40" s="405">
        <v>-2.1588799999999998E-2</v>
      </c>
      <c r="AK40" s="404">
        <v>167.06360000000001</v>
      </c>
      <c r="AL40" s="402" t="s">
        <v>411</v>
      </c>
      <c r="AM40" s="404">
        <v>12.901899999999999</v>
      </c>
    </row>
    <row r="41" spans="1:39" ht="13" customHeight="1">
      <c r="A41" s="29" t="s">
        <v>277</v>
      </c>
      <c r="B41" s="59" t="s">
        <v>694</v>
      </c>
      <c r="C41" s="44">
        <v>0.25208333333333333</v>
      </c>
      <c r="E41" s="175">
        <v>300</v>
      </c>
      <c r="F41" s="20" t="s">
        <v>232</v>
      </c>
      <c r="G41" s="38">
        <v>1190</v>
      </c>
      <c r="H41" s="38">
        <v>1106</v>
      </c>
      <c r="I41" t="s">
        <v>25</v>
      </c>
      <c r="J41" s="247" t="s">
        <v>87</v>
      </c>
      <c r="K41" s="102">
        <v>4</v>
      </c>
      <c r="L41" s="102">
        <v>180</v>
      </c>
      <c r="M41" s="23">
        <v>5889.9508999999998</v>
      </c>
      <c r="S41" s="407">
        <v>70.643159999999995</v>
      </c>
      <c r="T41" s="407">
        <v>19.068069999999999</v>
      </c>
      <c r="U41" s="404">
        <v>156.1772</v>
      </c>
      <c r="V41" s="404">
        <v>76.083200000000005</v>
      </c>
      <c r="W41" s="406">
        <v>4.3303991765000003</v>
      </c>
      <c r="X41" s="404">
        <v>1.03</v>
      </c>
      <c r="Y41" s="404">
        <v>0.16300000000000001</v>
      </c>
      <c r="Z41" s="404">
        <v>3.66</v>
      </c>
      <c r="AA41" s="404">
        <v>98.742000000000004</v>
      </c>
      <c r="AB41" s="403">
        <v>1812.498</v>
      </c>
      <c r="AC41" s="404">
        <v>3.4895100000000001</v>
      </c>
      <c r="AD41" s="404">
        <v>4.1066900000000004</v>
      </c>
      <c r="AE41" s="404">
        <v>16.051819999999999</v>
      </c>
      <c r="AF41" s="404">
        <v>1.2100599999999999</v>
      </c>
      <c r="AG41" s="402">
        <v>147615578.40000001</v>
      </c>
      <c r="AH41" s="405">
        <v>5.5174500000000001E-2</v>
      </c>
      <c r="AI41" s="402">
        <v>395438.43358000001</v>
      </c>
      <c r="AJ41" s="405">
        <v>-1.08968E-2</v>
      </c>
      <c r="AK41" s="404">
        <v>167.09370000000001</v>
      </c>
      <c r="AL41" s="402" t="s">
        <v>411</v>
      </c>
      <c r="AM41" s="404">
        <v>12.8719</v>
      </c>
    </row>
    <row r="42" spans="1:39" ht="13" customHeight="1">
      <c r="A42" s="29" t="s">
        <v>277</v>
      </c>
      <c r="B42" s="59" t="s">
        <v>695</v>
      </c>
      <c r="C42" s="44">
        <v>0.25763888888888892</v>
      </c>
      <c r="E42" s="175">
        <v>300</v>
      </c>
      <c r="F42" s="20" t="s">
        <v>232</v>
      </c>
      <c r="G42" s="38">
        <v>1190</v>
      </c>
      <c r="H42" s="38">
        <v>1106</v>
      </c>
      <c r="I42" t="s">
        <v>30</v>
      </c>
      <c r="J42" s="247" t="s">
        <v>87</v>
      </c>
      <c r="K42" s="102">
        <v>4</v>
      </c>
      <c r="L42" s="102">
        <v>180</v>
      </c>
      <c r="M42" s="23">
        <v>5889.9508999999998</v>
      </c>
      <c r="S42" s="407">
        <v>70.686409999999995</v>
      </c>
      <c r="T42" s="407">
        <v>19.072839999999999</v>
      </c>
      <c r="U42" s="404">
        <v>163.6627</v>
      </c>
      <c r="V42" s="404">
        <v>76.660300000000007</v>
      </c>
      <c r="W42" s="406">
        <v>4.4640975725000001</v>
      </c>
      <c r="X42" s="404">
        <v>1.0269999999999999</v>
      </c>
      <c r="Y42" s="404">
        <v>0.16200000000000001</v>
      </c>
      <c r="Z42" s="404">
        <v>3.66</v>
      </c>
      <c r="AA42" s="404">
        <v>98.748999999999995</v>
      </c>
      <c r="AB42" s="403">
        <v>1812.508</v>
      </c>
      <c r="AC42" s="404">
        <v>3.4575300000000002</v>
      </c>
      <c r="AD42" s="404">
        <v>4.1082400000000003</v>
      </c>
      <c r="AE42" s="404">
        <v>15.98442</v>
      </c>
      <c r="AF42" s="404">
        <v>1.2101900000000001</v>
      </c>
      <c r="AG42" s="402">
        <v>147615604.69999999</v>
      </c>
      <c r="AH42" s="405">
        <v>5.4260099999999999E-2</v>
      </c>
      <c r="AI42" s="402">
        <v>395436.14380999998</v>
      </c>
      <c r="AJ42" s="405">
        <v>1.3623000000000001E-3</v>
      </c>
      <c r="AK42" s="404">
        <v>167.12790000000001</v>
      </c>
      <c r="AL42" s="402" t="s">
        <v>411</v>
      </c>
      <c r="AM42" s="404">
        <v>12.8377</v>
      </c>
    </row>
    <row r="43" spans="1:39" ht="13" customHeight="1">
      <c r="A43" s="29" t="s">
        <v>721</v>
      </c>
      <c r="B43" s="59" t="s">
        <v>846</v>
      </c>
      <c r="C43" s="44">
        <v>0.26180555555555557</v>
      </c>
      <c r="E43" s="175">
        <v>30</v>
      </c>
      <c r="F43" s="20" t="s">
        <v>232</v>
      </c>
      <c r="G43" s="20">
        <v>1190</v>
      </c>
      <c r="H43" s="20">
        <v>1106</v>
      </c>
      <c r="I43" t="s">
        <v>870</v>
      </c>
      <c r="J43" s="247" t="s">
        <v>87</v>
      </c>
      <c r="K43" s="102">
        <v>4</v>
      </c>
      <c r="L43" s="102">
        <v>180</v>
      </c>
      <c r="M43" s="23">
        <v>5889.9508999999998</v>
      </c>
      <c r="N43" t="s">
        <v>271</v>
      </c>
      <c r="S43" s="407">
        <v>70.702610000000007</v>
      </c>
      <c r="T43" s="407">
        <v>19.074549999999999</v>
      </c>
      <c r="U43" s="404">
        <v>166.61160000000001</v>
      </c>
      <c r="V43" s="404">
        <v>76.822100000000006</v>
      </c>
      <c r="W43" s="406">
        <v>4.514234471</v>
      </c>
      <c r="X43" s="404">
        <v>1.0269999999999999</v>
      </c>
      <c r="Y43" s="404">
        <v>0.16200000000000001</v>
      </c>
      <c r="Z43" s="404">
        <v>3.66</v>
      </c>
      <c r="AA43" s="404">
        <v>98.751999999999995</v>
      </c>
      <c r="AB43" s="403">
        <v>1812.5050000000001</v>
      </c>
      <c r="AC43" s="404">
        <v>3.4455</v>
      </c>
      <c r="AD43" s="404">
        <v>4.1089000000000002</v>
      </c>
      <c r="AE43" s="404">
        <v>15.959149999999999</v>
      </c>
      <c r="AF43" s="404">
        <v>1.21024</v>
      </c>
      <c r="AG43" s="402">
        <v>147615614.40000001</v>
      </c>
      <c r="AH43" s="405">
        <v>5.3917199999999998E-2</v>
      </c>
      <c r="AI43" s="402">
        <v>395436.80345000001</v>
      </c>
      <c r="AJ43" s="405">
        <v>5.9674999999999997E-3</v>
      </c>
      <c r="AK43" s="404">
        <v>167.14070000000001</v>
      </c>
      <c r="AL43" s="402" t="s">
        <v>411</v>
      </c>
      <c r="AM43" s="404">
        <v>12.824999999999999</v>
      </c>
    </row>
    <row r="44" spans="1:39" ht="13" customHeight="1">
      <c r="A44" s="29" t="s">
        <v>546</v>
      </c>
      <c r="B44" s="59" t="s">
        <v>29</v>
      </c>
      <c r="C44" s="44">
        <v>0.26319444444444445</v>
      </c>
      <c r="E44" s="175">
        <v>300</v>
      </c>
      <c r="F44" s="20" t="s">
        <v>232</v>
      </c>
      <c r="G44" s="20">
        <v>1190</v>
      </c>
      <c r="H44" s="20">
        <v>1106</v>
      </c>
      <c r="I44" s="198" t="s">
        <v>297</v>
      </c>
      <c r="J44" s="247" t="s">
        <v>87</v>
      </c>
      <c r="K44" s="102">
        <v>4</v>
      </c>
      <c r="L44" s="102">
        <v>180</v>
      </c>
      <c r="M44" s="23">
        <v>5889.9508999999998</v>
      </c>
      <c r="N44" t="s">
        <v>271</v>
      </c>
    </row>
    <row r="45" spans="1:39" ht="13" customHeight="1">
      <c r="A45" s="29" t="s">
        <v>475</v>
      </c>
      <c r="B45" s="59" t="s">
        <v>552</v>
      </c>
      <c r="C45" s="44">
        <v>0.26874999999999999</v>
      </c>
      <c r="D45" s="19">
        <v>0</v>
      </c>
      <c r="E45" s="175">
        <v>30</v>
      </c>
      <c r="F45" s="20" t="s">
        <v>232</v>
      </c>
      <c r="G45" s="20">
        <v>1190</v>
      </c>
      <c r="H45" s="20">
        <v>1000</v>
      </c>
      <c r="I45" s="41" t="s">
        <v>231</v>
      </c>
      <c r="J45" s="247" t="s">
        <v>87</v>
      </c>
      <c r="K45" s="102">
        <v>4</v>
      </c>
      <c r="L45" s="102">
        <v>180</v>
      </c>
      <c r="M45" s="8">
        <v>5891.451</v>
      </c>
      <c r="N45" t="s">
        <v>28</v>
      </c>
    </row>
    <row r="46" spans="1:39" ht="13" customHeight="1">
      <c r="A46" s="197" t="s">
        <v>639</v>
      </c>
      <c r="B46" s="197" t="s">
        <v>868</v>
      </c>
      <c r="C46" s="44">
        <v>0.27152777777777776</v>
      </c>
      <c r="D46" s="45"/>
      <c r="E46" s="175">
        <v>300</v>
      </c>
      <c r="F46" s="20" t="s">
        <v>232</v>
      </c>
      <c r="G46" s="20">
        <v>1190</v>
      </c>
      <c r="H46" s="20">
        <v>1106</v>
      </c>
      <c r="I46" s="280" t="s">
        <v>808</v>
      </c>
      <c r="J46" s="247" t="s">
        <v>87</v>
      </c>
      <c r="K46" s="102">
        <v>4</v>
      </c>
      <c r="L46" s="102">
        <v>180</v>
      </c>
      <c r="M46" s="23">
        <v>5889.9508999999998</v>
      </c>
      <c r="S46" s="407">
        <v>70.794309999999996</v>
      </c>
      <c r="T46" s="407">
        <v>19.083359999999999</v>
      </c>
      <c r="U46" s="404">
        <v>184.1046</v>
      </c>
      <c r="V46" s="404">
        <v>77.119799999999998</v>
      </c>
      <c r="W46" s="406">
        <v>4.7983435627000004</v>
      </c>
      <c r="X46" s="404">
        <v>1.0249999999999999</v>
      </c>
      <c r="Y46" s="404">
        <v>0.16200000000000001</v>
      </c>
      <c r="Z46" s="404">
        <v>3.66</v>
      </c>
      <c r="AA46" s="404">
        <v>98.765000000000001</v>
      </c>
      <c r="AB46" s="403">
        <v>1812.4159999999999</v>
      </c>
      <c r="AC46" s="404">
        <v>3.3771499999999999</v>
      </c>
      <c r="AD46" s="404">
        <v>4.1134500000000003</v>
      </c>
      <c r="AE46" s="404">
        <v>15.81593</v>
      </c>
      <c r="AF46" s="404">
        <v>1.21052</v>
      </c>
      <c r="AG46" s="402">
        <v>147615668.40000001</v>
      </c>
      <c r="AH46" s="405">
        <v>5.1973499999999999E-2</v>
      </c>
      <c r="AI46" s="402">
        <v>395456.21655000001</v>
      </c>
      <c r="AJ46" s="405">
        <v>3.2102100000000001E-2</v>
      </c>
      <c r="AK46" s="404">
        <v>167.21279999999999</v>
      </c>
      <c r="AL46" s="402" t="s">
        <v>411</v>
      </c>
      <c r="AM46" s="404">
        <v>12.7531</v>
      </c>
    </row>
    <row r="47" spans="1:39" ht="13" customHeight="1">
      <c r="A47" s="197" t="s">
        <v>59</v>
      </c>
      <c r="B47" s="197" t="s">
        <v>869</v>
      </c>
      <c r="C47" s="44">
        <v>0.27638888888888885</v>
      </c>
      <c r="D47" s="45"/>
      <c r="E47" s="175">
        <v>300</v>
      </c>
      <c r="F47" s="20" t="s">
        <v>232</v>
      </c>
      <c r="G47" s="20">
        <v>1190</v>
      </c>
      <c r="H47" s="20">
        <v>1106</v>
      </c>
      <c r="I47" s="281" t="s">
        <v>832</v>
      </c>
      <c r="J47" s="247" t="s">
        <v>87</v>
      </c>
      <c r="K47" s="102">
        <v>4</v>
      </c>
      <c r="L47" s="102">
        <v>180</v>
      </c>
      <c r="M47" s="23">
        <v>5889.9508999999998</v>
      </c>
      <c r="S47" s="407">
        <v>70.832070000000002</v>
      </c>
      <c r="T47" s="407">
        <v>19.086559999999999</v>
      </c>
      <c r="U47" s="404">
        <v>191.2835</v>
      </c>
      <c r="V47" s="404">
        <v>76.927599999999998</v>
      </c>
      <c r="W47" s="406">
        <v>4.9153296592000002</v>
      </c>
      <c r="X47" s="404">
        <v>1.026</v>
      </c>
      <c r="Y47" s="404">
        <v>0.16200000000000001</v>
      </c>
      <c r="Z47" s="404">
        <v>3.66</v>
      </c>
      <c r="AA47" s="404">
        <v>98.771000000000001</v>
      </c>
      <c r="AB47" s="403">
        <v>1812.3440000000001</v>
      </c>
      <c r="AC47" s="404">
        <v>3.3489399999999998</v>
      </c>
      <c r="AD47" s="404">
        <v>4.1157300000000001</v>
      </c>
      <c r="AE47" s="404">
        <v>15.756959999999999</v>
      </c>
      <c r="AF47" s="404">
        <v>1.2106399999999999</v>
      </c>
      <c r="AG47" s="402">
        <v>147615690.09999999</v>
      </c>
      <c r="AH47" s="405">
        <v>5.1173000000000003E-2</v>
      </c>
      <c r="AI47" s="402">
        <v>395471.95948999998</v>
      </c>
      <c r="AJ47" s="405">
        <v>4.2860799999999998E-2</v>
      </c>
      <c r="AK47" s="404">
        <v>167.2423</v>
      </c>
      <c r="AL47" s="402" t="s">
        <v>411</v>
      </c>
      <c r="AM47" s="404">
        <v>12.723599999999999</v>
      </c>
    </row>
    <row r="48" spans="1:39" ht="13" customHeight="1">
      <c r="A48" s="197" t="s">
        <v>59</v>
      </c>
      <c r="B48" s="197" t="s">
        <v>850</v>
      </c>
      <c r="C48" s="44">
        <v>0.29097222222222224</v>
      </c>
      <c r="D48" s="45"/>
      <c r="E48" s="175">
        <v>300</v>
      </c>
      <c r="F48" s="20" t="s">
        <v>232</v>
      </c>
      <c r="G48" s="20">
        <v>1190</v>
      </c>
      <c r="H48" s="20">
        <v>1106</v>
      </c>
      <c r="I48" s="280" t="s">
        <v>763</v>
      </c>
      <c r="J48" s="247" t="s">
        <v>87</v>
      </c>
      <c r="K48" s="102">
        <v>4</v>
      </c>
      <c r="L48" s="102">
        <v>180</v>
      </c>
      <c r="M48" s="23">
        <v>5889.9508999999998</v>
      </c>
      <c r="S48" s="407">
        <v>70.934820000000002</v>
      </c>
      <c r="T48" s="407">
        <v>19.093990000000002</v>
      </c>
      <c r="U48" s="404">
        <v>208.9751</v>
      </c>
      <c r="V48" s="404">
        <v>75.561400000000006</v>
      </c>
      <c r="W48" s="406">
        <v>5.2328633498999997</v>
      </c>
      <c r="X48" s="404">
        <v>1.032</v>
      </c>
      <c r="Y48" s="404">
        <v>0.16300000000000001</v>
      </c>
      <c r="Z48" s="404">
        <v>3.66</v>
      </c>
      <c r="AA48" s="404">
        <v>98.786000000000001</v>
      </c>
      <c r="AB48" s="403">
        <v>1812.0440000000001</v>
      </c>
      <c r="AC48" s="404">
        <v>3.2724099999999998</v>
      </c>
      <c r="AD48" s="404">
        <v>4.1231299999999997</v>
      </c>
      <c r="AE48" s="404">
        <v>15.59689</v>
      </c>
      <c r="AF48" s="404">
        <v>1.21095</v>
      </c>
      <c r="AG48" s="402">
        <v>147615747.19999999</v>
      </c>
      <c r="AH48" s="405">
        <v>4.8999599999999997E-2</v>
      </c>
      <c r="AI48" s="402">
        <v>395537.42586000002</v>
      </c>
      <c r="AJ48" s="405">
        <v>7.1954099999999993E-2</v>
      </c>
      <c r="AK48" s="404">
        <v>167.32220000000001</v>
      </c>
      <c r="AL48" s="402" t="s">
        <v>411</v>
      </c>
      <c r="AM48" s="404">
        <v>12.644</v>
      </c>
    </row>
    <row r="49" spans="1:39" ht="13" customHeight="1">
      <c r="A49" s="197" t="s">
        <v>59</v>
      </c>
      <c r="B49" s="197" t="s">
        <v>851</v>
      </c>
      <c r="C49" s="44">
        <v>0.29791666666666666</v>
      </c>
      <c r="D49" s="44"/>
      <c r="E49" s="164">
        <v>300</v>
      </c>
      <c r="F49" s="20" t="s">
        <v>232</v>
      </c>
      <c r="G49" s="20">
        <v>1190</v>
      </c>
      <c r="H49" s="20">
        <v>1106</v>
      </c>
      <c r="I49" s="281" t="s">
        <v>833</v>
      </c>
      <c r="J49" s="247" t="s">
        <v>87</v>
      </c>
      <c r="K49" s="102">
        <v>4</v>
      </c>
      <c r="L49" s="102">
        <v>180</v>
      </c>
      <c r="M49" s="23">
        <v>5889.9508999999998</v>
      </c>
      <c r="S49" s="407">
        <v>71.000039999999998</v>
      </c>
      <c r="T49" s="407">
        <v>19.097740000000002</v>
      </c>
      <c r="U49" s="404">
        <v>218.23830000000001</v>
      </c>
      <c r="V49" s="404">
        <v>74.179400000000001</v>
      </c>
      <c r="W49" s="406">
        <v>5.4334109441000003</v>
      </c>
      <c r="X49" s="404">
        <v>1.0389999999999999</v>
      </c>
      <c r="Y49" s="404">
        <v>0.16400000000000001</v>
      </c>
      <c r="Z49" s="404">
        <v>3.66</v>
      </c>
      <c r="AA49" s="404">
        <v>98.796000000000006</v>
      </c>
      <c r="AB49" s="403">
        <v>1811.777</v>
      </c>
      <c r="AC49" s="404">
        <v>3.2242500000000001</v>
      </c>
      <c r="AD49" s="404">
        <v>4.1287500000000001</v>
      </c>
      <c r="AE49" s="404">
        <v>15.495799999999999</v>
      </c>
      <c r="AF49" s="404">
        <v>1.2111499999999999</v>
      </c>
      <c r="AG49" s="402">
        <v>147615781.90000001</v>
      </c>
      <c r="AH49" s="405">
        <v>4.7626599999999998E-2</v>
      </c>
      <c r="AI49" s="402">
        <v>395595.80445</v>
      </c>
      <c r="AJ49" s="405">
        <v>9.0180300000000005E-2</v>
      </c>
      <c r="AK49" s="404">
        <v>167.3725</v>
      </c>
      <c r="AL49" s="402" t="s">
        <v>411</v>
      </c>
      <c r="AM49" s="404">
        <v>12.5938</v>
      </c>
    </row>
    <row r="50" spans="1:39" ht="13" customHeight="1">
      <c r="A50" s="197" t="s">
        <v>59</v>
      </c>
      <c r="B50" s="197" t="s">
        <v>657</v>
      </c>
      <c r="C50" s="44">
        <v>0.30416666666666664</v>
      </c>
      <c r="D50" s="44"/>
      <c r="E50" s="164">
        <v>300</v>
      </c>
      <c r="F50" s="20" t="s">
        <v>232</v>
      </c>
      <c r="G50" s="20">
        <v>1190</v>
      </c>
      <c r="H50" s="20">
        <v>1106</v>
      </c>
      <c r="I50" s="281" t="s">
        <v>932</v>
      </c>
      <c r="J50" s="247" t="s">
        <v>87</v>
      </c>
      <c r="K50" s="102">
        <v>4</v>
      </c>
      <c r="L50" s="102">
        <v>180</v>
      </c>
      <c r="M50" s="23">
        <v>5889.9508999999998</v>
      </c>
      <c r="S50" s="407">
        <v>71.049210000000002</v>
      </c>
      <c r="T50" s="407">
        <v>19.100090000000002</v>
      </c>
      <c r="U50" s="404">
        <v>224.1876</v>
      </c>
      <c r="V50" s="404">
        <v>72.946399999999997</v>
      </c>
      <c r="W50" s="406">
        <v>5.5838216397</v>
      </c>
      <c r="X50" s="404">
        <v>1.046</v>
      </c>
      <c r="Y50" s="404">
        <v>0.16500000000000001</v>
      </c>
      <c r="Z50" s="404">
        <v>3.65</v>
      </c>
      <c r="AA50" s="404">
        <v>98.802999999999997</v>
      </c>
      <c r="AB50" s="403">
        <v>1811.537</v>
      </c>
      <c r="AC50" s="404">
        <v>3.1882899999999998</v>
      </c>
      <c r="AD50" s="404">
        <v>4.1334499999999998</v>
      </c>
      <c r="AE50" s="404">
        <v>15.419980000000001</v>
      </c>
      <c r="AF50" s="404">
        <v>1.2113</v>
      </c>
      <c r="AG50" s="402">
        <v>147615807.40000001</v>
      </c>
      <c r="AH50" s="405">
        <v>4.6596600000000002E-2</v>
      </c>
      <c r="AI50" s="402">
        <v>395648.16860999999</v>
      </c>
      <c r="AJ50" s="405">
        <v>0.1037389</v>
      </c>
      <c r="AK50" s="404">
        <v>167.41030000000001</v>
      </c>
      <c r="AL50" s="402" t="s">
        <v>411</v>
      </c>
      <c r="AM50" s="404">
        <v>12.556100000000001</v>
      </c>
    </row>
    <row r="51" spans="1:39" ht="13" customHeight="1">
      <c r="A51" s="197" t="s">
        <v>59</v>
      </c>
      <c r="B51" s="197" t="s">
        <v>658</v>
      </c>
      <c r="C51" s="44">
        <v>0.30902777777777779</v>
      </c>
      <c r="D51" s="44"/>
      <c r="E51" s="164">
        <v>300</v>
      </c>
      <c r="F51" s="20" t="s">
        <v>232</v>
      </c>
      <c r="G51" s="20">
        <v>1190</v>
      </c>
      <c r="H51" s="20">
        <v>1106</v>
      </c>
      <c r="I51" s="281" t="s">
        <v>796</v>
      </c>
      <c r="J51" s="247" t="s">
        <v>87</v>
      </c>
      <c r="K51" s="102">
        <v>4</v>
      </c>
      <c r="L51" s="102">
        <v>180</v>
      </c>
      <c r="M51" s="23">
        <v>5889.9508999999998</v>
      </c>
      <c r="S51" s="407">
        <v>71.087630000000004</v>
      </c>
      <c r="T51" s="407">
        <v>19.10163</v>
      </c>
      <c r="U51" s="404">
        <v>228.27930000000001</v>
      </c>
      <c r="V51" s="404">
        <v>71.895499999999998</v>
      </c>
      <c r="W51" s="406">
        <v>5.7008077362999998</v>
      </c>
      <c r="X51" s="404">
        <v>1.052</v>
      </c>
      <c r="Y51" s="404">
        <v>0.16600000000000001</v>
      </c>
      <c r="Z51" s="404">
        <v>3.65</v>
      </c>
      <c r="AA51" s="404">
        <v>98.808999999999997</v>
      </c>
      <c r="AB51" s="403">
        <v>1811.327</v>
      </c>
      <c r="AC51" s="404">
        <v>3.16045</v>
      </c>
      <c r="AD51" s="404">
        <v>4.1374000000000004</v>
      </c>
      <c r="AE51" s="404">
        <v>15.36101</v>
      </c>
      <c r="AF51" s="404">
        <v>1.2114100000000001</v>
      </c>
      <c r="AG51" s="402">
        <v>147615826.80000001</v>
      </c>
      <c r="AH51" s="405">
        <v>4.57954E-2</v>
      </c>
      <c r="AI51" s="402">
        <v>395693.94030999998</v>
      </c>
      <c r="AJ51" s="405">
        <v>0.11420420000000001</v>
      </c>
      <c r="AK51" s="404">
        <v>167.43969999999999</v>
      </c>
      <c r="AL51" s="402" t="s">
        <v>411</v>
      </c>
      <c r="AM51" s="404">
        <v>12.5267</v>
      </c>
    </row>
    <row r="52" spans="1:39" ht="13" customHeight="1">
      <c r="A52" s="2" t="s">
        <v>721</v>
      </c>
      <c r="B52" s="197" t="s">
        <v>852</v>
      </c>
      <c r="C52" s="44">
        <v>0.31527777777777777</v>
      </c>
      <c r="D52" s="44"/>
      <c r="E52" s="164">
        <v>30</v>
      </c>
      <c r="F52" s="20" t="s">
        <v>232</v>
      </c>
      <c r="G52" s="20">
        <v>1190</v>
      </c>
      <c r="H52" s="20">
        <v>1106</v>
      </c>
      <c r="I52" t="s">
        <v>870</v>
      </c>
      <c r="J52" s="247" t="s">
        <v>87</v>
      </c>
      <c r="K52" s="102">
        <v>4</v>
      </c>
      <c r="L52" s="102">
        <v>180</v>
      </c>
      <c r="M52" s="23">
        <v>5889.9508999999998</v>
      </c>
      <c r="N52" t="s">
        <v>271</v>
      </c>
      <c r="S52" s="407">
        <v>71.120710000000003</v>
      </c>
      <c r="T52" s="407">
        <v>19.10276</v>
      </c>
      <c r="U52" s="404">
        <v>231.45359999999999</v>
      </c>
      <c r="V52" s="404">
        <v>70.941800000000001</v>
      </c>
      <c r="W52" s="406">
        <v>5.8010815333999997</v>
      </c>
      <c r="X52" s="404">
        <v>1.0569999999999999</v>
      </c>
      <c r="Y52" s="404">
        <v>0.16700000000000001</v>
      </c>
      <c r="Z52" s="404">
        <v>3.65</v>
      </c>
      <c r="AA52" s="404">
        <v>98.813000000000002</v>
      </c>
      <c r="AB52" s="403">
        <v>1811.1320000000001</v>
      </c>
      <c r="AC52" s="404">
        <v>3.1366999999999998</v>
      </c>
      <c r="AD52" s="404">
        <v>4.1409799999999999</v>
      </c>
      <c r="AE52" s="404">
        <v>15.310460000000001</v>
      </c>
      <c r="AF52" s="404">
        <v>1.2115100000000001</v>
      </c>
      <c r="AG52" s="402">
        <v>147615843.19999999</v>
      </c>
      <c r="AH52" s="405">
        <v>4.5108500000000003E-2</v>
      </c>
      <c r="AI52" s="402">
        <v>395736.65974999999</v>
      </c>
      <c r="AJ52" s="405">
        <v>0.1231105</v>
      </c>
      <c r="AK52" s="404">
        <v>167.465</v>
      </c>
      <c r="AL52" s="402" t="s">
        <v>411</v>
      </c>
      <c r="AM52" s="404">
        <v>12.5015</v>
      </c>
    </row>
    <row r="53" spans="1:39" ht="13" customHeight="1">
      <c r="A53" s="2" t="s">
        <v>546</v>
      </c>
      <c r="B53" s="197" t="s">
        <v>502</v>
      </c>
      <c r="C53" s="44">
        <v>0.31736111111111115</v>
      </c>
      <c r="D53" s="44"/>
      <c r="E53" s="164">
        <v>300</v>
      </c>
      <c r="F53" s="20" t="s">
        <v>232</v>
      </c>
      <c r="G53" s="20">
        <v>1190</v>
      </c>
      <c r="H53" s="20">
        <v>1106</v>
      </c>
      <c r="I53" s="198" t="s">
        <v>297</v>
      </c>
      <c r="J53" s="247" t="s">
        <v>87</v>
      </c>
      <c r="K53" s="102">
        <v>4</v>
      </c>
      <c r="L53" s="102">
        <v>180</v>
      </c>
      <c r="M53" s="23">
        <v>5889.9508999999998</v>
      </c>
      <c r="N53" t="s">
        <v>271</v>
      </c>
    </row>
    <row r="54" spans="1:39" ht="13" customHeight="1">
      <c r="A54" s="2" t="s">
        <v>475</v>
      </c>
      <c r="B54" s="197" t="s">
        <v>173</v>
      </c>
      <c r="C54" s="44">
        <v>0.32430555555555557</v>
      </c>
      <c r="D54" s="19">
        <v>0</v>
      </c>
      <c r="E54" s="164">
        <v>30</v>
      </c>
      <c r="F54" s="20" t="s">
        <v>232</v>
      </c>
      <c r="G54" s="20">
        <v>1190</v>
      </c>
      <c r="H54" s="20">
        <v>1000</v>
      </c>
      <c r="I54" s="41" t="s">
        <v>231</v>
      </c>
      <c r="J54" s="164" t="s">
        <v>230</v>
      </c>
      <c r="K54" s="164">
        <v>4</v>
      </c>
      <c r="L54" s="164">
        <v>180</v>
      </c>
      <c r="M54" s="8">
        <v>5891.451</v>
      </c>
      <c r="N54" s="59" t="s">
        <v>271</v>
      </c>
    </row>
    <row r="55" spans="1:39" ht="13" customHeight="1">
      <c r="A55" s="2" t="s">
        <v>635</v>
      </c>
      <c r="B55" s="197" t="s">
        <v>873</v>
      </c>
      <c r="C55" s="44">
        <v>0.32569444444444445</v>
      </c>
      <c r="D55" s="44"/>
      <c r="E55" s="164">
        <v>300</v>
      </c>
      <c r="F55" s="20" t="s">
        <v>232</v>
      </c>
      <c r="G55" s="20">
        <v>1190</v>
      </c>
      <c r="H55" s="20">
        <v>1106</v>
      </c>
      <c r="I55" s="281" t="s">
        <v>736</v>
      </c>
      <c r="J55" s="247" t="s">
        <v>87</v>
      </c>
      <c r="K55" s="102">
        <v>4</v>
      </c>
      <c r="L55" s="102">
        <v>180</v>
      </c>
      <c r="M55" s="23">
        <v>5889.9508999999998</v>
      </c>
      <c r="N55" s="59" t="s">
        <v>271</v>
      </c>
      <c r="S55" s="407">
        <v>71.2209</v>
      </c>
      <c r="T55" s="407">
        <v>19.1051</v>
      </c>
      <c r="U55" s="404">
        <v>239.4461</v>
      </c>
      <c r="V55" s="404">
        <v>67.856300000000005</v>
      </c>
      <c r="W55" s="406">
        <v>6.1019029247000001</v>
      </c>
      <c r="X55" s="404">
        <v>1.079</v>
      </c>
      <c r="Y55" s="404">
        <v>0.17100000000000001</v>
      </c>
      <c r="Z55" s="404">
        <v>3.65</v>
      </c>
      <c r="AA55" s="404">
        <v>98.828000000000003</v>
      </c>
      <c r="AB55" s="403">
        <v>1810.4580000000001</v>
      </c>
      <c r="AC55" s="404">
        <v>3.06616</v>
      </c>
      <c r="AD55" s="404">
        <v>4.1528700000000001</v>
      </c>
      <c r="AE55" s="404">
        <v>15.15882</v>
      </c>
      <c r="AF55" s="404">
        <v>1.2118100000000001</v>
      </c>
      <c r="AG55" s="402">
        <v>147615890.80000001</v>
      </c>
      <c r="AH55" s="405">
        <v>4.3047500000000002E-2</v>
      </c>
      <c r="AI55" s="402">
        <v>395883.88669000001</v>
      </c>
      <c r="AJ55" s="405">
        <v>0.1494151</v>
      </c>
      <c r="AK55" s="404">
        <v>167.54130000000001</v>
      </c>
      <c r="AL55" s="402" t="s">
        <v>411</v>
      </c>
      <c r="AM55" s="404">
        <v>12.4254</v>
      </c>
    </row>
    <row r="56" spans="1:39" ht="13" customHeight="1">
      <c r="A56" s="2" t="s">
        <v>635</v>
      </c>
      <c r="B56" s="197" t="s">
        <v>874</v>
      </c>
      <c r="C56" s="44">
        <v>0.33055555555555555</v>
      </c>
      <c r="D56" s="44"/>
      <c r="E56" s="164">
        <v>300</v>
      </c>
      <c r="F56" s="20" t="s">
        <v>232</v>
      </c>
      <c r="G56" s="20">
        <v>1190</v>
      </c>
      <c r="H56" s="20">
        <v>1106</v>
      </c>
      <c r="I56" s="281" t="s">
        <v>834</v>
      </c>
      <c r="J56" s="247" t="s">
        <v>87</v>
      </c>
      <c r="K56" s="102">
        <v>4</v>
      </c>
      <c r="L56" s="102">
        <v>180</v>
      </c>
      <c r="M56" s="23">
        <v>5889.9508999999998</v>
      </c>
      <c r="S56" s="407">
        <v>71.260289999999998</v>
      </c>
      <c r="T56" s="407">
        <v>19.105589999999999</v>
      </c>
      <c r="U56" s="404">
        <v>242.0488</v>
      </c>
      <c r="V56" s="404">
        <v>66.586600000000004</v>
      </c>
      <c r="W56" s="406">
        <v>6.2188890212999999</v>
      </c>
      <c r="X56" s="404">
        <v>1.089</v>
      </c>
      <c r="Y56" s="404">
        <v>0.17199999999999999</v>
      </c>
      <c r="Z56" s="404">
        <v>3.65</v>
      </c>
      <c r="AA56" s="404">
        <v>98.832999999999998</v>
      </c>
      <c r="AB56" s="403">
        <v>1810.162</v>
      </c>
      <c r="AC56" s="404">
        <v>3.0390799999999998</v>
      </c>
      <c r="AD56" s="404">
        <v>4.1579499999999996</v>
      </c>
      <c r="AE56" s="404">
        <v>15.09985</v>
      </c>
      <c r="AF56" s="404">
        <v>1.2119200000000001</v>
      </c>
      <c r="AG56" s="402">
        <v>147615908.69999999</v>
      </c>
      <c r="AH56" s="405">
        <v>4.22458E-2</v>
      </c>
      <c r="AI56" s="402">
        <v>395948.75433999998</v>
      </c>
      <c r="AJ56" s="405">
        <v>0.15945239999999999</v>
      </c>
      <c r="AK56" s="404">
        <v>167.5712</v>
      </c>
      <c r="AL56" s="402" t="s">
        <v>411</v>
      </c>
      <c r="AM56" s="404">
        <v>12.3956</v>
      </c>
    </row>
    <row r="57" spans="1:39" ht="13" customHeight="1">
      <c r="A57" s="2" t="s">
        <v>635</v>
      </c>
      <c r="B57" s="197" t="s">
        <v>855</v>
      </c>
      <c r="C57" s="44">
        <v>0.33749999999999997</v>
      </c>
      <c r="D57" s="44"/>
      <c r="E57" s="164">
        <v>300</v>
      </c>
      <c r="F57" s="20" t="s">
        <v>232</v>
      </c>
      <c r="G57" s="20">
        <v>1190</v>
      </c>
      <c r="H57" s="20">
        <v>1106</v>
      </c>
      <c r="I57" s="59" t="s">
        <v>27</v>
      </c>
      <c r="J57" s="247" t="s">
        <v>87</v>
      </c>
      <c r="K57" s="102">
        <v>4</v>
      </c>
      <c r="L57" s="102">
        <v>180</v>
      </c>
      <c r="M57" s="23">
        <v>5889.9508999999998</v>
      </c>
      <c r="S57" s="407">
        <v>71.317059999999998</v>
      </c>
      <c r="T57" s="407">
        <v>19.105879999999999</v>
      </c>
      <c r="U57" s="404">
        <v>245.3809</v>
      </c>
      <c r="V57" s="404">
        <v>64.722700000000003</v>
      </c>
      <c r="W57" s="406">
        <v>6.3860120164999996</v>
      </c>
      <c r="X57" s="404">
        <v>1.105</v>
      </c>
      <c r="Y57" s="404">
        <v>0.17499999999999999</v>
      </c>
      <c r="Z57" s="404">
        <v>3.65</v>
      </c>
      <c r="AA57" s="404">
        <v>98.840999999999994</v>
      </c>
      <c r="AB57" s="403">
        <v>1809.7049999999999</v>
      </c>
      <c r="AC57" s="404">
        <v>3.0007899999999998</v>
      </c>
      <c r="AD57" s="404">
        <v>4.1656599999999999</v>
      </c>
      <c r="AE57" s="404">
        <v>15.015599999999999</v>
      </c>
      <c r="AF57" s="404">
        <v>1.21208</v>
      </c>
      <c r="AG57" s="402">
        <v>147615933.69999999</v>
      </c>
      <c r="AH57" s="405">
        <v>4.1100400000000002E-2</v>
      </c>
      <c r="AI57" s="402">
        <v>396048.67872999999</v>
      </c>
      <c r="AJ57" s="405">
        <v>0.17357829999999999</v>
      </c>
      <c r="AK57" s="404">
        <v>167.61410000000001</v>
      </c>
      <c r="AL57" s="402" t="s">
        <v>411</v>
      </c>
      <c r="AM57" s="404">
        <v>12.3528</v>
      </c>
    </row>
    <row r="58" spans="1:39" ht="13" customHeight="1">
      <c r="A58" s="2" t="s">
        <v>635</v>
      </c>
      <c r="B58" s="197" t="s">
        <v>295</v>
      </c>
      <c r="C58" s="44">
        <v>0.34236111111111112</v>
      </c>
      <c r="D58" s="44"/>
      <c r="E58" s="164">
        <v>300</v>
      </c>
      <c r="F58" s="20" t="s">
        <v>232</v>
      </c>
      <c r="G58" s="20">
        <v>1190</v>
      </c>
      <c r="H58" s="20">
        <v>1106</v>
      </c>
      <c r="I58" s="59" t="s">
        <v>26</v>
      </c>
      <c r="J58" s="247" t="s">
        <v>87</v>
      </c>
      <c r="K58" s="102">
        <v>4</v>
      </c>
      <c r="L58" s="102">
        <v>180</v>
      </c>
      <c r="M58" s="23">
        <v>5889.9508999999998</v>
      </c>
      <c r="S58" s="407">
        <v>71.357159999999993</v>
      </c>
      <c r="T58" s="407">
        <v>19.105810000000002</v>
      </c>
      <c r="U58" s="404">
        <v>247.48400000000001</v>
      </c>
      <c r="V58" s="404">
        <v>63.389099999999999</v>
      </c>
      <c r="W58" s="406">
        <v>6.5029981132000003</v>
      </c>
      <c r="X58" s="404">
        <v>1.1180000000000001</v>
      </c>
      <c r="Y58" s="404">
        <v>0.17699999999999999</v>
      </c>
      <c r="Z58" s="404">
        <v>3.65</v>
      </c>
      <c r="AA58" s="404">
        <v>98.846999999999994</v>
      </c>
      <c r="AB58" s="403">
        <v>1809.3630000000001</v>
      </c>
      <c r="AC58" s="404">
        <v>2.9742899999999999</v>
      </c>
      <c r="AD58" s="404">
        <v>4.1713699999999996</v>
      </c>
      <c r="AE58" s="404">
        <v>14.956630000000001</v>
      </c>
      <c r="AF58" s="404">
        <v>1.2121999999999999</v>
      </c>
      <c r="AG58" s="402">
        <v>147615950.80000001</v>
      </c>
      <c r="AH58" s="405">
        <v>4.0298500000000001E-2</v>
      </c>
      <c r="AI58" s="402">
        <v>396123.63069000002</v>
      </c>
      <c r="AJ58" s="405">
        <v>0.183305</v>
      </c>
      <c r="AK58" s="404">
        <v>167.64429999999999</v>
      </c>
      <c r="AL58" s="402" t="s">
        <v>411</v>
      </c>
      <c r="AM58" s="404">
        <v>12.3226</v>
      </c>
    </row>
    <row r="59" spans="1:39" ht="13" customHeight="1">
      <c r="A59" s="2" t="s">
        <v>635</v>
      </c>
      <c r="B59" s="197" t="s">
        <v>294</v>
      </c>
      <c r="C59" s="44">
        <v>0.34791666666666665</v>
      </c>
      <c r="D59" s="44"/>
      <c r="E59" s="164">
        <v>300</v>
      </c>
      <c r="F59" s="20" t="s">
        <v>232</v>
      </c>
      <c r="G59" s="20">
        <v>1190</v>
      </c>
      <c r="H59" s="20">
        <v>1106</v>
      </c>
      <c r="I59" s="59" t="s">
        <v>25</v>
      </c>
      <c r="J59" s="247" t="s">
        <v>87</v>
      </c>
      <c r="K59" s="102">
        <v>4</v>
      </c>
      <c r="L59" s="102">
        <v>180</v>
      </c>
      <c r="M59" s="23">
        <v>5889.9508999999998</v>
      </c>
      <c r="S59" s="407">
        <v>71.403390000000002</v>
      </c>
      <c r="T59" s="407">
        <v>19.105450000000001</v>
      </c>
      <c r="U59" s="404">
        <v>249.6919</v>
      </c>
      <c r="V59" s="404">
        <v>61.841200000000001</v>
      </c>
      <c r="W59" s="406">
        <v>6.6366965093000001</v>
      </c>
      <c r="X59" s="404">
        <v>1.133</v>
      </c>
      <c r="Y59" s="404">
        <v>0.17899999999999999</v>
      </c>
      <c r="Z59" s="404">
        <v>3.65</v>
      </c>
      <c r="AA59" s="404">
        <v>98.853999999999999</v>
      </c>
      <c r="AB59" s="403">
        <v>1808.9490000000001</v>
      </c>
      <c r="AC59" s="404">
        <v>2.94434</v>
      </c>
      <c r="AD59" s="404">
        <v>4.17821</v>
      </c>
      <c r="AE59" s="404">
        <v>14.88923</v>
      </c>
      <c r="AF59" s="404">
        <v>1.2123299999999999</v>
      </c>
      <c r="AG59" s="402">
        <v>147615969.90000001</v>
      </c>
      <c r="AH59" s="405">
        <v>3.9381899999999997E-2</v>
      </c>
      <c r="AI59" s="402">
        <v>396214.25251999998</v>
      </c>
      <c r="AJ59" s="405">
        <v>0.19424569999999999</v>
      </c>
      <c r="AK59" s="404">
        <v>167.67910000000001</v>
      </c>
      <c r="AL59" s="402" t="s">
        <v>411</v>
      </c>
      <c r="AM59" s="404">
        <v>12.2879</v>
      </c>
    </row>
    <row r="60" spans="1:39" ht="13" customHeight="1">
      <c r="A60" s="2" t="s">
        <v>721</v>
      </c>
      <c r="B60" s="197" t="s">
        <v>293</v>
      </c>
      <c r="C60" s="44">
        <v>0.35625000000000001</v>
      </c>
      <c r="D60" s="44"/>
      <c r="E60" s="164">
        <v>30</v>
      </c>
      <c r="F60" s="20" t="s">
        <v>232</v>
      </c>
      <c r="G60" s="20">
        <v>1190</v>
      </c>
      <c r="H60" s="20">
        <v>1106</v>
      </c>
      <c r="I60" s="21" t="s">
        <v>870</v>
      </c>
      <c r="J60" s="247" t="s">
        <v>87</v>
      </c>
      <c r="K60" s="102">
        <v>4</v>
      </c>
      <c r="L60" s="102">
        <v>180</v>
      </c>
      <c r="M60" s="23">
        <v>5889.9508999999998</v>
      </c>
      <c r="S60" s="407">
        <v>71.455939999999998</v>
      </c>
      <c r="T60" s="407">
        <v>19.104710000000001</v>
      </c>
      <c r="U60" s="404">
        <v>251.96279999999999</v>
      </c>
      <c r="V60" s="404">
        <v>60.074800000000003</v>
      </c>
      <c r="W60" s="406">
        <v>6.7871072049999999</v>
      </c>
      <c r="X60" s="404">
        <v>1.153</v>
      </c>
      <c r="Y60" s="404">
        <v>0.182</v>
      </c>
      <c r="Z60" s="404">
        <v>3.65</v>
      </c>
      <c r="AA60" s="404">
        <v>98.861000000000004</v>
      </c>
      <c r="AB60" s="403">
        <v>1808.4549999999999</v>
      </c>
      <c r="AC60" s="404">
        <v>2.9111099999999999</v>
      </c>
      <c r="AD60" s="404">
        <v>4.1863099999999998</v>
      </c>
      <c r="AE60" s="404">
        <v>14.813409999999999</v>
      </c>
      <c r="AF60" s="404">
        <v>1.21248</v>
      </c>
      <c r="AG60" s="402">
        <v>147615990.90000001</v>
      </c>
      <c r="AH60" s="405">
        <v>3.8350500000000003E-2</v>
      </c>
      <c r="AI60" s="402">
        <v>396322.41794999997</v>
      </c>
      <c r="AJ60" s="405">
        <v>0.2063149</v>
      </c>
      <c r="AK60" s="404">
        <v>167.71860000000001</v>
      </c>
      <c r="AL60" s="402" t="s">
        <v>411</v>
      </c>
      <c r="AM60" s="404">
        <v>12.2485</v>
      </c>
    </row>
    <row r="61" spans="1:39" ht="13" customHeight="1">
      <c r="A61" s="2" t="s">
        <v>546</v>
      </c>
      <c r="B61" s="197" t="s">
        <v>39</v>
      </c>
      <c r="C61" s="44">
        <v>0.3576388888888889</v>
      </c>
      <c r="D61" s="44"/>
      <c r="E61" s="164">
        <v>300</v>
      </c>
      <c r="F61" s="20" t="s">
        <v>232</v>
      </c>
      <c r="G61" s="20">
        <v>1190</v>
      </c>
      <c r="H61" s="20">
        <v>1106</v>
      </c>
      <c r="I61" s="198" t="s">
        <v>297</v>
      </c>
      <c r="J61" s="247" t="s">
        <v>87</v>
      </c>
      <c r="K61" s="102">
        <v>4</v>
      </c>
      <c r="L61" s="102">
        <v>180</v>
      </c>
      <c r="M61" s="23">
        <v>5889.9508999999998</v>
      </c>
      <c r="N61" t="s">
        <v>38</v>
      </c>
    </row>
    <row r="62" spans="1:39" ht="13" customHeight="1">
      <c r="A62" s="2" t="s">
        <v>643</v>
      </c>
      <c r="B62" s="197" t="s">
        <v>291</v>
      </c>
      <c r="C62" s="44">
        <v>0.36874999999999997</v>
      </c>
      <c r="D62" s="44"/>
      <c r="E62" s="164">
        <v>300</v>
      </c>
      <c r="F62" s="20" t="s">
        <v>232</v>
      </c>
      <c r="G62" s="20">
        <v>1190</v>
      </c>
      <c r="H62" s="20">
        <v>1106</v>
      </c>
      <c r="I62" s="281" t="s">
        <v>811</v>
      </c>
      <c r="J62" s="247" t="s">
        <v>87</v>
      </c>
      <c r="K62" s="102">
        <v>4</v>
      </c>
      <c r="L62" s="102">
        <v>180</v>
      </c>
      <c r="M62" s="23">
        <v>5889.9508999999998</v>
      </c>
      <c r="S62" s="407">
        <v>71.581029999999998</v>
      </c>
      <c r="T62" s="407">
        <v>19.101590000000002</v>
      </c>
      <c r="U62" s="404">
        <v>256.5702</v>
      </c>
      <c r="V62" s="404">
        <v>55.875900000000001</v>
      </c>
      <c r="W62" s="406">
        <v>7.1380654950000002</v>
      </c>
      <c r="X62" s="404">
        <v>1.2070000000000001</v>
      </c>
      <c r="Y62" s="404">
        <v>0.191</v>
      </c>
      <c r="Z62" s="404">
        <v>3.64</v>
      </c>
      <c r="AA62" s="404">
        <v>98.878</v>
      </c>
      <c r="AB62" s="403">
        <v>1807.191</v>
      </c>
      <c r="AC62" s="404">
        <v>2.83568</v>
      </c>
      <c r="AD62" s="404">
        <v>4.2068399999999997</v>
      </c>
      <c r="AE62" s="404">
        <v>14.6365</v>
      </c>
      <c r="AF62" s="404">
        <v>1.21282</v>
      </c>
      <c r="AG62" s="402">
        <v>147616037.69999999</v>
      </c>
      <c r="AH62" s="405">
        <v>3.5943500000000003E-2</v>
      </c>
      <c r="AI62" s="402">
        <v>396599.60716000001</v>
      </c>
      <c r="AJ62" s="405">
        <v>0.23339499999999999</v>
      </c>
      <c r="AK62" s="404">
        <v>167.81229999999999</v>
      </c>
      <c r="AL62" s="402" t="s">
        <v>411</v>
      </c>
      <c r="AM62" s="404">
        <v>12.155099999999999</v>
      </c>
    </row>
    <row r="63" spans="1:39" ht="13" customHeight="1">
      <c r="A63" s="2" t="s">
        <v>643</v>
      </c>
      <c r="B63" s="197" t="s">
        <v>289</v>
      </c>
      <c r="C63" s="44">
        <v>0.3743055555555555</v>
      </c>
      <c r="D63" s="44"/>
      <c r="E63" s="164">
        <v>300</v>
      </c>
      <c r="F63" s="20" t="s">
        <v>232</v>
      </c>
      <c r="G63" s="20">
        <v>1190</v>
      </c>
      <c r="H63" s="20">
        <v>1106</v>
      </c>
      <c r="I63" s="281" t="s">
        <v>835</v>
      </c>
      <c r="J63" s="247" t="s">
        <v>87</v>
      </c>
      <c r="K63" s="102">
        <v>4</v>
      </c>
      <c r="L63" s="102">
        <v>180</v>
      </c>
      <c r="M63" s="23">
        <v>5889.9508999999998</v>
      </c>
      <c r="S63" s="407">
        <v>71.617450000000005</v>
      </c>
      <c r="T63" s="407">
        <v>19.100349999999999</v>
      </c>
      <c r="U63" s="404">
        <v>257.74439999999998</v>
      </c>
      <c r="V63" s="404">
        <v>54.661200000000001</v>
      </c>
      <c r="W63" s="406">
        <v>7.2383392922000001</v>
      </c>
      <c r="X63" s="404">
        <v>1.2250000000000001</v>
      </c>
      <c r="Y63" s="404">
        <v>0.19400000000000001</v>
      </c>
      <c r="Z63" s="404">
        <v>3.64</v>
      </c>
      <c r="AA63" s="404">
        <v>98.882999999999996</v>
      </c>
      <c r="AB63" s="403">
        <v>1806.8019999999999</v>
      </c>
      <c r="AC63" s="404">
        <v>2.81473</v>
      </c>
      <c r="AD63" s="404">
        <v>4.2131299999999996</v>
      </c>
      <c r="AE63" s="404">
        <v>14.58595</v>
      </c>
      <c r="AF63" s="404">
        <v>1.21292</v>
      </c>
      <c r="AG63" s="402">
        <v>147616050.5</v>
      </c>
      <c r="AH63" s="405">
        <v>3.5255599999999998E-2</v>
      </c>
      <c r="AI63" s="402">
        <v>396684.97391</v>
      </c>
      <c r="AJ63" s="405">
        <v>0.2408313</v>
      </c>
      <c r="AK63" s="404">
        <v>167.83949999999999</v>
      </c>
      <c r="AL63" s="402" t="s">
        <v>411</v>
      </c>
      <c r="AM63" s="404">
        <v>12.1279</v>
      </c>
    </row>
    <row r="64" spans="1:39" ht="13" customHeight="1">
      <c r="A64" s="2" t="s">
        <v>643</v>
      </c>
      <c r="B64" s="197" t="s">
        <v>89</v>
      </c>
      <c r="C64" s="44">
        <v>0.37916666666666665</v>
      </c>
      <c r="D64" s="44"/>
      <c r="E64" s="164">
        <v>300</v>
      </c>
      <c r="F64" s="20" t="s">
        <v>232</v>
      </c>
      <c r="G64" s="20">
        <v>1190</v>
      </c>
      <c r="H64" s="20">
        <v>1106</v>
      </c>
      <c r="I64" s="281" t="s">
        <v>920</v>
      </c>
      <c r="J64" s="247" t="s">
        <v>87</v>
      </c>
      <c r="K64" s="102">
        <v>4</v>
      </c>
      <c r="L64" s="102">
        <v>180</v>
      </c>
      <c r="M64" s="23">
        <v>5889.9508999999998</v>
      </c>
      <c r="S64" s="407">
        <v>71.672700000000006</v>
      </c>
      <c r="T64" s="407">
        <v>19.098220000000001</v>
      </c>
      <c r="U64" s="404">
        <v>259.41050000000001</v>
      </c>
      <c r="V64" s="404">
        <v>52.829799999999999</v>
      </c>
      <c r="W64" s="406">
        <v>7.3887499878999998</v>
      </c>
      <c r="X64" s="404">
        <v>1.254</v>
      </c>
      <c r="Y64" s="404">
        <v>0.19800000000000001</v>
      </c>
      <c r="Z64" s="404">
        <v>3.64</v>
      </c>
      <c r="AA64" s="404">
        <v>98.891000000000005</v>
      </c>
      <c r="AB64" s="403">
        <v>1806.1959999999999</v>
      </c>
      <c r="AC64" s="404">
        <v>2.78383</v>
      </c>
      <c r="AD64" s="404">
        <v>4.2228899999999996</v>
      </c>
      <c r="AE64" s="404">
        <v>14.51013</v>
      </c>
      <c r="AF64" s="404">
        <v>1.2130700000000001</v>
      </c>
      <c r="AG64" s="402">
        <v>147616069.30000001</v>
      </c>
      <c r="AH64" s="405">
        <v>3.42236E-2</v>
      </c>
      <c r="AI64" s="402">
        <v>396817.97947999998</v>
      </c>
      <c r="AJ64" s="405">
        <v>0.25171670000000002</v>
      </c>
      <c r="AK64" s="404">
        <v>167.88079999999999</v>
      </c>
      <c r="AL64" s="402" t="s">
        <v>411</v>
      </c>
      <c r="AM64" s="404">
        <v>12.0868</v>
      </c>
    </row>
    <row r="65" spans="1:39" ht="13" customHeight="1">
      <c r="A65" s="2" t="s">
        <v>643</v>
      </c>
      <c r="B65" s="197" t="s">
        <v>88</v>
      </c>
      <c r="C65" s="44">
        <v>0.38541666666666669</v>
      </c>
      <c r="D65" s="44"/>
      <c r="E65" s="164">
        <v>300</v>
      </c>
      <c r="F65" s="20" t="s">
        <v>232</v>
      </c>
      <c r="G65" s="20">
        <v>1190</v>
      </c>
      <c r="H65" s="20">
        <v>1106</v>
      </c>
      <c r="I65" s="240" t="s">
        <v>922</v>
      </c>
      <c r="J65" s="247" t="s">
        <v>87</v>
      </c>
      <c r="K65" s="102">
        <v>4</v>
      </c>
      <c r="L65" s="102">
        <v>180</v>
      </c>
      <c r="M65" s="23">
        <v>5889.9508999999998</v>
      </c>
      <c r="S65" s="407">
        <v>71.728710000000007</v>
      </c>
      <c r="T65" s="407">
        <v>19.095770000000002</v>
      </c>
      <c r="U65" s="404">
        <v>260.97710000000001</v>
      </c>
      <c r="V65" s="404">
        <v>50.989199999999997</v>
      </c>
      <c r="W65" s="406">
        <v>7.5391606836999996</v>
      </c>
      <c r="X65" s="404">
        <v>1.286</v>
      </c>
      <c r="Y65" s="404">
        <v>0.20300000000000001</v>
      </c>
      <c r="Z65" s="404">
        <v>3.64</v>
      </c>
      <c r="AA65" s="404">
        <v>98.897999999999996</v>
      </c>
      <c r="AB65" s="403">
        <v>1805.5650000000001</v>
      </c>
      <c r="AC65" s="404">
        <v>2.7536200000000002</v>
      </c>
      <c r="AD65" s="404">
        <v>4.23306</v>
      </c>
      <c r="AE65" s="404">
        <v>14.43431</v>
      </c>
      <c r="AF65" s="404">
        <v>1.2132099999999999</v>
      </c>
      <c r="AG65" s="402">
        <v>147616087.5</v>
      </c>
      <c r="AH65" s="405">
        <v>3.3191499999999999E-2</v>
      </c>
      <c r="AI65" s="402">
        <v>396956.77299000003</v>
      </c>
      <c r="AJ65" s="405">
        <v>0.26226509999999997</v>
      </c>
      <c r="AK65" s="404">
        <v>167.92250000000001</v>
      </c>
      <c r="AL65" s="402" t="s">
        <v>411</v>
      </c>
      <c r="AM65" s="404">
        <v>12.0451</v>
      </c>
    </row>
    <row r="66" spans="1:39" ht="13" customHeight="1">
      <c r="A66" s="2" t="s">
        <v>643</v>
      </c>
      <c r="B66" s="197" t="s">
        <v>86</v>
      </c>
      <c r="C66" s="44">
        <v>0.39097222222222222</v>
      </c>
      <c r="D66" s="44"/>
      <c r="E66" s="164">
        <v>300</v>
      </c>
      <c r="F66" s="20" t="s">
        <v>232</v>
      </c>
      <c r="G66" s="20">
        <v>1190</v>
      </c>
      <c r="H66" s="20">
        <v>1106</v>
      </c>
      <c r="I66" s="281" t="s">
        <v>924</v>
      </c>
      <c r="J66" s="247" t="s">
        <v>87</v>
      </c>
      <c r="K66" s="102">
        <v>4</v>
      </c>
      <c r="L66" s="102">
        <v>180</v>
      </c>
      <c r="M66" s="23">
        <v>5889.9508999999998</v>
      </c>
      <c r="S66" s="407">
        <v>71.779169999999993</v>
      </c>
      <c r="T66" s="407">
        <v>19.093330000000002</v>
      </c>
      <c r="U66" s="404">
        <v>262.29770000000002</v>
      </c>
      <c r="V66" s="404">
        <v>49.347000000000001</v>
      </c>
      <c r="W66" s="406">
        <v>7.6728590799000003</v>
      </c>
      <c r="X66" s="404">
        <v>1.3169999999999999</v>
      </c>
      <c r="Y66" s="404">
        <v>0.20799999999999999</v>
      </c>
      <c r="Z66" s="404">
        <v>3.64</v>
      </c>
      <c r="AA66" s="404">
        <v>98.905000000000001</v>
      </c>
      <c r="AB66" s="403">
        <v>1804.9829999999999</v>
      </c>
      <c r="AC66" s="404">
        <v>2.7273499999999999</v>
      </c>
      <c r="AD66" s="404">
        <v>4.2424400000000002</v>
      </c>
      <c r="AE66" s="404">
        <v>14.36692</v>
      </c>
      <c r="AF66" s="404">
        <v>1.2133400000000001</v>
      </c>
      <c r="AG66" s="402">
        <v>147616103.19999999</v>
      </c>
      <c r="AH66" s="405">
        <v>3.2273900000000001E-2</v>
      </c>
      <c r="AI66" s="402">
        <v>397084.85372000001</v>
      </c>
      <c r="AJ66" s="405">
        <v>0.27134619999999998</v>
      </c>
      <c r="AK66" s="404">
        <v>167.96010000000001</v>
      </c>
      <c r="AL66" s="402" t="s">
        <v>411</v>
      </c>
      <c r="AM66" s="404">
        <v>12.0076</v>
      </c>
    </row>
    <row r="67" spans="1:39" ht="13" customHeight="1">
      <c r="A67" s="2" t="s">
        <v>721</v>
      </c>
      <c r="B67" s="197" t="s">
        <v>266</v>
      </c>
      <c r="C67" s="44">
        <v>0.39513888888888887</v>
      </c>
      <c r="D67" s="44"/>
      <c r="E67" s="164">
        <v>30</v>
      </c>
      <c r="F67" s="20" t="s">
        <v>232</v>
      </c>
      <c r="G67" s="20">
        <v>1190</v>
      </c>
      <c r="H67" s="20">
        <v>1106</v>
      </c>
      <c r="I67" s="21" t="s">
        <v>870</v>
      </c>
      <c r="J67" s="247" t="s">
        <v>87</v>
      </c>
      <c r="K67" s="102">
        <v>4</v>
      </c>
      <c r="L67" s="102">
        <v>180</v>
      </c>
      <c r="M67" s="23">
        <v>5889.9508999999998</v>
      </c>
      <c r="S67" s="407">
        <v>71.798259999999999</v>
      </c>
      <c r="T67" s="407">
        <v>19.09235</v>
      </c>
      <c r="U67" s="404">
        <v>262.7774</v>
      </c>
      <c r="V67" s="404">
        <v>48.73</v>
      </c>
      <c r="W67" s="406">
        <v>7.7229959785000002</v>
      </c>
      <c r="X67" s="404">
        <v>1.329</v>
      </c>
      <c r="Y67" s="404">
        <v>0.21</v>
      </c>
      <c r="Z67" s="404">
        <v>3.64</v>
      </c>
      <c r="AA67" s="404">
        <v>98.908000000000001</v>
      </c>
      <c r="AB67" s="403">
        <v>1804.759</v>
      </c>
      <c r="AC67" s="404">
        <v>2.71766</v>
      </c>
      <c r="AD67" s="404">
        <v>4.2460399999999998</v>
      </c>
      <c r="AE67" s="404">
        <v>14.34164</v>
      </c>
      <c r="AF67" s="404">
        <v>1.21339</v>
      </c>
      <c r="AG67" s="402">
        <v>147616109</v>
      </c>
      <c r="AH67" s="405">
        <v>3.1929800000000001E-2</v>
      </c>
      <c r="AI67" s="402">
        <v>397133.9975</v>
      </c>
      <c r="AJ67" s="405">
        <v>0.27467770000000002</v>
      </c>
      <c r="AK67" s="404">
        <v>167.9743</v>
      </c>
      <c r="AL67" s="402" t="s">
        <v>411</v>
      </c>
      <c r="AM67" s="404">
        <v>11.993499999999999</v>
      </c>
    </row>
    <row r="68" spans="1:39" ht="13" customHeight="1">
      <c r="A68" s="2" t="s">
        <v>546</v>
      </c>
      <c r="B68" s="197" t="s">
        <v>37</v>
      </c>
      <c r="C68" s="44">
        <v>0.3979166666666667</v>
      </c>
      <c r="D68" s="44"/>
      <c r="E68" s="164">
        <v>300</v>
      </c>
      <c r="F68" s="20" t="s">
        <v>232</v>
      </c>
      <c r="G68" s="20">
        <v>1190</v>
      </c>
      <c r="H68" s="20">
        <v>1106</v>
      </c>
      <c r="I68" s="198" t="s">
        <v>297</v>
      </c>
      <c r="J68" s="247" t="s">
        <v>87</v>
      </c>
      <c r="K68" s="102">
        <v>4</v>
      </c>
      <c r="L68" s="102">
        <v>180</v>
      </c>
      <c r="M68" s="23">
        <v>5889.9508999999998</v>
      </c>
    </row>
    <row r="69" spans="1:39" ht="13" customHeight="1">
      <c r="A69" s="2" t="s">
        <v>475</v>
      </c>
      <c r="B69" s="197" t="s">
        <v>83</v>
      </c>
      <c r="C69" s="44">
        <v>0.40416666666666662</v>
      </c>
      <c r="D69" s="19">
        <v>0</v>
      </c>
      <c r="E69" s="164">
        <v>30</v>
      </c>
      <c r="F69" s="20" t="s">
        <v>232</v>
      </c>
      <c r="G69" s="20">
        <v>1190</v>
      </c>
      <c r="H69" s="20">
        <v>1000</v>
      </c>
      <c r="I69" s="41" t="s">
        <v>231</v>
      </c>
      <c r="J69" s="164" t="s">
        <v>230</v>
      </c>
      <c r="K69" s="164">
        <v>4</v>
      </c>
      <c r="L69" s="164">
        <v>180</v>
      </c>
      <c r="M69" s="8">
        <v>5891.451</v>
      </c>
    </row>
    <row r="70" spans="1:39" ht="13" customHeight="1">
      <c r="A70" s="2" t="s">
        <v>278</v>
      </c>
      <c r="B70" s="260" t="s">
        <v>263</v>
      </c>
      <c r="C70" s="44">
        <v>0.40763888888888888</v>
      </c>
      <c r="D70" s="44"/>
      <c r="E70" s="164">
        <v>300</v>
      </c>
      <c r="F70" s="20" t="s">
        <v>232</v>
      </c>
      <c r="G70" s="20">
        <v>1190</v>
      </c>
      <c r="H70" s="20">
        <v>1106</v>
      </c>
      <c r="I70" s="281" t="s">
        <v>368</v>
      </c>
      <c r="J70" s="247" t="s">
        <v>87</v>
      </c>
      <c r="K70" s="102">
        <v>4</v>
      </c>
      <c r="L70" s="102">
        <v>180</v>
      </c>
      <c r="M70" s="23">
        <v>5889.9508999999998</v>
      </c>
      <c r="S70" s="407">
        <v>71.934600000000003</v>
      </c>
      <c r="T70" s="407">
        <v>19.084589999999999</v>
      </c>
      <c r="U70" s="404">
        <v>265.93470000000002</v>
      </c>
      <c r="V70" s="404">
        <v>44.397100000000002</v>
      </c>
      <c r="W70" s="406">
        <v>8.0739542685999997</v>
      </c>
      <c r="X70" s="404">
        <v>1.427</v>
      </c>
      <c r="Y70" s="404">
        <v>0.22600000000000001</v>
      </c>
      <c r="Z70" s="404">
        <v>3.64</v>
      </c>
      <c r="AA70" s="404">
        <v>98.926000000000002</v>
      </c>
      <c r="AB70" s="403">
        <v>1803.123</v>
      </c>
      <c r="AC70" s="404">
        <v>2.6521699999999999</v>
      </c>
      <c r="AD70" s="404">
        <v>4.2724299999999999</v>
      </c>
      <c r="AE70" s="404">
        <v>14.16473</v>
      </c>
      <c r="AF70" s="404">
        <v>1.21373</v>
      </c>
      <c r="AG70" s="402">
        <v>147616147.69999999</v>
      </c>
      <c r="AH70" s="405">
        <v>2.9520500000000002E-2</v>
      </c>
      <c r="AI70" s="402">
        <v>397494.26737000002</v>
      </c>
      <c r="AJ70" s="405">
        <v>0.29681659999999999</v>
      </c>
      <c r="AK70" s="404">
        <v>168.07560000000001</v>
      </c>
      <c r="AL70" s="402" t="s">
        <v>411</v>
      </c>
      <c r="AM70" s="404">
        <v>11.8924</v>
      </c>
    </row>
    <row r="71" spans="1:39" ht="13" customHeight="1">
      <c r="A71" s="2" t="s">
        <v>278</v>
      </c>
      <c r="B71" s="197" t="s">
        <v>261</v>
      </c>
      <c r="C71" s="44">
        <v>0.41319444444444442</v>
      </c>
      <c r="D71" s="44"/>
      <c r="E71" s="164">
        <v>300</v>
      </c>
      <c r="F71" s="20" t="s">
        <v>232</v>
      </c>
      <c r="G71" s="20">
        <v>1190</v>
      </c>
      <c r="H71" s="20">
        <v>1106</v>
      </c>
      <c r="I71" s="281" t="s">
        <v>830</v>
      </c>
      <c r="J71" s="247" t="s">
        <v>87</v>
      </c>
      <c r="K71" s="102">
        <v>4</v>
      </c>
      <c r="L71" s="102">
        <v>180</v>
      </c>
      <c r="M71" s="23">
        <v>5889.9508999999998</v>
      </c>
      <c r="S71" s="407">
        <v>71.987819999999999</v>
      </c>
      <c r="T71" s="407">
        <v>19.081230000000001</v>
      </c>
      <c r="U71" s="404">
        <v>267.06009999999998</v>
      </c>
      <c r="V71" s="404">
        <v>42.7423</v>
      </c>
      <c r="W71" s="406">
        <v>8.2076526648999995</v>
      </c>
      <c r="X71" s="404">
        <v>1.4710000000000001</v>
      </c>
      <c r="Y71" s="404">
        <v>0.23300000000000001</v>
      </c>
      <c r="Z71" s="404">
        <v>3.64</v>
      </c>
      <c r="AA71" s="404">
        <v>98.933000000000007</v>
      </c>
      <c r="AB71" s="403">
        <v>1802.4690000000001</v>
      </c>
      <c r="AC71" s="404">
        <v>2.6283799999999999</v>
      </c>
      <c r="AD71" s="404">
        <v>4.2830300000000001</v>
      </c>
      <c r="AE71" s="404">
        <v>14.097340000000001</v>
      </c>
      <c r="AF71" s="404">
        <v>1.2138599999999999</v>
      </c>
      <c r="AG71" s="402">
        <v>147616161.59999999</v>
      </c>
      <c r="AH71" s="405">
        <v>2.86024E-2</v>
      </c>
      <c r="AI71" s="402">
        <v>397638.64328999998</v>
      </c>
      <c r="AJ71" s="405">
        <v>0.3046837</v>
      </c>
      <c r="AK71" s="404">
        <v>168.11519999999999</v>
      </c>
      <c r="AL71" s="402" t="s">
        <v>411</v>
      </c>
      <c r="AM71" s="404">
        <v>11.8529</v>
      </c>
    </row>
    <row r="72" spans="1:39" ht="13" customHeight="1">
      <c r="A72" s="2" t="s">
        <v>278</v>
      </c>
      <c r="B72" s="197" t="s">
        <v>259</v>
      </c>
      <c r="C72" s="44">
        <v>0.41805555555555557</v>
      </c>
      <c r="D72" s="44"/>
      <c r="E72" s="164">
        <v>300</v>
      </c>
      <c r="F72" s="20" t="s">
        <v>232</v>
      </c>
      <c r="G72" s="20">
        <v>1190</v>
      </c>
      <c r="H72" s="20">
        <v>1106</v>
      </c>
      <c r="I72" s="281" t="s">
        <v>926</v>
      </c>
      <c r="J72" s="247" t="s">
        <v>87</v>
      </c>
      <c r="K72" s="102">
        <v>4</v>
      </c>
      <c r="L72" s="102">
        <v>180</v>
      </c>
      <c r="M72" s="23">
        <v>5889.9508999999998</v>
      </c>
      <c r="S72" s="407">
        <v>72.034999999999997</v>
      </c>
      <c r="T72" s="407">
        <v>19.078109999999999</v>
      </c>
      <c r="U72" s="404">
        <v>268.0163</v>
      </c>
      <c r="V72" s="404">
        <v>41.293500000000002</v>
      </c>
      <c r="W72" s="406">
        <v>8.3246387615999993</v>
      </c>
      <c r="X72" s="404">
        <v>1.5129999999999999</v>
      </c>
      <c r="Y72" s="404">
        <v>0.23899999999999999</v>
      </c>
      <c r="Z72" s="404">
        <v>3.64</v>
      </c>
      <c r="AA72" s="404">
        <v>98.938999999999993</v>
      </c>
      <c r="AB72" s="403">
        <v>1801.883</v>
      </c>
      <c r="AC72" s="404">
        <v>2.60812</v>
      </c>
      <c r="AD72" s="404">
        <v>4.2925399999999998</v>
      </c>
      <c r="AE72" s="404">
        <v>14.038360000000001</v>
      </c>
      <c r="AF72" s="404">
        <v>1.2139800000000001</v>
      </c>
      <c r="AG72" s="402">
        <v>147616173.5</v>
      </c>
      <c r="AH72" s="405">
        <v>2.7799000000000001E-2</v>
      </c>
      <c r="AI72" s="402">
        <v>397768.01128999999</v>
      </c>
      <c r="AJ72" s="405">
        <v>0.31129970000000001</v>
      </c>
      <c r="AK72" s="404">
        <v>168.15020000000001</v>
      </c>
      <c r="AL72" s="402" t="s">
        <v>411</v>
      </c>
      <c r="AM72" s="404">
        <v>11.818</v>
      </c>
    </row>
    <row r="73" spans="1:39" ht="13" customHeight="1">
      <c r="A73" s="2" t="s">
        <v>278</v>
      </c>
      <c r="B73" s="197" t="s">
        <v>257</v>
      </c>
      <c r="C73" s="44">
        <v>0.42430555555555555</v>
      </c>
      <c r="D73" s="44"/>
      <c r="E73" s="164">
        <v>300</v>
      </c>
      <c r="F73" s="20" t="s">
        <v>232</v>
      </c>
      <c r="G73" s="20">
        <v>1190</v>
      </c>
      <c r="H73" s="20">
        <v>1106</v>
      </c>
      <c r="I73" s="240" t="s">
        <v>836</v>
      </c>
      <c r="J73" s="247" t="s">
        <v>87</v>
      </c>
      <c r="K73" s="102">
        <v>4</v>
      </c>
      <c r="L73" s="102">
        <v>180</v>
      </c>
      <c r="M73" s="23">
        <v>5889.9508999999998</v>
      </c>
      <c r="S73" s="407">
        <v>72.096519999999998</v>
      </c>
      <c r="T73" s="407">
        <v>19.073889999999999</v>
      </c>
      <c r="U73" s="404">
        <v>269.21120000000002</v>
      </c>
      <c r="V73" s="404">
        <v>39.430100000000003</v>
      </c>
      <c r="W73" s="406">
        <v>8.4750494574000008</v>
      </c>
      <c r="X73" s="404">
        <v>1.571</v>
      </c>
      <c r="Y73" s="404">
        <v>0.249</v>
      </c>
      <c r="Z73" s="404">
        <v>3.64</v>
      </c>
      <c r="AA73" s="404">
        <v>98.947000000000003</v>
      </c>
      <c r="AB73" s="403">
        <v>1801.1110000000001</v>
      </c>
      <c r="AC73" s="404">
        <v>2.5828500000000001</v>
      </c>
      <c r="AD73" s="404">
        <v>4.3050800000000002</v>
      </c>
      <c r="AE73" s="404">
        <v>13.962540000000001</v>
      </c>
      <c r="AF73" s="404">
        <v>1.2141200000000001</v>
      </c>
      <c r="AG73" s="402">
        <v>147616188.19999999</v>
      </c>
      <c r="AH73" s="405">
        <v>2.6766000000000002E-2</v>
      </c>
      <c r="AI73" s="402">
        <v>397938.33085000003</v>
      </c>
      <c r="AJ73" s="405">
        <v>0.31942930000000003</v>
      </c>
      <c r="AK73" s="404">
        <v>168.19579999999999</v>
      </c>
      <c r="AL73" s="402" t="s">
        <v>411</v>
      </c>
      <c r="AM73" s="404">
        <v>11.772399999999999</v>
      </c>
    </row>
    <row r="74" spans="1:39" ht="13" customHeight="1">
      <c r="A74" s="2" t="s">
        <v>278</v>
      </c>
      <c r="B74" s="197" t="s">
        <v>255</v>
      </c>
      <c r="C74" s="44">
        <v>0.42986111111111108</v>
      </c>
      <c r="D74" s="44"/>
      <c r="E74" s="164">
        <v>300</v>
      </c>
      <c r="F74" s="20" t="s">
        <v>232</v>
      </c>
      <c r="G74" s="20">
        <v>1190</v>
      </c>
      <c r="H74" s="20">
        <v>1106</v>
      </c>
      <c r="I74" s="281" t="s">
        <v>760</v>
      </c>
      <c r="J74" s="247" t="s">
        <v>87</v>
      </c>
      <c r="K74" s="102">
        <v>4</v>
      </c>
      <c r="L74" s="102">
        <v>180</v>
      </c>
      <c r="M74" s="23">
        <v>5889.9508999999998</v>
      </c>
      <c r="S74" s="407">
        <v>72.15204</v>
      </c>
      <c r="T74" s="407">
        <v>19.06992</v>
      </c>
      <c r="U74" s="404">
        <v>270.245</v>
      </c>
      <c r="V74" s="404">
        <v>37.774000000000001</v>
      </c>
      <c r="W74" s="406">
        <v>8.6087478537000006</v>
      </c>
      <c r="X74" s="404">
        <v>1.629</v>
      </c>
      <c r="Y74" s="404">
        <v>0.25800000000000001</v>
      </c>
      <c r="Z74" s="404">
        <v>3.63</v>
      </c>
      <c r="AA74" s="404">
        <v>98.954999999999998</v>
      </c>
      <c r="AB74" s="403">
        <v>1800.41</v>
      </c>
      <c r="AC74" s="404">
        <v>2.56114</v>
      </c>
      <c r="AD74" s="404">
        <v>4.3165300000000002</v>
      </c>
      <c r="AE74" s="404">
        <v>13.895149999999999</v>
      </c>
      <c r="AF74" s="404">
        <v>1.2142500000000001</v>
      </c>
      <c r="AG74" s="402">
        <v>147616200.80000001</v>
      </c>
      <c r="AH74" s="405">
        <v>2.5847599999999998E-2</v>
      </c>
      <c r="AI74" s="402">
        <v>398093.32079000003</v>
      </c>
      <c r="AJ74" s="405">
        <v>0.3262912</v>
      </c>
      <c r="AK74" s="404">
        <v>168.23699999999999</v>
      </c>
      <c r="AL74" s="402" t="s">
        <v>411</v>
      </c>
      <c r="AM74" s="404">
        <v>11.731299999999999</v>
      </c>
    </row>
    <row r="75" spans="1:39" ht="13" customHeight="1">
      <c r="A75" s="2" t="s">
        <v>721</v>
      </c>
      <c r="B75" s="197" t="s">
        <v>253</v>
      </c>
      <c r="C75" s="44">
        <v>0.43611111111111112</v>
      </c>
      <c r="D75" s="44"/>
      <c r="E75" s="164">
        <v>30</v>
      </c>
      <c r="F75" s="20" t="s">
        <v>232</v>
      </c>
      <c r="G75" s="20">
        <v>1190</v>
      </c>
      <c r="H75" s="20">
        <v>1106</v>
      </c>
      <c r="I75" s="21" t="s">
        <v>870</v>
      </c>
      <c r="J75" s="247" t="s">
        <v>87</v>
      </c>
      <c r="K75" s="102">
        <v>4</v>
      </c>
      <c r="L75" s="102">
        <v>180</v>
      </c>
      <c r="M75" s="23">
        <v>5889.9508999999998</v>
      </c>
      <c r="S75" s="407">
        <v>72.194199999999995</v>
      </c>
      <c r="T75" s="407">
        <v>19.06683</v>
      </c>
      <c r="U75" s="404">
        <v>271.00510000000003</v>
      </c>
      <c r="V75" s="404">
        <v>36.532299999999999</v>
      </c>
      <c r="W75" s="406">
        <v>8.7090216509000005</v>
      </c>
      <c r="X75" s="404">
        <v>1.6759999999999999</v>
      </c>
      <c r="Y75" s="404">
        <v>0.26500000000000001</v>
      </c>
      <c r="Z75" s="404">
        <v>3.63</v>
      </c>
      <c r="AA75" s="404">
        <v>98.96</v>
      </c>
      <c r="AB75" s="403">
        <v>1799.875</v>
      </c>
      <c r="AC75" s="404">
        <v>2.5453399999999999</v>
      </c>
      <c r="AD75" s="404">
        <v>4.3253000000000004</v>
      </c>
      <c r="AE75" s="404">
        <v>13.8446</v>
      </c>
      <c r="AF75" s="404">
        <v>1.21435</v>
      </c>
      <c r="AG75" s="402">
        <v>147616210</v>
      </c>
      <c r="AH75" s="405">
        <v>2.5158699999999999E-2</v>
      </c>
      <c r="AI75" s="402">
        <v>398211.67898999999</v>
      </c>
      <c r="AJ75" s="405">
        <v>0.3312079</v>
      </c>
      <c r="AK75" s="404">
        <v>168.26830000000001</v>
      </c>
      <c r="AL75" s="402" t="s">
        <v>411</v>
      </c>
      <c r="AM75" s="404">
        <v>11.700100000000001</v>
      </c>
    </row>
    <row r="76" spans="1:39" ht="13" customHeight="1">
      <c r="A76" s="2" t="s">
        <v>546</v>
      </c>
      <c r="B76" s="197" t="s">
        <v>24</v>
      </c>
      <c r="C76" s="44">
        <v>0.4381944444444445</v>
      </c>
      <c r="D76" s="44"/>
      <c r="E76" s="164">
        <v>300</v>
      </c>
      <c r="F76" s="20" t="s">
        <v>232</v>
      </c>
      <c r="G76" s="20">
        <v>1190</v>
      </c>
      <c r="H76" s="20">
        <v>1106</v>
      </c>
      <c r="I76" s="198" t="s">
        <v>297</v>
      </c>
      <c r="J76" s="247" t="s">
        <v>87</v>
      </c>
      <c r="K76" s="102">
        <v>4</v>
      </c>
      <c r="L76" s="102">
        <v>180</v>
      </c>
      <c r="M76" s="23">
        <v>5889.9508999999998</v>
      </c>
    </row>
    <row r="77" spans="1:39" ht="13" customHeight="1">
      <c r="A77" s="2" t="s">
        <v>475</v>
      </c>
      <c r="B77" s="197" t="s">
        <v>23</v>
      </c>
      <c r="C77" s="44">
        <v>0.44513888888888892</v>
      </c>
      <c r="D77" s="19">
        <v>0</v>
      </c>
      <c r="E77" s="164">
        <v>30</v>
      </c>
      <c r="F77" s="20" t="s">
        <v>232</v>
      </c>
      <c r="G77" s="20">
        <v>1190</v>
      </c>
      <c r="H77" s="20">
        <v>1106</v>
      </c>
      <c r="I77" s="41" t="s">
        <v>231</v>
      </c>
      <c r="J77" s="164" t="s">
        <v>230</v>
      </c>
      <c r="K77" s="164">
        <v>4</v>
      </c>
      <c r="L77" s="164">
        <v>180</v>
      </c>
      <c r="M77" s="8">
        <v>5891.451</v>
      </c>
    </row>
    <row r="78" spans="1:39" ht="13" customHeight="1">
      <c r="A78" s="2" t="s">
        <v>721</v>
      </c>
      <c r="B78" s="197" t="s">
        <v>98</v>
      </c>
      <c r="C78" s="44">
        <v>0.45069444444444445</v>
      </c>
      <c r="D78" s="44"/>
      <c r="E78" s="164">
        <v>30</v>
      </c>
      <c r="F78" s="20" t="s">
        <v>541</v>
      </c>
      <c r="G78" s="20">
        <v>870</v>
      </c>
      <c r="H78" s="20">
        <v>782</v>
      </c>
      <c r="I78" s="59" t="s">
        <v>870</v>
      </c>
      <c r="J78" s="247" t="s">
        <v>87</v>
      </c>
      <c r="K78" s="102">
        <v>4</v>
      </c>
      <c r="L78" s="102">
        <v>180</v>
      </c>
      <c r="M78" s="115">
        <v>7698.9647000000004</v>
      </c>
      <c r="N78" s="59" t="s">
        <v>271</v>
      </c>
      <c r="S78" s="407">
        <v>72.345380000000006</v>
      </c>
      <c r="T78" s="407">
        <v>19.055240000000001</v>
      </c>
      <c r="U78" s="404">
        <v>273.58120000000002</v>
      </c>
      <c r="V78" s="404">
        <v>32.192799999999998</v>
      </c>
      <c r="W78" s="406">
        <v>9.0599799411999999</v>
      </c>
      <c r="X78" s="404">
        <v>1.871</v>
      </c>
      <c r="Y78" s="404">
        <v>0.29599999999999999</v>
      </c>
      <c r="Z78" s="404">
        <v>3.63</v>
      </c>
      <c r="AA78" s="404">
        <v>98.98</v>
      </c>
      <c r="AB78" s="403">
        <v>1797.9449999999999</v>
      </c>
      <c r="AC78" s="404">
        <v>2.49335</v>
      </c>
      <c r="AD78" s="404">
        <v>4.3571200000000001</v>
      </c>
      <c r="AE78" s="404">
        <v>13.66769</v>
      </c>
      <c r="AF78" s="404">
        <v>1.21469</v>
      </c>
      <c r="AG78" s="402">
        <v>147616240.19999999</v>
      </c>
      <c r="AH78" s="405">
        <v>2.2747199999999999E-2</v>
      </c>
      <c r="AI78" s="402">
        <v>398639.10881000001</v>
      </c>
      <c r="AJ78" s="405">
        <v>0.34681919999999999</v>
      </c>
      <c r="AK78" s="404">
        <v>168.38050000000001</v>
      </c>
      <c r="AL78" s="402" t="s">
        <v>411</v>
      </c>
      <c r="AM78" s="404">
        <v>11.588200000000001</v>
      </c>
    </row>
    <row r="79" spans="1:39" ht="13" customHeight="1">
      <c r="A79" s="2" t="s">
        <v>837</v>
      </c>
      <c r="B79" s="197" t="s">
        <v>96</v>
      </c>
      <c r="C79" s="44">
        <v>0.4548611111111111</v>
      </c>
      <c r="D79" s="44"/>
      <c r="E79" s="164">
        <v>300</v>
      </c>
      <c r="F79" s="20" t="s">
        <v>541</v>
      </c>
      <c r="G79" s="20">
        <v>870</v>
      </c>
      <c r="H79" s="20">
        <v>782</v>
      </c>
      <c r="I79" s="281" t="s">
        <v>808</v>
      </c>
      <c r="J79" s="247" t="s">
        <v>87</v>
      </c>
      <c r="K79" s="102">
        <v>4</v>
      </c>
      <c r="L79" s="102">
        <v>180</v>
      </c>
      <c r="M79" s="115">
        <v>7698.9647000000004</v>
      </c>
      <c r="S79" s="407">
        <v>72.411950000000004</v>
      </c>
      <c r="T79" s="407">
        <v>19.049939999999999</v>
      </c>
      <c r="U79" s="404">
        <v>274.65370000000001</v>
      </c>
      <c r="V79" s="404">
        <v>30.337499999999999</v>
      </c>
      <c r="W79" s="406">
        <v>9.2103906369999997</v>
      </c>
      <c r="X79" s="404">
        <v>1.9730000000000001</v>
      </c>
      <c r="Y79" s="404">
        <v>0.312</v>
      </c>
      <c r="Z79" s="404">
        <v>3.63</v>
      </c>
      <c r="AA79" s="404">
        <v>98.988</v>
      </c>
      <c r="AB79" s="403">
        <v>1797.0930000000001</v>
      </c>
      <c r="AC79" s="404">
        <v>2.4727100000000002</v>
      </c>
      <c r="AD79" s="404">
        <v>4.3712900000000001</v>
      </c>
      <c r="AE79" s="404">
        <v>13.59187</v>
      </c>
      <c r="AF79" s="404">
        <v>1.2148399999999999</v>
      </c>
      <c r="AG79" s="402">
        <v>147616252.19999999</v>
      </c>
      <c r="AH79" s="405">
        <v>2.1713400000000001E-2</v>
      </c>
      <c r="AI79" s="402">
        <v>398828.01194</v>
      </c>
      <c r="AJ79" s="405">
        <v>0.35272870000000001</v>
      </c>
      <c r="AK79" s="404">
        <v>168.4299</v>
      </c>
      <c r="AL79" s="402" t="s">
        <v>411</v>
      </c>
      <c r="AM79" s="404">
        <v>11.539</v>
      </c>
    </row>
    <row r="80" spans="1:39" ht="13" customHeight="1">
      <c r="A80" s="2" t="s">
        <v>635</v>
      </c>
      <c r="B80" s="197" t="s">
        <v>95</v>
      </c>
      <c r="C80" s="44">
        <v>0.46111111111111108</v>
      </c>
      <c r="D80" s="44"/>
      <c r="E80" s="164">
        <v>300</v>
      </c>
      <c r="F80" s="20" t="s">
        <v>541</v>
      </c>
      <c r="G80" s="20">
        <v>870</v>
      </c>
      <c r="H80" s="20">
        <v>782</v>
      </c>
      <c r="I80" s="281" t="s">
        <v>764</v>
      </c>
      <c r="J80" s="247" t="s">
        <v>87</v>
      </c>
      <c r="K80" s="102">
        <v>4</v>
      </c>
      <c r="L80" s="102">
        <v>180</v>
      </c>
      <c r="M80" s="115">
        <v>7698.9647000000004</v>
      </c>
      <c r="S80" s="407">
        <v>72.479619999999997</v>
      </c>
      <c r="T80" s="407">
        <v>19.044460000000001</v>
      </c>
      <c r="U80" s="404">
        <v>275.71190000000001</v>
      </c>
      <c r="V80" s="404">
        <v>28.485800000000001</v>
      </c>
      <c r="W80" s="406">
        <v>9.3608013327999995</v>
      </c>
      <c r="X80" s="404">
        <v>2.0880000000000001</v>
      </c>
      <c r="Y80" s="404">
        <v>0.33</v>
      </c>
      <c r="Z80" s="404">
        <v>3.63</v>
      </c>
      <c r="AA80" s="404">
        <v>98.997</v>
      </c>
      <c r="AB80" s="403">
        <v>1796.229</v>
      </c>
      <c r="AC80" s="404">
        <v>2.4530699999999999</v>
      </c>
      <c r="AD80" s="404">
        <v>4.3857499999999998</v>
      </c>
      <c r="AE80" s="404">
        <v>13.51605</v>
      </c>
      <c r="AF80" s="404">
        <v>1.2149799999999999</v>
      </c>
      <c r="AG80" s="402">
        <v>147616263.59999999</v>
      </c>
      <c r="AH80" s="405">
        <v>2.0679599999999999E-2</v>
      </c>
      <c r="AI80" s="402">
        <v>399019.97688999999</v>
      </c>
      <c r="AJ80" s="405">
        <v>0.35815780000000003</v>
      </c>
      <c r="AK80" s="404">
        <v>168.48009999999999</v>
      </c>
      <c r="AL80" s="402" t="s">
        <v>411</v>
      </c>
      <c r="AM80" s="404">
        <v>11.488899999999999</v>
      </c>
    </row>
    <row r="81" spans="1:13" ht="13" customHeight="1">
      <c r="A81" s="2" t="s">
        <v>475</v>
      </c>
      <c r="B81" s="197" t="s">
        <v>22</v>
      </c>
      <c r="C81" s="44">
        <v>0.46736111111111112</v>
      </c>
      <c r="D81" s="19">
        <v>0</v>
      </c>
      <c r="E81" s="164">
        <v>30</v>
      </c>
      <c r="F81" s="20" t="s">
        <v>540</v>
      </c>
      <c r="G81" s="20">
        <v>880</v>
      </c>
      <c r="H81" s="20">
        <v>868</v>
      </c>
      <c r="I81" s="41" t="s">
        <v>231</v>
      </c>
      <c r="J81" s="164" t="s">
        <v>230</v>
      </c>
      <c r="K81" s="164">
        <v>4</v>
      </c>
      <c r="L81" s="164">
        <v>180</v>
      </c>
      <c r="M81" s="215">
        <v>7647.38</v>
      </c>
    </row>
    <row r="82" spans="1:13" ht="13" customHeight="1">
      <c r="A82" s="2" t="s">
        <v>475</v>
      </c>
      <c r="B82" s="197" t="s">
        <v>21</v>
      </c>
      <c r="C82" s="44">
        <v>0.47013888888888888</v>
      </c>
      <c r="D82" s="19">
        <v>0</v>
      </c>
      <c r="E82" s="164">
        <v>30</v>
      </c>
      <c r="F82" s="20" t="s">
        <v>232</v>
      </c>
      <c r="G82" s="20">
        <v>1190</v>
      </c>
      <c r="H82" s="20">
        <v>1000</v>
      </c>
      <c r="I82" s="41" t="s">
        <v>231</v>
      </c>
      <c r="J82" s="164" t="s">
        <v>230</v>
      </c>
      <c r="K82" s="164">
        <v>4</v>
      </c>
      <c r="L82" s="164">
        <v>180</v>
      </c>
      <c r="M82" s="8">
        <v>5891.451</v>
      </c>
    </row>
    <row r="83" spans="1:13" ht="13" customHeight="1">
      <c r="A83" s="2" t="s">
        <v>475</v>
      </c>
      <c r="B83" s="197" t="s">
        <v>91</v>
      </c>
      <c r="C83" s="44">
        <v>0.47291666666666665</v>
      </c>
      <c r="D83" s="19">
        <v>0</v>
      </c>
      <c r="E83" s="164">
        <v>30</v>
      </c>
      <c r="F83" s="20" t="s">
        <v>232</v>
      </c>
      <c r="G83" s="20">
        <v>1070</v>
      </c>
      <c r="H83" s="20">
        <v>880</v>
      </c>
      <c r="I83" s="41" t="s">
        <v>446</v>
      </c>
      <c r="J83" s="164" t="s">
        <v>230</v>
      </c>
      <c r="K83" s="164">
        <v>4</v>
      </c>
      <c r="L83" s="164">
        <v>180</v>
      </c>
      <c r="M83" s="8">
        <v>5891.451</v>
      </c>
    </row>
    <row r="84" spans="1:13" ht="13" customHeight="1">
      <c r="A84" s="2" t="s">
        <v>856</v>
      </c>
      <c r="B84" s="197" t="s">
        <v>20</v>
      </c>
      <c r="D84" s="19">
        <v>0</v>
      </c>
      <c r="E84" s="164">
        <v>10</v>
      </c>
      <c r="F84" s="20" t="s">
        <v>232</v>
      </c>
      <c r="G84" s="20">
        <v>1190</v>
      </c>
      <c r="H84" s="20">
        <v>1106</v>
      </c>
      <c r="I84" s="41" t="s">
        <v>234</v>
      </c>
      <c r="J84" s="164" t="s">
        <v>230</v>
      </c>
      <c r="K84" s="164">
        <v>4</v>
      </c>
      <c r="L84" s="164">
        <v>180</v>
      </c>
      <c r="M84" s="23">
        <v>5889.9508999999998</v>
      </c>
    </row>
    <row r="85" spans="1:13" ht="13" customHeight="1">
      <c r="B85"/>
    </row>
    <row r="86" spans="1:13" ht="13" customHeight="1">
      <c r="B86"/>
    </row>
    <row r="87" spans="1:13" ht="13" customHeight="1">
      <c r="A87" s="3"/>
      <c r="B87" s="199" t="s">
        <v>633</v>
      </c>
      <c r="C87" s="176" t="s">
        <v>634</v>
      </c>
      <c r="D87" s="26">
        <v>5888.5839999999998</v>
      </c>
      <c r="E87" s="178"/>
      <c r="F87" s="88" t="s">
        <v>635</v>
      </c>
      <c r="G87" s="88" t="s">
        <v>636</v>
      </c>
      <c r="H87" s="88" t="s">
        <v>637</v>
      </c>
      <c r="I87" s="26" t="s">
        <v>639</v>
      </c>
      <c r="J87" s="88" t="s">
        <v>640</v>
      </c>
      <c r="K87" s="26" t="s">
        <v>641</v>
      </c>
      <c r="L87" s="164"/>
      <c r="M87" s="164"/>
    </row>
    <row r="88" spans="1:13" ht="13" customHeight="1">
      <c r="A88" s="2"/>
      <c r="B88" s="198"/>
      <c r="C88" s="176" t="s">
        <v>638</v>
      </c>
      <c r="D88" s="26">
        <v>5889.9508999999998</v>
      </c>
      <c r="E88" s="178"/>
      <c r="F88" s="88" t="s">
        <v>277</v>
      </c>
      <c r="G88" s="88" t="s">
        <v>279</v>
      </c>
      <c r="H88" s="88" t="s">
        <v>280</v>
      </c>
      <c r="I88" s="26" t="s">
        <v>646</v>
      </c>
      <c r="J88" s="88" t="s">
        <v>647</v>
      </c>
      <c r="K88" s="26" t="s">
        <v>454</v>
      </c>
      <c r="L88" s="164"/>
      <c r="M88" s="164"/>
    </row>
    <row r="89" spans="1:13" ht="13" customHeight="1">
      <c r="A89" s="2"/>
      <c r="B89" s="198"/>
      <c r="C89" s="176" t="s">
        <v>321</v>
      </c>
      <c r="D89" s="26">
        <v>5891.451</v>
      </c>
      <c r="E89" s="178"/>
      <c r="F89" s="88" t="s">
        <v>472</v>
      </c>
      <c r="G89" s="88" t="s">
        <v>474</v>
      </c>
      <c r="H89" s="88" t="s">
        <v>473</v>
      </c>
      <c r="I89" s="26" t="s">
        <v>275</v>
      </c>
      <c r="J89" s="88" t="s">
        <v>455</v>
      </c>
      <c r="K89" s="26" t="s">
        <v>456</v>
      </c>
      <c r="L89" s="164"/>
      <c r="M89" s="164"/>
    </row>
    <row r="90" spans="1:13" ht="13" customHeight="1">
      <c r="A90" s="2"/>
      <c r="B90" s="198"/>
      <c r="C90" s="176" t="s">
        <v>322</v>
      </c>
      <c r="D90" s="179">
        <v>7647.38</v>
      </c>
      <c r="E90" s="178"/>
      <c r="F90" s="88" t="s">
        <v>643</v>
      </c>
      <c r="G90" s="88" t="s">
        <v>644</v>
      </c>
      <c r="H90" s="88" t="s">
        <v>645</v>
      </c>
      <c r="I90" s="26" t="s">
        <v>324</v>
      </c>
      <c r="J90" s="88" t="s">
        <v>452</v>
      </c>
      <c r="K90" s="26" t="s">
        <v>453</v>
      </c>
      <c r="L90" s="164"/>
      <c r="M90" s="164"/>
    </row>
    <row r="91" spans="1:13" ht="13" customHeight="1">
      <c r="A91" s="2"/>
      <c r="B91" s="198"/>
      <c r="C91" s="176" t="s">
        <v>323</v>
      </c>
      <c r="D91" s="26">
        <v>7698.9647000000004</v>
      </c>
      <c r="E91" s="178"/>
      <c r="F91" s="88" t="s">
        <v>278</v>
      </c>
      <c r="G91" s="88" t="s">
        <v>281</v>
      </c>
      <c r="H91" s="88" t="s">
        <v>282</v>
      </c>
      <c r="I91" s="26" t="s">
        <v>284</v>
      </c>
      <c r="J91" s="88" t="s">
        <v>285</v>
      </c>
      <c r="K91" s="26" t="s">
        <v>286</v>
      </c>
      <c r="L91" s="164"/>
      <c r="M91" s="164"/>
    </row>
    <row r="92" spans="1:13" ht="13" customHeight="1">
      <c r="A92" s="2"/>
      <c r="B92" s="198"/>
      <c r="C92" s="176"/>
      <c r="D92" s="26"/>
      <c r="E92" s="178"/>
      <c r="F92" s="88"/>
      <c r="J92" s="20"/>
      <c r="K92" s="164"/>
      <c r="L92" s="164"/>
      <c r="M92" s="164"/>
    </row>
    <row r="93" spans="1:13" ht="13" customHeight="1">
      <c r="A93" s="2"/>
      <c r="B93" s="198"/>
      <c r="C93" s="176" t="s">
        <v>574</v>
      </c>
      <c r="D93" s="169" t="s">
        <v>649</v>
      </c>
      <c r="E93" s="169"/>
      <c r="F93" s="88" t="s">
        <v>287</v>
      </c>
      <c r="I93" s="163" t="s">
        <v>818</v>
      </c>
      <c r="J93" s="50" t="s">
        <v>819</v>
      </c>
      <c r="K93" s="170"/>
      <c r="L93" s="49" t="s">
        <v>820</v>
      </c>
      <c r="M93" s="164"/>
    </row>
    <row r="94" spans="1:13" ht="13" customHeight="1">
      <c r="A94" s="2"/>
      <c r="B94" s="198"/>
      <c r="C94" s="176" t="s">
        <v>575</v>
      </c>
      <c r="D94" s="169" t="s">
        <v>650</v>
      </c>
      <c r="E94" s="169"/>
      <c r="F94" s="23"/>
      <c r="J94" s="50" t="s">
        <v>228</v>
      </c>
      <c r="K94" s="170"/>
      <c r="L94" s="49" t="s">
        <v>822</v>
      </c>
      <c r="M94" s="164"/>
    </row>
    <row r="95" spans="1:13" ht="13" customHeight="1">
      <c r="A95" s="2"/>
      <c r="B95" s="198"/>
      <c r="C95" s="176" t="s">
        <v>576</v>
      </c>
      <c r="D95" s="169" t="s">
        <v>816</v>
      </c>
      <c r="E95" s="169"/>
      <c r="F95" s="23"/>
      <c r="J95" s="20"/>
      <c r="K95" s="164"/>
      <c r="L95" s="164"/>
      <c r="M95" s="164"/>
    </row>
    <row r="96" spans="1:13" ht="13" customHeight="1">
      <c r="A96" s="2"/>
      <c r="B96" s="198"/>
      <c r="C96" s="176" t="s">
        <v>577</v>
      </c>
      <c r="D96" s="169" t="s">
        <v>817</v>
      </c>
      <c r="E96" s="169"/>
      <c r="F96" s="23"/>
      <c r="I96" s="20"/>
      <c r="J96" s="20"/>
      <c r="K96" s="164"/>
      <c r="L96" s="164"/>
      <c r="M96" s="164"/>
    </row>
    <row r="97" spans="1:13" ht="13" customHeight="1">
      <c r="A97" s="2"/>
      <c r="B97" s="198"/>
      <c r="C97" s="175"/>
      <c r="D97" s="164"/>
      <c r="E97" s="19"/>
      <c r="F97" s="23"/>
      <c r="I97" s="20"/>
      <c r="J97" s="20"/>
      <c r="K97" s="164"/>
      <c r="L97" s="164"/>
      <c r="M97" s="164"/>
    </row>
    <row r="98" spans="1:13" ht="13" customHeight="1">
      <c r="A98" s="2"/>
      <c r="B98" s="198"/>
      <c r="C98" s="32" t="s">
        <v>676</v>
      </c>
      <c r="D98" s="168">
        <v>1</v>
      </c>
      <c r="E98" s="159" t="s">
        <v>677</v>
      </c>
      <c r="F98" s="159"/>
      <c r="G98" s="161"/>
      <c r="I98" s="20"/>
      <c r="J98" s="20"/>
      <c r="K98" s="164"/>
      <c r="L98" s="164"/>
      <c r="M98" s="164"/>
    </row>
    <row r="99" spans="1:13" ht="13" customHeight="1">
      <c r="A99" s="2"/>
      <c r="B99" s="198"/>
      <c r="C99" s="23"/>
      <c r="D99" s="71"/>
      <c r="E99" s="165" t="s">
        <v>466</v>
      </c>
      <c r="F99" s="166"/>
      <c r="G99" s="38"/>
      <c r="I99" s="20"/>
      <c r="J99" s="20"/>
      <c r="K99" s="164"/>
      <c r="L99" s="164"/>
      <c r="M99" s="164"/>
    </row>
    <row r="100" spans="1:13" ht="13" customHeight="1">
      <c r="A100" s="2"/>
      <c r="B100" s="198"/>
      <c r="C100" s="175"/>
      <c r="D100" s="71">
        <v>2</v>
      </c>
      <c r="E100" s="159" t="s">
        <v>724</v>
      </c>
      <c r="F100" s="159"/>
      <c r="G100" s="161"/>
      <c r="I100" s="20"/>
      <c r="J100" s="20"/>
      <c r="K100" s="164"/>
      <c r="L100" s="164"/>
      <c r="M100" s="164"/>
    </row>
    <row r="101" spans="1:13" ht="13" customHeight="1">
      <c r="A101" s="2"/>
      <c r="B101" s="198"/>
      <c r="C101" s="175"/>
      <c r="D101" s="71"/>
      <c r="E101" s="165" t="s">
        <v>725</v>
      </c>
      <c r="F101" s="166"/>
      <c r="G101" s="38"/>
      <c r="I101" s="20"/>
      <c r="J101" s="20"/>
      <c r="K101" s="164"/>
      <c r="L101" s="164"/>
      <c r="M101" s="164"/>
    </row>
    <row r="102" spans="1:13" ht="13" customHeight="1">
      <c r="A102" s="2"/>
      <c r="B102" s="198"/>
      <c r="C102" s="20"/>
      <c r="D102" s="168">
        <v>3</v>
      </c>
      <c r="E102" s="167" t="s">
        <v>535</v>
      </c>
      <c r="F102" s="167"/>
      <c r="G102" s="170"/>
      <c r="I102" s="20"/>
      <c r="J102" s="20"/>
      <c r="K102" s="164"/>
      <c r="L102" s="164"/>
      <c r="M102" s="164"/>
    </row>
    <row r="103" spans="1:13" ht="13" customHeight="1">
      <c r="A103" s="2"/>
      <c r="B103" s="198"/>
      <c r="C103" s="20"/>
      <c r="D103" s="168"/>
      <c r="E103" s="164" t="s">
        <v>536</v>
      </c>
      <c r="F103" s="164"/>
      <c r="I103" s="20"/>
      <c r="J103" s="20"/>
      <c r="K103" s="164"/>
      <c r="L103" s="164"/>
      <c r="M103" s="164"/>
    </row>
    <row r="104" spans="1:13" ht="13" customHeight="1">
      <c r="A104" s="2"/>
      <c r="B104" s="198"/>
      <c r="C104" s="20"/>
      <c r="D104" s="168">
        <v>4</v>
      </c>
      <c r="E104" s="167" t="s">
        <v>537</v>
      </c>
      <c r="F104" s="167"/>
      <c r="G104" s="170"/>
      <c r="I104" s="20"/>
      <c r="J104" s="20"/>
      <c r="K104" s="164"/>
      <c r="L104" s="164"/>
      <c r="M104" s="164"/>
    </row>
    <row r="105" spans="1:13" ht="13" customHeight="1">
      <c r="A105" s="2"/>
      <c r="B105" s="198"/>
      <c r="C105" s="20"/>
      <c r="D105" s="164"/>
      <c r="E105" s="164" t="s">
        <v>538</v>
      </c>
      <c r="F105" s="164"/>
      <c r="I105" s="20"/>
      <c r="J105" s="20"/>
      <c r="K105" s="164"/>
      <c r="L105" s="164"/>
      <c r="M105" s="164"/>
    </row>
    <row r="106" spans="1:13">
      <c r="B106" s="198"/>
      <c r="C106" s="20"/>
      <c r="D106" s="164"/>
      <c r="E106" s="164"/>
      <c r="F106" s="164"/>
      <c r="I106" s="20"/>
      <c r="J106" s="20"/>
      <c r="K106" s="164"/>
      <c r="L106" s="164"/>
      <c r="M106" s="164"/>
    </row>
  </sheetData>
  <sheetCalcPr fullCalcOnLoad="1"/>
  <mergeCells count="22">
    <mergeCell ref="Q12:R12"/>
    <mergeCell ref="AC12:AD12"/>
    <mergeCell ref="AE12:AF12"/>
    <mergeCell ref="A5:E5"/>
    <mergeCell ref="F4:I4"/>
    <mergeCell ref="K9:P9"/>
    <mergeCell ref="K8:P8"/>
    <mergeCell ref="O12:P12"/>
    <mergeCell ref="F3:I3"/>
    <mergeCell ref="A3:E3"/>
    <mergeCell ref="A1:H1"/>
    <mergeCell ref="G12:H12"/>
    <mergeCell ref="F9:I9"/>
    <mergeCell ref="F8:I8"/>
    <mergeCell ref="F7:I7"/>
    <mergeCell ref="F6:I6"/>
    <mergeCell ref="F5:I5"/>
    <mergeCell ref="K3:N3"/>
    <mergeCell ref="K4:N4"/>
    <mergeCell ref="K5:N5"/>
    <mergeCell ref="K6:P6"/>
    <mergeCell ref="K7:P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8"/>
  <sheetViews>
    <sheetView topLeftCell="A17" workbookViewId="0">
      <selection activeCell="B42" sqref="B4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style="164" customWidth="1" collapsed="1"/>
    <col min="4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53" t="s">
        <v>621</v>
      </c>
      <c r="B1" s="453"/>
      <c r="C1" s="453"/>
      <c r="D1" s="453"/>
      <c r="E1" s="453"/>
      <c r="F1" s="453"/>
      <c r="G1" s="453"/>
      <c r="H1" s="453"/>
      <c r="I1" s="46"/>
      <c r="J1" s="175"/>
      <c r="K1" s="175"/>
      <c r="L1" s="83"/>
      <c r="N1" s="83"/>
      <c r="O1" s="175"/>
      <c r="P1" s="175"/>
      <c r="Q1" s="256"/>
      <c r="R1" s="256"/>
    </row>
    <row r="2" spans="1:39" s="2" customFormat="1" ht="13" customHeight="1">
      <c r="A2" s="47"/>
      <c r="B2" s="4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" customHeight="1">
      <c r="A3" s="452" t="s">
        <v>573</v>
      </c>
      <c r="B3" s="452"/>
      <c r="C3" s="452"/>
      <c r="D3" s="452"/>
      <c r="E3" s="452"/>
      <c r="F3" s="451" t="s">
        <v>824</v>
      </c>
      <c r="G3" s="451"/>
      <c r="H3" s="451"/>
      <c r="I3" s="451"/>
      <c r="J3" s="175"/>
      <c r="K3" s="448" t="s">
        <v>445</v>
      </c>
      <c r="L3" s="448"/>
      <c r="M3" s="448"/>
      <c r="N3" s="448"/>
      <c r="O3" s="175"/>
      <c r="P3" s="175"/>
      <c r="R3" s="263"/>
    </row>
    <row r="4" spans="1:39" s="2" customFormat="1" ht="13" customHeight="1">
      <c r="A4" s="3" t="s">
        <v>54</v>
      </c>
      <c r="B4" s="3"/>
      <c r="C4" s="32"/>
      <c r="D4" s="264"/>
      <c r="E4" s="32"/>
      <c r="F4" s="451" t="s">
        <v>523</v>
      </c>
      <c r="G4" s="451"/>
      <c r="H4" s="451"/>
      <c r="I4" s="451"/>
      <c r="J4" s="175"/>
      <c r="K4" s="449" t="s">
        <v>442</v>
      </c>
      <c r="L4" s="449"/>
      <c r="M4" s="449"/>
      <c r="N4" s="449"/>
      <c r="O4" s="175"/>
      <c r="P4" s="175"/>
      <c r="R4" s="263"/>
    </row>
    <row r="5" spans="1:39" s="2" customFormat="1" ht="13" customHeight="1">
      <c r="A5" s="455"/>
      <c r="B5" s="455"/>
      <c r="C5" s="455"/>
      <c r="D5" s="455"/>
      <c r="E5" s="455"/>
      <c r="F5" s="451" t="s">
        <v>53</v>
      </c>
      <c r="G5" s="451"/>
      <c r="H5" s="451"/>
      <c r="I5" s="451"/>
      <c r="J5" s="175"/>
      <c r="K5" s="449" t="s">
        <v>440</v>
      </c>
      <c r="L5" s="449"/>
      <c r="M5" s="449"/>
      <c r="N5" s="449"/>
      <c r="O5" s="175"/>
      <c r="P5" s="175"/>
      <c r="R5" s="263"/>
    </row>
    <row r="6" spans="1:39" s="2" customFormat="1" ht="13" customHeight="1">
      <c r="A6" s="71" t="s">
        <v>574</v>
      </c>
      <c r="B6" s="71" t="s">
        <v>575</v>
      </c>
      <c r="C6" s="32" t="s">
        <v>576</v>
      </c>
      <c r="D6" s="264" t="s">
        <v>577</v>
      </c>
      <c r="E6" s="32"/>
      <c r="F6" s="454" t="s">
        <v>52</v>
      </c>
      <c r="G6" s="454"/>
      <c r="H6" s="454"/>
      <c r="I6" s="454"/>
      <c r="J6" s="175"/>
      <c r="K6" s="450" t="s">
        <v>51</v>
      </c>
      <c r="L6" s="450"/>
      <c r="M6" s="450"/>
      <c r="N6" s="450"/>
      <c r="O6" s="450"/>
      <c r="P6" s="450"/>
      <c r="Q6" s="263"/>
      <c r="R6" s="263"/>
    </row>
    <row r="7" spans="1:39" s="2" customFormat="1" ht="13" customHeight="1">
      <c r="A7" s="71" t="s">
        <v>578</v>
      </c>
      <c r="B7" s="71" t="s">
        <v>782</v>
      </c>
      <c r="C7" s="32" t="s">
        <v>783</v>
      </c>
      <c r="D7" s="264" t="s">
        <v>784</v>
      </c>
      <c r="E7" s="32"/>
      <c r="F7" s="454" t="s">
        <v>50</v>
      </c>
      <c r="G7" s="454"/>
      <c r="H7" s="454"/>
      <c r="I7" s="454"/>
      <c r="J7" s="175"/>
      <c r="K7" s="450" t="s">
        <v>49</v>
      </c>
      <c r="L7" s="450"/>
      <c r="M7" s="450"/>
      <c r="N7" s="450"/>
      <c r="O7" s="450"/>
      <c r="P7" s="450"/>
      <c r="Q7" s="263"/>
      <c r="R7" s="263"/>
    </row>
    <row r="8" spans="1:39" s="2" customFormat="1" ht="13" customHeight="1">
      <c r="A8" s="32" t="s">
        <v>786</v>
      </c>
      <c r="B8" s="32" t="s">
        <v>787</v>
      </c>
      <c r="C8" s="32" t="s">
        <v>788</v>
      </c>
      <c r="D8" s="259" t="s">
        <v>789</v>
      </c>
      <c r="E8" s="223"/>
      <c r="F8" s="451" t="s">
        <v>32</v>
      </c>
      <c r="G8" s="451"/>
      <c r="H8" s="451"/>
      <c r="I8" s="451"/>
      <c r="J8" s="32"/>
      <c r="K8" s="450"/>
      <c r="L8" s="450"/>
      <c r="M8" s="450"/>
      <c r="N8" s="450"/>
      <c r="O8" s="450"/>
      <c r="P8" s="450"/>
      <c r="Q8" s="256"/>
      <c r="R8" s="256"/>
    </row>
    <row r="9" spans="1:39" s="2" customFormat="1" ht="13" customHeight="1">
      <c r="A9" s="32"/>
      <c r="B9" s="32"/>
      <c r="C9" s="32"/>
      <c r="D9" s="259"/>
      <c r="E9" s="223"/>
      <c r="F9" s="451" t="s">
        <v>785</v>
      </c>
      <c r="G9" s="451"/>
      <c r="H9" s="451"/>
      <c r="I9" s="451"/>
      <c r="J9" s="32"/>
      <c r="K9" s="450"/>
      <c r="L9" s="450"/>
      <c r="M9" s="450"/>
      <c r="N9" s="450"/>
      <c r="O9" s="450"/>
      <c r="P9" s="450"/>
      <c r="Q9" s="256"/>
      <c r="R9" s="256"/>
    </row>
    <row r="10" spans="1:39" ht="13" customHeight="1">
      <c r="A10" s="3"/>
      <c r="B10" s="3"/>
      <c r="C10" s="168"/>
      <c r="D10" s="49"/>
      <c r="E10" s="8"/>
      <c r="F10" s="164"/>
      <c r="G10" s="164"/>
      <c r="H10" s="164"/>
      <c r="I10" s="50"/>
      <c r="J10" s="7"/>
      <c r="K10" s="7"/>
      <c r="L10" s="7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" customHeight="1">
      <c r="A14" s="64" t="s">
        <v>856</v>
      </c>
      <c r="B14" s="68" t="s">
        <v>460</v>
      </c>
      <c r="C14" s="37">
        <v>5.9722222222222225E-2</v>
      </c>
      <c r="D14" s="19">
        <v>0</v>
      </c>
      <c r="E14" s="166">
        <v>10</v>
      </c>
      <c r="F14" s="20" t="s">
        <v>232</v>
      </c>
      <c r="G14" s="38">
        <v>1190</v>
      </c>
      <c r="H14" s="38">
        <v>1104</v>
      </c>
      <c r="I14" s="41" t="s">
        <v>234</v>
      </c>
      <c r="J14" s="70" t="s">
        <v>230</v>
      </c>
      <c r="K14" s="38">
        <v>4</v>
      </c>
      <c r="L14" s="20">
        <v>180</v>
      </c>
      <c r="M14" s="8">
        <v>5889.9508999999998</v>
      </c>
      <c r="N14" s="56"/>
      <c r="O14" s="38"/>
      <c r="P14" s="38"/>
      <c r="Q14" s="38"/>
      <c r="R14" s="166"/>
    </row>
    <row r="15" spans="1:39" ht="13" customHeight="1">
      <c r="A15" s="29" t="s">
        <v>475</v>
      </c>
      <c r="B15" s="29" t="s">
        <v>857</v>
      </c>
      <c r="C15" s="19">
        <v>9.0972222222222218E-2</v>
      </c>
      <c r="D15" s="19">
        <v>0</v>
      </c>
      <c r="E15" s="23">
        <v>30</v>
      </c>
      <c r="F15" s="20" t="s">
        <v>232</v>
      </c>
      <c r="G15" s="20">
        <v>1190</v>
      </c>
      <c r="H15" s="38">
        <v>998</v>
      </c>
      <c r="I15" s="41" t="s">
        <v>231</v>
      </c>
      <c r="J15" s="70" t="s">
        <v>230</v>
      </c>
      <c r="K15" s="38">
        <v>4</v>
      </c>
      <c r="L15" s="20">
        <v>180</v>
      </c>
      <c r="M15" s="8">
        <v>5891.451</v>
      </c>
      <c r="N15" s="29"/>
      <c r="O15" s="20"/>
      <c r="P15" s="20"/>
      <c r="Q15" s="20"/>
      <c r="R15" s="20"/>
    </row>
    <row r="16" spans="1:39" ht="13" customHeight="1">
      <c r="A16" s="29" t="s">
        <v>475</v>
      </c>
      <c r="B16" s="68" t="s">
        <v>462</v>
      </c>
      <c r="C16" s="19">
        <v>9.4444444444444442E-2</v>
      </c>
      <c r="D16" s="19">
        <v>0</v>
      </c>
      <c r="E16" s="23">
        <v>30</v>
      </c>
      <c r="F16" s="20" t="s">
        <v>232</v>
      </c>
      <c r="G16" s="20">
        <v>1070</v>
      </c>
      <c r="H16" s="38">
        <v>878</v>
      </c>
      <c r="I16" s="41" t="s">
        <v>446</v>
      </c>
      <c r="J16" s="70" t="s">
        <v>230</v>
      </c>
      <c r="K16" s="38">
        <v>4</v>
      </c>
      <c r="L16" s="20">
        <v>180</v>
      </c>
      <c r="M16" s="8">
        <v>5891.451</v>
      </c>
      <c r="N16" s="29"/>
      <c r="O16" s="20"/>
      <c r="P16" s="20"/>
      <c r="Q16" s="20"/>
      <c r="R16" s="20"/>
    </row>
    <row r="17" spans="1:39" ht="13" customHeight="1">
      <c r="A17" s="29" t="s">
        <v>475</v>
      </c>
      <c r="B17" s="29" t="s">
        <v>463</v>
      </c>
      <c r="C17" s="19">
        <v>0.10902777777777778</v>
      </c>
      <c r="D17" s="19">
        <v>0</v>
      </c>
      <c r="E17" s="23">
        <v>30</v>
      </c>
      <c r="F17" s="20" t="s">
        <v>540</v>
      </c>
      <c r="G17" s="20">
        <v>880</v>
      </c>
      <c r="H17" s="38">
        <v>868</v>
      </c>
      <c r="I17" s="41" t="s">
        <v>231</v>
      </c>
      <c r="J17" s="70" t="s">
        <v>230</v>
      </c>
      <c r="K17" s="38">
        <v>4</v>
      </c>
      <c r="L17" s="20">
        <v>180</v>
      </c>
      <c r="M17" s="215">
        <v>7647.38</v>
      </c>
      <c r="N17" s="29"/>
      <c r="O17" s="20"/>
      <c r="P17" s="20"/>
      <c r="Q17" s="20"/>
      <c r="R17" s="20"/>
    </row>
    <row r="18" spans="1:39" ht="13" customHeight="1">
      <c r="A18" s="29" t="s">
        <v>721</v>
      </c>
      <c r="B18" s="29" t="s">
        <v>859</v>
      </c>
      <c r="C18" s="19">
        <v>0.26111111111111113</v>
      </c>
      <c r="D18" s="19"/>
      <c r="E18" s="23">
        <v>30</v>
      </c>
      <c r="F18" s="20" t="s">
        <v>232</v>
      </c>
      <c r="G18" s="20">
        <v>1190</v>
      </c>
      <c r="H18" s="20">
        <v>1104</v>
      </c>
      <c r="I18" s="59" t="s">
        <v>870</v>
      </c>
      <c r="J18" s="70" t="s">
        <v>87</v>
      </c>
      <c r="K18" s="38">
        <v>4</v>
      </c>
      <c r="L18" s="20">
        <v>180</v>
      </c>
      <c r="M18" s="8">
        <v>5889.9508999999998</v>
      </c>
      <c r="N18" s="29" t="s">
        <v>48</v>
      </c>
      <c r="O18" s="20"/>
      <c r="P18" s="20"/>
      <c r="Q18" s="20"/>
      <c r="R18" s="20"/>
      <c r="S18" s="413">
        <v>83.648449999999997</v>
      </c>
      <c r="T18" s="413">
        <v>19.33792</v>
      </c>
      <c r="U18" s="410">
        <v>128.62809999999999</v>
      </c>
      <c r="V18" s="410">
        <v>71.274000000000001</v>
      </c>
      <c r="W18" s="412">
        <v>4.5632335505999997</v>
      </c>
      <c r="X18" s="410">
        <v>1.0549999999999999</v>
      </c>
      <c r="Y18" s="410">
        <v>0.16700000000000001</v>
      </c>
      <c r="Z18" s="410">
        <v>3.45</v>
      </c>
      <c r="AA18" s="410">
        <v>99.869</v>
      </c>
      <c r="AB18" s="409">
        <v>1802.5340000000001</v>
      </c>
      <c r="AC18" s="410">
        <v>2.4962399999999998</v>
      </c>
      <c r="AD18" s="410">
        <v>5.1672000000000002</v>
      </c>
      <c r="AE18" s="410">
        <v>3.8366899999999999</v>
      </c>
      <c r="AF18" s="410">
        <v>1.2327300000000001</v>
      </c>
      <c r="AG18" s="408">
        <v>147613122.5</v>
      </c>
      <c r="AH18" s="411">
        <v>-0.1119209</v>
      </c>
      <c r="AI18" s="408">
        <v>397624.29095</v>
      </c>
      <c r="AJ18" s="411">
        <v>-7.5041300000000005E-2</v>
      </c>
      <c r="AK18" s="410">
        <v>175.8347</v>
      </c>
      <c r="AL18" s="408" t="s">
        <v>411</v>
      </c>
      <c r="AM18" s="410">
        <v>4.1539999999999999</v>
      </c>
    </row>
    <row r="19" spans="1:39" ht="13" customHeight="1">
      <c r="A19" s="29" t="s">
        <v>639</v>
      </c>
      <c r="B19" s="29" t="s">
        <v>860</v>
      </c>
      <c r="C19" s="19">
        <v>0.26319444444444445</v>
      </c>
      <c r="D19" s="19"/>
      <c r="E19" s="23">
        <v>300</v>
      </c>
      <c r="F19" s="20" t="s">
        <v>232</v>
      </c>
      <c r="G19" s="20">
        <v>1190</v>
      </c>
      <c r="H19" s="20">
        <v>1104</v>
      </c>
      <c r="I19" s="281" t="s">
        <v>808</v>
      </c>
      <c r="J19" s="70" t="s">
        <v>87</v>
      </c>
      <c r="K19" s="38">
        <v>4</v>
      </c>
      <c r="L19" s="20">
        <v>180</v>
      </c>
      <c r="M19" s="8">
        <v>5889.9508999999998</v>
      </c>
      <c r="N19" s="29"/>
      <c r="O19" s="20"/>
      <c r="P19" s="20"/>
      <c r="Q19" s="20"/>
      <c r="R19" s="20"/>
      <c r="S19" s="413">
        <v>83.681229999999999</v>
      </c>
      <c r="T19" s="413">
        <v>19.338789999999999</v>
      </c>
      <c r="U19" s="410">
        <v>131.851</v>
      </c>
      <c r="V19" s="410">
        <v>72.227699999999999</v>
      </c>
      <c r="W19" s="412">
        <v>4.6635073481999996</v>
      </c>
      <c r="X19" s="410">
        <v>1.05</v>
      </c>
      <c r="Y19" s="410">
        <v>0.16600000000000001</v>
      </c>
      <c r="Z19" s="410">
        <v>3.45</v>
      </c>
      <c r="AA19" s="410">
        <v>99.869</v>
      </c>
      <c r="AB19" s="409">
        <v>1802.6489999999999</v>
      </c>
      <c r="AC19" s="410">
        <v>2.4723799999999998</v>
      </c>
      <c r="AD19" s="410">
        <v>5.1682399999999999</v>
      </c>
      <c r="AE19" s="410">
        <v>3.7861500000000001</v>
      </c>
      <c r="AF19" s="410">
        <v>1.23282</v>
      </c>
      <c r="AG19" s="408">
        <v>147613082.09999999</v>
      </c>
      <c r="AH19" s="411">
        <v>-0.1126138</v>
      </c>
      <c r="AI19" s="408">
        <v>397598.87796000001</v>
      </c>
      <c r="AJ19" s="411">
        <v>-6.6131499999999996E-2</v>
      </c>
      <c r="AK19" s="410">
        <v>175.84229999999999</v>
      </c>
      <c r="AL19" s="408" t="s">
        <v>411</v>
      </c>
      <c r="AM19" s="410">
        <v>4.1464999999999996</v>
      </c>
    </row>
    <row r="20" spans="1:39" ht="13" customHeight="1">
      <c r="A20" s="29" t="s">
        <v>639</v>
      </c>
      <c r="B20" s="29" t="s">
        <v>861</v>
      </c>
      <c r="C20" s="19">
        <v>0.28472222222222221</v>
      </c>
      <c r="D20" s="37"/>
      <c r="E20" s="23">
        <v>300</v>
      </c>
      <c r="F20" s="20" t="s">
        <v>232</v>
      </c>
      <c r="G20" s="20">
        <v>1190</v>
      </c>
      <c r="H20" s="20">
        <v>1104</v>
      </c>
      <c r="I20" s="281" t="s">
        <v>808</v>
      </c>
      <c r="J20" s="70" t="s">
        <v>87</v>
      </c>
      <c r="K20" s="38">
        <v>4</v>
      </c>
      <c r="L20" s="20">
        <v>180</v>
      </c>
      <c r="M20" s="8">
        <v>5889.9508999999998</v>
      </c>
      <c r="N20" s="29"/>
      <c r="O20" s="20"/>
      <c r="P20" s="20"/>
      <c r="Q20" s="20"/>
      <c r="R20" s="20"/>
      <c r="S20" s="413">
        <v>83.848770000000002</v>
      </c>
      <c r="T20" s="413">
        <v>19.340389999999999</v>
      </c>
      <c r="U20" s="410">
        <v>154.17449999999999</v>
      </c>
      <c r="V20" s="410">
        <v>76.162000000000006</v>
      </c>
      <c r="W20" s="412">
        <v>5.1815886358999999</v>
      </c>
      <c r="X20" s="410">
        <v>1.0289999999999999</v>
      </c>
      <c r="Y20" s="410">
        <v>0.16300000000000001</v>
      </c>
      <c r="Z20" s="410">
        <v>3.45</v>
      </c>
      <c r="AA20" s="410">
        <v>99.870999999999995</v>
      </c>
      <c r="AB20" s="409">
        <v>1803.01</v>
      </c>
      <c r="AC20" s="410">
        <v>2.34721</v>
      </c>
      <c r="AD20" s="410">
        <v>5.1762899999999998</v>
      </c>
      <c r="AE20" s="410">
        <v>3.5249999999999999</v>
      </c>
      <c r="AF20" s="410">
        <v>1.2332700000000001</v>
      </c>
      <c r="AG20" s="408">
        <v>147612869.30000001</v>
      </c>
      <c r="AH20" s="411">
        <v>-0.1161937</v>
      </c>
      <c r="AI20" s="408">
        <v>397519.24231</v>
      </c>
      <c r="AJ20" s="411">
        <v>-1.9309799999999998E-2</v>
      </c>
      <c r="AK20" s="410">
        <v>175.8759</v>
      </c>
      <c r="AL20" s="408" t="s">
        <v>411</v>
      </c>
      <c r="AM20" s="410">
        <v>4.1130000000000004</v>
      </c>
    </row>
    <row r="21" spans="1:39" ht="13" customHeight="1">
      <c r="A21" s="29" t="s">
        <v>635</v>
      </c>
      <c r="B21" s="29" t="s">
        <v>465</v>
      </c>
      <c r="C21" s="19">
        <v>0.2902777777777778</v>
      </c>
      <c r="D21" s="271"/>
      <c r="E21" s="23">
        <v>300</v>
      </c>
      <c r="F21" s="20" t="s">
        <v>232</v>
      </c>
      <c r="G21" s="20">
        <v>1190</v>
      </c>
      <c r="H21" s="20">
        <v>1104</v>
      </c>
      <c r="I21" s="281" t="s">
        <v>549</v>
      </c>
      <c r="J21" s="70" t="s">
        <v>87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413">
        <v>83.886300000000006</v>
      </c>
      <c r="T21" s="413">
        <v>19.34008</v>
      </c>
      <c r="U21" s="410">
        <v>160.66499999999999</v>
      </c>
      <c r="V21" s="410">
        <v>76.721800000000002</v>
      </c>
      <c r="W21" s="412">
        <v>5.2985747330999997</v>
      </c>
      <c r="X21" s="410">
        <v>1.0269999999999999</v>
      </c>
      <c r="Y21" s="410">
        <v>0.16200000000000001</v>
      </c>
      <c r="Z21" s="410">
        <v>3.45</v>
      </c>
      <c r="AA21" s="410">
        <v>99.872</v>
      </c>
      <c r="AB21" s="409">
        <v>1803.037</v>
      </c>
      <c r="AC21" s="410">
        <v>2.3186200000000001</v>
      </c>
      <c r="AD21" s="410">
        <v>5.1787400000000003</v>
      </c>
      <c r="AE21" s="410">
        <v>3.4660299999999999</v>
      </c>
      <c r="AF21" s="410">
        <v>1.2333700000000001</v>
      </c>
      <c r="AG21" s="408">
        <v>147612820.40000001</v>
      </c>
      <c r="AH21" s="411">
        <v>-0.11700190000000001</v>
      </c>
      <c r="AI21" s="408">
        <v>397513.37826000003</v>
      </c>
      <c r="AJ21" s="411">
        <v>-8.6088999999999992E-3</v>
      </c>
      <c r="AK21" s="410">
        <v>175.88210000000001</v>
      </c>
      <c r="AL21" s="408" t="s">
        <v>411</v>
      </c>
      <c r="AM21" s="410">
        <v>4.1067</v>
      </c>
    </row>
    <row r="22" spans="1:39" ht="13" customHeight="1">
      <c r="A22" s="29" t="s">
        <v>635</v>
      </c>
      <c r="B22" s="29" t="s">
        <v>544</v>
      </c>
      <c r="C22" s="19">
        <v>0.32708333333333334</v>
      </c>
      <c r="D22" s="19"/>
      <c r="E22" s="23">
        <v>300</v>
      </c>
      <c r="F22" s="20" t="s">
        <v>232</v>
      </c>
      <c r="G22" s="20">
        <v>1190</v>
      </c>
      <c r="H22" s="20">
        <v>1104</v>
      </c>
      <c r="I22" s="281" t="s">
        <v>549</v>
      </c>
      <c r="J22" s="70" t="s">
        <v>87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413">
        <v>84.175460000000001</v>
      </c>
      <c r="T22" s="413">
        <v>19.329280000000001</v>
      </c>
      <c r="U22" s="410">
        <v>213.61160000000001</v>
      </c>
      <c r="V22" s="410">
        <v>75.188900000000004</v>
      </c>
      <c r="W22" s="412">
        <v>6.2010389117000004</v>
      </c>
      <c r="X22" s="410">
        <v>1.034</v>
      </c>
      <c r="Y22" s="410">
        <v>0.16400000000000001</v>
      </c>
      <c r="Z22" s="410">
        <v>3.45</v>
      </c>
      <c r="AA22" s="410">
        <v>99.873999999999995</v>
      </c>
      <c r="AB22" s="409">
        <v>1802.5550000000001</v>
      </c>
      <c r="AC22" s="410">
        <v>2.0972900000000001</v>
      </c>
      <c r="AD22" s="410">
        <v>5.2056500000000003</v>
      </c>
      <c r="AE22" s="410">
        <v>3.0111400000000001</v>
      </c>
      <c r="AF22" s="410">
        <v>1.2341599999999999</v>
      </c>
      <c r="AG22" s="408">
        <v>147612431.19999999</v>
      </c>
      <c r="AH22" s="411">
        <v>-0.1232359</v>
      </c>
      <c r="AI22" s="408">
        <v>397619.64880999998</v>
      </c>
      <c r="AJ22" s="411">
        <v>7.4097399999999994E-2</v>
      </c>
      <c r="AK22" s="410">
        <v>175.9153</v>
      </c>
      <c r="AL22" s="408" t="s">
        <v>411</v>
      </c>
      <c r="AM22" s="410">
        <v>4.0736999999999997</v>
      </c>
    </row>
    <row r="23" spans="1:39" ht="13" customHeight="1">
      <c r="A23" s="29" t="s">
        <v>277</v>
      </c>
      <c r="B23" s="29" t="s">
        <v>666</v>
      </c>
      <c r="C23" s="19">
        <v>0.33402777777777781</v>
      </c>
      <c r="D23" s="19"/>
      <c r="E23" s="23">
        <v>300</v>
      </c>
      <c r="F23" s="20" t="s">
        <v>232</v>
      </c>
      <c r="G23" s="20">
        <v>1190</v>
      </c>
      <c r="H23" s="20">
        <v>1104</v>
      </c>
      <c r="I23" s="281" t="s">
        <v>549</v>
      </c>
      <c r="J23" s="70" t="s">
        <v>87</v>
      </c>
      <c r="K23" s="38">
        <v>4</v>
      </c>
      <c r="L23" s="20">
        <v>180</v>
      </c>
      <c r="M23" s="8">
        <v>5889.9508999999998</v>
      </c>
      <c r="N23" s="29"/>
      <c r="O23" s="20"/>
      <c r="P23" s="20"/>
      <c r="Q23" s="20"/>
      <c r="R23" s="20"/>
      <c r="S23" s="413">
        <v>84.229420000000005</v>
      </c>
      <c r="T23" s="413">
        <v>19.32565</v>
      </c>
      <c r="U23" s="410">
        <v>220.9016</v>
      </c>
      <c r="V23" s="410">
        <v>73.924199999999999</v>
      </c>
      <c r="W23" s="412">
        <v>6.3681619078000002</v>
      </c>
      <c r="X23" s="410">
        <v>1.04</v>
      </c>
      <c r="Y23" s="410">
        <v>0.16500000000000001</v>
      </c>
      <c r="Z23" s="410">
        <v>3.45</v>
      </c>
      <c r="AA23" s="410">
        <v>99.873999999999995</v>
      </c>
      <c r="AB23" s="409">
        <v>1802.3330000000001</v>
      </c>
      <c r="AC23" s="410">
        <v>2.05661</v>
      </c>
      <c r="AD23" s="410">
        <v>5.2122200000000003</v>
      </c>
      <c r="AE23" s="410">
        <v>2.9268999999999998</v>
      </c>
      <c r="AF23" s="410">
        <v>1.23431</v>
      </c>
      <c r="AG23" s="408">
        <v>147612356.90000001</v>
      </c>
      <c r="AH23" s="411">
        <v>-0.1243901</v>
      </c>
      <c r="AI23" s="408">
        <v>397668.65240000002</v>
      </c>
      <c r="AJ23" s="411">
        <v>8.9228699999999994E-2</v>
      </c>
      <c r="AK23" s="410">
        <v>175.91849999999999</v>
      </c>
      <c r="AL23" s="408" t="s">
        <v>411</v>
      </c>
      <c r="AM23" s="410">
        <v>4.0705</v>
      </c>
    </row>
    <row r="24" spans="1:39" ht="13" customHeight="1">
      <c r="A24" s="29" t="s">
        <v>59</v>
      </c>
      <c r="B24" s="29" t="s">
        <v>667</v>
      </c>
      <c r="C24" s="19">
        <v>0.33819444444444446</v>
      </c>
      <c r="D24" s="19"/>
      <c r="E24" s="23">
        <v>300</v>
      </c>
      <c r="F24" s="20" t="s">
        <v>232</v>
      </c>
      <c r="G24" s="20">
        <v>1190</v>
      </c>
      <c r="H24" s="20">
        <v>1104</v>
      </c>
      <c r="I24" s="281" t="s">
        <v>808</v>
      </c>
      <c r="J24" s="70" t="s">
        <v>87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413">
        <v>84.261930000000007</v>
      </c>
      <c r="T24" s="413">
        <v>19.323239999999998</v>
      </c>
      <c r="U24" s="410">
        <v>224.76650000000001</v>
      </c>
      <c r="V24" s="410">
        <v>73.072999999999993</v>
      </c>
      <c r="W24" s="412">
        <v>6.4684357054000001</v>
      </c>
      <c r="X24" s="410">
        <v>1.0449999999999999</v>
      </c>
      <c r="Y24" s="410">
        <v>0.16500000000000001</v>
      </c>
      <c r="Z24" s="410">
        <v>3.45</v>
      </c>
      <c r="AA24" s="410">
        <v>99.873999999999995</v>
      </c>
      <c r="AB24" s="409">
        <v>1802.18</v>
      </c>
      <c r="AC24" s="410">
        <v>2.0323199999999999</v>
      </c>
      <c r="AD24" s="410">
        <v>5.2164000000000001</v>
      </c>
      <c r="AE24" s="410">
        <v>2.87635</v>
      </c>
      <c r="AF24" s="410">
        <v>1.2343999999999999</v>
      </c>
      <c r="AG24" s="408">
        <v>147612312</v>
      </c>
      <c r="AH24" s="411">
        <v>-0.12508259999999999</v>
      </c>
      <c r="AI24" s="408">
        <v>397702.39974999998</v>
      </c>
      <c r="AJ24" s="411">
        <v>9.8248100000000005E-2</v>
      </c>
      <c r="AK24" s="410">
        <v>175.92</v>
      </c>
      <c r="AL24" s="408" t="s">
        <v>411</v>
      </c>
      <c r="AM24" s="410">
        <v>4.0690999999999997</v>
      </c>
    </row>
    <row r="25" spans="1:39" ht="13" customHeight="1">
      <c r="A25" s="29" t="s">
        <v>639</v>
      </c>
      <c r="B25" s="29" t="s">
        <v>669</v>
      </c>
      <c r="C25" s="19">
        <v>0.3430555555555555</v>
      </c>
      <c r="D25" s="19"/>
      <c r="E25" s="23">
        <v>300</v>
      </c>
      <c r="F25" s="20" t="s">
        <v>232</v>
      </c>
      <c r="G25" s="20">
        <v>1190</v>
      </c>
      <c r="H25" s="20">
        <v>1104</v>
      </c>
      <c r="I25" s="281" t="s">
        <v>813</v>
      </c>
      <c r="J25" s="70" t="s">
        <v>87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413">
        <v>84.30001</v>
      </c>
      <c r="T25" s="413">
        <v>19.3202</v>
      </c>
      <c r="U25" s="410">
        <v>228.8389</v>
      </c>
      <c r="V25" s="410">
        <v>72.008499999999998</v>
      </c>
      <c r="W25" s="412">
        <v>6.5854218026</v>
      </c>
      <c r="X25" s="410">
        <v>1.0509999999999999</v>
      </c>
      <c r="Y25" s="410">
        <v>0.16600000000000001</v>
      </c>
      <c r="Z25" s="410">
        <v>3.45</v>
      </c>
      <c r="AA25" s="410">
        <v>99.873999999999995</v>
      </c>
      <c r="AB25" s="409">
        <v>1801.9829999999999</v>
      </c>
      <c r="AC25" s="410">
        <v>2.0041099999999998</v>
      </c>
      <c r="AD25" s="410">
        <v>5.2214900000000002</v>
      </c>
      <c r="AE25" s="410">
        <v>2.81738</v>
      </c>
      <c r="AF25" s="410">
        <v>1.2344999999999999</v>
      </c>
      <c r="AG25" s="408">
        <v>147612259.30000001</v>
      </c>
      <c r="AH25" s="411">
        <v>-0.12589049999999999</v>
      </c>
      <c r="AI25" s="408">
        <v>397745.86261000001</v>
      </c>
      <c r="AJ25" s="411">
        <v>0.10870489999999999</v>
      </c>
      <c r="AK25" s="410">
        <v>175.9213</v>
      </c>
      <c r="AL25" s="408" t="s">
        <v>411</v>
      </c>
      <c r="AM25" s="410">
        <v>4.0677000000000003</v>
      </c>
    </row>
    <row r="26" spans="1:39" ht="13" customHeight="1">
      <c r="A26" s="29" t="s">
        <v>639</v>
      </c>
      <c r="B26" s="29" t="s">
        <v>670</v>
      </c>
      <c r="C26" s="19">
        <v>0.34791666666666665</v>
      </c>
      <c r="D26" s="19"/>
      <c r="E26" s="23">
        <v>300</v>
      </c>
      <c r="F26" s="20" t="s">
        <v>232</v>
      </c>
      <c r="G26" s="20">
        <v>1190</v>
      </c>
      <c r="H26" s="20">
        <v>1104</v>
      </c>
      <c r="I26" s="281" t="s">
        <v>766</v>
      </c>
      <c r="J26" s="70" t="s">
        <v>87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  <c r="S26" s="413">
        <v>84.338269999999994</v>
      </c>
      <c r="T26" s="413">
        <v>19.31691</v>
      </c>
      <c r="U26" s="410">
        <v>232.4906</v>
      </c>
      <c r="V26" s="410">
        <v>70.879300000000001</v>
      </c>
      <c r="W26" s="412">
        <v>6.7024078997999998</v>
      </c>
      <c r="X26" s="410">
        <v>1.0580000000000001</v>
      </c>
      <c r="Y26" s="410">
        <v>0.16700000000000001</v>
      </c>
      <c r="Z26" s="410">
        <v>3.45</v>
      </c>
      <c r="AA26" s="410">
        <v>99.873999999999995</v>
      </c>
      <c r="AB26" s="409">
        <v>1801.7660000000001</v>
      </c>
      <c r="AC26" s="410">
        <v>1.9760500000000001</v>
      </c>
      <c r="AD26" s="410">
        <v>5.2268299999999996</v>
      </c>
      <c r="AE26" s="410">
        <v>2.7584200000000001</v>
      </c>
      <c r="AF26" s="410">
        <v>1.2345999999999999</v>
      </c>
      <c r="AG26" s="408">
        <v>147612206.19999999</v>
      </c>
      <c r="AH26" s="411">
        <v>-0.12669830000000001</v>
      </c>
      <c r="AI26" s="408">
        <v>397793.70084</v>
      </c>
      <c r="AJ26" s="411">
        <v>0.1190817</v>
      </c>
      <c r="AK26" s="410">
        <v>175.9221</v>
      </c>
      <c r="AL26" s="408" t="s">
        <v>411</v>
      </c>
      <c r="AM26" s="410">
        <v>4.0669000000000004</v>
      </c>
    </row>
    <row r="27" spans="1:39" ht="13" customHeight="1">
      <c r="A27" s="29" t="s">
        <v>639</v>
      </c>
      <c r="B27" s="29" t="s">
        <v>484</v>
      </c>
      <c r="C27" s="19">
        <v>0.35347222222222219</v>
      </c>
      <c r="D27" s="19"/>
      <c r="E27" s="23">
        <v>300</v>
      </c>
      <c r="F27" s="20" t="s">
        <v>232</v>
      </c>
      <c r="G27" s="20">
        <v>1190</v>
      </c>
      <c r="H27" s="20">
        <v>1104</v>
      </c>
      <c r="I27" s="281" t="s">
        <v>767</v>
      </c>
      <c r="J27" s="70" t="s">
        <v>87</v>
      </c>
      <c r="K27" s="38">
        <v>4</v>
      </c>
      <c r="L27" s="20">
        <v>180</v>
      </c>
      <c r="M27" s="8">
        <v>5889.9508999999998</v>
      </c>
      <c r="N27" s="29"/>
      <c r="O27" s="20"/>
      <c r="P27" s="20"/>
      <c r="Q27" s="20"/>
      <c r="R27" s="20"/>
      <c r="S27" s="413">
        <v>84.382239999999996</v>
      </c>
      <c r="T27" s="413">
        <v>19.312860000000001</v>
      </c>
      <c r="U27" s="410">
        <v>236.21469999999999</v>
      </c>
      <c r="V27" s="410">
        <v>69.523700000000005</v>
      </c>
      <c r="W27" s="412">
        <v>6.8361062965999997</v>
      </c>
      <c r="X27" s="410">
        <v>1.0669999999999999</v>
      </c>
      <c r="Y27" s="410">
        <v>0.16900000000000001</v>
      </c>
      <c r="Z27" s="410">
        <v>3.45</v>
      </c>
      <c r="AA27" s="410">
        <v>99.873999999999995</v>
      </c>
      <c r="AB27" s="409">
        <v>1801.4949999999999</v>
      </c>
      <c r="AC27" s="410">
        <v>1.9442200000000001</v>
      </c>
      <c r="AD27" s="410">
        <v>5.2332299999999998</v>
      </c>
      <c r="AE27" s="410">
        <v>2.69102</v>
      </c>
      <c r="AF27" s="410">
        <v>1.23472</v>
      </c>
      <c r="AG27" s="408">
        <v>147612145.19999999</v>
      </c>
      <c r="AH27" s="411">
        <v>-0.1276214</v>
      </c>
      <c r="AI27" s="408">
        <v>397853.68488000002</v>
      </c>
      <c r="AJ27" s="411">
        <v>0.1308308</v>
      </c>
      <c r="AK27" s="410">
        <v>175.92259999999999</v>
      </c>
      <c r="AL27" s="408" t="s">
        <v>411</v>
      </c>
      <c r="AM27" s="410">
        <v>4.0663999999999998</v>
      </c>
    </row>
    <row r="28" spans="1:39" ht="13" customHeight="1">
      <c r="A28" s="29" t="s">
        <v>643</v>
      </c>
      <c r="B28" s="29" t="s">
        <v>485</v>
      </c>
      <c r="C28" s="19">
        <v>0.35833333333333334</v>
      </c>
      <c r="D28" s="19"/>
      <c r="E28" s="23">
        <v>300</v>
      </c>
      <c r="F28" s="20" t="s">
        <v>232</v>
      </c>
      <c r="G28" s="20">
        <v>1190</v>
      </c>
      <c r="H28" s="20">
        <v>1104</v>
      </c>
      <c r="I28" s="281" t="s">
        <v>811</v>
      </c>
      <c r="J28" s="70" t="s">
        <v>87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413">
        <v>84.420959999999994</v>
      </c>
      <c r="T28" s="413">
        <v>19.309059999999999</v>
      </c>
      <c r="U28" s="410">
        <v>239.1335</v>
      </c>
      <c r="V28" s="410">
        <v>68.290700000000001</v>
      </c>
      <c r="W28" s="412">
        <v>6.9530923938999996</v>
      </c>
      <c r="X28" s="410">
        <v>1.0760000000000001</v>
      </c>
      <c r="Y28" s="410">
        <v>0.17</v>
      </c>
      <c r="Z28" s="410">
        <v>3.45</v>
      </c>
      <c r="AA28" s="410">
        <v>99.873999999999995</v>
      </c>
      <c r="AB28" s="409">
        <v>1801.2360000000001</v>
      </c>
      <c r="AC28" s="410">
        <v>1.91658</v>
      </c>
      <c r="AD28" s="410">
        <v>5.2390800000000004</v>
      </c>
      <c r="AE28" s="410">
        <v>2.6320600000000001</v>
      </c>
      <c r="AF28" s="410">
        <v>1.23482</v>
      </c>
      <c r="AG28" s="408">
        <v>147612091.40000001</v>
      </c>
      <c r="AH28" s="411">
        <v>-0.12842919999999999</v>
      </c>
      <c r="AI28" s="408">
        <v>397910.77405000001</v>
      </c>
      <c r="AJ28" s="411">
        <v>0.1410045</v>
      </c>
      <c r="AK28" s="410">
        <v>175.92250000000001</v>
      </c>
      <c r="AL28" s="408" t="s">
        <v>411</v>
      </c>
      <c r="AM28" s="410">
        <v>4.0664999999999996</v>
      </c>
    </row>
    <row r="29" spans="1:39" ht="13" customHeight="1">
      <c r="A29" s="29" t="s">
        <v>643</v>
      </c>
      <c r="B29" s="29" t="s">
        <v>682</v>
      </c>
      <c r="C29" s="19">
        <v>0.36388888888888887</v>
      </c>
      <c r="D29" s="19"/>
      <c r="E29" s="23">
        <v>300</v>
      </c>
      <c r="F29" s="20" t="s">
        <v>232</v>
      </c>
      <c r="G29" s="20">
        <v>1190</v>
      </c>
      <c r="H29" s="20">
        <v>1104</v>
      </c>
      <c r="I29" s="281" t="s">
        <v>812</v>
      </c>
      <c r="J29" s="70" t="s">
        <v>87</v>
      </c>
      <c r="K29" s="38">
        <v>4</v>
      </c>
      <c r="L29" s="20">
        <v>180</v>
      </c>
      <c r="M29" s="8">
        <v>5889.9508999999998</v>
      </c>
      <c r="N29" s="29"/>
      <c r="O29" s="20"/>
      <c r="P29" s="20"/>
      <c r="Q29" s="20"/>
      <c r="R29" s="20"/>
      <c r="S29" s="413">
        <v>84.465519999999998</v>
      </c>
      <c r="T29" s="413">
        <v>19.30444</v>
      </c>
      <c r="U29" s="410">
        <v>242.1379</v>
      </c>
      <c r="V29" s="410">
        <v>66.837599999999995</v>
      </c>
      <c r="W29" s="412">
        <v>7.0867907907000003</v>
      </c>
      <c r="X29" s="410">
        <v>1.087</v>
      </c>
      <c r="Y29" s="410">
        <v>0.17199999999999999</v>
      </c>
      <c r="Z29" s="410">
        <v>3.45</v>
      </c>
      <c r="AA29" s="410">
        <v>99.873999999999995</v>
      </c>
      <c r="AB29" s="409">
        <v>1800.9169999999999</v>
      </c>
      <c r="AC29" s="410">
        <v>1.8852599999999999</v>
      </c>
      <c r="AD29" s="410">
        <v>5.2460599999999999</v>
      </c>
      <c r="AE29" s="410">
        <v>2.5646599999999999</v>
      </c>
      <c r="AF29" s="410">
        <v>1.2349300000000001</v>
      </c>
      <c r="AG29" s="408">
        <v>147612029.59999999</v>
      </c>
      <c r="AH29" s="411">
        <v>-0.1293522</v>
      </c>
      <c r="AI29" s="408">
        <v>397981.2206</v>
      </c>
      <c r="AJ29" s="411">
        <v>0.15249740000000001</v>
      </c>
      <c r="AK29" s="410">
        <v>175.92179999999999</v>
      </c>
      <c r="AL29" s="408" t="s">
        <v>411</v>
      </c>
      <c r="AM29" s="410">
        <v>4.0671999999999997</v>
      </c>
    </row>
    <row r="30" spans="1:39" ht="13" customHeight="1">
      <c r="A30" s="29" t="s">
        <v>721</v>
      </c>
      <c r="B30" s="29" t="s">
        <v>683</v>
      </c>
      <c r="C30" s="19">
        <v>0.36805555555555558</v>
      </c>
      <c r="D30" s="19"/>
      <c r="E30" s="23">
        <v>30</v>
      </c>
      <c r="F30" s="20" t="s">
        <v>232</v>
      </c>
      <c r="G30" s="20">
        <v>1190</v>
      </c>
      <c r="H30" s="20">
        <v>1104</v>
      </c>
      <c r="I30" s="59" t="s">
        <v>870</v>
      </c>
      <c r="J30" s="70" t="s">
        <v>87</v>
      </c>
      <c r="K30" s="38">
        <v>4</v>
      </c>
      <c r="L30" s="20">
        <v>180</v>
      </c>
      <c r="M30" s="8">
        <v>5889.9508999999998</v>
      </c>
      <c r="N30" s="29"/>
      <c r="O30" s="20"/>
      <c r="P30" s="20"/>
      <c r="Q30" s="20"/>
      <c r="R30" s="20"/>
      <c r="S30" s="413">
        <v>84.482320000000001</v>
      </c>
      <c r="T30" s="413">
        <v>19.302620000000001</v>
      </c>
      <c r="U30" s="410">
        <v>243.1842</v>
      </c>
      <c r="V30" s="410">
        <v>66.282399999999996</v>
      </c>
      <c r="W30" s="412">
        <v>7.1369276895000002</v>
      </c>
      <c r="X30" s="410">
        <v>1.0920000000000001</v>
      </c>
      <c r="Y30" s="410">
        <v>0.17299999999999999</v>
      </c>
      <c r="Z30" s="410">
        <v>3.45</v>
      </c>
      <c r="AA30" s="410">
        <v>99.873999999999995</v>
      </c>
      <c r="AB30" s="409">
        <v>1800.7909999999999</v>
      </c>
      <c r="AC30" s="410">
        <v>1.8735999999999999</v>
      </c>
      <c r="AD30" s="410">
        <v>5.2487599999999999</v>
      </c>
      <c r="AE30" s="410">
        <v>2.53939</v>
      </c>
      <c r="AF30" s="410">
        <v>1.23498</v>
      </c>
      <c r="AG30" s="408">
        <v>147612006.19999999</v>
      </c>
      <c r="AH30" s="411">
        <v>-0.12969839999999999</v>
      </c>
      <c r="AI30" s="408">
        <v>398009.05482999998</v>
      </c>
      <c r="AJ30" s="411">
        <v>0.15676770000000001</v>
      </c>
      <c r="AK30" s="410">
        <v>175.92140000000001</v>
      </c>
      <c r="AL30" s="408" t="s">
        <v>411</v>
      </c>
      <c r="AM30" s="410">
        <v>4.0675999999999997</v>
      </c>
    </row>
    <row r="31" spans="1:39" ht="13" customHeight="1">
      <c r="A31" s="29" t="s">
        <v>546</v>
      </c>
      <c r="B31" s="29" t="s">
        <v>520</v>
      </c>
      <c r="C31" s="19">
        <v>0.37083333333333335</v>
      </c>
      <c r="D31" s="19"/>
      <c r="E31" s="23">
        <v>300</v>
      </c>
      <c r="F31" s="20" t="s">
        <v>232</v>
      </c>
      <c r="G31" s="20">
        <v>1190</v>
      </c>
      <c r="H31" s="20">
        <v>1104</v>
      </c>
      <c r="I31" s="59" t="s">
        <v>356</v>
      </c>
      <c r="J31" s="70" t="s">
        <v>87</v>
      </c>
      <c r="K31" s="38">
        <v>4</v>
      </c>
      <c r="L31" s="20">
        <v>180</v>
      </c>
      <c r="M31" s="8">
        <v>5889.9508999999998</v>
      </c>
      <c r="N31" s="29"/>
      <c r="O31" s="20"/>
      <c r="P31" s="20"/>
      <c r="Q31" s="20"/>
      <c r="R31" s="20"/>
    </row>
    <row r="32" spans="1:39" ht="13" customHeight="1">
      <c r="A32" s="29" t="s">
        <v>278</v>
      </c>
      <c r="B32" s="29" t="s">
        <v>685</v>
      </c>
      <c r="C32" s="19">
        <v>0.37638888888888888</v>
      </c>
      <c r="D32" s="19"/>
      <c r="E32" s="23">
        <v>300</v>
      </c>
      <c r="F32" s="20" t="s">
        <v>232</v>
      </c>
      <c r="G32" s="20">
        <v>1190</v>
      </c>
      <c r="H32" s="20">
        <v>1104</v>
      </c>
      <c r="I32" s="281" t="s">
        <v>368</v>
      </c>
      <c r="J32" s="70" t="s">
        <v>87</v>
      </c>
      <c r="K32" s="38">
        <v>4</v>
      </c>
      <c r="L32" s="20">
        <v>180</v>
      </c>
      <c r="M32" s="8">
        <v>5889.9508999999998</v>
      </c>
      <c r="N32" s="29"/>
      <c r="O32" s="20"/>
      <c r="P32" s="20"/>
      <c r="Q32" s="20"/>
      <c r="R32" s="20"/>
      <c r="S32" s="413">
        <v>84.56711</v>
      </c>
      <c r="T32" s="413">
        <v>19.292929999999998</v>
      </c>
      <c r="U32" s="410">
        <v>247.86510000000001</v>
      </c>
      <c r="V32" s="410">
        <v>63.4377</v>
      </c>
      <c r="W32" s="412">
        <v>7.3876121834999999</v>
      </c>
      <c r="X32" s="410">
        <v>1.117</v>
      </c>
      <c r="Y32" s="410">
        <v>0.17699999999999999</v>
      </c>
      <c r="Z32" s="410">
        <v>3.45</v>
      </c>
      <c r="AA32" s="410">
        <v>99.873999999999995</v>
      </c>
      <c r="AB32" s="409">
        <v>1800.11</v>
      </c>
      <c r="AC32" s="410">
        <v>1.81603</v>
      </c>
      <c r="AD32" s="410">
        <v>5.26288</v>
      </c>
      <c r="AE32" s="410">
        <v>2.41303</v>
      </c>
      <c r="AF32" s="410">
        <v>1.23519</v>
      </c>
      <c r="AG32" s="408">
        <v>147611888.69999999</v>
      </c>
      <c r="AH32" s="411">
        <v>-0.13142889999999999</v>
      </c>
      <c r="AI32" s="408">
        <v>398159.64046000002</v>
      </c>
      <c r="AJ32" s="411">
        <v>0.1777648</v>
      </c>
      <c r="AK32" s="410">
        <v>175.91820000000001</v>
      </c>
      <c r="AL32" s="408" t="s">
        <v>411</v>
      </c>
      <c r="AM32" s="410">
        <v>4.0708000000000002</v>
      </c>
    </row>
    <row r="33" spans="1:39" ht="13" customHeight="1">
      <c r="A33" s="29" t="s">
        <v>47</v>
      </c>
      <c r="B33" s="29" t="s">
        <v>686</v>
      </c>
      <c r="C33" s="19">
        <v>0.38125000000000003</v>
      </c>
      <c r="D33" s="19"/>
      <c r="E33" s="23">
        <v>300</v>
      </c>
      <c r="F33" s="20" t="s">
        <v>232</v>
      </c>
      <c r="G33" s="20">
        <v>1190</v>
      </c>
      <c r="H33" s="20">
        <v>1104</v>
      </c>
      <c r="I33" s="281" t="s">
        <v>371</v>
      </c>
      <c r="J33" s="70" t="s">
        <v>87</v>
      </c>
      <c r="K33" s="38">
        <v>4</v>
      </c>
      <c r="L33" s="20">
        <v>180</v>
      </c>
      <c r="M33" s="8">
        <v>5889.9508999999998</v>
      </c>
      <c r="N33" s="29" t="s">
        <v>271</v>
      </c>
      <c r="O33" s="20"/>
      <c r="P33" s="20"/>
      <c r="Q33" s="20"/>
      <c r="R33" s="20"/>
      <c r="S33" s="413">
        <v>84.607169999999996</v>
      </c>
      <c r="T33" s="413">
        <v>19.288049999999998</v>
      </c>
      <c r="U33" s="410">
        <v>249.78450000000001</v>
      </c>
      <c r="V33" s="410">
        <v>62.078400000000002</v>
      </c>
      <c r="W33" s="412">
        <v>7.5045982807999998</v>
      </c>
      <c r="X33" s="410">
        <v>1.131</v>
      </c>
      <c r="Y33" s="410">
        <v>0.17899999999999999</v>
      </c>
      <c r="Z33" s="410">
        <v>3.45</v>
      </c>
      <c r="AA33" s="410">
        <v>99.873999999999995</v>
      </c>
      <c r="AB33" s="409">
        <v>1799.7639999999999</v>
      </c>
      <c r="AC33" s="410">
        <v>1.7896099999999999</v>
      </c>
      <c r="AD33" s="410">
        <v>5.2698299999999998</v>
      </c>
      <c r="AE33" s="410">
        <v>2.35406</v>
      </c>
      <c r="AF33" s="410">
        <v>1.23529</v>
      </c>
      <c r="AG33" s="408">
        <v>147611833.40000001</v>
      </c>
      <c r="AH33" s="411">
        <v>-0.13223650000000001</v>
      </c>
      <c r="AI33" s="408">
        <v>398236.31877999997</v>
      </c>
      <c r="AJ33" s="411">
        <v>0.18734509999999999</v>
      </c>
      <c r="AK33" s="410">
        <v>175.916</v>
      </c>
      <c r="AL33" s="408" t="s">
        <v>411</v>
      </c>
      <c r="AM33" s="410">
        <v>4.0730000000000004</v>
      </c>
    </row>
    <row r="34" spans="1:39" ht="13" customHeight="1">
      <c r="A34" s="29" t="s">
        <v>277</v>
      </c>
      <c r="B34" s="29" t="s">
        <v>688</v>
      </c>
      <c r="C34" s="19">
        <v>0.38680555555555557</v>
      </c>
      <c r="D34" s="37"/>
      <c r="E34" s="23">
        <v>300</v>
      </c>
      <c r="F34" s="20" t="s">
        <v>232</v>
      </c>
      <c r="G34" s="20">
        <v>1190</v>
      </c>
      <c r="H34" s="20">
        <v>1104</v>
      </c>
      <c r="I34" s="281" t="s">
        <v>549</v>
      </c>
      <c r="J34" s="70" t="s">
        <v>87</v>
      </c>
      <c r="K34" s="38">
        <v>4</v>
      </c>
      <c r="L34" s="20">
        <v>180</v>
      </c>
      <c r="M34" s="8">
        <v>5889.9508999999998</v>
      </c>
      <c r="N34" s="29"/>
      <c r="O34" s="20"/>
      <c r="P34" s="20"/>
      <c r="Q34" s="20"/>
      <c r="R34" s="20"/>
      <c r="S34" s="413">
        <v>84.653379999999999</v>
      </c>
      <c r="T34" s="413">
        <v>19.282209999999999</v>
      </c>
      <c r="U34" s="410">
        <v>251.80959999999999</v>
      </c>
      <c r="V34" s="410">
        <v>60.505400000000002</v>
      </c>
      <c r="W34" s="412">
        <v>7.6382966775999996</v>
      </c>
      <c r="X34" s="410">
        <v>1.1479999999999999</v>
      </c>
      <c r="Y34" s="410">
        <v>0.182</v>
      </c>
      <c r="Z34" s="410">
        <v>3.45</v>
      </c>
      <c r="AA34" s="410">
        <v>99.873000000000005</v>
      </c>
      <c r="AB34" s="409">
        <v>1799.346</v>
      </c>
      <c r="AC34" s="410">
        <v>1.7598100000000001</v>
      </c>
      <c r="AD34" s="410">
        <v>5.27806</v>
      </c>
      <c r="AE34" s="410">
        <v>2.28667</v>
      </c>
      <c r="AF34" s="410">
        <v>1.2354099999999999</v>
      </c>
      <c r="AG34" s="408">
        <v>147611769.69999999</v>
      </c>
      <c r="AH34" s="411">
        <v>-0.13315930000000001</v>
      </c>
      <c r="AI34" s="408">
        <v>398328.83591000002</v>
      </c>
      <c r="AJ34" s="411">
        <v>0.1981086</v>
      </c>
      <c r="AK34" s="410">
        <v>175.91290000000001</v>
      </c>
      <c r="AL34" s="408" t="s">
        <v>411</v>
      </c>
      <c r="AM34" s="410">
        <v>4.0761000000000003</v>
      </c>
    </row>
    <row r="35" spans="1:39" ht="13" customHeight="1">
      <c r="A35" s="29" t="s">
        <v>277</v>
      </c>
      <c r="B35" s="29" t="s">
        <v>689</v>
      </c>
      <c r="C35" s="19">
        <v>0.39097222222222222</v>
      </c>
      <c r="D35" s="37"/>
      <c r="E35" s="23">
        <v>300</v>
      </c>
      <c r="F35" s="20" t="s">
        <v>232</v>
      </c>
      <c r="G35" s="20">
        <v>1190</v>
      </c>
      <c r="H35" s="20">
        <v>1104</v>
      </c>
      <c r="I35" s="281" t="s">
        <v>838</v>
      </c>
      <c r="J35" s="70" t="s">
        <v>87</v>
      </c>
      <c r="K35" s="38">
        <v>4</v>
      </c>
      <c r="L35" s="20">
        <v>180</v>
      </c>
      <c r="M35" s="8">
        <v>5889.9508999999998</v>
      </c>
      <c r="N35" s="29"/>
      <c r="O35" s="20"/>
      <c r="P35" s="20"/>
      <c r="Q35" s="20"/>
      <c r="R35" s="20"/>
      <c r="S35" s="413">
        <v>84.68835</v>
      </c>
      <c r="T35" s="413">
        <v>19.277640000000002</v>
      </c>
      <c r="U35" s="410">
        <v>253.22559999999999</v>
      </c>
      <c r="V35" s="410">
        <v>59.314100000000003</v>
      </c>
      <c r="W35" s="412">
        <v>7.7385704752000004</v>
      </c>
      <c r="X35" s="410">
        <v>1.1619999999999999</v>
      </c>
      <c r="Y35" s="410">
        <v>0.184</v>
      </c>
      <c r="Z35" s="410">
        <v>3.45</v>
      </c>
      <c r="AA35" s="410">
        <v>99.873000000000005</v>
      </c>
      <c r="AB35" s="409">
        <v>1799.0170000000001</v>
      </c>
      <c r="AC35" s="410">
        <v>1.7377499999999999</v>
      </c>
      <c r="AD35" s="410">
        <v>5.2844199999999999</v>
      </c>
      <c r="AE35" s="410">
        <v>2.2361300000000002</v>
      </c>
      <c r="AF35" s="410">
        <v>1.2355</v>
      </c>
      <c r="AG35" s="408">
        <v>147611721.59999999</v>
      </c>
      <c r="AH35" s="411">
        <v>-0.13385140000000001</v>
      </c>
      <c r="AI35" s="408">
        <v>398401.58711000002</v>
      </c>
      <c r="AJ35" s="411">
        <v>0.20604420000000001</v>
      </c>
      <c r="AK35" s="410">
        <v>175.9102</v>
      </c>
      <c r="AL35" s="408" t="s">
        <v>411</v>
      </c>
      <c r="AM35" s="410">
        <v>4.0788000000000002</v>
      </c>
    </row>
    <row r="36" spans="1:39" ht="13" customHeight="1">
      <c r="A36" s="29" t="s">
        <v>277</v>
      </c>
      <c r="B36" s="29" t="s">
        <v>839</v>
      </c>
      <c r="C36" s="19">
        <v>0.39583333333333331</v>
      </c>
      <c r="D36" s="37"/>
      <c r="E36" s="23">
        <v>300</v>
      </c>
      <c r="F36" s="20" t="s">
        <v>232</v>
      </c>
      <c r="G36" s="20">
        <v>1190</v>
      </c>
      <c r="H36" s="20">
        <v>1104</v>
      </c>
      <c r="I36" s="281" t="s">
        <v>766</v>
      </c>
      <c r="J36" s="70" t="s">
        <v>87</v>
      </c>
      <c r="K36" s="38">
        <v>4</v>
      </c>
      <c r="L36" s="20">
        <v>180</v>
      </c>
      <c r="M36" s="8">
        <v>5889.9508999999998</v>
      </c>
      <c r="N36" s="29"/>
      <c r="O36" s="20"/>
      <c r="P36" s="20"/>
      <c r="Q36" s="20"/>
      <c r="R36" s="20"/>
      <c r="S36" s="413">
        <v>84.729489999999998</v>
      </c>
      <c r="T36" s="413">
        <v>19.272110000000001</v>
      </c>
      <c r="U36" s="410">
        <v>254.78020000000001</v>
      </c>
      <c r="V36" s="410">
        <v>57.913699999999999</v>
      </c>
      <c r="W36" s="412">
        <v>7.8555565724000003</v>
      </c>
      <c r="X36" s="410">
        <v>1.179</v>
      </c>
      <c r="Y36" s="410">
        <v>0.187</v>
      </c>
      <c r="Z36" s="410">
        <v>3.45</v>
      </c>
      <c r="AA36" s="410">
        <v>99.873000000000005</v>
      </c>
      <c r="AB36" s="409">
        <v>1798.6179999999999</v>
      </c>
      <c r="AC36" s="410">
        <v>1.71234</v>
      </c>
      <c r="AD36" s="410">
        <v>5.2920400000000001</v>
      </c>
      <c r="AE36" s="410">
        <v>2.1771600000000002</v>
      </c>
      <c r="AF36" s="410">
        <v>1.2356</v>
      </c>
      <c r="AG36" s="408">
        <v>147611665.19999999</v>
      </c>
      <c r="AH36" s="411">
        <v>-0.13465869999999999</v>
      </c>
      <c r="AI36" s="408">
        <v>398490.04324999999</v>
      </c>
      <c r="AJ36" s="411">
        <v>0.21514639999999999</v>
      </c>
      <c r="AK36" s="410">
        <v>175.9066</v>
      </c>
      <c r="AL36" s="408" t="s">
        <v>411</v>
      </c>
      <c r="AM36" s="410">
        <v>4.0823</v>
      </c>
    </row>
    <row r="37" spans="1:39" ht="13" customHeight="1">
      <c r="A37" s="29" t="s">
        <v>277</v>
      </c>
      <c r="B37" s="29" t="s">
        <v>840</v>
      </c>
      <c r="C37" s="19">
        <v>0.40069444444444446</v>
      </c>
      <c r="D37" s="37"/>
      <c r="E37" s="23">
        <v>300</v>
      </c>
      <c r="F37" s="20" t="s">
        <v>232</v>
      </c>
      <c r="G37" s="20">
        <v>1190</v>
      </c>
      <c r="H37" s="20">
        <v>1104</v>
      </c>
      <c r="I37" s="281" t="s">
        <v>767</v>
      </c>
      <c r="J37" s="70" t="s">
        <v>87</v>
      </c>
      <c r="K37" s="38">
        <v>4</v>
      </c>
      <c r="L37" s="20">
        <v>180</v>
      </c>
      <c r="M37" s="8">
        <v>5889.9508999999998</v>
      </c>
      <c r="N37" s="29"/>
      <c r="O37" s="20"/>
      <c r="P37" s="20"/>
      <c r="Q37" s="20"/>
      <c r="R37" s="20"/>
      <c r="S37" s="413">
        <v>84.771039999999999</v>
      </c>
      <c r="T37" s="413">
        <v>19.266369999999998</v>
      </c>
      <c r="U37" s="410">
        <v>256.2423</v>
      </c>
      <c r="V37" s="410">
        <v>56.503500000000003</v>
      </c>
      <c r="W37" s="412">
        <v>7.9725426697000001</v>
      </c>
      <c r="X37" s="410">
        <v>1.198</v>
      </c>
      <c r="Y37" s="410">
        <v>0.19</v>
      </c>
      <c r="Z37" s="410">
        <v>3.45</v>
      </c>
      <c r="AA37" s="410">
        <v>99.873000000000005</v>
      </c>
      <c r="AB37" s="409">
        <v>1798.201</v>
      </c>
      <c r="AC37" s="410">
        <v>1.6873</v>
      </c>
      <c r="AD37" s="410">
        <v>5.2998799999999999</v>
      </c>
      <c r="AE37" s="410">
        <v>2.1181899999999998</v>
      </c>
      <c r="AF37" s="410">
        <v>1.2357</v>
      </c>
      <c r="AG37" s="408">
        <v>147611608.5</v>
      </c>
      <c r="AH37" s="411">
        <v>-0.13546610000000001</v>
      </c>
      <c r="AI37" s="408">
        <v>398582.28567000001</v>
      </c>
      <c r="AJ37" s="411">
        <v>0.22407270000000001</v>
      </c>
      <c r="AK37" s="410">
        <v>175.90260000000001</v>
      </c>
      <c r="AL37" s="408" t="s">
        <v>411</v>
      </c>
      <c r="AM37" s="410">
        <v>4.0864000000000003</v>
      </c>
    </row>
    <row r="38" spans="1:39" ht="13" customHeight="1">
      <c r="A38" s="29" t="s">
        <v>475</v>
      </c>
      <c r="B38" s="29" t="s">
        <v>713</v>
      </c>
      <c r="C38" s="19">
        <v>0.40763888888888888</v>
      </c>
      <c r="D38" s="19">
        <v>0</v>
      </c>
      <c r="E38" s="23">
        <v>30</v>
      </c>
      <c r="F38" s="20" t="s">
        <v>232</v>
      </c>
      <c r="G38" s="20">
        <v>1190</v>
      </c>
      <c r="H38" s="20">
        <v>998</v>
      </c>
      <c r="I38" s="41" t="s">
        <v>231</v>
      </c>
      <c r="J38" s="70" t="s">
        <v>230</v>
      </c>
      <c r="K38" s="38">
        <v>4</v>
      </c>
      <c r="L38" s="20">
        <v>180</v>
      </c>
      <c r="M38" s="8">
        <v>5891.451</v>
      </c>
      <c r="N38" s="29"/>
      <c r="O38" s="20"/>
      <c r="P38" s="20"/>
      <c r="Q38" s="20"/>
      <c r="R38" s="20"/>
    </row>
    <row r="39" spans="1:39" ht="13" customHeight="1">
      <c r="A39" s="29" t="s">
        <v>635</v>
      </c>
      <c r="B39" s="29" t="s">
        <v>867</v>
      </c>
      <c r="C39" s="19">
        <v>0.41041666666666665</v>
      </c>
      <c r="D39" s="37"/>
      <c r="E39" s="23">
        <v>300</v>
      </c>
      <c r="F39" s="20" t="s">
        <v>232</v>
      </c>
      <c r="G39" s="20">
        <v>1190</v>
      </c>
      <c r="H39" s="20">
        <v>1104</v>
      </c>
      <c r="I39" s="281" t="s">
        <v>549</v>
      </c>
      <c r="J39" s="70" t="s">
        <v>87</v>
      </c>
      <c r="K39" s="38">
        <v>4</v>
      </c>
      <c r="L39" s="20">
        <v>180</v>
      </c>
      <c r="M39" s="8">
        <v>5889.9508999999998</v>
      </c>
      <c r="N39" s="29"/>
      <c r="O39" s="20"/>
      <c r="P39" s="20"/>
      <c r="Q39" s="20"/>
      <c r="R39" s="20"/>
      <c r="S39" s="413">
        <v>84.855400000000003</v>
      </c>
      <c r="T39" s="413">
        <v>19.254290000000001</v>
      </c>
      <c r="U39" s="410">
        <v>258.93200000000002</v>
      </c>
      <c r="V39" s="410">
        <v>53.659500000000001</v>
      </c>
      <c r="W39" s="412">
        <v>8.2065148641000008</v>
      </c>
      <c r="X39" s="410">
        <v>1.24</v>
      </c>
      <c r="Y39" s="410">
        <v>0.19600000000000001</v>
      </c>
      <c r="Z39" s="410">
        <v>3.45</v>
      </c>
      <c r="AA39" s="410">
        <v>99.872</v>
      </c>
      <c r="AB39" s="409">
        <v>1797.32</v>
      </c>
      <c r="AC39" s="410">
        <v>1.6384000000000001</v>
      </c>
      <c r="AD39" s="410">
        <v>5.3162099999999999</v>
      </c>
      <c r="AE39" s="410">
        <v>2.0002599999999999</v>
      </c>
      <c r="AF39" s="410">
        <v>1.2359</v>
      </c>
      <c r="AG39" s="408">
        <v>147611494</v>
      </c>
      <c r="AH39" s="411">
        <v>-0.1370806</v>
      </c>
      <c r="AI39" s="408">
        <v>398777.82390999998</v>
      </c>
      <c r="AJ39" s="411">
        <v>0.24136630000000001</v>
      </c>
      <c r="AK39" s="410">
        <v>175.8931</v>
      </c>
      <c r="AL39" s="408" t="s">
        <v>411</v>
      </c>
      <c r="AM39" s="410">
        <v>4.0957999999999997</v>
      </c>
    </row>
    <row r="40" spans="1:39" ht="13" customHeight="1">
      <c r="A40" s="29" t="s">
        <v>635</v>
      </c>
      <c r="B40" s="29" t="s">
        <v>693</v>
      </c>
      <c r="C40" s="19">
        <v>0.4152777777777778</v>
      </c>
      <c r="D40" s="37"/>
      <c r="E40" s="23">
        <v>300</v>
      </c>
      <c r="F40" s="20" t="s">
        <v>232</v>
      </c>
      <c r="G40" s="20">
        <v>1190</v>
      </c>
      <c r="H40" s="20">
        <v>1104</v>
      </c>
      <c r="I40" s="281" t="s">
        <v>838</v>
      </c>
      <c r="J40" s="70" t="s">
        <v>87</v>
      </c>
      <c r="K40" s="38">
        <v>4</v>
      </c>
      <c r="L40" s="20">
        <v>180</v>
      </c>
      <c r="M40" s="8">
        <v>5889.9508999999998</v>
      </c>
      <c r="N40" s="29"/>
      <c r="O40" s="20"/>
      <c r="P40" s="20"/>
      <c r="Q40" s="20"/>
      <c r="R40" s="20"/>
      <c r="S40" s="413">
        <v>84.892099999999999</v>
      </c>
      <c r="T40" s="413">
        <v>19.24887</v>
      </c>
      <c r="U40" s="410">
        <v>260.00319999999999</v>
      </c>
      <c r="V40" s="410">
        <v>52.432899999999997</v>
      </c>
      <c r="W40" s="412">
        <v>8.3067886617000006</v>
      </c>
      <c r="X40" s="410">
        <v>1.26</v>
      </c>
      <c r="Y40" s="410">
        <v>0.19900000000000001</v>
      </c>
      <c r="Z40" s="410">
        <v>3.45</v>
      </c>
      <c r="AA40" s="410">
        <v>99.872</v>
      </c>
      <c r="AB40" s="409">
        <v>1796.922</v>
      </c>
      <c r="AC40" s="410">
        <v>1.61795</v>
      </c>
      <c r="AD40" s="410">
        <v>5.3234599999999999</v>
      </c>
      <c r="AE40" s="410">
        <v>1.9497100000000001</v>
      </c>
      <c r="AF40" s="410">
        <v>1.2359899999999999</v>
      </c>
      <c r="AG40" s="408">
        <v>147611444.59999999</v>
      </c>
      <c r="AH40" s="411">
        <v>-0.13777249999999999</v>
      </c>
      <c r="AI40" s="408">
        <v>398866.01114999998</v>
      </c>
      <c r="AJ40" s="411">
        <v>0.2485376</v>
      </c>
      <c r="AK40" s="410">
        <v>175.88839999999999</v>
      </c>
      <c r="AL40" s="408" t="s">
        <v>411</v>
      </c>
      <c r="AM40" s="410">
        <v>4.1005000000000003</v>
      </c>
    </row>
    <row r="41" spans="1:39" ht="13" customHeight="1">
      <c r="A41" s="29" t="s">
        <v>635</v>
      </c>
      <c r="B41" s="29" t="s">
        <v>694</v>
      </c>
      <c r="C41" s="19">
        <v>0.42083333333333334</v>
      </c>
      <c r="D41" s="37"/>
      <c r="E41" s="23">
        <v>300</v>
      </c>
      <c r="F41" s="20" t="s">
        <v>232</v>
      </c>
      <c r="G41" s="20">
        <v>1190</v>
      </c>
      <c r="H41" s="20">
        <v>1104</v>
      </c>
      <c r="I41" s="281" t="s">
        <v>766</v>
      </c>
      <c r="J41" s="70" t="s">
        <v>87</v>
      </c>
      <c r="K41" s="38">
        <v>4</v>
      </c>
      <c r="L41" s="20">
        <v>180</v>
      </c>
      <c r="M41" s="8">
        <v>5889.9508999999998</v>
      </c>
      <c r="N41" s="29"/>
      <c r="O41" s="20"/>
      <c r="P41" s="20"/>
      <c r="Q41" s="20"/>
      <c r="R41" s="20"/>
      <c r="S41" s="413">
        <v>84.947789999999998</v>
      </c>
      <c r="T41" s="413">
        <v>19.240469999999998</v>
      </c>
      <c r="U41" s="410">
        <v>261.53269999999998</v>
      </c>
      <c r="V41" s="410">
        <v>50.586199999999998</v>
      </c>
      <c r="W41" s="412">
        <v>8.4571993581000005</v>
      </c>
      <c r="X41" s="410">
        <v>1.2929999999999999</v>
      </c>
      <c r="Y41" s="410">
        <v>0.20399999999999999</v>
      </c>
      <c r="Z41" s="410">
        <v>3.45</v>
      </c>
      <c r="AA41" s="410">
        <v>99.872</v>
      </c>
      <c r="AB41" s="409">
        <v>1796.3050000000001</v>
      </c>
      <c r="AC41" s="410">
        <v>1.58788</v>
      </c>
      <c r="AD41" s="410">
        <v>5.3346099999999996</v>
      </c>
      <c r="AE41" s="410">
        <v>1.8738999999999999</v>
      </c>
      <c r="AF41" s="410">
        <v>1.2361200000000001</v>
      </c>
      <c r="AG41" s="408">
        <v>147611369.90000001</v>
      </c>
      <c r="AH41" s="411">
        <v>-0.13881019999999999</v>
      </c>
      <c r="AI41" s="408">
        <v>399003.06472000002</v>
      </c>
      <c r="AJ41" s="411">
        <v>0.25900990000000002</v>
      </c>
      <c r="AK41" s="410">
        <v>175.88079999999999</v>
      </c>
      <c r="AL41" s="408" t="s">
        <v>411</v>
      </c>
      <c r="AM41" s="410">
        <v>4.1081000000000003</v>
      </c>
    </row>
    <row r="42" spans="1:39" ht="13" customHeight="1">
      <c r="A42" s="29" t="s">
        <v>635</v>
      </c>
      <c r="B42" s="29" t="s">
        <v>695</v>
      </c>
      <c r="C42" s="19">
        <v>0.4284722222222222</v>
      </c>
      <c r="D42" s="37"/>
      <c r="E42" s="23">
        <v>300</v>
      </c>
      <c r="F42" s="20" t="s">
        <v>232</v>
      </c>
      <c r="G42" s="20">
        <v>1190</v>
      </c>
      <c r="H42" s="20">
        <v>1104</v>
      </c>
      <c r="I42" s="281" t="s">
        <v>767</v>
      </c>
      <c r="J42" s="70" t="s">
        <v>87</v>
      </c>
      <c r="K42" s="38">
        <v>4</v>
      </c>
      <c r="L42" s="20">
        <v>180</v>
      </c>
      <c r="M42" s="8">
        <v>5889.9508999999998</v>
      </c>
      <c r="N42" s="82"/>
      <c r="O42" s="20"/>
      <c r="P42" s="20"/>
      <c r="Q42" s="20"/>
      <c r="R42" s="20"/>
      <c r="S42" s="413">
        <v>85.016959999999997</v>
      </c>
      <c r="T42" s="413">
        <v>19.229790000000001</v>
      </c>
      <c r="U42" s="410">
        <v>263.29309999999998</v>
      </c>
      <c r="V42" s="410">
        <v>48.320399999999999</v>
      </c>
      <c r="W42" s="412">
        <v>8.6410346538000002</v>
      </c>
      <c r="X42" s="410">
        <v>1.337</v>
      </c>
      <c r="Y42" s="410">
        <v>0.21199999999999999</v>
      </c>
      <c r="Z42" s="410">
        <v>3.45</v>
      </c>
      <c r="AA42" s="410">
        <v>99.870999999999995</v>
      </c>
      <c r="AB42" s="409">
        <v>1795.5170000000001</v>
      </c>
      <c r="AC42" s="410">
        <v>1.5521499999999999</v>
      </c>
      <c r="AD42" s="410">
        <v>5.3486799999999999</v>
      </c>
      <c r="AE42" s="410">
        <v>1.7812300000000001</v>
      </c>
      <c r="AF42" s="410">
        <v>1.23627</v>
      </c>
      <c r="AG42" s="408">
        <v>147611277.80000001</v>
      </c>
      <c r="AH42" s="411">
        <v>-0.14007849999999999</v>
      </c>
      <c r="AI42" s="408">
        <v>399178.10558999999</v>
      </c>
      <c r="AJ42" s="411">
        <v>0.27132590000000001</v>
      </c>
      <c r="AK42" s="410">
        <v>175.87029999999999</v>
      </c>
      <c r="AL42" s="408" t="s">
        <v>411</v>
      </c>
      <c r="AM42" s="410">
        <v>4.1185</v>
      </c>
    </row>
    <row r="43" spans="1:39" ht="13" customHeight="1">
      <c r="A43" s="29" t="s">
        <v>843</v>
      </c>
      <c r="B43" s="29" t="s">
        <v>846</v>
      </c>
      <c r="C43" s="19">
        <v>0.43472222222222223</v>
      </c>
      <c r="D43" s="37"/>
      <c r="E43" s="23">
        <v>120</v>
      </c>
      <c r="F43" s="20" t="s">
        <v>232</v>
      </c>
      <c r="G43" s="20">
        <v>1190</v>
      </c>
      <c r="H43" s="20">
        <v>1104</v>
      </c>
      <c r="I43" s="281" t="s">
        <v>842</v>
      </c>
      <c r="J43" s="70" t="s">
        <v>87</v>
      </c>
      <c r="K43" s="38">
        <v>4</v>
      </c>
      <c r="L43" s="20">
        <v>120</v>
      </c>
      <c r="M43" s="8">
        <v>5889.9508999999998</v>
      </c>
      <c r="N43" s="29" t="s">
        <v>273</v>
      </c>
      <c r="O43" s="20"/>
      <c r="P43" s="20"/>
      <c r="Q43" s="20"/>
      <c r="R43" s="20"/>
      <c r="S43" s="413">
        <v>85.061629999999994</v>
      </c>
      <c r="T43" s="413">
        <v>19.222770000000001</v>
      </c>
      <c r="U43" s="410">
        <v>264.35980000000001</v>
      </c>
      <c r="V43" s="410">
        <v>46.874699999999997</v>
      </c>
      <c r="W43" s="412">
        <v>8.7580207510000001</v>
      </c>
      <c r="X43" s="410">
        <v>1.3680000000000001</v>
      </c>
      <c r="Y43" s="410">
        <v>0.216</v>
      </c>
      <c r="Z43" s="410">
        <v>3.45</v>
      </c>
      <c r="AA43" s="410">
        <v>99.87</v>
      </c>
      <c r="AB43" s="409">
        <v>1794.998</v>
      </c>
      <c r="AC43" s="410">
        <v>1.53003</v>
      </c>
      <c r="AD43" s="410">
        <v>5.3578700000000001</v>
      </c>
      <c r="AE43" s="410">
        <v>1.72227</v>
      </c>
      <c r="AF43" s="410">
        <v>1.23637</v>
      </c>
      <c r="AG43" s="408">
        <v>147611218.80000001</v>
      </c>
      <c r="AH43" s="411">
        <v>-0.1408855</v>
      </c>
      <c r="AI43" s="408">
        <v>399293.65588999999</v>
      </c>
      <c r="AJ43" s="411">
        <v>0.27887509999999999</v>
      </c>
      <c r="AK43" s="410">
        <v>175.8631</v>
      </c>
      <c r="AL43" s="408" t="s">
        <v>227</v>
      </c>
      <c r="AM43" s="410">
        <v>4.1257999999999999</v>
      </c>
    </row>
    <row r="44" spans="1:39" ht="13" customHeight="1">
      <c r="A44" s="29" t="s">
        <v>752</v>
      </c>
      <c r="B44" s="29" t="s">
        <v>847</v>
      </c>
      <c r="C44" s="19">
        <v>0.43888888888888888</v>
      </c>
      <c r="D44" s="37"/>
      <c r="E44" s="23">
        <v>300</v>
      </c>
      <c r="F44" s="20" t="s">
        <v>232</v>
      </c>
      <c r="G44" s="20">
        <v>1190</v>
      </c>
      <c r="H44" s="20">
        <v>1104</v>
      </c>
      <c r="I44" s="281" t="s">
        <v>368</v>
      </c>
      <c r="J44" s="70" t="s">
        <v>87</v>
      </c>
      <c r="K44" s="38">
        <v>4</v>
      </c>
      <c r="L44" s="20">
        <v>120</v>
      </c>
      <c r="M44" s="8">
        <v>5889.9508999999998</v>
      </c>
      <c r="N44" s="29" t="s">
        <v>273</v>
      </c>
      <c r="O44" s="20"/>
      <c r="P44" s="20"/>
      <c r="Q44" s="20"/>
      <c r="R44" s="20"/>
      <c r="S44" s="413">
        <v>85.113320000000002</v>
      </c>
      <c r="T44" s="413">
        <v>19.21453</v>
      </c>
      <c r="U44" s="410">
        <v>265.53480000000002</v>
      </c>
      <c r="V44" s="410">
        <v>45.219799999999999</v>
      </c>
      <c r="W44" s="412">
        <v>8.8917191477999999</v>
      </c>
      <c r="X44" s="410">
        <v>1.407</v>
      </c>
      <c r="Y44" s="410">
        <v>0.223</v>
      </c>
      <c r="Z44" s="410">
        <v>3.45</v>
      </c>
      <c r="AA44" s="410">
        <v>99.87</v>
      </c>
      <c r="AB44" s="409">
        <v>1794.3869999999999</v>
      </c>
      <c r="AC44" s="410">
        <v>1.50535</v>
      </c>
      <c r="AD44" s="410">
        <v>5.3686100000000003</v>
      </c>
      <c r="AE44" s="410">
        <v>1.6548700000000001</v>
      </c>
      <c r="AF44" s="410">
        <v>1.2364900000000001</v>
      </c>
      <c r="AG44" s="408">
        <v>147611151</v>
      </c>
      <c r="AH44" s="411">
        <v>-0.14180770000000001</v>
      </c>
      <c r="AI44" s="408">
        <v>399429.53061999998</v>
      </c>
      <c r="AJ44" s="411">
        <v>0.28721799999999997</v>
      </c>
      <c r="AK44" s="410">
        <v>175.85409999999999</v>
      </c>
      <c r="AL44" s="408" t="s">
        <v>227</v>
      </c>
      <c r="AM44" s="410">
        <v>4.1346999999999996</v>
      </c>
    </row>
    <row r="45" spans="1:39" ht="13" customHeight="1">
      <c r="A45" s="29" t="s">
        <v>721</v>
      </c>
      <c r="B45" s="29" t="s">
        <v>848</v>
      </c>
      <c r="C45" s="19">
        <v>0.44375000000000003</v>
      </c>
      <c r="D45" s="19"/>
      <c r="E45" s="23">
        <v>30</v>
      </c>
      <c r="F45" s="20" t="s">
        <v>232</v>
      </c>
      <c r="G45" s="20">
        <v>1190</v>
      </c>
      <c r="H45" s="20">
        <v>1104</v>
      </c>
      <c r="I45" s="59" t="s">
        <v>870</v>
      </c>
      <c r="J45" s="70" t="s">
        <v>87</v>
      </c>
      <c r="K45" s="38">
        <v>4</v>
      </c>
      <c r="L45" s="20">
        <v>180</v>
      </c>
      <c r="M45" s="8">
        <v>5889.9508999999998</v>
      </c>
      <c r="N45" s="29" t="s">
        <v>271</v>
      </c>
      <c r="O45" s="20"/>
      <c r="P45" s="20"/>
      <c r="Q45" s="20"/>
      <c r="R45" s="20"/>
      <c r="S45" s="413">
        <v>85.139430000000004</v>
      </c>
      <c r="T45" s="413">
        <v>19.210329999999999</v>
      </c>
      <c r="U45" s="410">
        <v>266.10640000000001</v>
      </c>
      <c r="V45" s="410">
        <v>44.391500000000001</v>
      </c>
      <c r="W45" s="412">
        <v>8.9585683461999999</v>
      </c>
      <c r="X45" s="410">
        <v>1.427</v>
      </c>
      <c r="Y45" s="410">
        <v>0.22600000000000001</v>
      </c>
      <c r="Z45" s="410">
        <v>3.45</v>
      </c>
      <c r="AA45" s="410">
        <v>99.87</v>
      </c>
      <c r="AB45" s="409">
        <v>1794.075</v>
      </c>
      <c r="AC45" s="410">
        <v>1.49326</v>
      </c>
      <c r="AD45" s="410">
        <v>5.3740699999999997</v>
      </c>
      <c r="AE45" s="410">
        <v>1.6211800000000001</v>
      </c>
      <c r="AF45" s="410">
        <v>1.23655</v>
      </c>
      <c r="AG45" s="408">
        <v>147611116.90000001</v>
      </c>
      <c r="AH45" s="411">
        <v>-0.1422688</v>
      </c>
      <c r="AI45" s="408">
        <v>399498.95111999998</v>
      </c>
      <c r="AJ45" s="411">
        <v>0.2912727</v>
      </c>
      <c r="AK45" s="410">
        <v>175.8494</v>
      </c>
      <c r="AL45" s="408" t="s">
        <v>227</v>
      </c>
      <c r="AM45" s="410">
        <v>4.1394000000000002</v>
      </c>
    </row>
    <row r="46" spans="1:39" ht="13" customHeight="1">
      <c r="A46" s="29" t="s">
        <v>546</v>
      </c>
      <c r="B46" s="29" t="s">
        <v>46</v>
      </c>
      <c r="C46" s="19">
        <v>0.44513888888888892</v>
      </c>
      <c r="D46" s="19"/>
      <c r="E46" s="23">
        <v>300</v>
      </c>
      <c r="F46" s="20" t="s">
        <v>232</v>
      </c>
      <c r="G46" s="20">
        <v>1190</v>
      </c>
      <c r="H46" s="20">
        <v>1104</v>
      </c>
      <c r="I46" s="59" t="s">
        <v>356</v>
      </c>
      <c r="J46" s="70" t="s">
        <v>87</v>
      </c>
      <c r="K46" s="38">
        <v>4</v>
      </c>
      <c r="L46" s="20">
        <v>180</v>
      </c>
      <c r="M46" s="8">
        <v>5889.9508999999998</v>
      </c>
      <c r="N46" s="29"/>
      <c r="O46" s="20"/>
      <c r="P46" s="20"/>
      <c r="Q46" s="20"/>
      <c r="R46" s="20"/>
    </row>
    <row r="47" spans="1:39" ht="13" customHeight="1">
      <c r="A47" s="2" t="s">
        <v>721</v>
      </c>
      <c r="B47" s="237" t="s">
        <v>869</v>
      </c>
      <c r="C47" s="44">
        <v>0.45277777777777778</v>
      </c>
      <c r="D47" s="44"/>
      <c r="E47" s="8">
        <v>30</v>
      </c>
      <c r="F47" s="20" t="s">
        <v>541</v>
      </c>
      <c r="G47" s="164">
        <v>870</v>
      </c>
      <c r="H47" s="164">
        <v>782</v>
      </c>
      <c r="I47" s="59" t="s">
        <v>870</v>
      </c>
      <c r="J47" s="70" t="s">
        <v>87</v>
      </c>
      <c r="K47" s="38">
        <v>4</v>
      </c>
      <c r="L47" s="20">
        <v>180</v>
      </c>
      <c r="M47" s="8">
        <v>5889.9508999999998</v>
      </c>
      <c r="N47" s="29" t="s">
        <v>45</v>
      </c>
      <c r="S47" s="413">
        <v>85.225539999999995</v>
      </c>
      <c r="T47" s="413">
        <v>19.19631</v>
      </c>
      <c r="U47" s="410">
        <v>267.90010000000001</v>
      </c>
      <c r="V47" s="410">
        <v>41.697099999999999</v>
      </c>
      <c r="W47" s="412">
        <v>9.1758282409999996</v>
      </c>
      <c r="X47" s="410">
        <v>1.5009999999999999</v>
      </c>
      <c r="Y47" s="410">
        <v>0.23699999999999999</v>
      </c>
      <c r="Z47" s="410">
        <v>3.45</v>
      </c>
      <c r="AA47" s="410">
        <v>99.869</v>
      </c>
      <c r="AB47" s="409">
        <v>1793.0329999999999</v>
      </c>
      <c r="AC47" s="410">
        <v>1.4551499999999999</v>
      </c>
      <c r="AD47" s="410">
        <v>5.3921999999999999</v>
      </c>
      <c r="AE47" s="410">
        <v>1.5116700000000001</v>
      </c>
      <c r="AF47" s="410">
        <v>1.2367300000000001</v>
      </c>
      <c r="AG47" s="408">
        <v>147611005.40000001</v>
      </c>
      <c r="AH47" s="411">
        <v>-0.14376720000000001</v>
      </c>
      <c r="AI47" s="408">
        <v>399731.12312</v>
      </c>
      <c r="AJ47" s="411">
        <v>0.30389690000000003</v>
      </c>
      <c r="AK47" s="410">
        <v>175.8329</v>
      </c>
      <c r="AL47" s="408" t="s">
        <v>227</v>
      </c>
      <c r="AM47" s="410">
        <v>4.1558999999999999</v>
      </c>
    </row>
    <row r="48" spans="1:39" ht="13" customHeight="1">
      <c r="A48" s="237" t="s">
        <v>721</v>
      </c>
      <c r="B48" s="238" t="s">
        <v>850</v>
      </c>
      <c r="C48" s="270">
        <v>0.4548611111111111</v>
      </c>
      <c r="D48" s="58"/>
      <c r="E48" s="269">
        <v>30</v>
      </c>
      <c r="F48" s="20" t="s">
        <v>541</v>
      </c>
      <c r="G48" s="164">
        <v>870</v>
      </c>
      <c r="H48" s="164">
        <v>782</v>
      </c>
      <c r="I48" s="59" t="s">
        <v>870</v>
      </c>
      <c r="J48" s="70" t="s">
        <v>87</v>
      </c>
      <c r="K48" s="38">
        <v>4</v>
      </c>
      <c r="L48" s="20">
        <v>180</v>
      </c>
      <c r="M48" s="8">
        <v>5889.9508999999998</v>
      </c>
      <c r="N48" s="59" t="s">
        <v>44</v>
      </c>
      <c r="S48" s="413">
        <v>85.245699999999999</v>
      </c>
      <c r="T48" s="413">
        <v>19.193000000000001</v>
      </c>
      <c r="U48" s="410">
        <v>268.30169999999998</v>
      </c>
      <c r="V48" s="410">
        <v>41.075000000000003</v>
      </c>
      <c r="W48" s="412">
        <v>9.2259651398999996</v>
      </c>
      <c r="X48" s="410">
        <v>1.5189999999999999</v>
      </c>
      <c r="Y48" s="410">
        <v>0.24</v>
      </c>
      <c r="Z48" s="410">
        <v>3.45</v>
      </c>
      <c r="AA48" s="410">
        <v>99.867999999999995</v>
      </c>
      <c r="AB48" s="409">
        <v>1792.787</v>
      </c>
      <c r="AC48" s="410">
        <v>1.44662</v>
      </c>
      <c r="AD48" s="410">
        <v>5.3964600000000003</v>
      </c>
      <c r="AE48" s="410">
        <v>1.4863900000000001</v>
      </c>
      <c r="AF48" s="410">
        <v>1.23678</v>
      </c>
      <c r="AG48" s="408">
        <v>147610979.40000001</v>
      </c>
      <c r="AH48" s="411">
        <v>-0.14411289999999999</v>
      </c>
      <c r="AI48" s="408">
        <v>399786.07642</v>
      </c>
      <c r="AJ48" s="411">
        <v>0.30668719999999999</v>
      </c>
      <c r="AK48" s="410">
        <v>175.8288</v>
      </c>
      <c r="AL48" s="408" t="s">
        <v>227</v>
      </c>
      <c r="AM48" s="410">
        <v>4.1599000000000004</v>
      </c>
    </row>
    <row r="49" spans="1:39" ht="13" customHeight="1">
      <c r="A49" s="2" t="s">
        <v>639</v>
      </c>
      <c r="B49" s="238" t="s">
        <v>851</v>
      </c>
      <c r="C49" s="241">
        <v>0.45694444444444443</v>
      </c>
      <c r="D49" s="58"/>
      <c r="E49" s="8">
        <v>300</v>
      </c>
      <c r="F49" s="20" t="s">
        <v>541</v>
      </c>
      <c r="G49" s="164">
        <v>870</v>
      </c>
      <c r="H49" s="164">
        <v>782</v>
      </c>
      <c r="I49" s="281" t="s">
        <v>808</v>
      </c>
      <c r="J49" s="70" t="s">
        <v>87</v>
      </c>
      <c r="K49" s="38">
        <v>4</v>
      </c>
      <c r="L49" s="20">
        <v>180</v>
      </c>
      <c r="M49" s="8">
        <v>5889.9508999999998</v>
      </c>
      <c r="N49" s="29"/>
      <c r="S49" s="413">
        <v>85.279520000000005</v>
      </c>
      <c r="T49" s="413">
        <v>19.187419999999999</v>
      </c>
      <c r="U49" s="410">
        <v>268.96170000000001</v>
      </c>
      <c r="V49" s="410">
        <v>40.0381</v>
      </c>
      <c r="W49" s="412">
        <v>9.3095266378999995</v>
      </c>
      <c r="X49" s="410">
        <v>1.552</v>
      </c>
      <c r="Y49" s="410">
        <v>0.245</v>
      </c>
      <c r="Z49" s="410">
        <v>3.45</v>
      </c>
      <c r="AA49" s="410">
        <v>99.867999999999995</v>
      </c>
      <c r="AB49" s="409">
        <v>1792.3710000000001</v>
      </c>
      <c r="AC49" s="410">
        <v>1.4326300000000001</v>
      </c>
      <c r="AD49" s="410">
        <v>5.4036400000000002</v>
      </c>
      <c r="AE49" s="410">
        <v>1.4442699999999999</v>
      </c>
      <c r="AF49" s="410">
        <v>1.23685</v>
      </c>
      <c r="AG49" s="408">
        <v>147610936.09999999</v>
      </c>
      <c r="AH49" s="411">
        <v>-0.14468919999999999</v>
      </c>
      <c r="AI49" s="408">
        <v>399878.76773000002</v>
      </c>
      <c r="AJ49" s="411">
        <v>0.31123269999999997</v>
      </c>
      <c r="AK49" s="410">
        <v>175.8219</v>
      </c>
      <c r="AL49" s="408" t="s">
        <v>227</v>
      </c>
      <c r="AM49" s="410">
        <v>4.1669</v>
      </c>
    </row>
    <row r="50" spans="1:39" ht="13" customHeight="1">
      <c r="A50" s="2" t="s">
        <v>635</v>
      </c>
      <c r="B50" s="238" t="s">
        <v>657</v>
      </c>
      <c r="C50" s="241">
        <v>0.46180555555555558</v>
      </c>
      <c r="D50" s="241"/>
      <c r="E50" s="8">
        <v>300</v>
      </c>
      <c r="F50" s="20" t="s">
        <v>541</v>
      </c>
      <c r="G50" s="164">
        <v>870</v>
      </c>
      <c r="H50" s="164">
        <v>782</v>
      </c>
      <c r="I50" s="281" t="s">
        <v>549</v>
      </c>
      <c r="J50" s="70" t="s">
        <v>87</v>
      </c>
      <c r="K50" s="38">
        <v>4</v>
      </c>
      <c r="L50" s="20">
        <v>180</v>
      </c>
      <c r="M50" s="8">
        <v>5889.9508999999998</v>
      </c>
      <c r="N50" s="29"/>
      <c r="S50" s="413">
        <v>85.33426</v>
      </c>
      <c r="T50" s="413">
        <v>19.178339999999999</v>
      </c>
      <c r="U50" s="410">
        <v>269.99599999999998</v>
      </c>
      <c r="V50" s="410">
        <v>38.379100000000001</v>
      </c>
      <c r="W50" s="412">
        <v>9.4432250346999993</v>
      </c>
      <c r="X50" s="410">
        <v>1.607</v>
      </c>
      <c r="Y50" s="410">
        <v>0.254</v>
      </c>
      <c r="Z50" s="410">
        <v>3.45</v>
      </c>
      <c r="AA50" s="410">
        <v>99.867000000000004</v>
      </c>
      <c r="AB50" s="409">
        <v>1791.694</v>
      </c>
      <c r="AC50" s="410">
        <v>1.41083</v>
      </c>
      <c r="AD50" s="410">
        <v>5.4152800000000001</v>
      </c>
      <c r="AE50" s="410">
        <v>1.3768800000000001</v>
      </c>
      <c r="AF50" s="410">
        <v>1.2369600000000001</v>
      </c>
      <c r="AG50" s="408">
        <v>147610866.5</v>
      </c>
      <c r="AH50" s="411">
        <v>-0.14561109999999999</v>
      </c>
      <c r="AI50" s="408">
        <v>400029.85226999997</v>
      </c>
      <c r="AJ50" s="411">
        <v>0.31822869999999998</v>
      </c>
      <c r="AK50" s="410">
        <v>175.81010000000001</v>
      </c>
      <c r="AL50" s="408" t="s">
        <v>227</v>
      </c>
      <c r="AM50" s="410">
        <v>4.1786000000000003</v>
      </c>
    </row>
    <row r="51" spans="1:39" ht="13" customHeight="1">
      <c r="A51" s="2" t="s">
        <v>324</v>
      </c>
      <c r="B51" s="237" t="s">
        <v>658</v>
      </c>
      <c r="C51" s="241">
        <v>0.47013888888888888</v>
      </c>
      <c r="D51" s="270"/>
      <c r="E51" s="269">
        <v>300</v>
      </c>
      <c r="F51" s="20" t="s">
        <v>232</v>
      </c>
      <c r="G51" s="269">
        <v>1190</v>
      </c>
      <c r="H51" s="269">
        <v>1104</v>
      </c>
      <c r="I51" s="281" t="s">
        <v>808</v>
      </c>
      <c r="J51" s="70" t="s">
        <v>87</v>
      </c>
      <c r="K51" s="38">
        <v>4</v>
      </c>
      <c r="L51" s="20">
        <v>180</v>
      </c>
      <c r="M51" s="8">
        <v>5889.9508999999998</v>
      </c>
      <c r="N51" s="29"/>
      <c r="S51" s="413">
        <v>85.417850000000001</v>
      </c>
      <c r="T51" s="413">
        <v>19.164370000000002</v>
      </c>
      <c r="U51" s="410">
        <v>271.50380000000001</v>
      </c>
      <c r="V51" s="410">
        <v>35.891800000000003</v>
      </c>
      <c r="W51" s="412">
        <v>9.6437726299000008</v>
      </c>
      <c r="X51" s="410">
        <v>1.702</v>
      </c>
      <c r="Y51" s="410">
        <v>0.26900000000000002</v>
      </c>
      <c r="Z51" s="410">
        <v>3.45</v>
      </c>
      <c r="AA51" s="410">
        <v>99.866</v>
      </c>
      <c r="AB51" s="409">
        <v>1790.653</v>
      </c>
      <c r="AC51" s="410">
        <v>1.3795299999999999</v>
      </c>
      <c r="AD51" s="410">
        <v>5.4331300000000002</v>
      </c>
      <c r="AE51" s="410">
        <v>1.27579</v>
      </c>
      <c r="AF51" s="410">
        <v>1.2371300000000001</v>
      </c>
      <c r="AG51" s="408">
        <v>147610761.09999999</v>
      </c>
      <c r="AH51" s="411">
        <v>-0.14699380000000001</v>
      </c>
      <c r="AI51" s="408">
        <v>400262.56690999999</v>
      </c>
      <c r="AJ51" s="411">
        <v>0.32806829999999998</v>
      </c>
      <c r="AK51" s="410">
        <v>175.7911</v>
      </c>
      <c r="AL51" s="408" t="s">
        <v>227</v>
      </c>
      <c r="AM51" s="410">
        <v>4.1974999999999998</v>
      </c>
    </row>
    <row r="52" spans="1:39" ht="13" customHeight="1">
      <c r="A52" s="2" t="s">
        <v>324</v>
      </c>
      <c r="B52" s="238" t="s">
        <v>852</v>
      </c>
      <c r="C52" s="54">
        <v>0.47500000000000003</v>
      </c>
      <c r="D52" s="171"/>
      <c r="E52" s="8">
        <v>300</v>
      </c>
      <c r="F52" s="20" t="s">
        <v>232</v>
      </c>
      <c r="G52" s="269">
        <v>1190</v>
      </c>
      <c r="H52" s="269">
        <v>1104</v>
      </c>
      <c r="I52" s="281" t="s">
        <v>813</v>
      </c>
      <c r="J52" s="70" t="s">
        <v>87</v>
      </c>
      <c r="K52" s="38">
        <v>4</v>
      </c>
      <c r="L52" s="20">
        <v>180</v>
      </c>
      <c r="M52" s="8">
        <v>5889.9508999999998</v>
      </c>
      <c r="N52" s="29"/>
      <c r="S52" s="413">
        <v>85.467449999999999</v>
      </c>
      <c r="T52" s="413">
        <v>19.15605</v>
      </c>
      <c r="U52" s="410">
        <v>272.36279999999999</v>
      </c>
      <c r="V52" s="410">
        <v>34.4422</v>
      </c>
      <c r="W52" s="412">
        <v>9.7607587271000007</v>
      </c>
      <c r="X52" s="410">
        <v>1.7629999999999999</v>
      </c>
      <c r="Y52" s="410">
        <v>0.27900000000000003</v>
      </c>
      <c r="Z52" s="410">
        <v>3.45</v>
      </c>
      <c r="AA52" s="410">
        <v>99.864999999999995</v>
      </c>
      <c r="AB52" s="409">
        <v>1790.0309999999999</v>
      </c>
      <c r="AC52" s="410">
        <v>1.3620699999999999</v>
      </c>
      <c r="AD52" s="410">
        <v>5.4437300000000004</v>
      </c>
      <c r="AE52" s="410">
        <v>1.2168300000000001</v>
      </c>
      <c r="AF52" s="410">
        <v>1.2372300000000001</v>
      </c>
      <c r="AG52" s="408">
        <v>147610699.19999999</v>
      </c>
      <c r="AH52" s="411">
        <v>-0.1478004</v>
      </c>
      <c r="AI52" s="408">
        <v>400401.4927</v>
      </c>
      <c r="AJ52" s="411">
        <v>0.33343689999999998</v>
      </c>
      <c r="AK52" s="410">
        <v>175.77930000000001</v>
      </c>
      <c r="AL52" s="408" t="s">
        <v>227</v>
      </c>
      <c r="AM52" s="410">
        <v>4.2092999999999998</v>
      </c>
    </row>
    <row r="53" spans="1:39" ht="13" customHeight="1">
      <c r="A53" s="2" t="s">
        <v>324</v>
      </c>
      <c r="B53" s="238" t="s">
        <v>853</v>
      </c>
      <c r="C53" s="54">
        <v>0.48055555555555557</v>
      </c>
      <c r="D53" s="171"/>
      <c r="E53" s="8">
        <v>300</v>
      </c>
      <c r="F53" s="20" t="s">
        <v>232</v>
      </c>
      <c r="G53" s="269">
        <v>1190</v>
      </c>
      <c r="H53" s="269">
        <v>1104</v>
      </c>
      <c r="I53" s="281" t="s">
        <v>930</v>
      </c>
      <c r="J53" s="70" t="s">
        <v>87</v>
      </c>
      <c r="K53" s="38">
        <v>4</v>
      </c>
      <c r="L53" s="20">
        <v>180</v>
      </c>
      <c r="M53" s="8">
        <v>5889.9508999999998</v>
      </c>
      <c r="N53" s="29"/>
      <c r="S53" s="413">
        <v>85.524910000000006</v>
      </c>
      <c r="T53" s="413">
        <v>19.146380000000001</v>
      </c>
      <c r="U53" s="410">
        <v>273.32900000000001</v>
      </c>
      <c r="V53" s="410">
        <v>32.787199999999999</v>
      </c>
      <c r="W53" s="412">
        <v>9.8944571239000005</v>
      </c>
      <c r="X53" s="410">
        <v>1.841</v>
      </c>
      <c r="Y53" s="410">
        <v>0.29099999999999998</v>
      </c>
      <c r="Z53" s="410">
        <v>3.45</v>
      </c>
      <c r="AA53" s="410">
        <v>99.864000000000004</v>
      </c>
      <c r="AB53" s="409">
        <v>1789.31</v>
      </c>
      <c r="AC53" s="410">
        <v>1.3428500000000001</v>
      </c>
      <c r="AD53" s="410">
        <v>5.45601</v>
      </c>
      <c r="AE53" s="410">
        <v>1.14943</v>
      </c>
      <c r="AF53" s="410">
        <v>1.2373499999999999</v>
      </c>
      <c r="AG53" s="408">
        <v>147610628</v>
      </c>
      <c r="AH53" s="411">
        <v>-0.14872199999999999</v>
      </c>
      <c r="AI53" s="408">
        <v>400562.94757000002</v>
      </c>
      <c r="AJ53" s="411">
        <v>0.33923039999999999</v>
      </c>
      <c r="AK53" s="410">
        <v>175.76509999999999</v>
      </c>
      <c r="AL53" s="408" t="s">
        <v>227</v>
      </c>
      <c r="AM53" s="410">
        <v>4.2233999999999998</v>
      </c>
    </row>
    <row r="54" spans="1:39" ht="13" customHeight="1">
      <c r="A54" s="2" t="s">
        <v>721</v>
      </c>
      <c r="B54" s="238" t="s">
        <v>854</v>
      </c>
      <c r="C54" s="54">
        <v>0.48472222222222222</v>
      </c>
      <c r="D54" s="171"/>
      <c r="E54" s="8">
        <v>27</v>
      </c>
      <c r="F54" s="20" t="s">
        <v>232</v>
      </c>
      <c r="G54" s="269">
        <v>1190</v>
      </c>
      <c r="H54" s="269">
        <v>1104</v>
      </c>
      <c r="I54" s="21" t="s">
        <v>870</v>
      </c>
      <c r="J54" s="70" t="s">
        <v>87</v>
      </c>
      <c r="K54" s="38">
        <v>4</v>
      </c>
      <c r="L54" s="20">
        <v>180</v>
      </c>
      <c r="M54" s="8">
        <v>5889.9508999999998</v>
      </c>
      <c r="N54" s="29"/>
      <c r="S54" s="413">
        <v>85.546679999999995</v>
      </c>
      <c r="T54" s="413">
        <v>19.142720000000001</v>
      </c>
      <c r="U54" s="410">
        <v>273.68740000000003</v>
      </c>
      <c r="V54" s="410">
        <v>32.167099999999998</v>
      </c>
      <c r="W54" s="412">
        <v>9.9445940227000005</v>
      </c>
      <c r="X54" s="410">
        <v>1.8720000000000001</v>
      </c>
      <c r="Y54" s="410">
        <v>0.29599999999999999</v>
      </c>
      <c r="Z54" s="410">
        <v>3.45</v>
      </c>
      <c r="AA54" s="410">
        <v>99.864000000000004</v>
      </c>
      <c r="AB54" s="409">
        <v>1789.0360000000001</v>
      </c>
      <c r="AC54" s="410">
        <v>1.33585</v>
      </c>
      <c r="AD54" s="410">
        <v>5.4606599999999998</v>
      </c>
      <c r="AE54" s="410">
        <v>1.12416</v>
      </c>
      <c r="AF54" s="410">
        <v>1.23739</v>
      </c>
      <c r="AG54" s="408">
        <v>147610601.19999999</v>
      </c>
      <c r="AH54" s="411">
        <v>-0.14906759999999999</v>
      </c>
      <c r="AI54" s="408">
        <v>400624.19678</v>
      </c>
      <c r="AJ54" s="411">
        <v>0.34130769999999999</v>
      </c>
      <c r="AK54" s="410">
        <v>175.75960000000001</v>
      </c>
      <c r="AL54" s="408" t="s">
        <v>227</v>
      </c>
      <c r="AM54" s="410">
        <v>4.2289000000000003</v>
      </c>
    </row>
    <row r="55" spans="1:39" ht="13" customHeight="1">
      <c r="A55" s="2" t="s">
        <v>546</v>
      </c>
      <c r="B55" s="238" t="s">
        <v>491</v>
      </c>
      <c r="C55" s="54">
        <v>0.48680555555555555</v>
      </c>
      <c r="D55" s="171"/>
      <c r="E55" s="8">
        <v>300</v>
      </c>
      <c r="F55" s="20" t="s">
        <v>232</v>
      </c>
      <c r="G55" s="269">
        <v>1190</v>
      </c>
      <c r="H55" s="269">
        <v>1104</v>
      </c>
      <c r="I55" s="59" t="s">
        <v>356</v>
      </c>
      <c r="J55" s="70" t="s">
        <v>87</v>
      </c>
      <c r="K55" s="38">
        <v>4</v>
      </c>
      <c r="L55" s="20">
        <v>180</v>
      </c>
      <c r="M55" s="8">
        <v>5889.9508999999998</v>
      </c>
      <c r="N55" s="29" t="s">
        <v>187</v>
      </c>
    </row>
    <row r="56" spans="1:39" ht="13" customHeight="1">
      <c r="A56" s="2" t="s">
        <v>546</v>
      </c>
      <c r="B56" s="237" t="s">
        <v>198</v>
      </c>
      <c r="C56" s="241">
        <v>0.49444444444444446</v>
      </c>
      <c r="D56" s="49"/>
      <c r="E56" s="8">
        <v>300</v>
      </c>
      <c r="F56" s="20" t="s">
        <v>232</v>
      </c>
      <c r="G56" s="269">
        <v>1190</v>
      </c>
      <c r="H56" s="269">
        <v>1104</v>
      </c>
      <c r="I56" s="59" t="s">
        <v>197</v>
      </c>
      <c r="J56" s="70" t="s">
        <v>87</v>
      </c>
      <c r="K56" s="38">
        <v>4</v>
      </c>
      <c r="L56" s="20">
        <v>180</v>
      </c>
      <c r="M56" s="8">
        <v>5889.9508999999998</v>
      </c>
      <c r="N56" s="29" t="s">
        <v>196</v>
      </c>
    </row>
    <row r="57" spans="1:39" ht="13" customHeight="1">
      <c r="A57" s="2" t="s">
        <v>856</v>
      </c>
      <c r="B57" s="237" t="s">
        <v>195</v>
      </c>
      <c r="C57" s="241">
        <v>0.51180555555555551</v>
      </c>
      <c r="D57" s="19">
        <v>0</v>
      </c>
      <c r="E57" s="166">
        <v>10</v>
      </c>
      <c r="F57" s="20" t="s">
        <v>232</v>
      </c>
      <c r="G57" s="164">
        <v>1190</v>
      </c>
      <c r="H57" s="164">
        <v>1104</v>
      </c>
      <c r="I57" s="41" t="s">
        <v>234</v>
      </c>
      <c r="J57" s="70" t="s">
        <v>230</v>
      </c>
      <c r="K57" s="38">
        <v>4</v>
      </c>
      <c r="L57" s="20">
        <v>180</v>
      </c>
      <c r="M57" s="8">
        <v>5889.9508999999998</v>
      </c>
      <c r="N57" s="29"/>
    </row>
    <row r="58" spans="1:39" ht="13" customHeight="1">
      <c r="A58" s="29" t="s">
        <v>475</v>
      </c>
      <c r="B58" s="2" t="s">
        <v>140</v>
      </c>
      <c r="C58" s="44">
        <v>0.5131944444444444</v>
      </c>
      <c r="D58" s="19">
        <v>0</v>
      </c>
      <c r="E58" s="23">
        <v>30</v>
      </c>
      <c r="F58" s="20" t="s">
        <v>232</v>
      </c>
      <c r="G58" s="164">
        <v>1190</v>
      </c>
      <c r="H58" s="164">
        <v>998</v>
      </c>
      <c r="I58" s="41" t="s">
        <v>231</v>
      </c>
      <c r="J58" s="70" t="s">
        <v>230</v>
      </c>
      <c r="K58" s="38">
        <v>4</v>
      </c>
      <c r="L58" s="20">
        <v>180</v>
      </c>
      <c r="M58" s="8">
        <v>5891.451</v>
      </c>
      <c r="N58" s="29"/>
    </row>
    <row r="59" spans="1:39" ht="13" customHeight="1">
      <c r="A59" s="29" t="s">
        <v>475</v>
      </c>
      <c r="B59" s="237" t="s">
        <v>194</v>
      </c>
      <c r="C59" s="54">
        <v>0.51458333333333328</v>
      </c>
      <c r="D59" s="19">
        <v>0</v>
      </c>
      <c r="E59" s="23">
        <v>30</v>
      </c>
      <c r="F59" s="20" t="s">
        <v>232</v>
      </c>
      <c r="G59" s="164">
        <v>1070</v>
      </c>
      <c r="H59" s="164">
        <v>878</v>
      </c>
      <c r="I59" s="41" t="s">
        <v>446</v>
      </c>
      <c r="J59" s="70" t="s">
        <v>230</v>
      </c>
      <c r="K59" s="38">
        <v>4</v>
      </c>
      <c r="L59" s="20">
        <v>180</v>
      </c>
      <c r="M59" s="8">
        <v>5891.451</v>
      </c>
      <c r="N59" s="29"/>
    </row>
    <row r="60" spans="1:39" ht="13" customHeight="1">
      <c r="A60" s="2"/>
      <c r="B60" s="28"/>
      <c r="C60" s="166"/>
      <c r="D60" s="268"/>
      <c r="E60" s="268"/>
      <c r="F60" s="164"/>
      <c r="G60" s="164"/>
      <c r="H60" s="164"/>
      <c r="I60" s="21"/>
      <c r="N60" s="29"/>
    </row>
    <row r="61" spans="1:39" ht="13" customHeight="1">
      <c r="A61" s="2"/>
      <c r="B61" s="2"/>
      <c r="D61" s="44"/>
      <c r="E61" s="8"/>
      <c r="F61" s="164"/>
      <c r="G61" s="164"/>
      <c r="H61" s="164"/>
      <c r="I61" s="21"/>
      <c r="N61" s="29"/>
    </row>
    <row r="62" spans="1:39" ht="13" customHeight="1">
      <c r="A62" s="3"/>
      <c r="B62" s="3" t="s">
        <v>633</v>
      </c>
      <c r="C62" s="176" t="s">
        <v>634</v>
      </c>
      <c r="D62" s="26">
        <v>5888.5839999999998</v>
      </c>
      <c r="E62" s="178"/>
      <c r="F62" s="88" t="s">
        <v>635</v>
      </c>
      <c r="G62" s="88" t="s">
        <v>636</v>
      </c>
      <c r="H62" s="88" t="s">
        <v>637</v>
      </c>
      <c r="I62" s="26" t="s">
        <v>639</v>
      </c>
      <c r="J62" s="88" t="s">
        <v>640</v>
      </c>
      <c r="K62" s="26" t="s">
        <v>641</v>
      </c>
      <c r="L62" s="164"/>
      <c r="M62" s="164"/>
    </row>
    <row r="63" spans="1:39" ht="13" customHeight="1">
      <c r="A63" s="2"/>
      <c r="B63" s="2"/>
      <c r="C63" s="176" t="s">
        <v>638</v>
      </c>
      <c r="D63" s="26">
        <v>5889.9508999999998</v>
      </c>
      <c r="E63" s="178"/>
      <c r="F63" s="88" t="s">
        <v>277</v>
      </c>
      <c r="G63" s="88" t="s">
        <v>279</v>
      </c>
      <c r="H63" s="88" t="s">
        <v>280</v>
      </c>
      <c r="I63" s="26" t="s">
        <v>646</v>
      </c>
      <c r="J63" s="88" t="s">
        <v>647</v>
      </c>
      <c r="K63" s="26" t="s">
        <v>454</v>
      </c>
      <c r="L63" s="164"/>
      <c r="M63" s="164"/>
    </row>
    <row r="64" spans="1:39" ht="13" customHeight="1">
      <c r="A64" s="2"/>
      <c r="B64" s="2"/>
      <c r="C64" s="176" t="s">
        <v>321</v>
      </c>
      <c r="D64" s="26">
        <v>5891.451</v>
      </c>
      <c r="E64" s="178"/>
      <c r="F64" s="88" t="s">
        <v>472</v>
      </c>
      <c r="G64" s="88" t="s">
        <v>474</v>
      </c>
      <c r="H64" s="88" t="s">
        <v>473</v>
      </c>
      <c r="I64" s="26" t="s">
        <v>275</v>
      </c>
      <c r="J64" s="88" t="s">
        <v>455</v>
      </c>
      <c r="K64" s="26" t="s">
        <v>456</v>
      </c>
      <c r="L64" s="164"/>
      <c r="M64" s="164"/>
    </row>
    <row r="65" spans="1:13" ht="13" customHeight="1">
      <c r="A65" s="2"/>
      <c r="B65" s="2"/>
      <c r="C65" s="176" t="s">
        <v>322</v>
      </c>
      <c r="D65" s="179">
        <v>7647.38</v>
      </c>
      <c r="E65" s="178"/>
      <c r="F65" s="88" t="s">
        <v>643</v>
      </c>
      <c r="G65" s="88" t="s">
        <v>644</v>
      </c>
      <c r="H65" s="88" t="s">
        <v>645</v>
      </c>
      <c r="I65" s="26" t="s">
        <v>324</v>
      </c>
      <c r="J65" s="88" t="s">
        <v>452</v>
      </c>
      <c r="K65" s="26" t="s">
        <v>453</v>
      </c>
      <c r="L65" s="164"/>
      <c r="M65" s="164"/>
    </row>
    <row r="66" spans="1:13" ht="13" customHeight="1">
      <c r="A66" s="2"/>
      <c r="B66" s="2"/>
      <c r="C66" s="176" t="s">
        <v>323</v>
      </c>
      <c r="D66" s="26">
        <v>7698.9647000000004</v>
      </c>
      <c r="E66" s="178"/>
      <c r="F66" s="88" t="s">
        <v>278</v>
      </c>
      <c r="G66" s="88" t="s">
        <v>281</v>
      </c>
      <c r="H66" s="88" t="s">
        <v>282</v>
      </c>
      <c r="I66" s="26" t="s">
        <v>284</v>
      </c>
      <c r="J66" s="88" t="s">
        <v>285</v>
      </c>
      <c r="K66" s="26" t="s">
        <v>286</v>
      </c>
      <c r="L66" s="164"/>
      <c r="M66" s="164"/>
    </row>
    <row r="67" spans="1:13" ht="13" customHeight="1">
      <c r="A67" s="2"/>
      <c r="B67" s="2"/>
      <c r="C67" s="176"/>
      <c r="D67" s="26"/>
      <c r="E67" s="178"/>
      <c r="F67" s="88"/>
      <c r="G67" s="164"/>
      <c r="H67" s="164"/>
      <c r="J67" s="20"/>
      <c r="K67" s="164"/>
      <c r="L67" s="164"/>
      <c r="M67" s="164"/>
    </row>
    <row r="68" spans="1:13" ht="13" customHeight="1">
      <c r="A68" s="2"/>
      <c r="B68" s="2"/>
      <c r="C68" s="176" t="s">
        <v>574</v>
      </c>
      <c r="D68" s="169" t="s">
        <v>649</v>
      </c>
      <c r="E68" s="169"/>
      <c r="F68" s="88" t="s">
        <v>287</v>
      </c>
      <c r="G68" s="164"/>
      <c r="H68" s="164"/>
      <c r="I68" s="163" t="s">
        <v>818</v>
      </c>
      <c r="J68" s="170" t="s">
        <v>819</v>
      </c>
      <c r="K68" s="170"/>
      <c r="L68" s="49" t="s">
        <v>820</v>
      </c>
      <c r="M68" s="164"/>
    </row>
    <row r="69" spans="1:13" ht="13" customHeight="1">
      <c r="A69" s="2"/>
      <c r="B69" s="2"/>
      <c r="C69" s="176" t="s">
        <v>575</v>
      </c>
      <c r="D69" s="169" t="s">
        <v>650</v>
      </c>
      <c r="E69" s="169"/>
      <c r="F69" s="23"/>
      <c r="G69" s="164"/>
      <c r="H69" s="164"/>
      <c r="J69" s="170" t="s">
        <v>228</v>
      </c>
      <c r="K69" s="170"/>
      <c r="L69" s="49" t="s">
        <v>822</v>
      </c>
      <c r="M69" s="164"/>
    </row>
    <row r="70" spans="1:13" ht="13" customHeight="1">
      <c r="A70" s="2"/>
      <c r="B70" s="2"/>
      <c r="C70" s="176" t="s">
        <v>576</v>
      </c>
      <c r="D70" s="169" t="s">
        <v>816</v>
      </c>
      <c r="E70" s="169"/>
      <c r="F70" s="23"/>
      <c r="G70" s="164"/>
      <c r="H70" s="164"/>
      <c r="J70" s="20"/>
      <c r="K70" s="164"/>
      <c r="L70" s="164"/>
      <c r="M70" s="164"/>
    </row>
    <row r="71" spans="1:13" ht="13" customHeight="1">
      <c r="A71" s="2"/>
      <c r="B71" s="2"/>
      <c r="C71" s="176" t="s">
        <v>577</v>
      </c>
      <c r="D71" s="169" t="s">
        <v>817</v>
      </c>
      <c r="E71" s="169"/>
      <c r="F71" s="23"/>
      <c r="G71" s="164"/>
      <c r="H71" s="20"/>
      <c r="I71" s="20"/>
      <c r="J71" s="20"/>
      <c r="K71" s="164"/>
      <c r="L71" s="164"/>
      <c r="M71" s="164"/>
    </row>
    <row r="72" spans="1:13" ht="13" customHeight="1">
      <c r="A72" s="2"/>
      <c r="B72" s="2"/>
      <c r="C72" s="175"/>
      <c r="D72" s="164"/>
      <c r="E72" s="19"/>
      <c r="F72" s="23"/>
      <c r="G72" s="164"/>
      <c r="H72" s="20"/>
      <c r="I72" s="20"/>
      <c r="J72" s="20"/>
      <c r="K72" s="164"/>
      <c r="L72" s="164"/>
      <c r="M72" s="164"/>
    </row>
    <row r="73" spans="1:13" ht="13" customHeight="1">
      <c r="A73" s="2"/>
      <c r="B73" s="2"/>
      <c r="C73" s="32" t="s">
        <v>676</v>
      </c>
      <c r="D73" s="168">
        <v>1</v>
      </c>
      <c r="E73" s="159" t="s">
        <v>677</v>
      </c>
      <c r="F73" s="159"/>
      <c r="G73" s="159"/>
      <c r="H73" s="20"/>
      <c r="I73" s="20"/>
      <c r="J73" s="20"/>
      <c r="K73" s="164"/>
      <c r="L73" s="164"/>
      <c r="M73" s="164"/>
    </row>
    <row r="74" spans="1:13" ht="13" customHeight="1">
      <c r="A74" s="2"/>
      <c r="B74" s="2"/>
      <c r="C74" s="23"/>
      <c r="D74" s="71"/>
      <c r="E74" s="165" t="s">
        <v>466</v>
      </c>
      <c r="F74" s="166"/>
      <c r="G74" s="166"/>
      <c r="H74" s="20"/>
      <c r="I74" s="20"/>
      <c r="J74" s="20"/>
      <c r="K74" s="164"/>
      <c r="L74" s="164"/>
      <c r="M74" s="164"/>
    </row>
    <row r="75" spans="1:13" ht="13" customHeight="1">
      <c r="A75" s="2"/>
      <c r="B75" s="2"/>
      <c r="C75" s="175"/>
      <c r="D75" s="71">
        <v>2</v>
      </c>
      <c r="E75" s="159" t="s">
        <v>724</v>
      </c>
      <c r="F75" s="159"/>
      <c r="G75" s="159"/>
      <c r="H75" s="20"/>
      <c r="I75" s="20"/>
      <c r="J75" s="20"/>
      <c r="K75" s="164"/>
      <c r="L75" s="164"/>
      <c r="M75" s="164"/>
    </row>
    <row r="76" spans="1:13" ht="13" customHeight="1">
      <c r="A76" s="2"/>
      <c r="B76" s="2"/>
      <c r="C76" s="175"/>
      <c r="D76" s="71"/>
      <c r="E76" s="165" t="s">
        <v>725</v>
      </c>
      <c r="F76" s="166"/>
      <c r="G76" s="166"/>
      <c r="H76" s="20"/>
      <c r="I76" s="20"/>
      <c r="J76" s="20"/>
      <c r="K76" s="164"/>
      <c r="L76" s="164"/>
      <c r="M76" s="164"/>
    </row>
    <row r="77" spans="1:13" ht="13" customHeight="1">
      <c r="A77" s="2"/>
      <c r="B77" s="2"/>
      <c r="C77" s="20"/>
      <c r="D77" s="168">
        <v>3</v>
      </c>
      <c r="E77" s="167" t="s">
        <v>535</v>
      </c>
      <c r="F77" s="167"/>
      <c r="G77" s="167"/>
      <c r="H77" s="20"/>
      <c r="I77" s="20"/>
      <c r="J77" s="20"/>
      <c r="K77" s="164"/>
      <c r="L77" s="164"/>
      <c r="M77" s="164"/>
    </row>
    <row r="78" spans="1:13" ht="13" customHeight="1">
      <c r="A78" s="2"/>
      <c r="B78" s="2"/>
      <c r="C78" s="20"/>
      <c r="D78" s="168"/>
      <c r="E78" s="164" t="s">
        <v>536</v>
      </c>
      <c r="F78" s="164"/>
      <c r="G78" s="164"/>
      <c r="H78" s="20"/>
      <c r="I78" s="20"/>
      <c r="J78" s="20"/>
      <c r="K78" s="164"/>
      <c r="L78" s="164"/>
      <c r="M78" s="164"/>
    </row>
    <row r="79" spans="1:13" ht="13" customHeight="1">
      <c r="A79" s="2"/>
      <c r="B79" s="2"/>
      <c r="C79" s="20"/>
      <c r="D79" s="168">
        <v>4</v>
      </c>
      <c r="E79" s="167" t="s">
        <v>537</v>
      </c>
      <c r="F79" s="167"/>
      <c r="G79" s="167"/>
      <c r="H79" s="20"/>
      <c r="I79" s="20"/>
      <c r="J79" s="20"/>
      <c r="K79" s="164"/>
      <c r="L79" s="164"/>
      <c r="M79" s="164"/>
    </row>
    <row r="80" spans="1:13" ht="13" customHeight="1">
      <c r="A80" s="2"/>
      <c r="B80" s="2"/>
      <c r="C80" s="20"/>
      <c r="D80" s="164"/>
      <c r="E80" s="164" t="s">
        <v>538</v>
      </c>
      <c r="F80" s="164"/>
      <c r="G80" s="164"/>
      <c r="H80" s="20"/>
      <c r="I80" s="20"/>
      <c r="J80" s="20"/>
      <c r="K80" s="164"/>
      <c r="L80" s="164"/>
      <c r="M80" s="164"/>
    </row>
    <row r="81" spans="1:13" ht="13" customHeight="1">
      <c r="A81" s="2"/>
      <c r="D81" s="44"/>
      <c r="E81" s="164"/>
      <c r="F81" s="164"/>
      <c r="G81" s="164"/>
      <c r="H81" s="164"/>
      <c r="I81" s="21"/>
      <c r="J81" s="164"/>
      <c r="K81" s="164"/>
      <c r="L81" s="164"/>
      <c r="M81" s="45"/>
    </row>
    <row r="82" spans="1:13">
      <c r="A82" s="2"/>
      <c r="D82" s="44"/>
      <c r="E82" s="164"/>
      <c r="F82" s="164"/>
      <c r="G82" s="164"/>
      <c r="H82" s="164"/>
      <c r="I82" s="21"/>
      <c r="J82" s="164"/>
      <c r="K82" s="164"/>
      <c r="L82" s="164"/>
      <c r="M82" s="45"/>
    </row>
    <row r="83" spans="1:13">
      <c r="A83" s="2"/>
      <c r="D83" s="44"/>
      <c r="E83" s="164"/>
      <c r="F83" s="164"/>
      <c r="G83" s="164"/>
      <c r="H83" s="164"/>
      <c r="I83" s="21"/>
      <c r="J83" s="164"/>
      <c r="K83" s="164"/>
      <c r="L83" s="164"/>
      <c r="M83" s="45"/>
    </row>
    <row r="84" spans="1:13">
      <c r="A84" s="2"/>
      <c r="D84" s="44"/>
      <c r="E84" s="164"/>
      <c r="F84" s="164"/>
      <c r="G84" s="164"/>
      <c r="H84" s="164"/>
      <c r="I84" s="21"/>
      <c r="J84" s="164"/>
      <c r="K84" s="164"/>
      <c r="L84" s="164"/>
      <c r="M84" s="45"/>
    </row>
    <row r="85" spans="1:13">
      <c r="A85" s="2"/>
      <c r="D85" s="44"/>
      <c r="E85" s="164"/>
      <c r="F85" s="164"/>
      <c r="G85" s="164"/>
      <c r="H85" s="164"/>
      <c r="I85" s="21"/>
      <c r="J85" s="164"/>
      <c r="K85" s="164"/>
      <c r="L85" s="164"/>
      <c r="M85" s="45"/>
    </row>
    <row r="86" spans="1:13">
      <c r="A86" s="2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>
      <c r="A87" s="2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>
      <c r="A88" s="2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>
      <c r="A89" s="2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>
      <c r="A90" s="2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>
      <c r="A91" s="2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>
      <c r="A92" s="2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>
      <c r="A93" s="2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>
      <c r="A94" s="2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>
      <c r="A95" s="2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>
      <c r="A96" s="2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>
      <c r="A97" s="2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>
      <c r="A98" s="2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</sheetData>
  <sheetCalcPr fullCalcOnLoad="1"/>
  <mergeCells count="22">
    <mergeCell ref="K3:N3"/>
    <mergeCell ref="K4:N4"/>
    <mergeCell ref="K5:N5"/>
    <mergeCell ref="K6:P6"/>
    <mergeCell ref="K7:P7"/>
    <mergeCell ref="A1:H1"/>
    <mergeCell ref="A3:E3"/>
    <mergeCell ref="F3:I3"/>
    <mergeCell ref="F4:I4"/>
    <mergeCell ref="A5:E5"/>
    <mergeCell ref="F5:I5"/>
    <mergeCell ref="F6:I6"/>
    <mergeCell ref="Q12:R12"/>
    <mergeCell ref="AC12:AD12"/>
    <mergeCell ref="AE12:AF12"/>
    <mergeCell ref="K9:P9"/>
    <mergeCell ref="O12:P12"/>
    <mergeCell ref="G12:H12"/>
    <mergeCell ref="K8:P8"/>
    <mergeCell ref="F9:I9"/>
    <mergeCell ref="F8:I8"/>
    <mergeCell ref="F7:I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0"/>
  <sheetViews>
    <sheetView topLeftCell="R1" workbookViewId="0">
      <selection activeCell="AB12" sqref="AB12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53" t="s">
        <v>621</v>
      </c>
      <c r="B1" s="453"/>
      <c r="C1" s="453"/>
      <c r="D1" s="453"/>
      <c r="E1" s="453"/>
      <c r="F1" s="453"/>
      <c r="G1" s="453"/>
      <c r="H1" s="453"/>
      <c r="I1" s="46"/>
      <c r="J1" s="175"/>
      <c r="K1" s="175"/>
      <c r="L1" s="83"/>
      <c r="N1" s="83"/>
      <c r="O1" s="175"/>
      <c r="P1" s="175"/>
      <c r="Q1" s="256"/>
      <c r="R1" s="256"/>
    </row>
    <row r="2" spans="1:39" s="2" customFormat="1" ht="13" customHeight="1">
      <c r="A2" s="47"/>
      <c r="B2" s="47"/>
      <c r="C2" s="265"/>
      <c r="D2" s="266"/>
      <c r="E2" s="265"/>
      <c r="F2" s="265"/>
      <c r="G2" s="265"/>
      <c r="H2" s="265"/>
      <c r="I2" s="46"/>
      <c r="J2" s="175"/>
      <c r="K2" s="175"/>
      <c r="L2" s="83"/>
      <c r="N2" s="83"/>
      <c r="O2" s="175"/>
      <c r="P2" s="175"/>
      <c r="Q2" s="256"/>
      <c r="R2" s="256"/>
    </row>
    <row r="3" spans="1:39" s="2" customFormat="1" ht="13" customHeight="1">
      <c r="A3" s="452" t="s">
        <v>573</v>
      </c>
      <c r="B3" s="452"/>
      <c r="C3" s="452"/>
      <c r="D3" s="452"/>
      <c r="E3" s="452"/>
      <c r="F3" s="451" t="s">
        <v>824</v>
      </c>
      <c r="G3" s="451"/>
      <c r="H3" s="451"/>
      <c r="I3" s="451"/>
      <c r="J3" s="175"/>
      <c r="K3" s="448" t="s">
        <v>445</v>
      </c>
      <c r="L3" s="448"/>
      <c r="M3" s="448"/>
      <c r="N3" s="448"/>
      <c r="O3" s="175"/>
      <c r="P3" s="175"/>
      <c r="R3" s="263"/>
    </row>
    <row r="4" spans="1:39" s="2" customFormat="1" ht="13" customHeight="1">
      <c r="A4" s="3" t="s">
        <v>109</v>
      </c>
      <c r="B4" s="3"/>
      <c r="C4" s="32"/>
      <c r="D4" s="264"/>
      <c r="E4" s="32"/>
      <c r="F4" s="451" t="s">
        <v>523</v>
      </c>
      <c r="G4" s="451"/>
      <c r="H4" s="451"/>
      <c r="I4" s="451"/>
      <c r="J4" s="175"/>
      <c r="K4" s="449" t="s">
        <v>442</v>
      </c>
      <c r="L4" s="449"/>
      <c r="M4" s="449"/>
      <c r="N4" s="449"/>
      <c r="O4" s="175"/>
      <c r="P4" s="175"/>
      <c r="R4" s="263"/>
    </row>
    <row r="5" spans="1:39" s="2" customFormat="1" ht="13" customHeight="1">
      <c r="A5" s="455"/>
      <c r="B5" s="455"/>
      <c r="C5" s="455"/>
      <c r="D5" s="455"/>
      <c r="E5" s="455"/>
      <c r="F5" s="451" t="s">
        <v>108</v>
      </c>
      <c r="G5" s="451"/>
      <c r="H5" s="451"/>
      <c r="I5" s="451"/>
      <c r="J5" s="175"/>
      <c r="K5" s="449" t="s">
        <v>440</v>
      </c>
      <c r="L5" s="449"/>
      <c r="M5" s="449"/>
      <c r="N5" s="449"/>
      <c r="O5" s="175"/>
      <c r="P5" s="175"/>
      <c r="R5" s="263"/>
    </row>
    <row r="6" spans="1:39" s="2" customFormat="1" ht="13" customHeight="1">
      <c r="A6" s="71" t="s">
        <v>574</v>
      </c>
      <c r="B6" s="71" t="s">
        <v>575</v>
      </c>
      <c r="C6" s="32" t="s">
        <v>576</v>
      </c>
      <c r="D6" s="264" t="s">
        <v>577</v>
      </c>
      <c r="E6" s="32"/>
      <c r="F6" s="454" t="s">
        <v>52</v>
      </c>
      <c r="G6" s="454"/>
      <c r="H6" s="454"/>
      <c r="I6" s="454"/>
      <c r="J6" s="175"/>
      <c r="K6" s="450"/>
      <c r="L6" s="450"/>
      <c r="M6" s="450"/>
      <c r="N6" s="450"/>
      <c r="O6" s="450"/>
      <c r="P6" s="450"/>
      <c r="Q6" s="263"/>
      <c r="R6" s="263"/>
    </row>
    <row r="7" spans="1:39" s="2" customFormat="1" ht="13" customHeight="1">
      <c r="A7" s="71" t="s">
        <v>578</v>
      </c>
      <c r="B7" s="71" t="s">
        <v>782</v>
      </c>
      <c r="C7" s="32" t="s">
        <v>783</v>
      </c>
      <c r="D7" s="264" t="s">
        <v>784</v>
      </c>
      <c r="E7" s="32"/>
      <c r="F7" s="454" t="s">
        <v>50</v>
      </c>
      <c r="G7" s="454"/>
      <c r="H7" s="454"/>
      <c r="I7" s="454"/>
      <c r="J7" s="175"/>
      <c r="K7" s="450"/>
      <c r="L7" s="450"/>
      <c r="M7" s="450"/>
      <c r="N7" s="450"/>
      <c r="O7" s="450"/>
      <c r="P7" s="450"/>
      <c r="Q7" s="263"/>
      <c r="R7" s="263"/>
    </row>
    <row r="8" spans="1:39" s="2" customFormat="1" ht="13" customHeight="1">
      <c r="A8" s="32" t="s">
        <v>786</v>
      </c>
      <c r="B8" s="32" t="s">
        <v>787</v>
      </c>
      <c r="C8" s="32" t="s">
        <v>788</v>
      </c>
      <c r="D8" s="259" t="s">
        <v>789</v>
      </c>
      <c r="E8" s="223"/>
      <c r="F8" s="451" t="s">
        <v>32</v>
      </c>
      <c r="G8" s="451"/>
      <c r="H8" s="451"/>
      <c r="I8" s="451"/>
      <c r="J8" s="32"/>
      <c r="K8" s="450"/>
      <c r="L8" s="450"/>
      <c r="M8" s="450"/>
      <c r="N8" s="450"/>
      <c r="O8" s="450"/>
      <c r="P8" s="450"/>
      <c r="Q8" s="256"/>
      <c r="R8" s="256"/>
    </row>
    <row r="9" spans="1:39" s="2" customFormat="1" ht="13" customHeight="1">
      <c r="A9" s="32"/>
      <c r="B9" s="32"/>
      <c r="C9" s="32"/>
      <c r="D9" s="259"/>
      <c r="E9" s="223"/>
      <c r="F9" s="451" t="s">
        <v>785</v>
      </c>
      <c r="G9" s="451"/>
      <c r="H9" s="451"/>
      <c r="I9" s="451"/>
      <c r="J9" s="32"/>
      <c r="K9" s="450"/>
      <c r="L9" s="450"/>
      <c r="M9" s="450"/>
      <c r="N9" s="450"/>
      <c r="O9" s="450"/>
      <c r="P9" s="450"/>
      <c r="Q9" s="256"/>
      <c r="R9" s="256"/>
    </row>
    <row r="10" spans="1:39" ht="13" customHeight="1">
      <c r="A10" s="3"/>
      <c r="B10" s="3"/>
      <c r="C10" s="168"/>
      <c r="D10" s="49"/>
      <c r="E10" s="8"/>
      <c r="F10" s="164"/>
      <c r="G10" s="164"/>
      <c r="H10" s="164"/>
      <c r="I10" s="50"/>
      <c r="J10" s="162"/>
      <c r="K10" s="162"/>
      <c r="L10" s="162"/>
      <c r="N10" s="29"/>
    </row>
    <row r="11" spans="1:39" ht="13" customHeight="1">
      <c r="A11" s="3"/>
      <c r="B11" s="3"/>
      <c r="C11" s="168"/>
      <c r="D11" s="49"/>
      <c r="E11" s="8"/>
      <c r="F11" s="164"/>
      <c r="G11" s="164"/>
      <c r="H11" s="164"/>
      <c r="I11" s="50"/>
      <c r="J11" s="162"/>
      <c r="K11" s="162"/>
      <c r="L11" s="162"/>
      <c r="N11" s="29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" customHeight="1">
      <c r="A14" s="60" t="s">
        <v>856</v>
      </c>
      <c r="B14" s="61" t="s">
        <v>460</v>
      </c>
      <c r="C14" s="54">
        <v>6.5277777777777782E-2</v>
      </c>
      <c r="D14" s="19">
        <v>0</v>
      </c>
      <c r="E14" s="166">
        <v>10</v>
      </c>
      <c r="F14" s="20" t="s">
        <v>232</v>
      </c>
      <c r="G14" s="166">
        <v>1190</v>
      </c>
      <c r="H14" s="166">
        <v>1104</v>
      </c>
      <c r="I14" s="41" t="s">
        <v>234</v>
      </c>
      <c r="J14" s="70" t="s">
        <v>230</v>
      </c>
      <c r="K14" s="38">
        <v>4</v>
      </c>
      <c r="L14" s="20">
        <v>180</v>
      </c>
      <c r="M14" s="8">
        <v>5889.9508999999998</v>
      </c>
      <c r="N14" s="62"/>
      <c r="O14" s="166"/>
      <c r="P14" s="166"/>
      <c r="Q14" s="166"/>
      <c r="R14" s="166"/>
    </row>
    <row r="15" spans="1:39" ht="13" customHeight="1">
      <c r="A15" s="64" t="s">
        <v>475</v>
      </c>
      <c r="B15" s="29" t="s">
        <v>857</v>
      </c>
      <c r="C15" s="19">
        <v>7.5694444444444439E-2</v>
      </c>
      <c r="D15" s="19">
        <v>0</v>
      </c>
      <c r="E15" s="23">
        <v>30</v>
      </c>
      <c r="F15" s="20" t="s">
        <v>232</v>
      </c>
      <c r="G15" s="20">
        <v>1190</v>
      </c>
      <c r="H15" s="166">
        <v>998</v>
      </c>
      <c r="I15" s="41" t="s">
        <v>231</v>
      </c>
      <c r="J15" s="70" t="s">
        <v>230</v>
      </c>
      <c r="K15" s="38">
        <v>4</v>
      </c>
      <c r="L15" s="20">
        <v>180</v>
      </c>
      <c r="M15" s="8">
        <v>5891.451</v>
      </c>
      <c r="N15" s="62"/>
      <c r="O15" s="20"/>
      <c r="P15" s="20"/>
      <c r="Q15" s="20"/>
      <c r="R15" s="20"/>
    </row>
    <row r="16" spans="1:39" ht="13" customHeight="1">
      <c r="A16" s="64" t="s">
        <v>475</v>
      </c>
      <c r="B16" s="61" t="s">
        <v>462</v>
      </c>
      <c r="C16" s="19">
        <v>7.7083333333333337E-2</v>
      </c>
      <c r="D16" s="19">
        <v>0</v>
      </c>
      <c r="E16" s="23">
        <v>30</v>
      </c>
      <c r="F16" s="20" t="s">
        <v>232</v>
      </c>
      <c r="G16" s="20">
        <v>1070</v>
      </c>
      <c r="H16" s="166">
        <v>878</v>
      </c>
      <c r="I16" s="41" t="s">
        <v>446</v>
      </c>
      <c r="J16" s="70" t="s">
        <v>230</v>
      </c>
      <c r="K16" s="38">
        <v>4</v>
      </c>
      <c r="L16" s="20">
        <v>180</v>
      </c>
      <c r="M16" s="8">
        <v>5891.451</v>
      </c>
      <c r="N16" s="62"/>
      <c r="O16" s="20"/>
      <c r="P16" s="20"/>
      <c r="Q16" s="20"/>
      <c r="R16" s="20"/>
    </row>
    <row r="17" spans="1:39" ht="13" customHeight="1">
      <c r="A17" s="29" t="s">
        <v>475</v>
      </c>
      <c r="B17" s="29" t="s">
        <v>463</v>
      </c>
      <c r="C17" s="19">
        <v>8.6805555555555566E-2</v>
      </c>
      <c r="D17" s="19">
        <v>0</v>
      </c>
      <c r="E17" s="23">
        <v>30</v>
      </c>
      <c r="F17" s="20" t="s">
        <v>540</v>
      </c>
      <c r="G17" s="20">
        <v>880</v>
      </c>
      <c r="H17" s="166">
        <v>866</v>
      </c>
      <c r="I17" s="41" t="s">
        <v>231</v>
      </c>
      <c r="J17" s="70" t="s">
        <v>230</v>
      </c>
      <c r="K17" s="38">
        <v>4</v>
      </c>
      <c r="L17" s="20">
        <v>180</v>
      </c>
      <c r="M17" s="215">
        <v>7647.38</v>
      </c>
      <c r="N17" s="62"/>
      <c r="O17" s="20"/>
      <c r="P17" s="20"/>
      <c r="Q17" s="20"/>
      <c r="R17" s="20"/>
    </row>
    <row r="18" spans="1:39" ht="13" customHeight="1">
      <c r="A18" s="29" t="s">
        <v>721</v>
      </c>
      <c r="B18" s="29" t="s">
        <v>859</v>
      </c>
      <c r="C18" s="19">
        <v>0.13680555555555554</v>
      </c>
      <c r="D18" s="54"/>
      <c r="E18" s="23">
        <v>30</v>
      </c>
      <c r="F18" s="20" t="s">
        <v>232</v>
      </c>
      <c r="G18" s="20">
        <v>1190</v>
      </c>
      <c r="H18" s="166">
        <v>1104</v>
      </c>
      <c r="I18" s="59" t="s">
        <v>870</v>
      </c>
      <c r="J18" s="70" t="s">
        <v>87</v>
      </c>
      <c r="K18" s="38">
        <v>4</v>
      </c>
      <c r="L18" s="20">
        <v>180</v>
      </c>
      <c r="M18" s="8">
        <v>5889.9508999999998</v>
      </c>
      <c r="N18" s="62"/>
      <c r="O18" s="20"/>
      <c r="P18" s="20"/>
      <c r="Q18" s="20"/>
      <c r="R18" s="20"/>
      <c r="S18" s="419">
        <v>95.28349</v>
      </c>
      <c r="T18" s="419">
        <v>18.681799999999999</v>
      </c>
      <c r="U18" s="416">
        <v>83.132599999999996</v>
      </c>
      <c r="V18" s="416">
        <v>25.594100000000001</v>
      </c>
      <c r="W18" s="418">
        <v>1.6374433293999999</v>
      </c>
      <c r="X18" s="416">
        <v>2.302</v>
      </c>
      <c r="Y18" s="416">
        <v>0.36399999999999999</v>
      </c>
      <c r="Z18" s="416">
        <v>3.59</v>
      </c>
      <c r="AA18" s="416">
        <v>99.242999999999995</v>
      </c>
      <c r="AB18" s="415">
        <v>1781.9559999999999</v>
      </c>
      <c r="AC18" s="416">
        <v>1.9925900000000001</v>
      </c>
      <c r="AD18" s="416">
        <v>6.0358700000000001</v>
      </c>
      <c r="AE18" s="416">
        <v>353.21397999999999</v>
      </c>
      <c r="AF18" s="416">
        <v>1.2501599999999999</v>
      </c>
      <c r="AG18" s="414">
        <v>147599169.19999999</v>
      </c>
      <c r="AH18" s="417">
        <v>-0.2564496</v>
      </c>
      <c r="AI18" s="414">
        <v>402215.95627999998</v>
      </c>
      <c r="AJ18" s="417">
        <v>-0.32614219999999999</v>
      </c>
      <c r="AK18" s="416">
        <v>169.98750000000001</v>
      </c>
      <c r="AL18" s="414" t="s">
        <v>227</v>
      </c>
      <c r="AM18" s="416">
        <v>9.9855999999999998</v>
      </c>
    </row>
    <row r="19" spans="1:39" ht="13" customHeight="1">
      <c r="A19" s="29" t="s">
        <v>639</v>
      </c>
      <c r="B19" s="29" t="s">
        <v>860</v>
      </c>
      <c r="C19" s="19">
        <v>0.13958333333333334</v>
      </c>
      <c r="D19" s="19"/>
      <c r="E19" s="23">
        <v>300</v>
      </c>
      <c r="F19" s="20" t="s">
        <v>232</v>
      </c>
      <c r="G19" s="20">
        <v>1190</v>
      </c>
      <c r="H19" s="166">
        <v>1104</v>
      </c>
      <c r="I19" s="281" t="s">
        <v>808</v>
      </c>
      <c r="J19" s="70" t="s">
        <v>87</v>
      </c>
      <c r="K19" s="38">
        <v>4</v>
      </c>
      <c r="L19" s="20">
        <v>180</v>
      </c>
      <c r="M19" s="8">
        <v>5889.9508999999998</v>
      </c>
      <c r="N19" s="29" t="s">
        <v>107</v>
      </c>
      <c r="O19" s="20"/>
      <c r="P19" s="20"/>
      <c r="Q19" s="20"/>
      <c r="R19" s="20"/>
      <c r="S19" s="419">
        <v>95.336349999999996</v>
      </c>
      <c r="T19" s="419">
        <v>18.684059999999999</v>
      </c>
      <c r="U19" s="416">
        <v>83.950999999999993</v>
      </c>
      <c r="V19" s="416">
        <v>27.029900000000001</v>
      </c>
      <c r="W19" s="418">
        <v>1.7544294262</v>
      </c>
      <c r="X19" s="416">
        <v>2.19</v>
      </c>
      <c r="Y19" s="416">
        <v>0.34599999999999997</v>
      </c>
      <c r="Z19" s="416">
        <v>3.59</v>
      </c>
      <c r="AA19" s="416">
        <v>99.238</v>
      </c>
      <c r="AB19" s="415">
        <v>1782.56</v>
      </c>
      <c r="AC19" s="416">
        <v>1.97881</v>
      </c>
      <c r="AD19" s="416">
        <v>6.0324400000000002</v>
      </c>
      <c r="AE19" s="416">
        <v>353.15501</v>
      </c>
      <c r="AF19" s="416">
        <v>1.2502500000000001</v>
      </c>
      <c r="AG19" s="414">
        <v>147599061.30000001</v>
      </c>
      <c r="AH19" s="417">
        <v>-0.25724219999999998</v>
      </c>
      <c r="AI19" s="414">
        <v>402079.72810000001</v>
      </c>
      <c r="AJ19" s="417">
        <v>-0.32252310000000001</v>
      </c>
      <c r="AK19" s="416">
        <v>169.9494</v>
      </c>
      <c r="AL19" s="414" t="s">
        <v>227</v>
      </c>
      <c r="AM19" s="416">
        <v>10.0235</v>
      </c>
    </row>
    <row r="20" spans="1:39" ht="13" customHeight="1">
      <c r="A20" s="29" t="s">
        <v>635</v>
      </c>
      <c r="B20" s="29" t="s">
        <v>861</v>
      </c>
      <c r="C20" s="19">
        <v>0.15208333333333332</v>
      </c>
      <c r="D20" s="19"/>
      <c r="E20" s="23">
        <v>300</v>
      </c>
      <c r="F20" s="20" t="s">
        <v>232</v>
      </c>
      <c r="G20" s="20">
        <v>1190</v>
      </c>
      <c r="H20" s="166">
        <v>1104</v>
      </c>
      <c r="I20" s="281" t="s">
        <v>549</v>
      </c>
      <c r="J20" s="70" t="s">
        <v>87</v>
      </c>
      <c r="K20" s="38">
        <v>4</v>
      </c>
      <c r="L20" s="20">
        <v>180</v>
      </c>
      <c r="M20" s="8">
        <v>5889.9508999999998</v>
      </c>
      <c r="N20" s="29" t="s">
        <v>106</v>
      </c>
      <c r="O20" s="20"/>
      <c r="P20" s="20"/>
      <c r="Q20" s="20"/>
      <c r="R20" s="20"/>
      <c r="S20" s="419">
        <v>95.469170000000005</v>
      </c>
      <c r="T20" s="419">
        <v>18.689409999999999</v>
      </c>
      <c r="U20" s="416">
        <v>86.086699999999993</v>
      </c>
      <c r="V20" s="416">
        <v>30.733599999999999</v>
      </c>
      <c r="W20" s="418">
        <v>2.0552508181000002</v>
      </c>
      <c r="X20" s="416">
        <v>1.95</v>
      </c>
      <c r="Y20" s="416">
        <v>0.308</v>
      </c>
      <c r="Z20" s="416">
        <v>3.6</v>
      </c>
      <c r="AA20" s="416">
        <v>99.222999999999999</v>
      </c>
      <c r="AB20" s="415">
        <v>1784.0809999999999</v>
      </c>
      <c r="AC20" s="416">
        <v>1.9404300000000001</v>
      </c>
      <c r="AD20" s="416">
        <v>6.0240600000000004</v>
      </c>
      <c r="AE20" s="416">
        <v>353.00337999999999</v>
      </c>
      <c r="AF20" s="416">
        <v>1.25048</v>
      </c>
      <c r="AG20" s="414">
        <v>147598782.40000001</v>
      </c>
      <c r="AH20" s="417">
        <v>-0.2592798</v>
      </c>
      <c r="AI20" s="414">
        <v>401736.99631000002</v>
      </c>
      <c r="AJ20" s="417">
        <v>-0.31184970000000001</v>
      </c>
      <c r="AK20" s="416">
        <v>169.85380000000001</v>
      </c>
      <c r="AL20" s="414" t="s">
        <v>227</v>
      </c>
      <c r="AM20" s="416">
        <v>10.1189</v>
      </c>
    </row>
    <row r="21" spans="1:39" ht="13" customHeight="1">
      <c r="A21" s="29" t="s">
        <v>643</v>
      </c>
      <c r="B21" s="29" t="s">
        <v>465</v>
      </c>
      <c r="C21" s="19">
        <v>0.15833333333333333</v>
      </c>
      <c r="D21" s="19"/>
      <c r="E21" s="23">
        <v>300</v>
      </c>
      <c r="F21" s="20" t="s">
        <v>232</v>
      </c>
      <c r="G21" s="20">
        <v>1190</v>
      </c>
      <c r="H21" s="166">
        <v>1104</v>
      </c>
      <c r="I21" s="281" t="s">
        <v>811</v>
      </c>
      <c r="J21" s="70" t="s">
        <v>87</v>
      </c>
      <c r="K21" s="38">
        <v>4</v>
      </c>
      <c r="L21" s="20">
        <v>180</v>
      </c>
      <c r="M21" s="8">
        <v>5889.9508999999998</v>
      </c>
      <c r="N21" s="29"/>
      <c r="O21" s="20"/>
      <c r="P21" s="20"/>
      <c r="Q21" s="20"/>
      <c r="R21" s="20"/>
      <c r="S21" s="419">
        <v>95.533940000000001</v>
      </c>
      <c r="T21" s="419">
        <v>18.69181</v>
      </c>
      <c r="U21" s="416">
        <v>87.176900000000003</v>
      </c>
      <c r="V21" s="416">
        <v>32.590699999999998</v>
      </c>
      <c r="W21" s="418">
        <v>2.205661514</v>
      </c>
      <c r="X21" s="416">
        <v>1.851</v>
      </c>
      <c r="Y21" s="416">
        <v>0.29299999999999998</v>
      </c>
      <c r="Z21" s="416">
        <v>3.6</v>
      </c>
      <c r="AA21" s="416">
        <v>99.215999999999994</v>
      </c>
      <c r="AB21" s="415">
        <v>1784.8219999999999</v>
      </c>
      <c r="AC21" s="416">
        <v>1.9196800000000001</v>
      </c>
      <c r="AD21" s="416">
        <v>6.0201399999999996</v>
      </c>
      <c r="AE21" s="416">
        <v>352.92756000000003</v>
      </c>
      <c r="AF21" s="416">
        <v>1.2505999999999999</v>
      </c>
      <c r="AG21" s="414">
        <v>147598642.09999999</v>
      </c>
      <c r="AH21" s="417">
        <v>-0.26029819999999998</v>
      </c>
      <c r="AI21" s="414">
        <v>401570.21513999999</v>
      </c>
      <c r="AJ21" s="417">
        <v>-0.30578840000000002</v>
      </c>
      <c r="AK21" s="416">
        <v>169.80699999999999</v>
      </c>
      <c r="AL21" s="414" t="s">
        <v>227</v>
      </c>
      <c r="AM21" s="416">
        <v>10.1655</v>
      </c>
    </row>
    <row r="22" spans="1:39" ht="13" customHeight="1">
      <c r="A22" s="29" t="s">
        <v>277</v>
      </c>
      <c r="B22" s="29" t="s">
        <v>544</v>
      </c>
      <c r="C22" s="19">
        <v>0.16388888888888889</v>
      </c>
      <c r="D22" s="19"/>
      <c r="E22" s="23">
        <v>300</v>
      </c>
      <c r="F22" s="20" t="s">
        <v>232</v>
      </c>
      <c r="G22" s="20">
        <v>1190</v>
      </c>
      <c r="H22" s="166">
        <v>1104</v>
      </c>
      <c r="I22" s="281" t="s">
        <v>549</v>
      </c>
      <c r="J22" s="70" t="s">
        <v>87</v>
      </c>
      <c r="K22" s="38">
        <v>4</v>
      </c>
      <c r="L22" s="20">
        <v>180</v>
      </c>
      <c r="M22" s="8">
        <v>5889.9508999999998</v>
      </c>
      <c r="N22" s="29"/>
      <c r="O22" s="20"/>
      <c r="P22" s="20"/>
      <c r="Q22" s="20"/>
      <c r="R22" s="20"/>
      <c r="S22" s="419">
        <v>95.590620000000001</v>
      </c>
      <c r="T22" s="419">
        <v>18.69378</v>
      </c>
      <c r="U22" s="416">
        <v>88.162099999999995</v>
      </c>
      <c r="V22" s="416">
        <v>34.243499999999997</v>
      </c>
      <c r="W22" s="418">
        <v>2.3393599103999998</v>
      </c>
      <c r="X22" s="416">
        <v>1.772</v>
      </c>
      <c r="Y22" s="416">
        <v>0.28000000000000003</v>
      </c>
      <c r="Z22" s="416">
        <v>3.6</v>
      </c>
      <c r="AA22" s="416">
        <v>99.21</v>
      </c>
      <c r="AB22" s="415">
        <v>1785.4680000000001</v>
      </c>
      <c r="AC22" s="416">
        <v>1.90039</v>
      </c>
      <c r="AD22" s="416">
        <v>6.0168100000000004</v>
      </c>
      <c r="AE22" s="416">
        <v>352.86016999999998</v>
      </c>
      <c r="AF22" s="416">
        <v>1.2506999999999999</v>
      </c>
      <c r="AG22" s="414">
        <v>147598516.90000001</v>
      </c>
      <c r="AH22" s="417">
        <v>-0.26120330000000003</v>
      </c>
      <c r="AI22" s="414">
        <v>401424.81242999999</v>
      </c>
      <c r="AJ22" s="417">
        <v>-0.30000389999999999</v>
      </c>
      <c r="AK22" s="416">
        <v>169.76609999999999</v>
      </c>
      <c r="AL22" s="414" t="s">
        <v>227</v>
      </c>
      <c r="AM22" s="416">
        <v>10.206300000000001</v>
      </c>
    </row>
    <row r="23" spans="1:39" ht="13" customHeight="1">
      <c r="A23" s="29" t="s">
        <v>278</v>
      </c>
      <c r="B23" s="29" t="s">
        <v>666</v>
      </c>
      <c r="C23" s="19">
        <v>0.16874999999999998</v>
      </c>
      <c r="D23" s="19"/>
      <c r="E23" s="23">
        <v>300</v>
      </c>
      <c r="F23" s="20" t="s">
        <v>232</v>
      </c>
      <c r="G23" s="20">
        <v>1190</v>
      </c>
      <c r="H23" s="166">
        <v>1104</v>
      </c>
      <c r="I23" s="281" t="s">
        <v>368</v>
      </c>
      <c r="J23" s="70" t="s">
        <v>87</v>
      </c>
      <c r="K23" s="38">
        <v>4</v>
      </c>
      <c r="L23" s="20">
        <v>180</v>
      </c>
      <c r="M23" s="8">
        <v>5889.9508999999998</v>
      </c>
      <c r="N23" s="29" t="s">
        <v>105</v>
      </c>
      <c r="O23" s="20"/>
      <c r="P23" s="20"/>
      <c r="Q23" s="20"/>
      <c r="R23" s="20"/>
      <c r="S23" s="419">
        <v>95.639529999999993</v>
      </c>
      <c r="T23" s="419">
        <v>18.695360000000001</v>
      </c>
      <c r="U23" s="416">
        <v>89.038600000000002</v>
      </c>
      <c r="V23" s="416">
        <v>35.691099999999999</v>
      </c>
      <c r="W23" s="418">
        <v>2.4563460072000001</v>
      </c>
      <c r="X23" s="416">
        <v>1.71</v>
      </c>
      <c r="Y23" s="416">
        <v>0.27</v>
      </c>
      <c r="Z23" s="416">
        <v>3.6</v>
      </c>
      <c r="AA23" s="416">
        <v>99.203999999999994</v>
      </c>
      <c r="AB23" s="415">
        <v>1786.0239999999999</v>
      </c>
      <c r="AC23" s="416">
        <v>1.8828499999999999</v>
      </c>
      <c r="AD23" s="416">
        <v>6.01403</v>
      </c>
      <c r="AE23" s="416">
        <v>352.80119999999999</v>
      </c>
      <c r="AF23" s="416">
        <v>1.2507900000000001</v>
      </c>
      <c r="AG23" s="414">
        <v>147598407.09999999</v>
      </c>
      <c r="AH23" s="417">
        <v>-0.26199499999999998</v>
      </c>
      <c r="AI23" s="414">
        <v>401299.92914999998</v>
      </c>
      <c r="AJ23" s="417">
        <v>-0.29464129999999999</v>
      </c>
      <c r="AK23" s="416">
        <v>169.73079999999999</v>
      </c>
      <c r="AL23" s="414" t="s">
        <v>227</v>
      </c>
      <c r="AM23" s="416">
        <v>10.2416</v>
      </c>
    </row>
    <row r="24" spans="1:39" ht="13" customHeight="1">
      <c r="A24" s="29" t="s">
        <v>721</v>
      </c>
      <c r="B24" s="29" t="s">
        <v>667</v>
      </c>
      <c r="C24" s="19">
        <v>0.17361111111111113</v>
      </c>
      <c r="D24" s="19"/>
      <c r="E24" s="23">
        <v>30</v>
      </c>
      <c r="F24" s="20" t="s">
        <v>232</v>
      </c>
      <c r="G24" s="20">
        <v>1190</v>
      </c>
      <c r="H24" s="166">
        <v>1104</v>
      </c>
      <c r="I24" s="59" t="s">
        <v>870</v>
      </c>
      <c r="J24" s="70" t="s">
        <v>87</v>
      </c>
      <c r="K24" s="38">
        <v>4</v>
      </c>
      <c r="L24" s="20">
        <v>180</v>
      </c>
      <c r="M24" s="8">
        <v>5889.9508999999998</v>
      </c>
      <c r="N24" s="29"/>
      <c r="O24" s="20"/>
      <c r="P24" s="20"/>
      <c r="Q24" s="20"/>
      <c r="R24" s="20"/>
      <c r="S24" s="419">
        <v>95.667199999999994</v>
      </c>
      <c r="T24" s="419">
        <v>18.696210000000001</v>
      </c>
      <c r="U24" s="416">
        <v>89.546400000000006</v>
      </c>
      <c r="V24" s="416">
        <v>36.518700000000003</v>
      </c>
      <c r="W24" s="418">
        <v>2.5231952054</v>
      </c>
      <c r="X24" s="416">
        <v>1.6759999999999999</v>
      </c>
      <c r="Y24" s="416">
        <v>0.26500000000000001</v>
      </c>
      <c r="Z24" s="416">
        <v>3.6</v>
      </c>
      <c r="AA24" s="416">
        <v>99.200999999999993</v>
      </c>
      <c r="AB24" s="415">
        <v>1786.337</v>
      </c>
      <c r="AC24" s="416">
        <v>1.8725700000000001</v>
      </c>
      <c r="AD24" s="416">
        <v>6.0125099999999998</v>
      </c>
      <c r="AE24" s="416">
        <v>352.76749999999998</v>
      </c>
      <c r="AF24" s="416">
        <v>1.25084</v>
      </c>
      <c r="AG24" s="414">
        <v>147598344.09999999</v>
      </c>
      <c r="AH24" s="417">
        <v>-0.2624474</v>
      </c>
      <c r="AI24" s="414">
        <v>401229.59720000002</v>
      </c>
      <c r="AJ24" s="417">
        <v>-0.2914525</v>
      </c>
      <c r="AK24" s="416">
        <v>169.71080000000001</v>
      </c>
      <c r="AL24" s="414" t="s">
        <v>227</v>
      </c>
      <c r="AM24" s="416">
        <v>10.2615</v>
      </c>
    </row>
    <row r="25" spans="1:39" ht="13" customHeight="1">
      <c r="A25" s="29" t="s">
        <v>278</v>
      </c>
      <c r="B25" s="29" t="s">
        <v>669</v>
      </c>
      <c r="C25" s="19">
        <v>0.19097222222222221</v>
      </c>
      <c r="D25" s="19"/>
      <c r="E25" s="23">
        <v>300</v>
      </c>
      <c r="F25" s="20" t="s">
        <v>232</v>
      </c>
      <c r="G25" s="20">
        <v>1190</v>
      </c>
      <c r="H25" s="166">
        <v>1104</v>
      </c>
      <c r="I25" s="281" t="s">
        <v>368</v>
      </c>
      <c r="J25" s="70" t="s">
        <v>87</v>
      </c>
      <c r="K25" s="38">
        <v>4</v>
      </c>
      <c r="L25" s="20">
        <v>180</v>
      </c>
      <c r="M25" s="8">
        <v>5889.9508999999998</v>
      </c>
      <c r="N25" s="29"/>
      <c r="O25" s="20"/>
      <c r="P25" s="20"/>
      <c r="Q25" s="20"/>
      <c r="R25" s="20"/>
      <c r="S25" s="419">
        <v>95.855339999999998</v>
      </c>
      <c r="T25" s="419">
        <v>18.700849999999999</v>
      </c>
      <c r="U25" s="416">
        <v>93.277600000000007</v>
      </c>
      <c r="V25" s="416">
        <v>42.313600000000001</v>
      </c>
      <c r="W25" s="418">
        <v>2.9911395926000002</v>
      </c>
      <c r="X25" s="416">
        <v>1.4830000000000001</v>
      </c>
      <c r="Y25" s="416">
        <v>0.23499999999999999</v>
      </c>
      <c r="Z25" s="416">
        <v>3.6</v>
      </c>
      <c r="AA25" s="416">
        <v>99.18</v>
      </c>
      <c r="AB25" s="415">
        <v>1788.4290000000001</v>
      </c>
      <c r="AC25" s="416">
        <v>1.79532</v>
      </c>
      <c r="AD25" s="416">
        <v>6.0031100000000004</v>
      </c>
      <c r="AE25" s="416">
        <v>352.53161999999998</v>
      </c>
      <c r="AF25" s="416">
        <v>1.2512000000000001</v>
      </c>
      <c r="AG25" s="414">
        <v>147597900.59999999</v>
      </c>
      <c r="AH25" s="417">
        <v>-0.26561259999999998</v>
      </c>
      <c r="AI25" s="414">
        <v>400760.18167999998</v>
      </c>
      <c r="AJ25" s="417">
        <v>-0.26668160000000002</v>
      </c>
      <c r="AK25" s="416">
        <v>169.5744</v>
      </c>
      <c r="AL25" s="414" t="s">
        <v>227</v>
      </c>
      <c r="AM25" s="416">
        <v>10.397600000000001</v>
      </c>
    </row>
    <row r="26" spans="1:39" ht="13" customHeight="1">
      <c r="A26" s="29" t="s">
        <v>611</v>
      </c>
      <c r="B26" s="29" t="s">
        <v>104</v>
      </c>
      <c r="C26" s="19">
        <v>0.1986111111111111</v>
      </c>
      <c r="D26" s="19"/>
      <c r="E26" s="23">
        <v>300</v>
      </c>
      <c r="F26" s="20" t="s">
        <v>232</v>
      </c>
      <c r="G26" s="20">
        <v>1190</v>
      </c>
      <c r="H26" s="166">
        <v>1104</v>
      </c>
      <c r="I26" s="59" t="s">
        <v>197</v>
      </c>
      <c r="J26" s="70" t="s">
        <v>87</v>
      </c>
      <c r="K26" s="38">
        <v>4</v>
      </c>
      <c r="L26" s="20">
        <v>180</v>
      </c>
      <c r="M26" s="8">
        <v>5889.9508999999998</v>
      </c>
      <c r="N26" s="29"/>
      <c r="O26" s="20"/>
      <c r="P26" s="20"/>
      <c r="Q26" s="20"/>
      <c r="R26" s="20"/>
    </row>
    <row r="27" spans="1:39" s="41" customFormat="1" ht="26.25" customHeight="1">
      <c r="A27" s="29" t="s">
        <v>611</v>
      </c>
      <c r="B27" s="29" t="s">
        <v>366</v>
      </c>
      <c r="C27" s="19">
        <v>0.20416666666666669</v>
      </c>
      <c r="D27" s="37"/>
      <c r="E27" s="23">
        <v>300</v>
      </c>
      <c r="F27" s="20" t="s">
        <v>232</v>
      </c>
      <c r="G27" s="20">
        <v>1190</v>
      </c>
      <c r="H27" s="38">
        <v>1104</v>
      </c>
      <c r="I27" s="59" t="s">
        <v>103</v>
      </c>
      <c r="J27" s="70" t="s">
        <v>87</v>
      </c>
      <c r="K27" s="38">
        <v>4</v>
      </c>
      <c r="L27" s="20">
        <v>180</v>
      </c>
      <c r="M27" s="23">
        <v>5889.9508999999998</v>
      </c>
      <c r="N27" s="29" t="s">
        <v>102</v>
      </c>
      <c r="O27" s="20"/>
      <c r="P27" s="20"/>
      <c r="Q27" s="20"/>
      <c r="R27" s="20"/>
    </row>
    <row r="28" spans="1:39" ht="13" customHeight="1">
      <c r="A28" s="29" t="s">
        <v>721</v>
      </c>
      <c r="B28" s="29" t="s">
        <v>485</v>
      </c>
      <c r="C28" s="19">
        <v>0.24930555555555556</v>
      </c>
      <c r="D28" s="19"/>
      <c r="E28" s="23">
        <v>30</v>
      </c>
      <c r="F28" s="20" t="s">
        <v>232</v>
      </c>
      <c r="G28" s="20">
        <v>1190</v>
      </c>
      <c r="H28" s="166">
        <v>1104</v>
      </c>
      <c r="I28" s="59" t="s">
        <v>870</v>
      </c>
      <c r="J28" s="70" t="s">
        <v>87</v>
      </c>
      <c r="K28" s="38">
        <v>4</v>
      </c>
      <c r="L28" s="20">
        <v>180</v>
      </c>
      <c r="M28" s="8">
        <v>5889.9508999999998</v>
      </c>
      <c r="N28" s="29"/>
      <c r="O28" s="20"/>
      <c r="P28" s="20"/>
      <c r="Q28" s="20"/>
      <c r="R28" s="20"/>
      <c r="S28" s="419">
        <v>96.35154</v>
      </c>
      <c r="T28" s="419">
        <v>18.698969999999999</v>
      </c>
      <c r="U28" s="416">
        <v>107.5607</v>
      </c>
      <c r="V28" s="416">
        <v>58.831200000000003</v>
      </c>
      <c r="W28" s="418">
        <v>4.3448358551000004</v>
      </c>
      <c r="X28" s="416">
        <v>1.1679999999999999</v>
      </c>
      <c r="Y28" s="416">
        <v>0.185</v>
      </c>
      <c r="Z28" s="416">
        <v>3.61</v>
      </c>
      <c r="AA28" s="416">
        <v>99.122</v>
      </c>
      <c r="AB28" s="415">
        <v>1793.27</v>
      </c>
      <c r="AC28" s="416">
        <v>1.52647</v>
      </c>
      <c r="AD28" s="416">
        <v>5.9912400000000003</v>
      </c>
      <c r="AE28" s="416">
        <v>351.84926000000002</v>
      </c>
      <c r="AF28" s="416">
        <v>1.25224</v>
      </c>
      <c r="AG28" s="414">
        <v>147596587.5</v>
      </c>
      <c r="AH28" s="417">
        <v>-0.27475529999999998</v>
      </c>
      <c r="AI28" s="414">
        <v>399678.27795999998</v>
      </c>
      <c r="AJ28" s="417">
        <v>-0.1737679</v>
      </c>
      <c r="AK28" s="416">
        <v>169.2105</v>
      </c>
      <c r="AL28" s="414" t="s">
        <v>227</v>
      </c>
      <c r="AM28" s="416">
        <v>10.7606</v>
      </c>
    </row>
    <row r="29" spans="1:39" ht="26.25" customHeight="1">
      <c r="A29" s="29" t="s">
        <v>639</v>
      </c>
      <c r="B29" s="29" t="s">
        <v>682</v>
      </c>
      <c r="C29" s="19">
        <v>0.25208333333333333</v>
      </c>
      <c r="D29" s="19"/>
      <c r="E29" s="23">
        <v>300</v>
      </c>
      <c r="F29" s="20" t="s">
        <v>232</v>
      </c>
      <c r="G29" s="20">
        <v>1190</v>
      </c>
      <c r="H29" s="166">
        <v>1104</v>
      </c>
      <c r="I29" s="281" t="s">
        <v>813</v>
      </c>
      <c r="J29" s="70" t="s">
        <v>87</v>
      </c>
      <c r="K29" s="38">
        <v>4</v>
      </c>
      <c r="L29" s="20">
        <v>180</v>
      </c>
      <c r="M29" s="8">
        <v>5889.9508999999998</v>
      </c>
      <c r="N29" s="29" t="s">
        <v>69</v>
      </c>
      <c r="O29" s="20"/>
      <c r="P29" s="20"/>
      <c r="Q29" s="20"/>
      <c r="R29" s="20"/>
      <c r="S29" s="419">
        <v>96.39161</v>
      </c>
      <c r="T29" s="419">
        <v>18.697579999999999</v>
      </c>
      <c r="U29" s="416">
        <v>109.2514</v>
      </c>
      <c r="V29" s="416">
        <v>60.210900000000002</v>
      </c>
      <c r="W29" s="418">
        <v>4.4618219519000002</v>
      </c>
      <c r="X29" s="416">
        <v>1.151</v>
      </c>
      <c r="Y29" s="416">
        <v>0.182</v>
      </c>
      <c r="Z29" s="416">
        <v>3.61</v>
      </c>
      <c r="AA29" s="416">
        <v>99.117000000000004</v>
      </c>
      <c r="AB29" s="415">
        <v>1793.5889999999999</v>
      </c>
      <c r="AC29" s="416">
        <v>1.5005999999999999</v>
      </c>
      <c r="AD29" s="416">
        <v>5.9914399999999999</v>
      </c>
      <c r="AE29" s="416">
        <v>351.79029000000003</v>
      </c>
      <c r="AF29" s="416">
        <v>1.2523299999999999</v>
      </c>
      <c r="AG29" s="414">
        <v>147596471.90000001</v>
      </c>
      <c r="AH29" s="417">
        <v>-0.27554450000000003</v>
      </c>
      <c r="AI29" s="414">
        <v>399607.23803000001</v>
      </c>
      <c r="AJ29" s="417">
        <v>-0.16449530000000001</v>
      </c>
      <c r="AK29" s="416">
        <v>169.1807</v>
      </c>
      <c r="AL29" s="414" t="s">
        <v>227</v>
      </c>
      <c r="AM29" s="416">
        <v>10.7903</v>
      </c>
    </row>
    <row r="30" spans="1:39" ht="13" customHeight="1">
      <c r="A30" s="29" t="s">
        <v>639</v>
      </c>
      <c r="B30" s="29" t="s">
        <v>683</v>
      </c>
      <c r="C30" s="19">
        <v>0.27569444444444446</v>
      </c>
      <c r="D30" s="19"/>
      <c r="E30" s="23">
        <v>300</v>
      </c>
      <c r="F30" s="20" t="s">
        <v>232</v>
      </c>
      <c r="G30" s="20">
        <v>1190</v>
      </c>
      <c r="H30" s="166">
        <v>1104</v>
      </c>
      <c r="I30" s="281" t="s">
        <v>813</v>
      </c>
      <c r="J30" s="70" t="s">
        <v>87</v>
      </c>
      <c r="K30" s="38">
        <v>4</v>
      </c>
      <c r="L30" s="20">
        <v>180</v>
      </c>
      <c r="M30" s="8">
        <v>5889.9508999999998</v>
      </c>
      <c r="N30" s="29" t="s">
        <v>68</v>
      </c>
      <c r="O30" s="20"/>
      <c r="P30" s="20"/>
      <c r="Q30" s="20"/>
      <c r="R30" s="20"/>
      <c r="S30" s="419">
        <v>96.581370000000007</v>
      </c>
      <c r="T30" s="419">
        <v>18.687760000000001</v>
      </c>
      <c r="U30" s="416">
        <v>119.53400000000001</v>
      </c>
      <c r="V30" s="416">
        <v>66.652500000000003</v>
      </c>
      <c r="W30" s="418">
        <v>5.0300401359000002</v>
      </c>
      <c r="X30" s="416">
        <v>1.089</v>
      </c>
      <c r="Y30" s="416">
        <v>0.17199999999999999</v>
      </c>
      <c r="Z30" s="416">
        <v>3.61</v>
      </c>
      <c r="AA30" s="416">
        <v>99.093999999999994</v>
      </c>
      <c r="AB30" s="415">
        <v>1794.883</v>
      </c>
      <c r="AC30" s="416">
        <v>1.3704000000000001</v>
      </c>
      <c r="AD30" s="416">
        <v>5.9954999999999998</v>
      </c>
      <c r="AE30" s="416">
        <v>351.50387000000001</v>
      </c>
      <c r="AF30" s="416">
        <v>1.2527600000000001</v>
      </c>
      <c r="AG30" s="414">
        <v>147595905.90000001</v>
      </c>
      <c r="AH30" s="417">
        <v>-0.27937509999999999</v>
      </c>
      <c r="AI30" s="414">
        <v>399319.24080000003</v>
      </c>
      <c r="AJ30" s="417">
        <v>-0.1173029</v>
      </c>
      <c r="AK30" s="416">
        <v>169.0386</v>
      </c>
      <c r="AL30" s="414" t="s">
        <v>227</v>
      </c>
      <c r="AM30" s="416">
        <v>10.9321</v>
      </c>
    </row>
    <row r="31" spans="1:39" s="41" customFormat="1" ht="26.25" customHeight="1">
      <c r="A31" s="29" t="s">
        <v>721</v>
      </c>
      <c r="B31" s="29" t="s">
        <v>684</v>
      </c>
      <c r="C31" s="19">
        <v>0.28888888888888892</v>
      </c>
      <c r="D31" s="19"/>
      <c r="E31" s="23">
        <v>30</v>
      </c>
      <c r="F31" s="20" t="s">
        <v>232</v>
      </c>
      <c r="G31" s="20">
        <v>1190</v>
      </c>
      <c r="H31" s="38">
        <v>1104</v>
      </c>
      <c r="I31" s="59" t="s">
        <v>870</v>
      </c>
      <c r="J31" s="70" t="s">
        <v>87</v>
      </c>
      <c r="K31" s="38">
        <v>4</v>
      </c>
      <c r="L31" s="20">
        <v>180</v>
      </c>
      <c r="M31" s="23">
        <v>5889.9508999999998</v>
      </c>
      <c r="N31" s="29" t="s">
        <v>67</v>
      </c>
      <c r="O31" s="20"/>
      <c r="P31" s="20"/>
      <c r="Q31" s="20"/>
      <c r="R31" s="20"/>
      <c r="S31" s="419">
        <v>96.668310000000005</v>
      </c>
      <c r="T31" s="419">
        <v>18.68131</v>
      </c>
      <c r="U31" s="416">
        <v>126.1045</v>
      </c>
      <c r="V31" s="416">
        <v>69.448300000000003</v>
      </c>
      <c r="W31" s="418">
        <v>5.2974369283999998</v>
      </c>
      <c r="X31" s="416">
        <v>1.0669999999999999</v>
      </c>
      <c r="Y31" s="416">
        <v>0.16900000000000001</v>
      </c>
      <c r="Z31" s="416">
        <v>3.62</v>
      </c>
      <c r="AA31" s="416">
        <v>99.082999999999998</v>
      </c>
      <c r="AB31" s="415">
        <v>1795.3389999999999</v>
      </c>
      <c r="AC31" s="416">
        <v>1.3069500000000001</v>
      </c>
      <c r="AD31" s="416">
        <v>5.9992200000000002</v>
      </c>
      <c r="AE31" s="416">
        <v>351.36908</v>
      </c>
      <c r="AF31" s="416">
        <v>1.2529600000000001</v>
      </c>
      <c r="AG31" s="414">
        <v>147595636.80000001</v>
      </c>
      <c r="AH31" s="417">
        <v>-0.2811765</v>
      </c>
      <c r="AI31" s="414">
        <v>399217.74591</v>
      </c>
      <c r="AJ31" s="417">
        <v>-9.4052899999999995E-2</v>
      </c>
      <c r="AK31" s="416">
        <v>168.97280000000001</v>
      </c>
      <c r="AL31" s="414" t="s">
        <v>227</v>
      </c>
      <c r="AM31" s="416">
        <v>10.9977</v>
      </c>
    </row>
    <row r="32" spans="1:39" ht="13" customHeight="1">
      <c r="A32" s="29" t="s">
        <v>721</v>
      </c>
      <c r="B32" s="29" t="s">
        <v>685</v>
      </c>
      <c r="C32" s="19">
        <v>0.33124999999999999</v>
      </c>
      <c r="D32" s="19"/>
      <c r="E32" s="23">
        <v>30</v>
      </c>
      <c r="F32" s="20" t="s">
        <v>232</v>
      </c>
      <c r="G32" s="20">
        <v>1190</v>
      </c>
      <c r="H32" s="166">
        <v>1104</v>
      </c>
      <c r="I32" s="59" t="s">
        <v>870</v>
      </c>
      <c r="J32" s="70" t="s">
        <v>87</v>
      </c>
      <c r="K32" s="38">
        <v>4</v>
      </c>
      <c r="L32" s="20">
        <v>180</v>
      </c>
      <c r="M32" s="8">
        <v>5889.9508999999998</v>
      </c>
      <c r="N32" s="59" t="s">
        <v>66</v>
      </c>
      <c r="O32" s="20"/>
      <c r="P32" s="20"/>
      <c r="Q32" s="20"/>
      <c r="R32" s="20"/>
      <c r="S32" s="419">
        <v>96.991249999999994</v>
      </c>
      <c r="T32" s="419">
        <v>18.645479999999999</v>
      </c>
      <c r="U32" s="416">
        <v>170.00559999999999</v>
      </c>
      <c r="V32" s="416">
        <v>76.493099999999998</v>
      </c>
      <c r="W32" s="418">
        <v>6.3168871994</v>
      </c>
      <c r="X32" s="416">
        <v>1.028</v>
      </c>
      <c r="Y32" s="416">
        <v>0.16300000000000001</v>
      </c>
      <c r="Z32" s="416">
        <v>3.62</v>
      </c>
      <c r="AA32" s="416">
        <v>99.040999999999997</v>
      </c>
      <c r="AB32" s="415">
        <v>1796.133</v>
      </c>
      <c r="AC32" s="416">
        <v>1.0573999999999999</v>
      </c>
      <c r="AD32" s="416">
        <v>6.0244600000000004</v>
      </c>
      <c r="AE32" s="416">
        <v>350.85520000000002</v>
      </c>
      <c r="AF32" s="416">
        <v>1.25373</v>
      </c>
      <c r="AG32" s="414">
        <v>147594595.19999999</v>
      </c>
      <c r="AH32" s="417">
        <v>-0.28803620000000002</v>
      </c>
      <c r="AI32" s="414">
        <v>399041.29376999999</v>
      </c>
      <c r="AJ32" s="417">
        <v>-1.6425999999999999E-3</v>
      </c>
      <c r="AK32" s="416">
        <v>168.7234</v>
      </c>
      <c r="AL32" s="414" t="s">
        <v>227</v>
      </c>
      <c r="AM32" s="416">
        <v>11.2464</v>
      </c>
    </row>
    <row r="33" spans="1:39" ht="13" customHeight="1">
      <c r="A33" s="29" t="s">
        <v>635</v>
      </c>
      <c r="B33" s="29" t="s">
        <v>686</v>
      </c>
      <c r="C33" s="19">
        <v>0.3347222222222222</v>
      </c>
      <c r="D33" s="19"/>
      <c r="E33" s="23">
        <v>300</v>
      </c>
      <c r="F33" s="20" t="s">
        <v>232</v>
      </c>
      <c r="G33" s="20">
        <v>1190</v>
      </c>
      <c r="H33" s="166">
        <v>1104</v>
      </c>
      <c r="I33" s="281" t="s">
        <v>549</v>
      </c>
      <c r="J33" s="70" t="s">
        <v>87</v>
      </c>
      <c r="K33" s="38">
        <v>4</v>
      </c>
      <c r="L33" s="20">
        <v>180</v>
      </c>
      <c r="M33" s="8">
        <v>5889.9508999999998</v>
      </c>
      <c r="N33" s="29"/>
      <c r="O33" s="20"/>
      <c r="P33" s="20"/>
      <c r="Q33" s="20"/>
      <c r="R33" s="20"/>
      <c r="S33" s="419">
        <v>97.033090000000001</v>
      </c>
      <c r="T33" s="419">
        <v>18.63944</v>
      </c>
      <c r="U33" s="416">
        <v>177.9948</v>
      </c>
      <c r="V33" s="416">
        <v>76.661500000000004</v>
      </c>
      <c r="W33" s="418">
        <v>6.4505855954999998</v>
      </c>
      <c r="X33" s="416">
        <v>1.0269999999999999</v>
      </c>
      <c r="Y33" s="416">
        <v>0.16200000000000001</v>
      </c>
      <c r="Z33" s="416">
        <v>3.62</v>
      </c>
      <c r="AA33" s="416">
        <v>99.034999999999997</v>
      </c>
      <c r="AB33" s="415">
        <v>1796.123</v>
      </c>
      <c r="AC33" s="416">
        <v>1.0242500000000001</v>
      </c>
      <c r="AD33" s="416">
        <v>6.0290699999999999</v>
      </c>
      <c r="AE33" s="416">
        <v>350.78780999999998</v>
      </c>
      <c r="AF33" s="416">
        <v>1.25383</v>
      </c>
      <c r="AG33" s="414">
        <v>147594456.69999999</v>
      </c>
      <c r="AH33" s="417">
        <v>-0.28893489999999999</v>
      </c>
      <c r="AI33" s="414">
        <v>399043.46716</v>
      </c>
      <c r="AJ33" s="417">
        <v>1.0700599999999999E-2</v>
      </c>
      <c r="AK33" s="416">
        <v>168.69049999999999</v>
      </c>
      <c r="AL33" s="414" t="s">
        <v>227</v>
      </c>
      <c r="AM33" s="416">
        <v>11.279199999999999</v>
      </c>
    </row>
    <row r="34" spans="1:39" ht="13" customHeight="1">
      <c r="A34" s="29" t="s">
        <v>65</v>
      </c>
      <c r="B34" s="29" t="s">
        <v>64</v>
      </c>
      <c r="C34" s="19">
        <v>0.36458333333333331</v>
      </c>
      <c r="D34" s="19"/>
      <c r="E34" s="23">
        <v>900</v>
      </c>
      <c r="F34" s="20" t="s">
        <v>232</v>
      </c>
      <c r="G34" s="20">
        <v>1190</v>
      </c>
      <c r="H34" s="20">
        <v>1104</v>
      </c>
      <c r="I34" s="41" t="s">
        <v>234</v>
      </c>
      <c r="J34" s="20" t="s">
        <v>63</v>
      </c>
      <c r="K34" s="38">
        <v>4</v>
      </c>
      <c r="L34" s="20">
        <v>180</v>
      </c>
      <c r="M34" s="8">
        <v>5889.9508999999998</v>
      </c>
      <c r="N34" s="29" t="s">
        <v>62</v>
      </c>
      <c r="O34" s="20"/>
      <c r="P34" s="20"/>
      <c r="Q34" s="20"/>
      <c r="R34" s="20"/>
    </row>
    <row r="35" spans="1:39" ht="13" customHeight="1">
      <c r="A35" s="29"/>
      <c r="B35" s="29"/>
      <c r="C35" s="19"/>
      <c r="D35" s="19"/>
      <c r="E35" s="23"/>
      <c r="F35" s="20"/>
      <c r="G35" s="20"/>
      <c r="H35" s="20"/>
      <c r="I35" s="59"/>
      <c r="J35" s="20"/>
      <c r="K35" s="20"/>
      <c r="L35" s="20"/>
      <c r="M35" s="22"/>
      <c r="N35" s="29"/>
      <c r="O35" s="20"/>
      <c r="P35" s="20"/>
      <c r="Q35" s="20"/>
      <c r="R35" s="20"/>
    </row>
    <row r="36" spans="1:39" ht="13" customHeight="1">
      <c r="A36" s="29"/>
      <c r="B36" s="29"/>
      <c r="C36" s="19"/>
      <c r="D36" s="19"/>
      <c r="E36" s="23"/>
      <c r="F36" s="20"/>
      <c r="G36" s="20"/>
      <c r="H36" s="20"/>
      <c r="I36" s="59"/>
      <c r="J36" s="20"/>
      <c r="K36" s="20"/>
      <c r="L36" s="20"/>
      <c r="M36" s="22"/>
      <c r="N36" s="29"/>
      <c r="O36" s="20"/>
      <c r="P36" s="20"/>
      <c r="Q36" s="20"/>
      <c r="R36" s="20"/>
    </row>
    <row r="37" spans="1:39" ht="13" customHeight="1">
      <c r="A37" s="3"/>
      <c r="B37" s="3" t="s">
        <v>633</v>
      </c>
      <c r="C37" s="176" t="s">
        <v>634</v>
      </c>
      <c r="D37" s="26">
        <v>5888.5839999999998</v>
      </c>
      <c r="E37" s="178"/>
      <c r="F37" s="88" t="s">
        <v>635</v>
      </c>
      <c r="G37" s="88" t="s">
        <v>636</v>
      </c>
      <c r="H37" s="88" t="s">
        <v>637</v>
      </c>
      <c r="I37" s="26" t="s">
        <v>639</v>
      </c>
      <c r="J37" s="88" t="s">
        <v>640</v>
      </c>
      <c r="K37" s="26" t="s">
        <v>641</v>
      </c>
      <c r="L37" s="164"/>
      <c r="M37" s="164"/>
      <c r="O37" s="20"/>
      <c r="P37" s="20"/>
      <c r="Q37" s="20"/>
      <c r="R37" s="20"/>
    </row>
    <row r="38" spans="1:39" ht="13" customHeight="1">
      <c r="A38" s="2"/>
      <c r="B38" s="2"/>
      <c r="C38" s="176" t="s">
        <v>638</v>
      </c>
      <c r="D38" s="26">
        <v>5889.9508999999998</v>
      </c>
      <c r="E38" s="178"/>
      <c r="F38" s="88" t="s">
        <v>277</v>
      </c>
      <c r="G38" s="88" t="s">
        <v>279</v>
      </c>
      <c r="H38" s="88" t="s">
        <v>280</v>
      </c>
      <c r="I38" s="26" t="s">
        <v>646</v>
      </c>
      <c r="J38" s="88" t="s">
        <v>647</v>
      </c>
      <c r="K38" s="26" t="s">
        <v>454</v>
      </c>
      <c r="L38" s="164"/>
      <c r="M38" s="164"/>
      <c r="O38" s="20"/>
      <c r="P38" s="20"/>
      <c r="Q38" s="20"/>
      <c r="R38" s="20"/>
    </row>
    <row r="39" spans="1:39" ht="13" customHeight="1">
      <c r="A39" s="2"/>
      <c r="B39" s="2"/>
      <c r="C39" s="176" t="s">
        <v>321</v>
      </c>
      <c r="D39" s="26">
        <v>5891.451</v>
      </c>
      <c r="E39" s="178"/>
      <c r="F39" s="88" t="s">
        <v>472</v>
      </c>
      <c r="G39" s="88" t="s">
        <v>474</v>
      </c>
      <c r="H39" s="88" t="s">
        <v>473</v>
      </c>
      <c r="I39" s="26" t="s">
        <v>275</v>
      </c>
      <c r="J39" s="88" t="s">
        <v>455</v>
      </c>
      <c r="K39" s="26" t="s">
        <v>456</v>
      </c>
      <c r="L39" s="164"/>
      <c r="M39" s="164"/>
      <c r="O39" s="20"/>
      <c r="P39" s="20"/>
      <c r="Q39" s="20"/>
      <c r="R39" s="20"/>
    </row>
    <row r="40" spans="1:39" ht="13" customHeight="1">
      <c r="A40" s="2"/>
      <c r="B40" s="2"/>
      <c r="C40" s="176" t="s">
        <v>322</v>
      </c>
      <c r="D40" s="179">
        <v>7647.38</v>
      </c>
      <c r="E40" s="178"/>
      <c r="F40" s="88" t="s">
        <v>643</v>
      </c>
      <c r="G40" s="88" t="s">
        <v>644</v>
      </c>
      <c r="H40" s="88" t="s">
        <v>645</v>
      </c>
      <c r="I40" s="26" t="s">
        <v>324</v>
      </c>
      <c r="J40" s="88" t="s">
        <v>452</v>
      </c>
      <c r="K40" s="26" t="s">
        <v>453</v>
      </c>
      <c r="L40" s="164"/>
      <c r="M40" s="164"/>
      <c r="O40" s="20"/>
      <c r="P40" s="20"/>
      <c r="Q40" s="20"/>
      <c r="R40" s="20"/>
    </row>
    <row r="41" spans="1:39" ht="13" customHeight="1">
      <c r="A41" s="2"/>
      <c r="B41" s="2"/>
      <c r="C41" s="176" t="s">
        <v>323</v>
      </c>
      <c r="D41" s="26">
        <v>7698.9647000000004</v>
      </c>
      <c r="E41" s="178"/>
      <c r="F41" s="88" t="s">
        <v>278</v>
      </c>
      <c r="G41" s="88" t="s">
        <v>281</v>
      </c>
      <c r="H41" s="88" t="s">
        <v>282</v>
      </c>
      <c r="I41" s="26" t="s">
        <v>284</v>
      </c>
      <c r="J41" s="88" t="s">
        <v>285</v>
      </c>
      <c r="K41" s="26" t="s">
        <v>286</v>
      </c>
      <c r="L41" s="164"/>
      <c r="M41" s="164"/>
      <c r="O41" s="20"/>
      <c r="P41" s="20"/>
      <c r="Q41" s="20"/>
      <c r="R41" s="20"/>
    </row>
    <row r="42" spans="1:39" ht="13" customHeight="1">
      <c r="A42" s="2"/>
      <c r="B42" s="2"/>
      <c r="C42" s="176"/>
      <c r="D42" s="26"/>
      <c r="E42" s="178"/>
      <c r="F42" s="88"/>
      <c r="G42" s="164"/>
      <c r="H42" s="164"/>
      <c r="J42" s="20"/>
      <c r="K42" s="164"/>
      <c r="L42" s="164"/>
      <c r="M42" s="164"/>
      <c r="O42" s="20"/>
      <c r="P42" s="20"/>
      <c r="Q42" s="20"/>
      <c r="R42" s="20"/>
    </row>
    <row r="43" spans="1:39" ht="13" customHeight="1">
      <c r="A43" s="2"/>
      <c r="B43" s="2"/>
      <c r="C43" s="176" t="s">
        <v>574</v>
      </c>
      <c r="D43" s="169" t="s">
        <v>649</v>
      </c>
      <c r="E43" s="169"/>
      <c r="F43" s="88" t="s">
        <v>287</v>
      </c>
      <c r="G43" s="164"/>
      <c r="H43" s="164"/>
      <c r="I43" s="163" t="s">
        <v>818</v>
      </c>
      <c r="J43" s="170" t="s">
        <v>819</v>
      </c>
      <c r="K43" s="170"/>
      <c r="L43" s="49" t="s">
        <v>820</v>
      </c>
      <c r="M43" s="164"/>
      <c r="O43" s="20"/>
      <c r="P43" s="20"/>
      <c r="Q43" s="20"/>
      <c r="R43" s="20"/>
    </row>
    <row r="44" spans="1:39" ht="13" customHeight="1">
      <c r="A44" s="2"/>
      <c r="B44" s="2"/>
      <c r="C44" s="176" t="s">
        <v>575</v>
      </c>
      <c r="D44" s="169" t="s">
        <v>650</v>
      </c>
      <c r="E44" s="169"/>
      <c r="F44" s="23"/>
      <c r="G44" s="164"/>
      <c r="H44" s="164"/>
      <c r="J44" s="170" t="s">
        <v>228</v>
      </c>
      <c r="K44" s="170"/>
      <c r="L44" s="49" t="s">
        <v>822</v>
      </c>
      <c r="M44" s="164"/>
      <c r="O44" s="20"/>
      <c r="P44" s="20"/>
      <c r="Q44" s="20"/>
      <c r="R44" s="20"/>
    </row>
    <row r="45" spans="1:39" ht="13" customHeight="1">
      <c r="A45" s="2"/>
      <c r="B45" s="2"/>
      <c r="C45" s="176" t="s">
        <v>576</v>
      </c>
      <c r="D45" s="169" t="s">
        <v>816</v>
      </c>
      <c r="E45" s="169"/>
      <c r="F45" s="23"/>
      <c r="G45" s="164"/>
      <c r="H45" s="164"/>
      <c r="J45" s="20"/>
      <c r="K45" s="164"/>
      <c r="L45" s="164"/>
      <c r="M45" s="164"/>
      <c r="O45" s="20"/>
      <c r="P45" s="20"/>
      <c r="Q45" s="20"/>
      <c r="R45" s="20"/>
    </row>
    <row r="46" spans="1:39" ht="13" customHeight="1">
      <c r="A46" s="2"/>
      <c r="B46" s="2"/>
      <c r="C46" s="176" t="s">
        <v>577</v>
      </c>
      <c r="D46" s="169" t="s">
        <v>817</v>
      </c>
      <c r="E46" s="169"/>
      <c r="F46" s="23"/>
      <c r="G46" s="164"/>
      <c r="H46" s="20"/>
      <c r="I46" s="20"/>
      <c r="J46" s="20"/>
      <c r="K46" s="164"/>
      <c r="L46" s="164"/>
      <c r="M46" s="164"/>
      <c r="O46" s="20"/>
      <c r="P46" s="20"/>
      <c r="Q46" s="20"/>
      <c r="R46" s="20"/>
    </row>
    <row r="47" spans="1:39" ht="13" customHeight="1">
      <c r="A47" s="2"/>
      <c r="B47" s="2"/>
      <c r="C47" s="175"/>
      <c r="D47" s="164"/>
      <c r="E47" s="19"/>
      <c r="F47" s="23"/>
      <c r="G47" s="164"/>
      <c r="H47" s="20"/>
      <c r="I47" s="20"/>
      <c r="J47" s="20"/>
      <c r="K47" s="164"/>
      <c r="L47" s="164"/>
      <c r="M47" s="164"/>
      <c r="O47" s="20"/>
      <c r="P47" s="20"/>
      <c r="Q47" s="20"/>
      <c r="R47" s="20"/>
    </row>
    <row r="48" spans="1:39" ht="13" customHeight="1">
      <c r="A48" s="2"/>
      <c r="B48" s="2"/>
      <c r="C48" s="32" t="s">
        <v>676</v>
      </c>
      <c r="D48" s="168">
        <v>1</v>
      </c>
      <c r="E48" s="159" t="s">
        <v>677</v>
      </c>
      <c r="F48" s="159"/>
      <c r="G48" s="159"/>
      <c r="H48" s="20"/>
      <c r="I48" s="20"/>
      <c r="J48" s="20"/>
      <c r="K48" s="164"/>
      <c r="L48" s="164"/>
      <c r="M48" s="164"/>
    </row>
    <row r="49" spans="1:14" ht="13" customHeight="1">
      <c r="A49" s="2"/>
      <c r="B49" s="2"/>
      <c r="C49" s="23"/>
      <c r="D49" s="71"/>
      <c r="E49" s="165" t="s">
        <v>466</v>
      </c>
      <c r="F49" s="166"/>
      <c r="G49" s="166"/>
      <c r="H49" s="20"/>
      <c r="I49" s="20"/>
      <c r="J49" s="20"/>
      <c r="K49" s="164"/>
      <c r="L49" s="164"/>
      <c r="M49" s="164"/>
    </row>
    <row r="50" spans="1:14" ht="13" customHeight="1">
      <c r="A50" s="2"/>
      <c r="B50" s="2"/>
      <c r="C50" s="175"/>
      <c r="D50" s="71">
        <v>2</v>
      </c>
      <c r="E50" s="159" t="s">
        <v>724</v>
      </c>
      <c r="F50" s="159"/>
      <c r="G50" s="159"/>
      <c r="H50" s="20"/>
      <c r="I50" s="20"/>
      <c r="J50" s="20"/>
      <c r="K50" s="164"/>
      <c r="L50" s="164"/>
      <c r="M50" s="164"/>
    </row>
    <row r="51" spans="1:14" ht="13" customHeight="1">
      <c r="A51" s="2"/>
      <c r="B51" s="2"/>
      <c r="C51" s="175"/>
      <c r="D51" s="71"/>
      <c r="E51" s="165" t="s">
        <v>725</v>
      </c>
      <c r="F51" s="166"/>
      <c r="G51" s="166"/>
      <c r="H51" s="20"/>
      <c r="I51" s="20"/>
      <c r="J51" s="20"/>
      <c r="K51" s="164"/>
      <c r="L51" s="164"/>
      <c r="M51" s="164"/>
    </row>
    <row r="52" spans="1:14" ht="13" customHeight="1">
      <c r="A52" s="2"/>
      <c r="B52" s="2"/>
      <c r="C52" s="20"/>
      <c r="D52" s="168">
        <v>3</v>
      </c>
      <c r="E52" s="167" t="s">
        <v>535</v>
      </c>
      <c r="F52" s="167"/>
      <c r="G52" s="167"/>
      <c r="H52" s="20"/>
      <c r="I52" s="20"/>
      <c r="J52" s="20"/>
      <c r="K52" s="164"/>
      <c r="L52" s="164"/>
      <c r="M52" s="164"/>
    </row>
    <row r="53" spans="1:14" ht="13" customHeight="1">
      <c r="A53" s="2"/>
      <c r="B53" s="2"/>
      <c r="C53" s="20"/>
      <c r="D53" s="168"/>
      <c r="E53" s="164" t="s">
        <v>536</v>
      </c>
      <c r="F53" s="164"/>
      <c r="G53" s="164"/>
      <c r="H53" s="20"/>
      <c r="I53" s="20"/>
      <c r="J53" s="20"/>
      <c r="K53" s="164"/>
      <c r="L53" s="164"/>
      <c r="M53" s="164"/>
    </row>
    <row r="54" spans="1:14" ht="13" customHeight="1">
      <c r="A54" s="2"/>
      <c r="B54" s="2"/>
      <c r="C54" s="20"/>
      <c r="D54" s="168">
        <v>4</v>
      </c>
      <c r="E54" s="167" t="s">
        <v>537</v>
      </c>
      <c r="F54" s="167"/>
      <c r="G54" s="167"/>
      <c r="H54" s="20"/>
      <c r="I54" s="20"/>
      <c r="J54" s="20"/>
      <c r="K54" s="164"/>
      <c r="L54" s="164"/>
      <c r="M54" s="164"/>
    </row>
    <row r="55" spans="1:14" ht="13" customHeight="1">
      <c r="A55" s="2"/>
      <c r="B55" s="2"/>
      <c r="C55" s="20"/>
      <c r="D55" s="164"/>
      <c r="E55" s="164" t="s">
        <v>538</v>
      </c>
      <c r="F55" s="164"/>
      <c r="G55" s="164"/>
      <c r="H55" s="20"/>
      <c r="I55" s="20"/>
      <c r="J55" s="20"/>
      <c r="K55" s="164"/>
      <c r="L55" s="164"/>
      <c r="M55" s="164"/>
    </row>
    <row r="56" spans="1:14" ht="13" customHeight="1">
      <c r="N56" s="29"/>
    </row>
    <row r="57" spans="1:14" ht="13" customHeight="1">
      <c r="N57" s="29"/>
    </row>
    <row r="58" spans="1:14" ht="13" customHeight="1">
      <c r="E58" s="29"/>
    </row>
    <row r="59" spans="1:14" ht="13" customHeight="1">
      <c r="E59" s="29"/>
    </row>
    <row r="60" spans="1:14" ht="13" customHeight="1">
      <c r="E60" s="29"/>
    </row>
    <row r="61" spans="1:14" ht="13" customHeight="1">
      <c r="E61" s="29"/>
    </row>
    <row r="62" spans="1:14" ht="13" customHeight="1">
      <c r="E62" s="29"/>
    </row>
    <row r="63" spans="1:14" ht="13" customHeight="1">
      <c r="E63" s="29"/>
    </row>
    <row r="64" spans="1:14" ht="13" customHeight="1">
      <c r="E64" s="29"/>
    </row>
    <row r="65" spans="1:13" ht="13" customHeight="1">
      <c r="E65" s="29"/>
    </row>
    <row r="66" spans="1:13" ht="13" customHeight="1">
      <c r="A66" s="164"/>
      <c r="B66" s="164"/>
      <c r="C66" s="164"/>
      <c r="D66" s="45"/>
    </row>
    <row r="67" spans="1:13" ht="13" customHeight="1">
      <c r="A67" s="164"/>
      <c r="B67" s="164"/>
      <c r="C67" s="164"/>
      <c r="D67" s="45"/>
    </row>
    <row r="68" spans="1:13" ht="13" customHeight="1">
      <c r="A68" s="164"/>
      <c r="B68" s="164"/>
      <c r="C68" s="164"/>
      <c r="D68" s="45"/>
    </row>
    <row r="69" spans="1:13" ht="13" customHeight="1">
      <c r="A69" s="164"/>
      <c r="B69" s="164"/>
      <c r="C69" s="164"/>
      <c r="D69" s="45"/>
    </row>
    <row r="70" spans="1:13" ht="13" customHeight="1">
      <c r="A70" s="164"/>
      <c r="B70" s="164"/>
      <c r="C70" s="164"/>
      <c r="D70" s="45"/>
    </row>
    <row r="71" spans="1:13" ht="13" customHeight="1">
      <c r="A71" s="164"/>
      <c r="B71" s="164"/>
      <c r="C71" s="164"/>
      <c r="D71" s="45"/>
    </row>
    <row r="72" spans="1:13" ht="13" customHeight="1">
      <c r="A72" s="164"/>
      <c r="B72" s="164"/>
      <c r="C72" s="164"/>
      <c r="D72" s="45"/>
    </row>
    <row r="73" spans="1:13" ht="13" customHeight="1">
      <c r="A73" s="164"/>
      <c r="B73" s="164"/>
      <c r="C73" s="164"/>
      <c r="D73" s="45"/>
    </row>
    <row r="74" spans="1:13" ht="13" customHeight="1">
      <c r="A74" s="164"/>
      <c r="B74" s="164"/>
      <c r="C74" s="164"/>
      <c r="D74" s="45"/>
    </row>
    <row r="75" spans="1:13" ht="13" customHeight="1">
      <c r="A75" s="164"/>
      <c r="B75" s="164"/>
      <c r="C75" s="164"/>
      <c r="D75" s="45"/>
    </row>
    <row r="76" spans="1:13" ht="13" customHeight="1">
      <c r="A76" s="164"/>
      <c r="B76" s="164"/>
      <c r="C76" s="164"/>
      <c r="D76" s="45"/>
    </row>
    <row r="77" spans="1:13" ht="13" customHeight="1">
      <c r="A77" s="164"/>
      <c r="B77" s="164"/>
      <c r="C77" s="164"/>
      <c r="D77" s="45"/>
    </row>
    <row r="78" spans="1:13" ht="13" customHeight="1">
      <c r="A78" s="2"/>
      <c r="C78" s="164"/>
      <c r="D78" s="44"/>
      <c r="E78" s="164"/>
      <c r="F78" s="164"/>
      <c r="G78" s="164"/>
      <c r="H78" s="164"/>
      <c r="I78" s="21"/>
      <c r="J78" s="164"/>
      <c r="K78" s="164"/>
      <c r="L78" s="164"/>
      <c r="M78" s="45"/>
    </row>
    <row r="79" spans="1:13" ht="13" customHeight="1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13" ht="13" customHeight="1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ht="13" customHeight="1">
      <c r="I81" s="21"/>
      <c r="J81" s="164"/>
      <c r="K81" s="164"/>
      <c r="L81" s="164"/>
      <c r="M81" s="45"/>
    </row>
    <row r="82" spans="1:13" ht="13" customHeight="1">
      <c r="I82" s="21"/>
      <c r="J82" s="164"/>
      <c r="K82" s="164"/>
      <c r="L82" s="164"/>
      <c r="M82" s="45"/>
    </row>
    <row r="83" spans="1:13" ht="13" customHeight="1">
      <c r="I83" s="21"/>
      <c r="J83" s="164"/>
      <c r="K83" s="164"/>
      <c r="L83" s="164"/>
      <c r="M83" s="45"/>
    </row>
    <row r="84" spans="1:13" ht="13" customHeight="1">
      <c r="I84" s="21"/>
      <c r="J84" s="164"/>
      <c r="K84" s="164"/>
      <c r="L84" s="164"/>
      <c r="M84" s="45"/>
    </row>
    <row r="85" spans="1:13" ht="13" customHeight="1">
      <c r="I85" s="21"/>
      <c r="J85" s="164"/>
      <c r="K85" s="164"/>
      <c r="L85" s="164"/>
      <c r="M85" s="45"/>
    </row>
    <row r="86" spans="1:13" ht="13" customHeight="1">
      <c r="A86" s="2"/>
      <c r="C86" s="164"/>
      <c r="D86" s="44"/>
      <c r="E86" s="164"/>
      <c r="F86" s="164"/>
      <c r="G86" s="164"/>
      <c r="H86" s="164"/>
      <c r="I86" s="21"/>
      <c r="J86" s="164"/>
      <c r="K86" s="164"/>
      <c r="L86" s="164"/>
      <c r="M86" s="45"/>
    </row>
    <row r="87" spans="1:13" ht="13" customHeight="1">
      <c r="A87" s="2"/>
      <c r="C87" s="164"/>
      <c r="D87" s="44"/>
      <c r="E87" s="164"/>
      <c r="F87" s="164"/>
      <c r="G87" s="164"/>
      <c r="H87" s="164"/>
      <c r="I87" s="21"/>
      <c r="J87" s="164"/>
      <c r="K87" s="164"/>
      <c r="L87" s="164"/>
      <c r="M87" s="45"/>
    </row>
    <row r="88" spans="1:13" ht="13" customHeight="1">
      <c r="A88" s="2"/>
      <c r="C88" s="164"/>
      <c r="D88" s="44"/>
      <c r="E88" s="164"/>
      <c r="F88" s="164"/>
      <c r="G88" s="164"/>
      <c r="H88" s="164"/>
      <c r="I88" s="21"/>
      <c r="J88" s="164"/>
      <c r="K88" s="164"/>
      <c r="L88" s="164"/>
      <c r="M88" s="45"/>
    </row>
    <row r="89" spans="1:13" ht="13" customHeight="1">
      <c r="A89" s="2"/>
      <c r="C89" s="164"/>
      <c r="D89" s="44"/>
      <c r="E89" s="164"/>
      <c r="F89" s="164"/>
      <c r="G89" s="164"/>
      <c r="H89" s="164"/>
      <c r="I89" s="21"/>
      <c r="J89" s="164"/>
      <c r="K89" s="164"/>
      <c r="L89" s="164"/>
      <c r="M89" s="45"/>
    </row>
    <row r="90" spans="1:13" ht="13" customHeight="1">
      <c r="A90" s="2"/>
      <c r="C90" s="164"/>
      <c r="D90" s="44"/>
      <c r="E90" s="164"/>
      <c r="F90" s="164"/>
      <c r="G90" s="164"/>
      <c r="H90" s="164"/>
      <c r="I90" s="21"/>
      <c r="J90" s="164"/>
      <c r="K90" s="164"/>
      <c r="L90" s="164"/>
      <c r="M90" s="45"/>
    </row>
    <row r="91" spans="1:13">
      <c r="A91" s="2"/>
      <c r="C91" s="164"/>
      <c r="D91" s="44"/>
      <c r="E91" s="164"/>
      <c r="F91" s="164"/>
      <c r="G91" s="164"/>
      <c r="H91" s="164"/>
      <c r="I91" s="21"/>
      <c r="J91" s="164"/>
      <c r="K91" s="164"/>
      <c r="L91" s="164"/>
      <c r="M91" s="45"/>
    </row>
    <row r="92" spans="1:13">
      <c r="A92" s="2"/>
      <c r="C92" s="164"/>
      <c r="D92" s="44"/>
      <c r="E92" s="164"/>
      <c r="F92" s="164"/>
      <c r="G92" s="164"/>
      <c r="H92" s="164"/>
      <c r="I92" s="21"/>
      <c r="J92" s="164"/>
      <c r="K92" s="164"/>
      <c r="L92" s="164"/>
      <c r="M92" s="45"/>
    </row>
    <row r="93" spans="1:13">
      <c r="A93" s="2"/>
      <c r="C93" s="164"/>
      <c r="D93" s="44"/>
      <c r="E93" s="164"/>
      <c r="F93" s="164"/>
      <c r="G93" s="164"/>
      <c r="H93" s="164"/>
      <c r="I93" s="21"/>
      <c r="J93" s="164"/>
      <c r="K93" s="164"/>
      <c r="L93" s="164"/>
      <c r="M93" s="45"/>
    </row>
    <row r="94" spans="1:13">
      <c r="A94" s="2"/>
      <c r="C94" s="164"/>
      <c r="D94" s="44"/>
      <c r="E94" s="164"/>
      <c r="F94" s="164"/>
      <c r="G94" s="164"/>
      <c r="H94" s="164"/>
      <c r="I94" s="21"/>
      <c r="J94" s="164"/>
      <c r="K94" s="164"/>
      <c r="L94" s="164"/>
      <c r="M94" s="45"/>
    </row>
    <row r="95" spans="1:13">
      <c r="A95" s="2"/>
      <c r="C95" s="164"/>
      <c r="D95" s="44"/>
      <c r="E95" s="164"/>
      <c r="F95" s="164"/>
      <c r="G95" s="164"/>
      <c r="H95" s="164"/>
      <c r="I95" s="21"/>
      <c r="J95" s="164"/>
      <c r="K95" s="164"/>
      <c r="L95" s="164"/>
      <c r="M95" s="45"/>
    </row>
    <row r="96" spans="1:13">
      <c r="A96" s="2"/>
      <c r="C96" s="164"/>
      <c r="D96" s="44"/>
      <c r="E96" s="164"/>
      <c r="F96" s="164"/>
      <c r="G96" s="164"/>
      <c r="H96" s="164"/>
      <c r="I96" s="21"/>
      <c r="J96" s="164"/>
      <c r="K96" s="164"/>
      <c r="L96" s="164"/>
      <c r="M96" s="45"/>
    </row>
    <row r="97" spans="1:13">
      <c r="A97" s="2"/>
      <c r="C97" s="164"/>
      <c r="D97" s="44"/>
      <c r="E97" s="164"/>
      <c r="F97" s="164"/>
      <c r="G97" s="164"/>
      <c r="H97" s="164"/>
      <c r="I97" s="21"/>
      <c r="J97" s="164"/>
      <c r="K97" s="164"/>
      <c r="L97" s="164"/>
      <c r="M97" s="45"/>
    </row>
    <row r="98" spans="1:13">
      <c r="A98" s="2"/>
      <c r="C98" s="164"/>
      <c r="D98" s="44"/>
      <c r="E98" s="164"/>
      <c r="F98" s="164"/>
      <c r="G98" s="164"/>
      <c r="H98" s="164"/>
      <c r="I98" s="21"/>
      <c r="J98" s="164"/>
      <c r="K98" s="164"/>
      <c r="L98" s="164"/>
      <c r="M98" s="45"/>
    </row>
    <row r="99" spans="1:13">
      <c r="A99" s="2"/>
      <c r="C99" s="164"/>
      <c r="D99" s="44"/>
      <c r="E99" s="164"/>
      <c r="F99" s="164"/>
      <c r="G99" s="164"/>
      <c r="H99" s="164"/>
      <c r="I99" s="21"/>
      <c r="J99" s="164"/>
      <c r="K99" s="164"/>
      <c r="L99" s="164"/>
      <c r="M99" s="45"/>
    </row>
    <row r="100" spans="1:13">
      <c r="A100" s="2"/>
      <c r="C100" s="164"/>
      <c r="D100" s="44"/>
      <c r="E100" s="164"/>
      <c r="F100" s="164"/>
      <c r="G100" s="164"/>
      <c r="H100" s="164"/>
      <c r="I100" s="21"/>
      <c r="J100" s="164"/>
      <c r="K100" s="164"/>
      <c r="L100" s="164"/>
      <c r="M100" s="45"/>
    </row>
  </sheetData>
  <sheetCalcPr fullCalcOnLoad="1"/>
  <mergeCells count="22">
    <mergeCell ref="A1:H1"/>
    <mergeCell ref="A3:E3"/>
    <mergeCell ref="F3:I3"/>
    <mergeCell ref="F4:I4"/>
    <mergeCell ref="G12:H12"/>
    <mergeCell ref="A5:E5"/>
    <mergeCell ref="O12:P12"/>
    <mergeCell ref="Q12:R12"/>
    <mergeCell ref="AC12:AD12"/>
    <mergeCell ref="AE12:AF12"/>
    <mergeCell ref="F5:I5"/>
    <mergeCell ref="F9:I9"/>
    <mergeCell ref="F8:I8"/>
    <mergeCell ref="F7:I7"/>
    <mergeCell ref="F6:I6"/>
    <mergeCell ref="K3:N3"/>
    <mergeCell ref="K4:N4"/>
    <mergeCell ref="K9:P9"/>
    <mergeCell ref="K5:N5"/>
    <mergeCell ref="K6:P6"/>
    <mergeCell ref="K7:P7"/>
    <mergeCell ref="K8:P8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A35" workbookViewId="0">
      <selection activeCell="A67" sqref="A67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4" width="10.6640625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customWidth="1" collapsed="1"/>
    <col min="11" max="11" width="6.6640625" customWidth="1" collapsed="1"/>
    <col min="12" max="12" width="7.6640625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s="2" customFormat="1" ht="15.5" customHeight="1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J1" s="20"/>
      <c r="K1" s="20"/>
      <c r="L1" s="164"/>
      <c r="M1"/>
      <c r="N1" s="83"/>
      <c r="O1" s="20"/>
      <c r="P1" s="20"/>
      <c r="Q1" s="191"/>
      <c r="R1" s="191"/>
    </row>
    <row r="2" spans="1:39" s="2" customFormat="1" ht="13" customHeight="1">
      <c r="A2" s="47"/>
      <c r="B2" s="4"/>
      <c r="C2" s="87"/>
      <c r="D2" s="48"/>
      <c r="E2" s="87"/>
      <c r="F2" s="87"/>
      <c r="G2" s="87"/>
      <c r="H2" s="87"/>
      <c r="I2" s="46"/>
      <c r="J2" s="20"/>
      <c r="K2" s="20"/>
      <c r="L2" s="164"/>
      <c r="M2"/>
      <c r="N2" s="83"/>
      <c r="O2" s="20"/>
      <c r="P2" s="20"/>
      <c r="Q2" s="191"/>
      <c r="R2" s="191"/>
    </row>
    <row r="3" spans="1:39" s="2" customFormat="1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J3" s="20"/>
      <c r="K3" s="446" t="s">
        <v>445</v>
      </c>
      <c r="L3" s="446"/>
      <c r="M3" s="446"/>
      <c r="N3" s="446"/>
      <c r="O3" s="20"/>
      <c r="P3" s="20"/>
      <c r="Q3"/>
      <c r="R3" s="192"/>
    </row>
    <row r="4" spans="1:39" s="2" customFormat="1" ht="13" customHeight="1">
      <c r="A4" s="3" t="s">
        <v>10</v>
      </c>
      <c r="B4" s="3"/>
      <c r="C4" s="170"/>
      <c r="D4" s="49"/>
      <c r="E4" s="170"/>
      <c r="F4" s="428" t="s">
        <v>18</v>
      </c>
      <c r="G4" s="428"/>
      <c r="H4" s="428"/>
      <c r="I4" s="428"/>
      <c r="J4" s="20"/>
      <c r="K4" s="195" t="s">
        <v>442</v>
      </c>
      <c r="L4" s="194"/>
      <c r="M4" s="193"/>
      <c r="N4" s="193"/>
      <c r="O4" s="20"/>
      <c r="P4" s="20"/>
      <c r="Q4"/>
      <c r="R4" s="192"/>
    </row>
    <row r="5" spans="1:39" s="2" customFormat="1" ht="13" customHeight="1">
      <c r="A5" s="430"/>
      <c r="B5" s="430"/>
      <c r="C5" s="430"/>
      <c r="D5" s="430"/>
      <c r="E5" s="430"/>
      <c r="F5" s="428" t="s">
        <v>9</v>
      </c>
      <c r="G5" s="428"/>
      <c r="H5" s="428"/>
      <c r="I5" s="428"/>
      <c r="J5" s="20"/>
      <c r="K5" s="195" t="s">
        <v>440</v>
      </c>
      <c r="L5" s="194"/>
      <c r="M5" s="193"/>
      <c r="N5" s="193"/>
      <c r="O5" s="20"/>
      <c r="P5" s="20"/>
      <c r="Q5"/>
      <c r="R5" s="192"/>
    </row>
    <row r="6" spans="1:39" s="2" customFormat="1" ht="13" customHeight="1">
      <c r="A6" s="71" t="s">
        <v>574</v>
      </c>
      <c r="B6" s="168" t="s">
        <v>575</v>
      </c>
      <c r="C6" s="170" t="s">
        <v>576</v>
      </c>
      <c r="D6" s="49" t="s">
        <v>577</v>
      </c>
      <c r="E6" s="170"/>
      <c r="F6" s="431" t="s">
        <v>8</v>
      </c>
      <c r="G6" s="431"/>
      <c r="H6" s="431"/>
      <c r="I6" s="431"/>
      <c r="J6" s="20"/>
      <c r="K6" s="447"/>
      <c r="L6" s="447"/>
      <c r="M6" s="447"/>
      <c r="N6" s="447"/>
      <c r="O6" s="447"/>
      <c r="P6" s="447"/>
      <c r="Q6" s="192"/>
      <c r="R6" s="192"/>
    </row>
    <row r="7" spans="1:39" s="2" customFormat="1" ht="13" customHeight="1">
      <c r="A7" s="71" t="s">
        <v>578</v>
      </c>
      <c r="B7" s="168" t="s">
        <v>782</v>
      </c>
      <c r="C7" s="170" t="s">
        <v>783</v>
      </c>
      <c r="D7" s="49" t="s">
        <v>784</v>
      </c>
      <c r="E7" s="170"/>
      <c r="F7" s="431" t="s">
        <v>7</v>
      </c>
      <c r="G7" s="431"/>
      <c r="H7" s="431"/>
      <c r="I7" s="431"/>
      <c r="J7" s="20"/>
      <c r="K7" s="447"/>
      <c r="L7" s="447"/>
      <c r="M7" s="447"/>
      <c r="N7" s="447"/>
      <c r="O7" s="447"/>
      <c r="P7" s="447"/>
      <c r="Q7" s="192"/>
      <c r="R7" s="192"/>
    </row>
    <row r="8" spans="1:39" s="2" customFormat="1" ht="13" customHeight="1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28" t="s">
        <v>32</v>
      </c>
      <c r="G8" s="428"/>
      <c r="H8" s="428"/>
      <c r="I8" s="428"/>
      <c r="J8" s="170"/>
      <c r="K8" s="447"/>
      <c r="L8" s="447"/>
      <c r="M8" s="447"/>
      <c r="N8" s="447"/>
      <c r="O8" s="447"/>
      <c r="P8" s="447"/>
      <c r="Q8" s="191"/>
      <c r="R8" s="191"/>
    </row>
    <row r="9" spans="1:39" s="2" customFormat="1" ht="13" customHeight="1">
      <c r="A9" s="32"/>
      <c r="B9" s="32"/>
      <c r="C9" s="170"/>
      <c r="D9" s="177"/>
      <c r="E9" s="23"/>
      <c r="F9" s="428" t="s">
        <v>60</v>
      </c>
      <c r="G9" s="428"/>
      <c r="H9" s="428"/>
      <c r="I9" s="428"/>
      <c r="J9" s="170"/>
      <c r="K9" s="447"/>
      <c r="L9" s="447"/>
      <c r="M9" s="447"/>
      <c r="N9" s="447"/>
      <c r="O9" s="447"/>
      <c r="P9" s="447"/>
      <c r="Q9" s="191"/>
      <c r="R9" s="191"/>
    </row>
    <row r="10" spans="1:39" s="2" customFormat="1" ht="13" customHeight="1">
      <c r="A10" s="71"/>
      <c r="B10" s="71"/>
      <c r="C10" s="168"/>
      <c r="D10" s="49"/>
      <c r="E10" s="8"/>
      <c r="F10" s="216" t="s">
        <v>750</v>
      </c>
      <c r="G10" s="216"/>
      <c r="H10" s="216"/>
      <c r="I10" s="216"/>
      <c r="J10" s="7"/>
      <c r="K10" s="7"/>
      <c r="L10" s="7"/>
      <c r="M10"/>
      <c r="N10" s="29"/>
      <c r="O10"/>
      <c r="P10"/>
      <c r="Q10"/>
      <c r="R10"/>
    </row>
    <row r="11" spans="1:39" s="2" customFormat="1" ht="13" customHeight="1">
      <c r="A11" s="32"/>
      <c r="B11" s="32"/>
      <c r="C11" s="32"/>
      <c r="D11" s="259"/>
      <c r="E11" s="223"/>
      <c r="F11" s="257"/>
      <c r="G11" s="257"/>
      <c r="H11" s="257"/>
      <c r="I11" s="257"/>
      <c r="J11" s="32"/>
      <c r="K11" s="59"/>
      <c r="L11" s="59"/>
      <c r="M11" s="59"/>
      <c r="N11" s="59"/>
      <c r="O11" s="59"/>
      <c r="P11" s="59"/>
      <c r="Q11" s="256"/>
      <c r="R11" s="256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" customHeight="1">
      <c r="A14" s="64" t="s">
        <v>6</v>
      </c>
      <c r="B14" s="68" t="s">
        <v>5</v>
      </c>
      <c r="C14" s="69"/>
      <c r="D14" s="37">
        <v>0</v>
      </c>
      <c r="E14" s="70">
        <v>900</v>
      </c>
      <c r="F14" s="23" t="s">
        <v>541</v>
      </c>
      <c r="G14" s="38">
        <v>870</v>
      </c>
      <c r="H14" s="38">
        <v>780</v>
      </c>
      <c r="I14" s="41" t="s">
        <v>234</v>
      </c>
      <c r="J14" s="70" t="s">
        <v>63</v>
      </c>
      <c r="K14" s="38">
        <v>4</v>
      </c>
      <c r="L14" s="38">
        <v>180</v>
      </c>
      <c r="M14" s="115">
        <v>7698.9647000000004</v>
      </c>
      <c r="N14" s="56"/>
      <c r="O14" s="166"/>
      <c r="P14" s="166"/>
      <c r="Q14" s="166"/>
      <c r="R14" s="166"/>
    </row>
    <row r="15" spans="1:39" ht="13" customHeight="1">
      <c r="A15" s="29" t="s">
        <v>475</v>
      </c>
      <c r="B15" s="29" t="s">
        <v>301</v>
      </c>
      <c r="C15" s="19">
        <v>0.16111111111111112</v>
      </c>
      <c r="D15" s="37">
        <v>0</v>
      </c>
      <c r="E15" s="23">
        <v>30</v>
      </c>
      <c r="F15" s="20" t="s">
        <v>540</v>
      </c>
      <c r="G15" s="20">
        <v>880</v>
      </c>
      <c r="H15" s="20">
        <v>866</v>
      </c>
      <c r="I15" s="41" t="s">
        <v>231</v>
      </c>
      <c r="J15" s="20" t="s">
        <v>230</v>
      </c>
      <c r="K15" s="38">
        <v>4</v>
      </c>
      <c r="L15" s="38">
        <v>180</v>
      </c>
      <c r="M15" s="206">
        <v>7647.38</v>
      </c>
      <c r="N15" s="29"/>
      <c r="O15" s="20"/>
      <c r="P15" s="20"/>
      <c r="Q15" s="20"/>
      <c r="R15" s="20" t="s">
        <v>750</v>
      </c>
    </row>
    <row r="16" spans="1:39" ht="13" customHeight="1">
      <c r="A16" s="29" t="s">
        <v>475</v>
      </c>
      <c r="B16" s="29" t="s">
        <v>300</v>
      </c>
      <c r="C16" s="19">
        <v>0.17083333333333331</v>
      </c>
      <c r="D16" s="37">
        <v>0</v>
      </c>
      <c r="E16" s="23">
        <v>30</v>
      </c>
      <c r="F16" s="20" t="s">
        <v>232</v>
      </c>
      <c r="G16" s="20">
        <v>1190</v>
      </c>
      <c r="H16" s="20">
        <v>996</v>
      </c>
      <c r="I16" s="41" t="s">
        <v>231</v>
      </c>
      <c r="J16" s="20" t="s">
        <v>230</v>
      </c>
      <c r="K16" s="38">
        <v>4</v>
      </c>
      <c r="L16" s="38">
        <v>180</v>
      </c>
      <c r="M16" s="206">
        <v>5891.451</v>
      </c>
      <c r="N16" s="29"/>
      <c r="O16" s="20"/>
      <c r="P16" s="20"/>
      <c r="Q16" s="20"/>
      <c r="R16" s="20" t="s">
        <v>750</v>
      </c>
    </row>
    <row r="17" spans="1:39" ht="13" customHeight="1">
      <c r="A17" s="29" t="s">
        <v>475</v>
      </c>
      <c r="B17" s="29" t="s">
        <v>4</v>
      </c>
      <c r="C17" s="19">
        <v>0.17222222222222225</v>
      </c>
      <c r="D17" s="37">
        <v>0</v>
      </c>
      <c r="E17" s="23">
        <v>30</v>
      </c>
      <c r="F17" s="20" t="s">
        <v>232</v>
      </c>
      <c r="G17" s="20">
        <v>1070</v>
      </c>
      <c r="H17" s="20">
        <v>876</v>
      </c>
      <c r="I17" s="104" t="s">
        <v>446</v>
      </c>
      <c r="J17" s="20" t="s">
        <v>230</v>
      </c>
      <c r="K17" s="38">
        <v>4</v>
      </c>
      <c r="L17" s="38">
        <v>180</v>
      </c>
      <c r="M17" s="206">
        <v>5891.451</v>
      </c>
      <c r="N17" s="29"/>
      <c r="O17" s="20"/>
      <c r="P17" s="20"/>
      <c r="Q17" s="20"/>
      <c r="R17" s="20" t="s">
        <v>750</v>
      </c>
    </row>
    <row r="18" spans="1:39" ht="13" customHeight="1">
      <c r="A18" s="29" t="s">
        <v>856</v>
      </c>
      <c r="B18" s="29" t="s">
        <v>3</v>
      </c>
      <c r="C18" s="19">
        <v>0.19166666666666665</v>
      </c>
      <c r="D18" s="37">
        <v>0</v>
      </c>
      <c r="E18" s="23">
        <v>10</v>
      </c>
      <c r="F18" s="20" t="s">
        <v>232</v>
      </c>
      <c r="G18" s="20">
        <v>1190</v>
      </c>
      <c r="H18" s="20">
        <v>1102</v>
      </c>
      <c r="I18" s="41" t="s">
        <v>234</v>
      </c>
      <c r="J18" s="20" t="s">
        <v>230</v>
      </c>
      <c r="K18" s="38">
        <v>4</v>
      </c>
      <c r="L18" s="38">
        <v>180</v>
      </c>
      <c r="M18" s="206">
        <v>7647.38</v>
      </c>
      <c r="N18" s="29"/>
      <c r="O18" s="20"/>
      <c r="P18" s="20"/>
      <c r="Q18" s="20"/>
      <c r="R18" s="20"/>
    </row>
    <row r="19" spans="1:39" ht="13" customHeight="1">
      <c r="A19" s="29" t="s">
        <v>721</v>
      </c>
      <c r="B19" s="29" t="s">
        <v>666</v>
      </c>
      <c r="C19" s="19">
        <v>0.20694444444444446</v>
      </c>
      <c r="D19" s="19"/>
      <c r="E19" s="23">
        <v>30</v>
      </c>
      <c r="F19" s="20" t="s">
        <v>232</v>
      </c>
      <c r="G19" s="20">
        <v>1190</v>
      </c>
      <c r="H19" s="20">
        <v>1102</v>
      </c>
      <c r="I19" s="59" t="s">
        <v>464</v>
      </c>
      <c r="J19" s="20" t="s">
        <v>87</v>
      </c>
      <c r="K19" s="20">
        <v>4</v>
      </c>
      <c r="L19" s="20">
        <v>180</v>
      </c>
      <c r="M19" s="206">
        <v>5889.9508999999998</v>
      </c>
      <c r="N19" s="29" t="s">
        <v>2</v>
      </c>
      <c r="O19" s="20"/>
      <c r="P19" s="20"/>
      <c r="Q19" s="20"/>
      <c r="R19" s="20"/>
      <c r="S19" s="425">
        <v>108.50136000000001</v>
      </c>
      <c r="T19" s="425">
        <v>17.24943</v>
      </c>
      <c r="U19" s="422">
        <v>91.266599999999997</v>
      </c>
      <c r="V19" s="422">
        <v>36.015999999999998</v>
      </c>
      <c r="W19" s="424">
        <v>3.3910967828</v>
      </c>
      <c r="X19" s="422">
        <v>1.696</v>
      </c>
      <c r="Y19" s="422">
        <v>0.26800000000000002</v>
      </c>
      <c r="Z19" s="422">
        <v>3.85</v>
      </c>
      <c r="AA19" s="422">
        <v>96.679000000000002</v>
      </c>
      <c r="AB19" s="421">
        <v>1781.8679999999999</v>
      </c>
      <c r="AC19" s="422">
        <v>0.60731000000000002</v>
      </c>
      <c r="AD19" s="422">
        <v>6.5662599999999998</v>
      </c>
      <c r="AE19" s="422">
        <v>340.23174</v>
      </c>
      <c r="AF19" s="422">
        <v>1.2683899999999999</v>
      </c>
      <c r="AG19" s="420">
        <v>147567522.69999999</v>
      </c>
      <c r="AH19" s="423">
        <v>-0.42639949999999999</v>
      </c>
      <c r="AI19" s="420">
        <v>402235.91914000001</v>
      </c>
      <c r="AJ19" s="423">
        <v>-0.30098550000000002</v>
      </c>
      <c r="AK19" s="422">
        <v>158.9393</v>
      </c>
      <c r="AL19" s="420" t="s">
        <v>227</v>
      </c>
      <c r="AM19" s="422">
        <v>21.0047</v>
      </c>
    </row>
    <row r="20" spans="1:39" ht="13" customHeight="1">
      <c r="A20" s="29" t="s">
        <v>721</v>
      </c>
      <c r="B20" s="29" t="s">
        <v>667</v>
      </c>
      <c r="C20" s="19">
        <v>0.31944444444444448</v>
      </c>
      <c r="D20" s="19"/>
      <c r="E20" s="23">
        <v>30</v>
      </c>
      <c r="F20" s="20" t="s">
        <v>232</v>
      </c>
      <c r="G20" s="20">
        <v>1190</v>
      </c>
      <c r="H20" s="20">
        <v>1102</v>
      </c>
      <c r="I20" s="59" t="s">
        <v>464</v>
      </c>
      <c r="J20" s="20" t="s">
        <v>87</v>
      </c>
      <c r="K20" s="20">
        <v>4</v>
      </c>
      <c r="L20" s="20">
        <v>180</v>
      </c>
      <c r="M20" s="206">
        <v>5889.9508999999998</v>
      </c>
      <c r="N20" s="29" t="s">
        <v>1</v>
      </c>
      <c r="O20" s="20"/>
      <c r="P20" s="20"/>
      <c r="Q20" s="20"/>
      <c r="R20" s="20"/>
      <c r="S20" s="425">
        <v>109.45224</v>
      </c>
      <c r="T20" s="425">
        <v>17.134599999999999</v>
      </c>
      <c r="U20" s="422">
        <v>127.7647</v>
      </c>
      <c r="V20" s="422">
        <v>67.832800000000006</v>
      </c>
      <c r="W20" s="424">
        <v>6.098489271</v>
      </c>
      <c r="X20" s="422">
        <v>1.079</v>
      </c>
      <c r="Y20" s="422">
        <v>0.17100000000000001</v>
      </c>
      <c r="Z20" s="422">
        <v>3.87</v>
      </c>
      <c r="AA20" s="422">
        <v>96.432000000000002</v>
      </c>
      <c r="AB20" s="421">
        <v>1791.0930000000001</v>
      </c>
      <c r="AC20" s="422">
        <v>4.6370000000000001E-2</v>
      </c>
      <c r="AD20" s="422">
        <v>6.5692599999999999</v>
      </c>
      <c r="AE20" s="422">
        <v>338.86685999999997</v>
      </c>
      <c r="AF20" s="422">
        <v>1.2701100000000001</v>
      </c>
      <c r="AG20" s="420">
        <v>147563294.40000001</v>
      </c>
      <c r="AH20" s="423">
        <v>-0.44360270000000002</v>
      </c>
      <c r="AI20" s="420">
        <v>400164.25563999999</v>
      </c>
      <c r="AJ20" s="423">
        <v>-0.10732360000000001</v>
      </c>
      <c r="AK20" s="422">
        <v>158.16069999999999</v>
      </c>
      <c r="AL20" s="420" t="s">
        <v>227</v>
      </c>
      <c r="AM20" s="422">
        <v>21.781600000000001</v>
      </c>
    </row>
    <row r="21" spans="1:39" ht="13" customHeight="1">
      <c r="A21" s="29" t="s">
        <v>639</v>
      </c>
      <c r="B21" s="29" t="s">
        <v>669</v>
      </c>
      <c r="C21" s="19">
        <v>0.32291666666666669</v>
      </c>
      <c r="D21" s="19"/>
      <c r="E21" s="23">
        <v>300</v>
      </c>
      <c r="F21" s="20" t="s">
        <v>232</v>
      </c>
      <c r="G21" s="20">
        <v>1190</v>
      </c>
      <c r="H21" s="20">
        <v>1102</v>
      </c>
      <c r="I21" s="281" t="s">
        <v>765</v>
      </c>
      <c r="J21" s="20" t="s">
        <v>87</v>
      </c>
      <c r="K21" s="20">
        <v>4</v>
      </c>
      <c r="L21" s="20">
        <v>180</v>
      </c>
      <c r="M21" s="206">
        <v>5889.9508999999998</v>
      </c>
      <c r="N21" s="29" t="s">
        <v>0</v>
      </c>
      <c r="O21" s="20"/>
      <c r="P21" s="20"/>
      <c r="Q21" s="20"/>
      <c r="R21" s="20"/>
      <c r="S21" s="425">
        <v>109.49405</v>
      </c>
      <c r="T21" s="425">
        <v>17.126270000000002</v>
      </c>
      <c r="U21" s="422">
        <v>131.5145</v>
      </c>
      <c r="V21" s="422">
        <v>69.11</v>
      </c>
      <c r="W21" s="424">
        <v>6.2321876653999997</v>
      </c>
      <c r="X21" s="422">
        <v>1.07</v>
      </c>
      <c r="Y21" s="422">
        <v>0.16900000000000001</v>
      </c>
      <c r="Z21" s="422">
        <v>3.87</v>
      </c>
      <c r="AA21" s="422">
        <v>96.421000000000006</v>
      </c>
      <c r="AB21" s="421">
        <v>1791.31</v>
      </c>
      <c r="AC21" s="422">
        <v>1.4109999999999999E-2</v>
      </c>
      <c r="AD21" s="422">
        <v>6.5724999999999998</v>
      </c>
      <c r="AE21" s="422">
        <v>338.79946000000001</v>
      </c>
      <c r="AF21" s="422">
        <v>1.2701899999999999</v>
      </c>
      <c r="AG21" s="420">
        <v>147563081.19999999</v>
      </c>
      <c r="AH21" s="423">
        <v>-0.44444830000000002</v>
      </c>
      <c r="AI21" s="420">
        <v>400115.58997999999</v>
      </c>
      <c r="AJ21" s="423">
        <v>-9.5435599999999995E-2</v>
      </c>
      <c r="AK21" s="422">
        <v>158.1259</v>
      </c>
      <c r="AL21" s="420" t="s">
        <v>227</v>
      </c>
      <c r="AM21" s="422">
        <v>21.816299999999998</v>
      </c>
    </row>
    <row r="22" spans="1:39" ht="13" customHeight="1">
      <c r="A22" s="29" t="s">
        <v>639</v>
      </c>
      <c r="B22" s="29" t="s">
        <v>670</v>
      </c>
      <c r="C22" s="19">
        <v>0.32708333333333334</v>
      </c>
      <c r="D22" s="19"/>
      <c r="E22" s="23">
        <v>300</v>
      </c>
      <c r="F22" s="20" t="s">
        <v>232</v>
      </c>
      <c r="G22" s="20">
        <v>1190</v>
      </c>
      <c r="H22" s="20">
        <v>1102</v>
      </c>
      <c r="I22" s="59" t="s">
        <v>120</v>
      </c>
      <c r="J22" s="20" t="s">
        <v>87</v>
      </c>
      <c r="K22" s="20">
        <v>4</v>
      </c>
      <c r="L22" s="20">
        <v>180</v>
      </c>
      <c r="M22" s="206">
        <v>5889.9508999999998</v>
      </c>
      <c r="N22" s="29"/>
      <c r="O22" s="20"/>
      <c r="P22" s="20"/>
      <c r="Q22" s="20"/>
      <c r="R22" s="20"/>
      <c r="S22" s="425">
        <v>109.52522999999999</v>
      </c>
      <c r="T22" s="425">
        <v>17.11984</v>
      </c>
      <c r="U22" s="422">
        <v>134.59610000000001</v>
      </c>
      <c r="V22" s="422">
        <v>70.0184</v>
      </c>
      <c r="W22" s="424">
        <v>6.3324614611000003</v>
      </c>
      <c r="X22" s="422">
        <v>1.0640000000000001</v>
      </c>
      <c r="Y22" s="422">
        <v>0.16800000000000001</v>
      </c>
      <c r="Z22" s="422">
        <v>3.87</v>
      </c>
      <c r="AA22" s="422">
        <v>96.412000000000006</v>
      </c>
      <c r="AB22" s="421">
        <v>1791.4570000000001</v>
      </c>
      <c r="AC22" s="422">
        <v>359.98977000000002</v>
      </c>
      <c r="AD22" s="422">
        <v>6.5751299999999997</v>
      </c>
      <c r="AE22" s="422">
        <v>338.74889999999999</v>
      </c>
      <c r="AF22" s="422">
        <v>1.2702500000000001</v>
      </c>
      <c r="AG22" s="420">
        <v>147562921.09999999</v>
      </c>
      <c r="AH22" s="423">
        <v>-0.44508229999999999</v>
      </c>
      <c r="AI22" s="420">
        <v>400082.85188999999</v>
      </c>
      <c r="AJ22" s="423">
        <v>-8.6438200000000007E-2</v>
      </c>
      <c r="AK22" s="422">
        <v>158.09989999999999</v>
      </c>
      <c r="AL22" s="420" t="s">
        <v>227</v>
      </c>
      <c r="AM22" s="422">
        <v>21.842300000000002</v>
      </c>
    </row>
    <row r="23" spans="1:39" ht="13" customHeight="1">
      <c r="A23" s="29" t="s">
        <v>639</v>
      </c>
      <c r="B23" s="29" t="s">
        <v>484</v>
      </c>
      <c r="C23" s="19">
        <v>0.33263888888888887</v>
      </c>
      <c r="D23" s="19"/>
      <c r="E23" s="23">
        <v>300</v>
      </c>
      <c r="F23" s="20" t="s">
        <v>232</v>
      </c>
      <c r="G23" s="20">
        <v>1190</v>
      </c>
      <c r="H23" s="20">
        <v>1102</v>
      </c>
      <c r="I23" s="281" t="s">
        <v>845</v>
      </c>
      <c r="J23" s="20" t="s">
        <v>87</v>
      </c>
      <c r="K23" s="20">
        <v>4</v>
      </c>
      <c r="L23" s="20">
        <v>180</v>
      </c>
      <c r="M23" s="206">
        <v>5889.9508999999998</v>
      </c>
      <c r="O23" s="29"/>
      <c r="P23" s="20"/>
      <c r="Q23" s="20"/>
      <c r="R23" s="20"/>
      <c r="S23" s="425">
        <v>109.55627</v>
      </c>
      <c r="T23" s="425">
        <v>17.113250000000001</v>
      </c>
      <c r="U23" s="422">
        <v>137.93100000000001</v>
      </c>
      <c r="V23" s="422">
        <v>70.877499999999998</v>
      </c>
      <c r="W23" s="424">
        <v>6.4327352568</v>
      </c>
      <c r="X23" s="422">
        <v>1.0580000000000001</v>
      </c>
      <c r="Y23" s="422">
        <v>0.16700000000000001</v>
      </c>
      <c r="Z23" s="422">
        <v>3.87</v>
      </c>
      <c r="AA23" s="422">
        <v>96.403999999999996</v>
      </c>
      <c r="AB23" s="421">
        <v>1791.5889999999999</v>
      </c>
      <c r="AC23" s="422">
        <v>359.96532000000002</v>
      </c>
      <c r="AD23" s="422">
        <v>6.5779300000000003</v>
      </c>
      <c r="AE23" s="422">
        <v>338.69835</v>
      </c>
      <c r="AF23" s="422">
        <v>1.2703199999999999</v>
      </c>
      <c r="AG23" s="420">
        <v>147562760.80000001</v>
      </c>
      <c r="AH23" s="423">
        <v>-0.445716</v>
      </c>
      <c r="AI23" s="420">
        <v>400053.36433999997</v>
      </c>
      <c r="AJ23" s="423">
        <v>-7.7377500000000002E-2</v>
      </c>
      <c r="AK23" s="422">
        <v>158.07400000000001</v>
      </c>
      <c r="AL23" s="420" t="s">
        <v>227</v>
      </c>
      <c r="AM23" s="422">
        <v>21.868099999999998</v>
      </c>
    </row>
    <row r="24" spans="1:39" ht="13" customHeight="1">
      <c r="A24" s="29" t="s">
        <v>324</v>
      </c>
      <c r="B24" s="29" t="s">
        <v>485</v>
      </c>
      <c r="C24" s="19">
        <v>0.33819444444444446</v>
      </c>
      <c r="D24" s="19"/>
      <c r="E24" s="23">
        <v>300</v>
      </c>
      <c r="F24" s="20" t="s">
        <v>232</v>
      </c>
      <c r="G24" s="20">
        <v>1190</v>
      </c>
      <c r="H24" s="20">
        <v>1102</v>
      </c>
      <c r="I24" s="281" t="s">
        <v>808</v>
      </c>
      <c r="J24" s="20" t="s">
        <v>87</v>
      </c>
      <c r="K24" s="20">
        <v>4</v>
      </c>
      <c r="L24" s="20">
        <v>180</v>
      </c>
      <c r="M24" s="206">
        <v>5889.9508999999998</v>
      </c>
      <c r="N24" s="29"/>
      <c r="O24" s="20"/>
      <c r="P24" s="20"/>
      <c r="Q24" s="20"/>
      <c r="R24" s="20"/>
      <c r="S24" s="425">
        <v>109.60772</v>
      </c>
      <c r="T24" s="425">
        <v>17.10191</v>
      </c>
      <c r="U24" s="422">
        <v>144.10059999999999</v>
      </c>
      <c r="V24" s="422">
        <v>72.1798</v>
      </c>
      <c r="W24" s="424">
        <v>6.5998582496999996</v>
      </c>
      <c r="X24" s="422">
        <v>1.05</v>
      </c>
      <c r="Y24" s="422">
        <v>0.16600000000000001</v>
      </c>
      <c r="Z24" s="422">
        <v>3.87</v>
      </c>
      <c r="AA24" s="422">
        <v>96.39</v>
      </c>
      <c r="AB24" s="421">
        <v>1791.7760000000001</v>
      </c>
      <c r="AC24" s="422">
        <v>359.92435</v>
      </c>
      <c r="AD24" s="422">
        <v>6.5829599999999999</v>
      </c>
      <c r="AE24" s="422">
        <v>338.61410000000001</v>
      </c>
      <c r="AF24" s="422">
        <v>1.2704200000000001</v>
      </c>
      <c r="AG24" s="420">
        <v>147562493</v>
      </c>
      <c r="AH24" s="423">
        <v>-0.4467718</v>
      </c>
      <c r="AI24" s="420">
        <v>400011.49966999999</v>
      </c>
      <c r="AJ24" s="423">
        <v>-6.2152399999999997E-2</v>
      </c>
      <c r="AK24" s="422">
        <v>158.0309</v>
      </c>
      <c r="AL24" s="420" t="s">
        <v>227</v>
      </c>
      <c r="AM24" s="422">
        <v>21.911100000000001</v>
      </c>
    </row>
    <row r="25" spans="1:39" ht="13" customHeight="1">
      <c r="A25" s="29" t="s">
        <v>324</v>
      </c>
      <c r="B25" s="29" t="s">
        <v>682</v>
      </c>
      <c r="C25" s="19">
        <v>0.3430555555555555</v>
      </c>
      <c r="D25" s="19"/>
      <c r="E25" s="23">
        <v>300</v>
      </c>
      <c r="F25" s="20" t="s">
        <v>232</v>
      </c>
      <c r="G25" s="20">
        <v>1190</v>
      </c>
      <c r="H25" s="20">
        <v>1102</v>
      </c>
      <c r="I25" s="59" t="s">
        <v>120</v>
      </c>
      <c r="J25" s="20" t="s">
        <v>87</v>
      </c>
      <c r="K25" s="20">
        <v>4</v>
      </c>
      <c r="L25" s="20">
        <v>180</v>
      </c>
      <c r="M25" s="206">
        <v>5889.9508999999998</v>
      </c>
      <c r="N25" s="29" t="s">
        <v>119</v>
      </c>
      <c r="O25" s="20"/>
      <c r="P25" s="20"/>
      <c r="Q25" s="20"/>
      <c r="R25" s="20"/>
      <c r="S25" s="425">
        <v>109.64357</v>
      </c>
      <c r="T25" s="425">
        <v>17.093710000000002</v>
      </c>
      <c r="U25" s="422">
        <v>148.9007</v>
      </c>
      <c r="V25" s="422">
        <v>72.978099999999998</v>
      </c>
      <c r="W25" s="424">
        <v>6.7168443447000001</v>
      </c>
      <c r="X25" s="422">
        <v>1.0449999999999999</v>
      </c>
      <c r="Y25" s="422">
        <v>0.16500000000000001</v>
      </c>
      <c r="Z25" s="422">
        <v>3.87</v>
      </c>
      <c r="AA25" s="422">
        <v>96.38</v>
      </c>
      <c r="AB25" s="421">
        <v>1791.883</v>
      </c>
      <c r="AC25" s="422">
        <v>359.89555000000001</v>
      </c>
      <c r="AD25" s="422">
        <v>6.5867500000000003</v>
      </c>
      <c r="AE25" s="422">
        <v>338.55511999999999</v>
      </c>
      <c r="AF25" s="422">
        <v>1.2704899999999999</v>
      </c>
      <c r="AG25" s="420">
        <v>147562305.19999999</v>
      </c>
      <c r="AH25" s="423">
        <v>-0.44751049999999998</v>
      </c>
      <c r="AI25" s="420">
        <v>399987.64924</v>
      </c>
      <c r="AJ25" s="423">
        <v>-5.14154E-2</v>
      </c>
      <c r="AK25" s="422">
        <v>158.0008</v>
      </c>
      <c r="AL25" s="420" t="s">
        <v>227</v>
      </c>
      <c r="AM25" s="422">
        <v>21.941199999999998</v>
      </c>
    </row>
    <row r="26" spans="1:39" ht="13" customHeight="1">
      <c r="A26" s="29" t="s">
        <v>324</v>
      </c>
      <c r="B26" s="29" t="s">
        <v>683</v>
      </c>
      <c r="C26" s="19">
        <v>0.34861111111111115</v>
      </c>
      <c r="D26" s="19"/>
      <c r="E26" s="23">
        <v>300</v>
      </c>
      <c r="F26" s="20" t="s">
        <v>232</v>
      </c>
      <c r="G26" s="20">
        <v>1190</v>
      </c>
      <c r="H26" s="20">
        <v>1102</v>
      </c>
      <c r="I26" s="281" t="s">
        <v>878</v>
      </c>
      <c r="J26" s="20" t="s">
        <v>87</v>
      </c>
      <c r="K26" s="20">
        <v>4</v>
      </c>
      <c r="L26" s="20">
        <v>180</v>
      </c>
      <c r="M26" s="206">
        <v>5889.9508999999998</v>
      </c>
      <c r="O26" s="29"/>
      <c r="P26" s="20"/>
      <c r="Q26" s="20"/>
      <c r="R26" s="20"/>
      <c r="S26" s="425">
        <v>109.68438999999999</v>
      </c>
      <c r="T26" s="425">
        <v>17.084070000000001</v>
      </c>
      <c r="U26" s="422">
        <v>154.87809999999999</v>
      </c>
      <c r="V26" s="422">
        <v>73.755399999999995</v>
      </c>
      <c r="W26" s="424">
        <v>6.8505427389999998</v>
      </c>
      <c r="X26" s="422">
        <v>1.0409999999999999</v>
      </c>
      <c r="Y26" s="422">
        <v>0.16500000000000001</v>
      </c>
      <c r="Z26" s="422">
        <v>3.87</v>
      </c>
      <c r="AA26" s="422">
        <v>96.369</v>
      </c>
      <c r="AB26" s="421">
        <v>1791.981</v>
      </c>
      <c r="AC26" s="422">
        <v>359.86252000000002</v>
      </c>
      <c r="AD26" s="422">
        <v>6.5913599999999999</v>
      </c>
      <c r="AE26" s="422">
        <v>338.48772000000002</v>
      </c>
      <c r="AF26" s="422">
        <v>1.27058</v>
      </c>
      <c r="AG26" s="420">
        <v>147562090.19999999</v>
      </c>
      <c r="AH26" s="423">
        <v>-0.44835439999999999</v>
      </c>
      <c r="AI26" s="420">
        <v>399965.92884000001</v>
      </c>
      <c r="AJ26" s="423">
        <v>-3.90789E-2</v>
      </c>
      <c r="AK26" s="422">
        <v>157.96639999999999</v>
      </c>
      <c r="AL26" s="420" t="s">
        <v>227</v>
      </c>
      <c r="AM26" s="422">
        <v>21.9755</v>
      </c>
    </row>
    <row r="27" spans="1:39" ht="13" customHeight="1">
      <c r="A27" s="29" t="s">
        <v>721</v>
      </c>
      <c r="B27" s="29" t="s">
        <v>684</v>
      </c>
      <c r="C27" s="19">
        <v>0.35347222222222219</v>
      </c>
      <c r="D27" s="19"/>
      <c r="E27" s="23">
        <v>30</v>
      </c>
      <c r="F27" s="20" t="s">
        <v>232</v>
      </c>
      <c r="G27" s="20">
        <v>1190</v>
      </c>
      <c r="H27" s="20">
        <v>1102</v>
      </c>
      <c r="I27" s="59" t="s">
        <v>464</v>
      </c>
      <c r="J27" s="20" t="s">
        <v>87</v>
      </c>
      <c r="K27" s="20">
        <v>4</v>
      </c>
      <c r="L27" s="20">
        <v>180</v>
      </c>
      <c r="M27" s="206">
        <v>5889.9508999999998</v>
      </c>
      <c r="N27" s="29"/>
      <c r="O27" s="20"/>
      <c r="P27" s="20"/>
      <c r="Q27" s="20"/>
      <c r="R27" s="20"/>
      <c r="S27" s="425">
        <v>109.70475</v>
      </c>
      <c r="T27" s="425">
        <v>17.079139999999999</v>
      </c>
      <c r="U27" s="422">
        <v>158.0557</v>
      </c>
      <c r="V27" s="422">
        <v>74.083699999999993</v>
      </c>
      <c r="W27" s="424">
        <v>6.9173919360999996</v>
      </c>
      <c r="X27" s="422">
        <v>1.0389999999999999</v>
      </c>
      <c r="Y27" s="422">
        <v>0.16400000000000001</v>
      </c>
      <c r="Z27" s="422">
        <v>3.87</v>
      </c>
      <c r="AA27" s="422">
        <v>96.363</v>
      </c>
      <c r="AB27" s="421">
        <v>1792.019</v>
      </c>
      <c r="AC27" s="422">
        <v>359.84598</v>
      </c>
      <c r="AD27" s="422">
        <v>6.5937700000000001</v>
      </c>
      <c r="AE27" s="422">
        <v>338.45402000000001</v>
      </c>
      <c r="AF27" s="422">
        <v>1.2706200000000001</v>
      </c>
      <c r="AG27" s="420">
        <v>147561982.59999999</v>
      </c>
      <c r="AH27" s="423">
        <v>-0.44877620000000001</v>
      </c>
      <c r="AI27" s="420">
        <v>399957.29278000002</v>
      </c>
      <c r="AJ27" s="423">
        <v>-3.28887E-2</v>
      </c>
      <c r="AK27" s="422">
        <v>157.94919999999999</v>
      </c>
      <c r="AL27" s="420" t="s">
        <v>227</v>
      </c>
      <c r="AM27" s="422">
        <v>21.992599999999999</v>
      </c>
    </row>
    <row r="28" spans="1:39" ht="13" customHeight="1">
      <c r="A28" s="29" t="s">
        <v>635</v>
      </c>
      <c r="B28" s="29" t="s">
        <v>685</v>
      </c>
      <c r="C28" s="19">
        <v>0.35833333333333334</v>
      </c>
      <c r="D28" s="19"/>
      <c r="E28" s="23">
        <v>300</v>
      </c>
      <c r="F28" s="20" t="s">
        <v>232</v>
      </c>
      <c r="G28" s="20">
        <v>1190</v>
      </c>
      <c r="H28" s="20">
        <v>1102</v>
      </c>
      <c r="I28" s="281" t="s">
        <v>549</v>
      </c>
      <c r="J28" s="20" t="s">
        <v>87</v>
      </c>
      <c r="K28" s="20">
        <v>4</v>
      </c>
      <c r="L28" s="20">
        <v>180</v>
      </c>
      <c r="M28" s="206">
        <v>5889.9508999999998</v>
      </c>
      <c r="N28" s="29"/>
      <c r="O28" s="20"/>
      <c r="P28" s="20"/>
      <c r="Q28" s="20"/>
      <c r="R28" s="20"/>
      <c r="S28" s="425">
        <v>109.75555</v>
      </c>
      <c r="T28" s="425">
        <v>17.066510000000001</v>
      </c>
      <c r="U28" s="422">
        <v>166.48050000000001</v>
      </c>
      <c r="V28" s="422">
        <v>74.707400000000007</v>
      </c>
      <c r="W28" s="424">
        <v>7.084514929</v>
      </c>
      <c r="X28" s="422">
        <v>1.036</v>
      </c>
      <c r="Y28" s="422">
        <v>0.16400000000000001</v>
      </c>
      <c r="Z28" s="422">
        <v>3.87</v>
      </c>
      <c r="AA28" s="422">
        <v>96.349000000000004</v>
      </c>
      <c r="AB28" s="421">
        <v>1792.087</v>
      </c>
      <c r="AC28" s="422">
        <v>359.80455999999998</v>
      </c>
      <c r="AD28" s="422">
        <v>6.6001099999999999</v>
      </c>
      <c r="AE28" s="422">
        <v>338.36977000000002</v>
      </c>
      <c r="AF28" s="422">
        <v>1.2707200000000001</v>
      </c>
      <c r="AG28" s="420">
        <v>147561713</v>
      </c>
      <c r="AH28" s="423">
        <v>-0.44983030000000002</v>
      </c>
      <c r="AI28" s="420">
        <v>399942.21441999997</v>
      </c>
      <c r="AJ28" s="423">
        <v>-1.7364000000000001E-2</v>
      </c>
      <c r="AK28" s="422">
        <v>157.90629999999999</v>
      </c>
      <c r="AL28" s="420" t="s">
        <v>227</v>
      </c>
      <c r="AM28" s="422">
        <v>22.035399999999999</v>
      </c>
    </row>
    <row r="29" spans="1:39" ht="13" customHeight="1">
      <c r="A29" s="29" t="s">
        <v>635</v>
      </c>
      <c r="B29" s="29" t="s">
        <v>686</v>
      </c>
      <c r="C29" s="19">
        <v>0.36319444444444443</v>
      </c>
      <c r="D29" s="19"/>
      <c r="E29" s="23">
        <v>300</v>
      </c>
      <c r="F29" s="20" t="s">
        <v>232</v>
      </c>
      <c r="G29" s="20">
        <v>1190</v>
      </c>
      <c r="H29" s="20">
        <v>1102</v>
      </c>
      <c r="I29" s="281" t="s">
        <v>838</v>
      </c>
      <c r="J29" s="20" t="s">
        <v>87</v>
      </c>
      <c r="K29" s="20">
        <v>4</v>
      </c>
      <c r="L29" s="20">
        <v>180</v>
      </c>
      <c r="M29" s="206">
        <v>5889.9508999999998</v>
      </c>
      <c r="N29" s="29"/>
      <c r="O29" s="20"/>
      <c r="P29" s="20"/>
      <c r="Q29" s="20"/>
      <c r="R29" s="20"/>
      <c r="S29" s="425">
        <v>109.79104</v>
      </c>
      <c r="T29" s="425">
        <v>17.057400000000001</v>
      </c>
      <c r="U29" s="422">
        <v>172.69159999999999</v>
      </c>
      <c r="V29" s="422">
        <v>74.962299999999999</v>
      </c>
      <c r="W29" s="424">
        <v>7.2015010238999997</v>
      </c>
      <c r="X29" s="422">
        <v>1.0349999999999999</v>
      </c>
      <c r="Y29" s="422">
        <v>0.16400000000000001</v>
      </c>
      <c r="Z29" s="422">
        <v>3.87</v>
      </c>
      <c r="AA29" s="422">
        <v>96.338999999999999</v>
      </c>
      <c r="AB29" s="421">
        <v>1792.1089999999999</v>
      </c>
      <c r="AC29" s="422">
        <v>359.77555000000001</v>
      </c>
      <c r="AD29" s="422">
        <v>6.6048099999999996</v>
      </c>
      <c r="AE29" s="422">
        <v>338.31079</v>
      </c>
      <c r="AF29" s="422">
        <v>1.2707999999999999</v>
      </c>
      <c r="AG29" s="420">
        <v>147561523.90000001</v>
      </c>
      <c r="AH29" s="423">
        <v>-0.45056780000000002</v>
      </c>
      <c r="AI29" s="420">
        <v>399937.20947</v>
      </c>
      <c r="AJ29" s="423">
        <v>-6.4669000000000003E-3</v>
      </c>
      <c r="AK29" s="422">
        <v>157.87620000000001</v>
      </c>
      <c r="AL29" s="420" t="s">
        <v>227</v>
      </c>
      <c r="AM29" s="422">
        <v>22.0655</v>
      </c>
    </row>
    <row r="30" spans="1:39" ht="13" customHeight="1">
      <c r="A30" s="29" t="s">
        <v>635</v>
      </c>
      <c r="B30" s="29" t="s">
        <v>688</v>
      </c>
      <c r="C30" s="19">
        <v>0.36736111111111108</v>
      </c>
      <c r="D30" s="19"/>
      <c r="E30" s="23">
        <v>300</v>
      </c>
      <c r="F30" s="20" t="s">
        <v>232</v>
      </c>
      <c r="G30" s="20">
        <v>1190</v>
      </c>
      <c r="H30" s="20">
        <v>1102</v>
      </c>
      <c r="I30" s="281" t="s">
        <v>900</v>
      </c>
      <c r="J30" s="20" t="s">
        <v>87</v>
      </c>
      <c r="K30" s="20">
        <v>4</v>
      </c>
      <c r="L30" s="20">
        <v>180</v>
      </c>
      <c r="M30" s="206">
        <v>5889.9508999999998</v>
      </c>
      <c r="N30" s="29"/>
      <c r="O30" s="20"/>
      <c r="P30" s="20"/>
      <c r="Q30" s="20"/>
      <c r="R30" s="20"/>
      <c r="S30" s="425">
        <v>109.82143000000001</v>
      </c>
      <c r="T30" s="425">
        <v>17.049420000000001</v>
      </c>
      <c r="U30" s="422">
        <v>178.1294</v>
      </c>
      <c r="V30" s="422">
        <v>75.054400000000001</v>
      </c>
      <c r="W30" s="424">
        <v>7.3017748196000003</v>
      </c>
      <c r="X30" s="422">
        <v>1.0349999999999999</v>
      </c>
      <c r="Y30" s="422">
        <v>0.16400000000000001</v>
      </c>
      <c r="Z30" s="422">
        <v>3.87</v>
      </c>
      <c r="AA30" s="422">
        <v>96.331000000000003</v>
      </c>
      <c r="AB30" s="421">
        <v>1792.1120000000001</v>
      </c>
      <c r="AC30" s="422">
        <v>359.75067999999999</v>
      </c>
      <c r="AD30" s="422">
        <v>6.609</v>
      </c>
      <c r="AE30" s="422">
        <v>338.26024000000001</v>
      </c>
      <c r="AF30" s="422">
        <v>1.2708600000000001</v>
      </c>
      <c r="AG30" s="420">
        <v>147561361.59999999</v>
      </c>
      <c r="AH30" s="423">
        <v>-0.45119969999999998</v>
      </c>
      <c r="AI30" s="420">
        <v>399936.56442000001</v>
      </c>
      <c r="AJ30" s="423">
        <v>2.8842999999999998E-3</v>
      </c>
      <c r="AK30" s="422">
        <v>157.8503</v>
      </c>
      <c r="AL30" s="420" t="s">
        <v>227</v>
      </c>
      <c r="AM30" s="422">
        <v>22.0913</v>
      </c>
    </row>
    <row r="31" spans="1:39" ht="13" customHeight="1">
      <c r="A31" s="29" t="s">
        <v>277</v>
      </c>
      <c r="B31" s="29" t="s">
        <v>689</v>
      </c>
      <c r="C31" s="19">
        <v>0.3743055555555555</v>
      </c>
      <c r="D31" s="19"/>
      <c r="E31" s="23">
        <v>300</v>
      </c>
      <c r="F31" s="20" t="s">
        <v>232</v>
      </c>
      <c r="G31" s="20">
        <v>1190</v>
      </c>
      <c r="H31" s="20">
        <v>1102</v>
      </c>
      <c r="I31" s="29" t="s">
        <v>549</v>
      </c>
      <c r="J31" s="20" t="s">
        <v>87</v>
      </c>
      <c r="K31" s="20">
        <v>4</v>
      </c>
      <c r="L31" s="20">
        <v>180</v>
      </c>
      <c r="M31" s="206">
        <v>5889.9508999999998</v>
      </c>
      <c r="N31" s="29"/>
      <c r="O31" s="20"/>
      <c r="P31" s="20"/>
      <c r="Q31" s="20"/>
      <c r="R31" s="20"/>
      <c r="S31" s="425">
        <v>109.86194999999999</v>
      </c>
      <c r="T31" s="425">
        <v>17.038530000000002</v>
      </c>
      <c r="U31" s="422">
        <v>185.40090000000001</v>
      </c>
      <c r="V31" s="422">
        <v>74.992000000000004</v>
      </c>
      <c r="W31" s="424">
        <v>7.4354732138999999</v>
      </c>
      <c r="X31" s="422">
        <v>1.0349999999999999</v>
      </c>
      <c r="Y31" s="422">
        <v>0.16400000000000001</v>
      </c>
      <c r="Z31" s="422">
        <v>3.88</v>
      </c>
      <c r="AA31" s="422">
        <v>96.32</v>
      </c>
      <c r="AB31" s="421">
        <v>1792.0930000000001</v>
      </c>
      <c r="AC31" s="422">
        <v>359.71755000000002</v>
      </c>
      <c r="AD31" s="422">
        <v>6.6148400000000001</v>
      </c>
      <c r="AE31" s="422">
        <v>338.19283999999999</v>
      </c>
      <c r="AF31" s="422">
        <v>1.27094</v>
      </c>
      <c r="AG31" s="420">
        <v>147561144.80000001</v>
      </c>
      <c r="AH31" s="423">
        <v>-0.452042</v>
      </c>
      <c r="AI31" s="420">
        <v>399940.94218000001</v>
      </c>
      <c r="AJ31" s="423">
        <v>1.53568E-2</v>
      </c>
      <c r="AK31" s="422">
        <v>157.8158</v>
      </c>
      <c r="AL31" s="420" t="s">
        <v>227</v>
      </c>
      <c r="AM31" s="422">
        <v>22.125699999999998</v>
      </c>
    </row>
    <row r="32" spans="1:39" ht="13" customHeight="1">
      <c r="A32" s="29" t="s">
        <v>277</v>
      </c>
      <c r="B32" s="29" t="s">
        <v>690</v>
      </c>
      <c r="C32" s="19">
        <v>0.37847222222222227</v>
      </c>
      <c r="D32" s="19"/>
      <c r="E32" s="23">
        <v>300</v>
      </c>
      <c r="F32" s="20" t="s">
        <v>232</v>
      </c>
      <c r="G32" s="20">
        <v>1190</v>
      </c>
      <c r="H32" s="20">
        <v>1102</v>
      </c>
      <c r="I32" s="281" t="s">
        <v>844</v>
      </c>
      <c r="J32" s="20" t="s">
        <v>87</v>
      </c>
      <c r="K32" s="20">
        <v>4</v>
      </c>
      <c r="L32" s="20">
        <v>180</v>
      </c>
      <c r="M32" s="206">
        <v>5889.9508999999998</v>
      </c>
      <c r="N32" s="29"/>
      <c r="O32" s="20"/>
      <c r="P32" s="20"/>
      <c r="Q32" s="20"/>
      <c r="R32" s="20"/>
      <c r="S32" s="425">
        <v>109.90249</v>
      </c>
      <c r="T32" s="425">
        <v>17.027349999999998</v>
      </c>
      <c r="U32" s="422">
        <v>192.5231</v>
      </c>
      <c r="V32" s="422">
        <v>74.720799999999997</v>
      </c>
      <c r="W32" s="424">
        <v>7.5691716080999996</v>
      </c>
      <c r="X32" s="422">
        <v>1.036</v>
      </c>
      <c r="Y32" s="422">
        <v>0.16400000000000001</v>
      </c>
      <c r="Z32" s="422">
        <v>3.88</v>
      </c>
      <c r="AA32" s="422">
        <v>96.308000000000007</v>
      </c>
      <c r="AB32" s="421">
        <v>1792.046</v>
      </c>
      <c r="AC32" s="422">
        <v>359.68446999999998</v>
      </c>
      <c r="AD32" s="422">
        <v>6.62094</v>
      </c>
      <c r="AE32" s="422">
        <v>338.12542999999999</v>
      </c>
      <c r="AF32" s="422">
        <v>1.27102</v>
      </c>
      <c r="AG32" s="420">
        <v>147560927.59999999</v>
      </c>
      <c r="AH32" s="423">
        <v>-0.4528838</v>
      </c>
      <c r="AI32" s="420">
        <v>399951.30502000003</v>
      </c>
      <c r="AJ32" s="423">
        <v>2.7820500000000001E-2</v>
      </c>
      <c r="AK32" s="422">
        <v>157.78110000000001</v>
      </c>
      <c r="AL32" s="420" t="s">
        <v>227</v>
      </c>
      <c r="AM32" s="422">
        <v>22.160299999999999</v>
      </c>
    </row>
    <row r="33" spans="1:39" ht="13" customHeight="1">
      <c r="A33" s="29" t="s">
        <v>277</v>
      </c>
      <c r="B33" s="29" t="s">
        <v>691</v>
      </c>
      <c r="C33" s="19">
        <v>0.3840277777777778</v>
      </c>
      <c r="D33" s="19"/>
      <c r="E33" s="23">
        <v>300</v>
      </c>
      <c r="F33" s="20" t="s">
        <v>232</v>
      </c>
      <c r="G33" s="20">
        <v>1190</v>
      </c>
      <c r="H33" s="20">
        <v>1102</v>
      </c>
      <c r="I33" s="281" t="s">
        <v>900</v>
      </c>
      <c r="J33" s="20" t="s">
        <v>87</v>
      </c>
      <c r="K33" s="20">
        <v>4</v>
      </c>
      <c r="L33" s="20">
        <v>180</v>
      </c>
      <c r="M33" s="206">
        <v>5889.9508999999998</v>
      </c>
      <c r="N33" s="29"/>
      <c r="O33" s="20"/>
      <c r="P33" s="20"/>
      <c r="Q33" s="20"/>
      <c r="R33" s="20"/>
      <c r="S33" s="425">
        <v>109.94307999999999</v>
      </c>
      <c r="T33" s="425">
        <v>17.015889999999999</v>
      </c>
      <c r="U33" s="422">
        <v>199.33070000000001</v>
      </c>
      <c r="V33" s="422">
        <v>74.251499999999993</v>
      </c>
      <c r="W33" s="424">
        <v>7.7028700022000001</v>
      </c>
      <c r="X33" s="422">
        <v>1.0389999999999999</v>
      </c>
      <c r="Y33" s="422">
        <v>0.16400000000000001</v>
      </c>
      <c r="Z33" s="422">
        <v>3.88</v>
      </c>
      <c r="AA33" s="422">
        <v>96.296999999999997</v>
      </c>
      <c r="AB33" s="421">
        <v>1791.973</v>
      </c>
      <c r="AC33" s="422">
        <v>359.65149000000002</v>
      </c>
      <c r="AD33" s="422">
        <v>6.6273099999999996</v>
      </c>
      <c r="AE33" s="422">
        <v>338.05802999999997</v>
      </c>
      <c r="AF33" s="422">
        <v>1.27111</v>
      </c>
      <c r="AG33" s="420">
        <v>147560710</v>
      </c>
      <c r="AH33" s="423">
        <v>-0.4537253</v>
      </c>
      <c r="AI33" s="420">
        <v>399967.64512</v>
      </c>
      <c r="AJ33" s="423">
        <v>4.0260600000000001E-2</v>
      </c>
      <c r="AK33" s="422">
        <v>157.74629999999999</v>
      </c>
      <c r="AL33" s="420" t="s">
        <v>227</v>
      </c>
      <c r="AM33" s="422">
        <v>22.195</v>
      </c>
    </row>
    <row r="34" spans="1:39" ht="13" customHeight="1">
      <c r="A34" s="29" t="s">
        <v>721</v>
      </c>
      <c r="B34" s="29" t="s">
        <v>865</v>
      </c>
      <c r="C34" s="19">
        <v>0.38819444444444445</v>
      </c>
      <c r="D34" s="19"/>
      <c r="E34" s="23">
        <v>30</v>
      </c>
      <c r="F34" s="20" t="s">
        <v>232</v>
      </c>
      <c r="G34" s="20">
        <v>1190</v>
      </c>
      <c r="H34" s="20">
        <v>1102</v>
      </c>
      <c r="I34" s="59" t="s">
        <v>464</v>
      </c>
      <c r="J34" s="20" t="s">
        <v>87</v>
      </c>
      <c r="K34" s="20">
        <v>4</v>
      </c>
      <c r="L34" s="20">
        <v>180</v>
      </c>
      <c r="M34" s="206">
        <v>5889.9508999999998</v>
      </c>
      <c r="N34" s="59" t="s">
        <v>750</v>
      </c>
      <c r="O34" s="20"/>
      <c r="P34" s="20"/>
      <c r="Q34" s="20"/>
      <c r="R34" s="20"/>
      <c r="S34" s="425">
        <v>109.95832</v>
      </c>
      <c r="T34" s="425">
        <v>17.011510000000001</v>
      </c>
      <c r="U34" s="422">
        <v>201.77610000000001</v>
      </c>
      <c r="V34" s="422">
        <v>74.027900000000002</v>
      </c>
      <c r="W34" s="424">
        <v>7.7530069000999999</v>
      </c>
      <c r="X34" s="422">
        <v>1.04</v>
      </c>
      <c r="Y34" s="422">
        <v>0.16400000000000001</v>
      </c>
      <c r="Z34" s="422">
        <v>3.88</v>
      </c>
      <c r="AA34" s="422">
        <v>96.293000000000006</v>
      </c>
      <c r="AB34" s="421">
        <v>1791.9390000000001</v>
      </c>
      <c r="AC34" s="422">
        <v>359.63914999999997</v>
      </c>
      <c r="AD34" s="422">
        <v>6.6297600000000001</v>
      </c>
      <c r="AE34" s="422">
        <v>338.03275000000002</v>
      </c>
      <c r="AF34" s="422">
        <v>1.2711399999999999</v>
      </c>
      <c r="AG34" s="420">
        <v>147560628.30000001</v>
      </c>
      <c r="AH34" s="423">
        <v>-0.45404070000000002</v>
      </c>
      <c r="AI34" s="420">
        <v>399975.31086000003</v>
      </c>
      <c r="AJ34" s="423">
        <v>4.4916499999999998E-2</v>
      </c>
      <c r="AK34" s="422">
        <v>157.73320000000001</v>
      </c>
      <c r="AL34" s="420" t="s">
        <v>227</v>
      </c>
      <c r="AM34" s="422">
        <v>22.208100000000002</v>
      </c>
    </row>
    <row r="35" spans="1:39" ht="13" customHeight="1">
      <c r="A35" s="29" t="s">
        <v>611</v>
      </c>
      <c r="B35" s="29" t="s">
        <v>152</v>
      </c>
      <c r="C35" s="19">
        <v>0.38958333333333334</v>
      </c>
      <c r="D35" s="19"/>
      <c r="E35" s="23">
        <v>300</v>
      </c>
      <c r="F35" s="20" t="s">
        <v>232</v>
      </c>
      <c r="G35" s="20">
        <v>1190</v>
      </c>
      <c r="H35" s="20">
        <v>1102</v>
      </c>
      <c r="I35" s="59" t="s">
        <v>356</v>
      </c>
      <c r="J35" s="20" t="s">
        <v>87</v>
      </c>
      <c r="K35" s="20">
        <v>4</v>
      </c>
      <c r="L35" s="20">
        <v>180</v>
      </c>
      <c r="M35" s="206">
        <v>5889.9508999999998</v>
      </c>
      <c r="N35" s="29"/>
      <c r="O35" s="20"/>
      <c r="P35" s="20"/>
      <c r="Q35" s="20"/>
      <c r="R35" s="20"/>
    </row>
    <row r="36" spans="1:39" ht="13" customHeight="1">
      <c r="A36" s="29" t="s">
        <v>475</v>
      </c>
      <c r="B36" s="29" t="s">
        <v>246</v>
      </c>
      <c r="C36" s="44">
        <v>0.39652777777777781</v>
      </c>
      <c r="D36" s="37">
        <v>0</v>
      </c>
      <c r="E36" s="23">
        <v>30</v>
      </c>
      <c r="F36" s="20" t="s">
        <v>232</v>
      </c>
      <c r="G36" s="164">
        <v>1190</v>
      </c>
      <c r="H36" s="164">
        <v>996</v>
      </c>
      <c r="I36" s="41" t="s">
        <v>231</v>
      </c>
      <c r="J36" s="20" t="s">
        <v>87</v>
      </c>
      <c r="K36" s="20">
        <v>4</v>
      </c>
      <c r="L36" s="20">
        <v>180</v>
      </c>
      <c r="M36" s="206">
        <v>5891.451</v>
      </c>
      <c r="N36" s="29"/>
      <c r="O36" s="20"/>
      <c r="P36" s="20"/>
      <c r="Q36" s="20"/>
      <c r="R36" s="20"/>
    </row>
    <row r="37" spans="1:39" ht="13" customHeight="1">
      <c r="A37" s="29" t="s">
        <v>721</v>
      </c>
      <c r="B37" s="29" t="s">
        <v>694</v>
      </c>
      <c r="C37" s="44">
        <v>0.40069444444444446</v>
      </c>
      <c r="E37" s="23">
        <v>30</v>
      </c>
      <c r="F37" s="23" t="s">
        <v>541</v>
      </c>
      <c r="G37" s="164">
        <v>870</v>
      </c>
      <c r="H37" s="164">
        <v>780</v>
      </c>
      <c r="I37" s="59" t="s">
        <v>464</v>
      </c>
      <c r="J37" s="20" t="s">
        <v>87</v>
      </c>
      <c r="K37" s="20">
        <v>4</v>
      </c>
      <c r="L37" s="20">
        <v>180</v>
      </c>
      <c r="M37" s="115">
        <v>7698.9647000000004</v>
      </c>
      <c r="N37" s="29"/>
      <c r="O37" s="20"/>
      <c r="P37" s="20"/>
      <c r="Q37" s="20"/>
      <c r="R37" s="20"/>
      <c r="S37" s="425">
        <v>110.05011</v>
      </c>
      <c r="T37" s="425">
        <v>16.984449999999999</v>
      </c>
      <c r="U37" s="422">
        <v>214.97200000000001</v>
      </c>
      <c r="V37" s="422">
        <v>72.212299999999999</v>
      </c>
      <c r="W37" s="424">
        <v>8.053828287</v>
      </c>
      <c r="X37" s="422">
        <v>1.05</v>
      </c>
      <c r="Y37" s="422">
        <v>0.16600000000000001</v>
      </c>
      <c r="Z37" s="422">
        <v>3.88</v>
      </c>
      <c r="AA37" s="422">
        <v>96.266999999999996</v>
      </c>
      <c r="AB37" s="421">
        <v>1791.654</v>
      </c>
      <c r="AC37" s="422">
        <v>359.56556999999998</v>
      </c>
      <c r="AD37" s="422">
        <v>6.6452400000000003</v>
      </c>
      <c r="AE37" s="422">
        <v>337.8811</v>
      </c>
      <c r="AF37" s="422">
        <v>1.27132</v>
      </c>
      <c r="AG37" s="420">
        <v>147560137</v>
      </c>
      <c r="AH37" s="423">
        <v>-0.45593230000000001</v>
      </c>
      <c r="AI37" s="420">
        <v>400038.84602</v>
      </c>
      <c r="AJ37" s="423">
        <v>7.2694400000000006E-2</v>
      </c>
      <c r="AK37" s="422">
        <v>157.654</v>
      </c>
      <c r="AL37" s="420" t="s">
        <v>227</v>
      </c>
      <c r="AM37" s="422">
        <v>22.287099999999999</v>
      </c>
    </row>
    <row r="38" spans="1:39" ht="13" customHeight="1">
      <c r="A38" s="237" t="s">
        <v>635</v>
      </c>
      <c r="B38" s="238" t="s">
        <v>695</v>
      </c>
      <c r="C38" s="241">
        <v>0.40347222222222223</v>
      </c>
      <c r="D38" s="272"/>
      <c r="E38" s="8">
        <v>300</v>
      </c>
      <c r="F38" s="23" t="s">
        <v>541</v>
      </c>
      <c r="G38" s="8">
        <v>870</v>
      </c>
      <c r="H38" s="8">
        <v>780</v>
      </c>
      <c r="I38" s="281" t="s">
        <v>549</v>
      </c>
      <c r="J38" s="20" t="s">
        <v>87</v>
      </c>
      <c r="K38" s="20">
        <v>4</v>
      </c>
      <c r="L38" s="20">
        <v>180</v>
      </c>
      <c r="M38" s="115">
        <v>7698.9647000000004</v>
      </c>
      <c r="N38" s="29"/>
      <c r="S38" s="425">
        <v>110.08602</v>
      </c>
      <c r="T38" s="425">
        <v>16.97354</v>
      </c>
      <c r="U38" s="422">
        <v>219.39089999999999</v>
      </c>
      <c r="V38" s="422">
        <v>71.321299999999994</v>
      </c>
      <c r="W38" s="424">
        <v>8.1708143817999996</v>
      </c>
      <c r="X38" s="422">
        <v>1.0549999999999999</v>
      </c>
      <c r="Y38" s="422">
        <v>0.16700000000000001</v>
      </c>
      <c r="Z38" s="422">
        <v>3.88</v>
      </c>
      <c r="AA38" s="422">
        <v>96.256</v>
      </c>
      <c r="AB38" s="421">
        <v>1791.5070000000001</v>
      </c>
      <c r="AC38" s="422">
        <v>359.53721999999999</v>
      </c>
      <c r="AD38" s="422">
        <v>6.6515899999999997</v>
      </c>
      <c r="AE38" s="422">
        <v>337.82211999999998</v>
      </c>
      <c r="AF38" s="422">
        <v>1.2714000000000001</v>
      </c>
      <c r="AG38" s="420">
        <v>147559945.30000001</v>
      </c>
      <c r="AH38" s="423">
        <v>-0.4566674</v>
      </c>
      <c r="AI38" s="420">
        <v>400071.62701</v>
      </c>
      <c r="AJ38" s="423">
        <v>8.3400600000000005E-2</v>
      </c>
      <c r="AK38" s="422">
        <v>157.62289999999999</v>
      </c>
      <c r="AL38" s="420" t="s">
        <v>227</v>
      </c>
      <c r="AM38" s="422">
        <v>22.318100000000001</v>
      </c>
    </row>
    <row r="39" spans="1:39" ht="13" customHeight="1">
      <c r="A39" s="2" t="s">
        <v>639</v>
      </c>
      <c r="B39" s="238" t="s">
        <v>846</v>
      </c>
      <c r="C39" s="241">
        <v>0.40833333333333338</v>
      </c>
      <c r="D39" s="58"/>
      <c r="E39" s="8">
        <v>300</v>
      </c>
      <c r="F39" s="23" t="s">
        <v>541</v>
      </c>
      <c r="G39" s="8">
        <v>870</v>
      </c>
      <c r="H39" s="8">
        <v>780</v>
      </c>
      <c r="I39" s="281" t="s">
        <v>808</v>
      </c>
      <c r="J39" s="20" t="s">
        <v>87</v>
      </c>
      <c r="K39" s="20">
        <v>4</v>
      </c>
      <c r="L39" s="20">
        <v>180</v>
      </c>
      <c r="M39" s="115">
        <v>7698.9647000000004</v>
      </c>
      <c r="N39" s="29"/>
      <c r="S39" s="425">
        <v>110.12206999999999</v>
      </c>
      <c r="T39" s="425">
        <v>16.962420000000002</v>
      </c>
      <c r="U39" s="422">
        <v>223.428</v>
      </c>
      <c r="V39" s="422">
        <v>70.347300000000004</v>
      </c>
      <c r="W39" s="424">
        <v>8.2878004766999993</v>
      </c>
      <c r="X39" s="422">
        <v>1.0609999999999999</v>
      </c>
      <c r="Y39" s="422">
        <v>0.16800000000000001</v>
      </c>
      <c r="Z39" s="422">
        <v>3.88</v>
      </c>
      <c r="AA39" s="422">
        <v>96.245999999999995</v>
      </c>
      <c r="AB39" s="421">
        <v>1791.34</v>
      </c>
      <c r="AC39" s="422">
        <v>359.50903</v>
      </c>
      <c r="AD39" s="422">
        <v>6.6581299999999999</v>
      </c>
      <c r="AE39" s="422">
        <v>337.76314000000002</v>
      </c>
      <c r="AF39" s="422">
        <v>1.2714700000000001</v>
      </c>
      <c r="AG39" s="420">
        <v>147559753.40000001</v>
      </c>
      <c r="AH39" s="423">
        <v>-0.45740219999999998</v>
      </c>
      <c r="AI39" s="420">
        <v>400108.89033999998</v>
      </c>
      <c r="AJ39" s="423">
        <v>9.4038099999999999E-2</v>
      </c>
      <c r="AK39" s="422">
        <v>157.5915</v>
      </c>
      <c r="AL39" s="420" t="s">
        <v>227</v>
      </c>
      <c r="AM39" s="422">
        <v>22.349399999999999</v>
      </c>
    </row>
    <row r="40" spans="1:39" ht="13" customHeight="1">
      <c r="A40" s="2" t="s">
        <v>277</v>
      </c>
      <c r="B40" s="238" t="s">
        <v>847</v>
      </c>
      <c r="C40" s="241">
        <v>0.41250000000000003</v>
      </c>
      <c r="D40" s="58"/>
      <c r="E40" s="269">
        <v>300</v>
      </c>
      <c r="F40" s="23" t="s">
        <v>541</v>
      </c>
      <c r="G40" s="8">
        <v>870</v>
      </c>
      <c r="H40" s="8">
        <v>780</v>
      </c>
      <c r="I40" s="281" t="s">
        <v>549</v>
      </c>
      <c r="J40" s="20" t="s">
        <v>87</v>
      </c>
      <c r="K40" s="20">
        <v>4</v>
      </c>
      <c r="L40" s="20">
        <v>180</v>
      </c>
      <c r="M40" s="115">
        <v>7698.9647000000004</v>
      </c>
      <c r="N40" s="29"/>
      <c r="S40" s="425">
        <v>110.15312</v>
      </c>
      <c r="T40" s="425">
        <v>16.952729999999999</v>
      </c>
      <c r="U40" s="422">
        <v>226.60470000000001</v>
      </c>
      <c r="V40" s="422">
        <v>69.455500000000001</v>
      </c>
      <c r="W40" s="424">
        <v>8.3880742723000008</v>
      </c>
      <c r="X40" s="422">
        <v>1.0669999999999999</v>
      </c>
      <c r="Y40" s="422">
        <v>0.16900000000000001</v>
      </c>
      <c r="Z40" s="422">
        <v>3.88</v>
      </c>
      <c r="AA40" s="422">
        <v>96.236999999999995</v>
      </c>
      <c r="AB40" s="421">
        <v>1791.181</v>
      </c>
      <c r="AC40" s="422">
        <v>359.48504000000003</v>
      </c>
      <c r="AD40" s="422">
        <v>6.6638700000000002</v>
      </c>
      <c r="AE40" s="422">
        <v>337.71258999999998</v>
      </c>
      <c r="AF40" s="422">
        <v>1.27153</v>
      </c>
      <c r="AG40" s="420">
        <v>147559588.59999999</v>
      </c>
      <c r="AH40" s="423">
        <v>-0.45803169999999999</v>
      </c>
      <c r="AI40" s="420">
        <v>400144.37456999999</v>
      </c>
      <c r="AJ40" s="423">
        <v>0.1030937</v>
      </c>
      <c r="AK40" s="422">
        <v>157.56450000000001</v>
      </c>
      <c r="AL40" s="420" t="s">
        <v>227</v>
      </c>
      <c r="AM40" s="422">
        <v>22.3764</v>
      </c>
    </row>
    <row r="41" spans="1:39" ht="13" customHeight="1">
      <c r="A41" s="2" t="s">
        <v>475</v>
      </c>
      <c r="B41" s="237" t="s">
        <v>552</v>
      </c>
      <c r="C41" s="241">
        <v>0.41736111111111113</v>
      </c>
      <c r="D41" s="58"/>
      <c r="E41" s="8">
        <v>30</v>
      </c>
      <c r="F41" s="20" t="s">
        <v>540</v>
      </c>
      <c r="G41" s="8">
        <v>880</v>
      </c>
      <c r="H41" s="8">
        <v>866</v>
      </c>
      <c r="I41" s="41" t="s">
        <v>231</v>
      </c>
      <c r="J41" s="20" t="s">
        <v>87</v>
      </c>
      <c r="K41" s="20">
        <v>4</v>
      </c>
      <c r="L41" s="20">
        <v>180</v>
      </c>
      <c r="M41" s="206">
        <v>7647.38</v>
      </c>
      <c r="N41" s="59" t="s">
        <v>118</v>
      </c>
    </row>
    <row r="42" spans="1:39" ht="13" customHeight="1">
      <c r="A42" s="2" t="s">
        <v>643</v>
      </c>
      <c r="B42" s="238" t="s">
        <v>868</v>
      </c>
      <c r="C42" s="54">
        <v>0.42222222222222222</v>
      </c>
      <c r="D42" s="169"/>
      <c r="E42" s="8">
        <v>300</v>
      </c>
      <c r="F42" s="20" t="s">
        <v>232</v>
      </c>
      <c r="G42" s="164">
        <v>1190</v>
      </c>
      <c r="H42" s="164">
        <v>1102</v>
      </c>
      <c r="I42" s="281" t="s">
        <v>811</v>
      </c>
      <c r="J42" s="20" t="s">
        <v>87</v>
      </c>
      <c r="K42" s="20">
        <v>4</v>
      </c>
      <c r="L42" s="20">
        <v>180</v>
      </c>
      <c r="M42" s="206">
        <v>5889.9508999999998</v>
      </c>
      <c r="N42" s="29"/>
      <c r="S42" s="425">
        <v>110.22611999999999</v>
      </c>
      <c r="T42" s="425">
        <v>16.929510000000001</v>
      </c>
      <c r="U42" s="422">
        <v>233.11439999999999</v>
      </c>
      <c r="V42" s="422">
        <v>67.207400000000007</v>
      </c>
      <c r="W42" s="424">
        <v>8.6220464620000001</v>
      </c>
      <c r="X42" s="422">
        <v>1.0840000000000001</v>
      </c>
      <c r="Y42" s="422">
        <v>0.17100000000000001</v>
      </c>
      <c r="Z42" s="422">
        <v>3.88</v>
      </c>
      <c r="AA42" s="422">
        <v>96.215999999999994</v>
      </c>
      <c r="AB42" s="421">
        <v>1790.7550000000001</v>
      </c>
      <c r="AC42" s="422">
        <v>359.42966999999999</v>
      </c>
      <c r="AD42" s="422">
        <v>6.6777699999999998</v>
      </c>
      <c r="AE42" s="422">
        <v>337.59464000000003</v>
      </c>
      <c r="AF42" s="422">
        <v>1.2716700000000001</v>
      </c>
      <c r="AG42" s="420">
        <v>147559203.19999999</v>
      </c>
      <c r="AH42" s="423">
        <v>-0.45949990000000002</v>
      </c>
      <c r="AI42" s="420">
        <v>400239.76274999999</v>
      </c>
      <c r="AJ42" s="423">
        <v>0.1239652</v>
      </c>
      <c r="AK42" s="422">
        <v>157.50069999999999</v>
      </c>
      <c r="AL42" s="420" t="s">
        <v>227</v>
      </c>
      <c r="AM42" s="422">
        <v>22.44</v>
      </c>
    </row>
    <row r="43" spans="1:39" ht="13" customHeight="1">
      <c r="A43" s="2" t="s">
        <v>643</v>
      </c>
      <c r="B43" s="238" t="s">
        <v>869</v>
      </c>
      <c r="C43" s="54">
        <v>0.42708333333333331</v>
      </c>
      <c r="D43" s="169"/>
      <c r="E43" s="8">
        <v>300</v>
      </c>
      <c r="F43" s="20" t="s">
        <v>232</v>
      </c>
      <c r="G43" s="164">
        <v>1190</v>
      </c>
      <c r="H43" s="164">
        <v>1102</v>
      </c>
      <c r="I43" s="281" t="s">
        <v>812</v>
      </c>
      <c r="J43" s="20" t="s">
        <v>87</v>
      </c>
      <c r="K43" s="20">
        <v>4</v>
      </c>
      <c r="L43" s="20">
        <v>180</v>
      </c>
      <c r="M43" s="206">
        <v>5889.9508999999998</v>
      </c>
      <c r="N43" s="29"/>
      <c r="S43" s="425">
        <v>110.26295</v>
      </c>
      <c r="T43" s="425">
        <v>16.917590000000001</v>
      </c>
      <c r="U43" s="422">
        <v>235.95740000000001</v>
      </c>
      <c r="V43" s="422">
        <v>66.011799999999994</v>
      </c>
      <c r="W43" s="424">
        <v>8.7390325567999998</v>
      </c>
      <c r="X43" s="422">
        <v>1.0940000000000001</v>
      </c>
      <c r="Y43" s="422">
        <v>0.17299999999999999</v>
      </c>
      <c r="Z43" s="422">
        <v>3.88</v>
      </c>
      <c r="AA43" s="422">
        <v>96.204999999999998</v>
      </c>
      <c r="AB43" s="421">
        <v>1790.5119999999999</v>
      </c>
      <c r="AC43" s="422">
        <v>359.40235000000001</v>
      </c>
      <c r="AD43" s="422">
        <v>6.6849600000000002</v>
      </c>
      <c r="AE43" s="422">
        <v>337.53566000000001</v>
      </c>
      <c r="AF43" s="422">
        <v>1.2717499999999999</v>
      </c>
      <c r="AG43" s="420">
        <v>147559010.09999999</v>
      </c>
      <c r="AH43" s="423">
        <v>-0.46023350000000002</v>
      </c>
      <c r="AI43" s="420">
        <v>400293.98918999999</v>
      </c>
      <c r="AJ43" s="423">
        <v>0.13424710000000001</v>
      </c>
      <c r="AK43" s="422">
        <v>157.4683</v>
      </c>
      <c r="AL43" s="420" t="s">
        <v>227</v>
      </c>
      <c r="AM43" s="422">
        <v>22.472200000000001</v>
      </c>
    </row>
    <row r="44" spans="1:39" ht="13" customHeight="1">
      <c r="A44" s="2" t="s">
        <v>643</v>
      </c>
      <c r="B44" s="238" t="s">
        <v>850</v>
      </c>
      <c r="C44" s="54">
        <v>0.43194444444444446</v>
      </c>
      <c r="D44" s="169"/>
      <c r="E44" s="8">
        <v>300</v>
      </c>
      <c r="F44" s="20" t="s">
        <v>232</v>
      </c>
      <c r="G44" s="164">
        <v>1190</v>
      </c>
      <c r="H44" s="164">
        <v>1102</v>
      </c>
      <c r="I44" s="281" t="s">
        <v>921</v>
      </c>
      <c r="J44" s="20" t="s">
        <v>87</v>
      </c>
      <c r="K44" s="20">
        <v>4</v>
      </c>
      <c r="L44" s="20">
        <v>180</v>
      </c>
      <c r="M44" s="206">
        <v>5889.9508999999998</v>
      </c>
      <c r="N44" s="29"/>
      <c r="S44" s="425">
        <v>110.30004</v>
      </c>
      <c r="T44" s="425">
        <v>16.905480000000001</v>
      </c>
      <c r="U44" s="422">
        <v>238.566</v>
      </c>
      <c r="V44" s="422">
        <v>64.777600000000007</v>
      </c>
      <c r="W44" s="424">
        <v>8.8560186516999995</v>
      </c>
      <c r="X44" s="422">
        <v>1.105</v>
      </c>
      <c r="Y44" s="422">
        <v>0.17499999999999999</v>
      </c>
      <c r="Z44" s="422">
        <v>3.88</v>
      </c>
      <c r="AA44" s="422">
        <v>96.194000000000003</v>
      </c>
      <c r="AB44" s="421">
        <v>1790.25</v>
      </c>
      <c r="AC44" s="422">
        <v>359.37531000000001</v>
      </c>
      <c r="AD44" s="422">
        <v>6.69231</v>
      </c>
      <c r="AE44" s="422">
        <v>337.47667999999999</v>
      </c>
      <c r="AF44" s="422">
        <v>1.27182</v>
      </c>
      <c r="AG44" s="420">
        <v>147558816.59999999</v>
      </c>
      <c r="AH44" s="423">
        <v>-0.46096690000000001</v>
      </c>
      <c r="AI44" s="420">
        <v>400352.51</v>
      </c>
      <c r="AJ44" s="423">
        <v>0.14441390000000001</v>
      </c>
      <c r="AK44" s="422">
        <v>157.4357</v>
      </c>
      <c r="AL44" s="420" t="s">
        <v>227</v>
      </c>
      <c r="AM44" s="422">
        <v>22.504799999999999</v>
      </c>
    </row>
    <row r="45" spans="1:39" ht="13" customHeight="1">
      <c r="A45" s="2" t="s">
        <v>278</v>
      </c>
      <c r="B45" s="238" t="s">
        <v>851</v>
      </c>
      <c r="C45" s="54">
        <v>0.4368055555555555</v>
      </c>
      <c r="D45" s="169"/>
      <c r="E45" s="8">
        <v>300</v>
      </c>
      <c r="F45" s="20" t="s">
        <v>232</v>
      </c>
      <c r="G45" s="164">
        <v>1190</v>
      </c>
      <c r="H45" s="164">
        <v>1102</v>
      </c>
      <c r="I45" s="281" t="s">
        <v>368</v>
      </c>
      <c r="J45" s="20" t="s">
        <v>87</v>
      </c>
      <c r="K45" s="20">
        <v>4</v>
      </c>
      <c r="L45" s="20">
        <v>180</v>
      </c>
      <c r="M45" s="206">
        <v>5889.9508999999998</v>
      </c>
      <c r="N45" s="29"/>
      <c r="S45" s="425">
        <v>110.3374</v>
      </c>
      <c r="T45" s="425">
        <v>16.893160000000002</v>
      </c>
      <c r="U45" s="422">
        <v>240.9675</v>
      </c>
      <c r="V45" s="422">
        <v>63.510599999999997</v>
      </c>
      <c r="W45" s="424">
        <v>8.9730047464999991</v>
      </c>
      <c r="X45" s="422">
        <v>1.117</v>
      </c>
      <c r="Y45" s="422">
        <v>0.17699999999999999</v>
      </c>
      <c r="Z45" s="422">
        <v>3.88</v>
      </c>
      <c r="AA45" s="422">
        <v>96.183000000000007</v>
      </c>
      <c r="AB45" s="421">
        <v>1789.97</v>
      </c>
      <c r="AC45" s="422">
        <v>359.34856000000002</v>
      </c>
      <c r="AD45" s="422">
        <v>6.6998100000000003</v>
      </c>
      <c r="AE45" s="422">
        <v>337.41770000000002</v>
      </c>
      <c r="AF45" s="422">
        <v>1.27189</v>
      </c>
      <c r="AG45" s="420">
        <v>147558622.90000001</v>
      </c>
      <c r="AH45" s="423">
        <v>-0.4616999</v>
      </c>
      <c r="AI45" s="420">
        <v>400415.27490000002</v>
      </c>
      <c r="AJ45" s="423">
        <v>0.15445629999999999</v>
      </c>
      <c r="AK45" s="422">
        <v>157.40280000000001</v>
      </c>
      <c r="AL45" s="420" t="s">
        <v>227</v>
      </c>
      <c r="AM45" s="422">
        <v>22.537600000000001</v>
      </c>
    </row>
    <row r="46" spans="1:39" ht="13" customHeight="1">
      <c r="A46" s="2" t="s">
        <v>278</v>
      </c>
      <c r="B46" s="2" t="s">
        <v>657</v>
      </c>
      <c r="C46" s="44">
        <v>0.44097222222222227</v>
      </c>
      <c r="D46" s="44"/>
      <c r="E46" s="8">
        <v>300</v>
      </c>
      <c r="F46" s="20" t="s">
        <v>232</v>
      </c>
      <c r="G46" s="164">
        <v>1190</v>
      </c>
      <c r="H46" s="164">
        <v>1102</v>
      </c>
      <c r="I46" s="281" t="s">
        <v>371</v>
      </c>
      <c r="J46" s="20" t="s">
        <v>87</v>
      </c>
      <c r="K46" s="20">
        <v>4</v>
      </c>
      <c r="L46" s="20">
        <v>180</v>
      </c>
      <c r="M46" s="206">
        <v>5889.9508999999998</v>
      </c>
      <c r="N46" s="29"/>
      <c r="S46" s="425">
        <v>110.36966</v>
      </c>
      <c r="T46" s="425">
        <v>16.882449999999999</v>
      </c>
      <c r="U46" s="422">
        <v>242.87950000000001</v>
      </c>
      <c r="V46" s="422">
        <v>62.402099999999997</v>
      </c>
      <c r="W46" s="424">
        <v>9.0732785420000006</v>
      </c>
      <c r="X46" s="422">
        <v>1.1279999999999999</v>
      </c>
      <c r="Y46" s="422">
        <v>0.17799999999999999</v>
      </c>
      <c r="Z46" s="422">
        <v>3.89</v>
      </c>
      <c r="AA46" s="422">
        <v>96.174000000000007</v>
      </c>
      <c r="AB46" s="421">
        <v>1789.7139999999999</v>
      </c>
      <c r="AC46" s="422">
        <v>359.32587000000001</v>
      </c>
      <c r="AD46" s="422">
        <v>6.7063600000000001</v>
      </c>
      <c r="AE46" s="422">
        <v>337.36714999999998</v>
      </c>
      <c r="AF46" s="422">
        <v>1.2719499999999999</v>
      </c>
      <c r="AG46" s="420">
        <v>147558456.5</v>
      </c>
      <c r="AH46" s="423">
        <v>-0.46232800000000002</v>
      </c>
      <c r="AI46" s="420">
        <v>400472.41041999997</v>
      </c>
      <c r="AJ46" s="423">
        <v>0.1629583</v>
      </c>
      <c r="AK46" s="422">
        <v>157.37430000000001</v>
      </c>
      <c r="AL46" s="420" t="s">
        <v>227</v>
      </c>
      <c r="AM46" s="422">
        <v>22.566099999999999</v>
      </c>
    </row>
    <row r="47" spans="1:39" ht="13" customHeight="1">
      <c r="A47" s="2" t="s">
        <v>278</v>
      </c>
      <c r="B47" s="237" t="s">
        <v>658</v>
      </c>
      <c r="C47" s="241">
        <v>0.4465277777777778</v>
      </c>
      <c r="D47" s="49"/>
      <c r="E47" s="8">
        <v>300</v>
      </c>
      <c r="F47" s="20" t="s">
        <v>232</v>
      </c>
      <c r="G47" s="164">
        <v>1190</v>
      </c>
      <c r="H47" s="164">
        <v>1102</v>
      </c>
      <c r="I47" s="281" t="s">
        <v>917</v>
      </c>
      <c r="J47" s="20" t="s">
        <v>87</v>
      </c>
      <c r="K47" s="20">
        <v>4</v>
      </c>
      <c r="L47" s="20">
        <v>180</v>
      </c>
      <c r="M47" s="206">
        <v>5889.9508999999998</v>
      </c>
      <c r="S47" s="425">
        <v>110.41302</v>
      </c>
      <c r="T47" s="425">
        <v>16.86795</v>
      </c>
      <c r="U47" s="422">
        <v>245.2433</v>
      </c>
      <c r="V47" s="422">
        <v>60.896099999999997</v>
      </c>
      <c r="W47" s="424">
        <v>9.2069769361000002</v>
      </c>
      <c r="X47" s="422">
        <v>1.1439999999999999</v>
      </c>
      <c r="Y47" s="422">
        <v>0.18099999999999999</v>
      </c>
      <c r="Z47" s="422">
        <v>3.89</v>
      </c>
      <c r="AA47" s="422">
        <v>96.161000000000001</v>
      </c>
      <c r="AB47" s="421">
        <v>1789.3530000000001</v>
      </c>
      <c r="AC47" s="422">
        <v>359.29599999999999</v>
      </c>
      <c r="AD47" s="422">
        <v>6.7152500000000002</v>
      </c>
      <c r="AE47" s="422">
        <v>337.29975000000002</v>
      </c>
      <c r="AF47" s="422">
        <v>1.27203</v>
      </c>
      <c r="AG47" s="420">
        <v>147558234.40000001</v>
      </c>
      <c r="AH47" s="423">
        <v>-0.4631651</v>
      </c>
      <c r="AI47" s="420">
        <v>400553.31669000001</v>
      </c>
      <c r="AJ47" s="423">
        <v>0.17413200000000001</v>
      </c>
      <c r="AK47" s="422">
        <v>157.33590000000001</v>
      </c>
      <c r="AL47" s="420" t="s">
        <v>227</v>
      </c>
      <c r="AM47" s="422">
        <v>22.604399999999998</v>
      </c>
    </row>
    <row r="48" spans="1:39" ht="13" customHeight="1">
      <c r="A48" s="2" t="s">
        <v>721</v>
      </c>
      <c r="B48" s="237" t="s">
        <v>852</v>
      </c>
      <c r="C48" s="241">
        <v>0.45069444444444445</v>
      </c>
      <c r="D48" s="49"/>
      <c r="E48" s="8">
        <v>30</v>
      </c>
      <c r="F48" s="20" t="s">
        <v>232</v>
      </c>
      <c r="G48" s="164">
        <v>1190</v>
      </c>
      <c r="H48" s="164">
        <v>1102</v>
      </c>
      <c r="I48" s="21" t="s">
        <v>464</v>
      </c>
      <c r="J48" s="20" t="s">
        <v>87</v>
      </c>
      <c r="K48" s="20">
        <v>4</v>
      </c>
      <c r="L48" s="20">
        <v>180</v>
      </c>
      <c r="M48" s="206">
        <v>5889.9508999999998</v>
      </c>
      <c r="S48" s="425">
        <v>110.42939</v>
      </c>
      <c r="T48" s="425">
        <v>16.862449999999999</v>
      </c>
      <c r="U48" s="422">
        <v>246.08029999999999</v>
      </c>
      <c r="V48" s="422">
        <v>60.324100000000001</v>
      </c>
      <c r="W48" s="424">
        <v>9.2571138338000001</v>
      </c>
      <c r="X48" s="422">
        <v>1.1499999999999999</v>
      </c>
      <c r="Y48" s="422">
        <v>0.182</v>
      </c>
      <c r="Z48" s="422">
        <v>3.89</v>
      </c>
      <c r="AA48" s="422">
        <v>96.156000000000006</v>
      </c>
      <c r="AB48" s="421">
        <v>1789.211</v>
      </c>
      <c r="AC48" s="422">
        <v>359.28492</v>
      </c>
      <c r="AD48" s="422">
        <v>6.7186300000000001</v>
      </c>
      <c r="AE48" s="422">
        <v>337.27447000000001</v>
      </c>
      <c r="AF48" s="422">
        <v>1.27206</v>
      </c>
      <c r="AG48" s="420">
        <v>147558151</v>
      </c>
      <c r="AH48" s="423">
        <v>-0.46347890000000003</v>
      </c>
      <c r="AI48" s="420">
        <v>400585.03227999998</v>
      </c>
      <c r="AJ48" s="423">
        <v>0.17827190000000001</v>
      </c>
      <c r="AK48" s="422">
        <v>157.32130000000001</v>
      </c>
      <c r="AL48" s="420" t="s">
        <v>227</v>
      </c>
      <c r="AM48" s="422">
        <v>22.6188</v>
      </c>
    </row>
    <row r="49" spans="1:39" ht="13" customHeight="1">
      <c r="A49" s="2" t="s">
        <v>611</v>
      </c>
      <c r="B49" s="2" t="s">
        <v>502</v>
      </c>
      <c r="C49" s="44">
        <v>0.4513888888888889</v>
      </c>
      <c r="D49" s="44"/>
      <c r="E49" s="8">
        <v>300</v>
      </c>
      <c r="F49" s="20" t="s">
        <v>232</v>
      </c>
      <c r="G49" s="164">
        <v>1190</v>
      </c>
      <c r="H49" s="164">
        <v>1102</v>
      </c>
      <c r="I49" s="59" t="s">
        <v>356</v>
      </c>
      <c r="J49" s="20" t="s">
        <v>87</v>
      </c>
      <c r="K49" s="20">
        <v>4</v>
      </c>
      <c r="L49" s="20">
        <v>180</v>
      </c>
      <c r="M49" s="206">
        <v>5889.9508999999998</v>
      </c>
    </row>
    <row r="50" spans="1:39" ht="13" customHeight="1">
      <c r="A50" s="2" t="s">
        <v>635</v>
      </c>
      <c r="B50" s="237" t="s">
        <v>854</v>
      </c>
      <c r="C50" s="54">
        <v>0.46249999999999997</v>
      </c>
      <c r="D50" s="159"/>
      <c r="E50" s="166">
        <v>300</v>
      </c>
      <c r="F50" s="20" t="s">
        <v>232</v>
      </c>
      <c r="G50" s="164">
        <v>1190</v>
      </c>
      <c r="H50" s="164">
        <v>1102</v>
      </c>
      <c r="I50" s="281" t="s">
        <v>549</v>
      </c>
      <c r="J50" s="20" t="s">
        <v>87</v>
      </c>
      <c r="K50" s="20">
        <v>4</v>
      </c>
      <c r="L50" s="20">
        <v>180</v>
      </c>
      <c r="M50" s="206">
        <v>5889.9508999999998</v>
      </c>
      <c r="S50" s="425">
        <v>110.54019</v>
      </c>
      <c r="T50" s="425">
        <v>16.824909999999999</v>
      </c>
      <c r="U50" s="422">
        <v>251.08519999999999</v>
      </c>
      <c r="V50" s="422">
        <v>56.429499999999997</v>
      </c>
      <c r="W50" s="424">
        <v>9.5913598188999991</v>
      </c>
      <c r="X50" s="422">
        <v>1.1990000000000001</v>
      </c>
      <c r="Y50" s="422">
        <v>0.19</v>
      </c>
      <c r="Z50" s="422">
        <v>3.89</v>
      </c>
      <c r="AA50" s="422">
        <v>96.123000000000005</v>
      </c>
      <c r="AB50" s="421">
        <v>1788.184</v>
      </c>
      <c r="AC50" s="422">
        <v>359.21273000000002</v>
      </c>
      <c r="AD50" s="422">
        <v>6.7417600000000002</v>
      </c>
      <c r="AE50" s="422">
        <v>337.10595999999998</v>
      </c>
      <c r="AF50" s="422">
        <v>1.27227</v>
      </c>
      <c r="AG50" s="420">
        <v>147557593.59999999</v>
      </c>
      <c r="AH50" s="423">
        <v>-0.46556959999999997</v>
      </c>
      <c r="AI50" s="420">
        <v>400815.19016</v>
      </c>
      <c r="AJ50" s="423">
        <v>0.2051115</v>
      </c>
      <c r="AK50" s="422">
        <v>157.2227</v>
      </c>
      <c r="AL50" s="420" t="s">
        <v>227</v>
      </c>
      <c r="AM50" s="422">
        <v>22.717199999999998</v>
      </c>
    </row>
    <row r="51" spans="1:39" ht="13" customHeight="1">
      <c r="A51" s="2" t="s">
        <v>635</v>
      </c>
      <c r="B51" s="197" t="s">
        <v>873</v>
      </c>
      <c r="C51" s="54">
        <v>0.46736111111111112</v>
      </c>
      <c r="D51" s="171"/>
      <c r="E51" s="166">
        <v>300</v>
      </c>
      <c r="F51" s="20" t="s">
        <v>232</v>
      </c>
      <c r="G51" s="164">
        <v>1190</v>
      </c>
      <c r="H51" s="164">
        <v>1102</v>
      </c>
      <c r="I51" s="281" t="s">
        <v>901</v>
      </c>
      <c r="J51" s="20" t="s">
        <v>87</v>
      </c>
      <c r="K51" s="20">
        <v>4</v>
      </c>
      <c r="L51" s="20">
        <v>180</v>
      </c>
      <c r="M51" s="206">
        <v>5889.9508999999998</v>
      </c>
      <c r="S51" s="425">
        <v>110.57971000000001</v>
      </c>
      <c r="T51" s="425">
        <v>16.811419999999998</v>
      </c>
      <c r="U51" s="422">
        <v>252.63800000000001</v>
      </c>
      <c r="V51" s="422">
        <v>55.039200000000001</v>
      </c>
      <c r="W51" s="424">
        <v>9.7083459136000005</v>
      </c>
      <c r="X51" s="422">
        <v>1.2190000000000001</v>
      </c>
      <c r="Y51" s="422">
        <v>0.193</v>
      </c>
      <c r="Z51" s="422">
        <v>3.89</v>
      </c>
      <c r="AA51" s="422">
        <v>96.111000000000004</v>
      </c>
      <c r="AB51" s="421">
        <v>1787.7909999999999</v>
      </c>
      <c r="AC51" s="422">
        <v>359.18822999999998</v>
      </c>
      <c r="AD51" s="422">
        <v>6.7500799999999996</v>
      </c>
      <c r="AE51" s="422">
        <v>337.04698000000002</v>
      </c>
      <c r="AF51" s="422">
        <v>1.27234</v>
      </c>
      <c r="AG51" s="420">
        <v>147557397.90000001</v>
      </c>
      <c r="AH51" s="423">
        <v>-0.46630080000000002</v>
      </c>
      <c r="AI51" s="420">
        <v>400903.24234</v>
      </c>
      <c r="AJ51" s="423">
        <v>0.2141699</v>
      </c>
      <c r="AK51" s="422">
        <v>157.1874</v>
      </c>
      <c r="AL51" s="420" t="s">
        <v>227</v>
      </c>
      <c r="AM51" s="422">
        <v>22.752400000000002</v>
      </c>
    </row>
    <row r="52" spans="1:39" ht="13" customHeight="1">
      <c r="A52" s="2" t="s">
        <v>635</v>
      </c>
      <c r="B52" s="2" t="s">
        <v>874</v>
      </c>
      <c r="C52" s="44">
        <v>0.47222222222222227</v>
      </c>
      <c r="D52" s="44"/>
      <c r="E52" s="8">
        <v>300</v>
      </c>
      <c r="F52" s="20" t="s">
        <v>232</v>
      </c>
      <c r="G52" s="164">
        <v>1190</v>
      </c>
      <c r="H52" s="164">
        <v>1102</v>
      </c>
      <c r="I52" s="281" t="s">
        <v>902</v>
      </c>
      <c r="J52" s="20" t="s">
        <v>87</v>
      </c>
      <c r="K52" s="20">
        <v>4</v>
      </c>
      <c r="L52" s="20">
        <v>180</v>
      </c>
      <c r="M52" s="206">
        <v>5889.9508999999998</v>
      </c>
      <c r="S52" s="425">
        <v>110.61963</v>
      </c>
      <c r="T52" s="425">
        <v>16.79776</v>
      </c>
      <c r="U52" s="422">
        <v>254.1061</v>
      </c>
      <c r="V52" s="422">
        <v>53.637799999999999</v>
      </c>
      <c r="W52" s="424">
        <v>9.8253320083000002</v>
      </c>
      <c r="X52" s="422">
        <v>1.2410000000000001</v>
      </c>
      <c r="Y52" s="422">
        <v>0.19600000000000001</v>
      </c>
      <c r="Z52" s="422">
        <v>3.89</v>
      </c>
      <c r="AA52" s="422">
        <v>96.099000000000004</v>
      </c>
      <c r="AB52" s="421">
        <v>1787.3820000000001</v>
      </c>
      <c r="AC52" s="422">
        <v>359.16413999999997</v>
      </c>
      <c r="AD52" s="422">
        <v>6.7585100000000002</v>
      </c>
      <c r="AE52" s="422">
        <v>336.98800999999997</v>
      </c>
      <c r="AF52" s="422">
        <v>1.27241</v>
      </c>
      <c r="AG52" s="420">
        <v>147557201.90000001</v>
      </c>
      <c r="AH52" s="423">
        <v>-0.46703159999999999</v>
      </c>
      <c r="AI52" s="420">
        <v>400995.05985999998</v>
      </c>
      <c r="AJ52" s="423">
        <v>0.22304099999999999</v>
      </c>
      <c r="AK52" s="422">
        <v>157.15170000000001</v>
      </c>
      <c r="AL52" s="420" t="s">
        <v>227</v>
      </c>
      <c r="AM52" s="422">
        <v>22.788</v>
      </c>
    </row>
    <row r="53" spans="1:39" ht="13" customHeight="1">
      <c r="A53" s="2" t="s">
        <v>277</v>
      </c>
      <c r="B53" s="2" t="s">
        <v>855</v>
      </c>
      <c r="C53" s="54">
        <v>0.4777777777777778</v>
      </c>
      <c r="D53" s="159"/>
      <c r="E53" s="166">
        <v>300</v>
      </c>
      <c r="F53" s="20" t="s">
        <v>232</v>
      </c>
      <c r="G53" s="164">
        <v>1190</v>
      </c>
      <c r="H53" s="164">
        <v>1102</v>
      </c>
      <c r="I53" s="281" t="s">
        <v>549</v>
      </c>
      <c r="J53" s="20" t="s">
        <v>87</v>
      </c>
      <c r="K53" s="20">
        <v>4</v>
      </c>
      <c r="L53" s="20">
        <v>180</v>
      </c>
      <c r="M53" s="206">
        <v>5889.9508999999998</v>
      </c>
      <c r="S53" s="425">
        <v>110.66578</v>
      </c>
      <c r="T53" s="425">
        <v>16.781949999999998</v>
      </c>
      <c r="U53" s="422">
        <v>255.69200000000001</v>
      </c>
      <c r="V53" s="422">
        <v>52.0246</v>
      </c>
      <c r="W53" s="424">
        <v>9.9590304022999998</v>
      </c>
      <c r="X53" s="422">
        <v>1.2669999999999999</v>
      </c>
      <c r="Y53" s="422">
        <v>0.2</v>
      </c>
      <c r="Z53" s="422">
        <v>3.89</v>
      </c>
      <c r="AA53" s="422">
        <v>96.084999999999994</v>
      </c>
      <c r="AB53" s="421">
        <v>1786.894</v>
      </c>
      <c r="AC53" s="422">
        <v>359.13715000000002</v>
      </c>
      <c r="AD53" s="422">
        <v>6.7682700000000002</v>
      </c>
      <c r="AE53" s="422">
        <v>336.92059999999998</v>
      </c>
      <c r="AF53" s="422">
        <v>1.2724899999999999</v>
      </c>
      <c r="AG53" s="420">
        <v>147556977.5</v>
      </c>
      <c r="AH53" s="423">
        <v>-0.46786650000000002</v>
      </c>
      <c r="AI53" s="420">
        <v>401104.50159</v>
      </c>
      <c r="AJ53" s="423">
        <v>0.23294000000000001</v>
      </c>
      <c r="AK53" s="422">
        <v>157.1103</v>
      </c>
      <c r="AL53" s="420" t="s">
        <v>227</v>
      </c>
      <c r="AM53" s="422">
        <v>22.8293</v>
      </c>
    </row>
    <row r="54" spans="1:39" ht="13" customHeight="1">
      <c r="A54" s="2" t="s">
        <v>277</v>
      </c>
      <c r="B54" s="2" t="s">
        <v>295</v>
      </c>
      <c r="C54" s="54">
        <v>0.4826388888888889</v>
      </c>
      <c r="D54" s="171"/>
      <c r="E54" s="166">
        <v>300</v>
      </c>
      <c r="F54" s="20" t="s">
        <v>232</v>
      </c>
      <c r="G54" s="164">
        <v>1190</v>
      </c>
      <c r="H54" s="164">
        <v>1102</v>
      </c>
      <c r="I54" s="281" t="s">
        <v>901</v>
      </c>
      <c r="J54" s="20" t="s">
        <v>87</v>
      </c>
      <c r="K54" s="20">
        <v>4</v>
      </c>
      <c r="L54" s="20">
        <v>180</v>
      </c>
      <c r="M54" s="206">
        <v>5889.9508999999998</v>
      </c>
      <c r="S54" s="425">
        <v>110.70663999999999</v>
      </c>
      <c r="T54" s="425">
        <v>16.76793</v>
      </c>
      <c r="U54" s="422">
        <v>257.00850000000003</v>
      </c>
      <c r="V54" s="422">
        <v>50.604300000000002</v>
      </c>
      <c r="W54" s="424">
        <v>10.076016496999999</v>
      </c>
      <c r="X54" s="422">
        <v>1.2929999999999999</v>
      </c>
      <c r="Y54" s="422">
        <v>0.20399999999999999</v>
      </c>
      <c r="Z54" s="422">
        <v>3.89</v>
      </c>
      <c r="AA54" s="422">
        <v>96.072999999999993</v>
      </c>
      <c r="AB54" s="421">
        <v>1786.45</v>
      </c>
      <c r="AC54" s="422">
        <v>359.11401999999998</v>
      </c>
      <c r="AD54" s="422">
        <v>6.77691</v>
      </c>
      <c r="AE54" s="422">
        <v>336.86162000000002</v>
      </c>
      <c r="AF54" s="422">
        <v>1.2725599999999999</v>
      </c>
      <c r="AG54" s="420">
        <v>147556780.90000001</v>
      </c>
      <c r="AH54" s="423">
        <v>-0.46859669999999998</v>
      </c>
      <c r="AI54" s="420">
        <v>401204.11300999997</v>
      </c>
      <c r="AJ54" s="423">
        <v>0.2413834</v>
      </c>
      <c r="AK54" s="422">
        <v>157.0736</v>
      </c>
      <c r="AL54" s="420" t="s">
        <v>227</v>
      </c>
      <c r="AM54" s="422">
        <v>22.8659</v>
      </c>
    </row>
    <row r="55" spans="1:39" ht="13" customHeight="1">
      <c r="A55" s="2" t="s">
        <v>277</v>
      </c>
      <c r="B55" s="2" t="s">
        <v>294</v>
      </c>
      <c r="C55" s="44">
        <v>0.48749999999999999</v>
      </c>
      <c r="D55" s="44"/>
      <c r="E55" s="164">
        <v>300</v>
      </c>
      <c r="F55" s="20" t="s">
        <v>232</v>
      </c>
      <c r="G55" s="164">
        <v>1190</v>
      </c>
      <c r="H55" s="164">
        <v>1102</v>
      </c>
      <c r="I55" s="281" t="s">
        <v>902</v>
      </c>
      <c r="J55" s="20" t="s">
        <v>87</v>
      </c>
      <c r="K55" s="20">
        <v>4</v>
      </c>
      <c r="L55" s="20">
        <v>180</v>
      </c>
      <c r="M55" s="206">
        <v>5889.9508999999998</v>
      </c>
      <c r="S55" s="425">
        <v>110.74795</v>
      </c>
      <c r="T55" s="425">
        <v>16.75375</v>
      </c>
      <c r="U55" s="422">
        <v>258.26589999999999</v>
      </c>
      <c r="V55" s="422">
        <v>49.177100000000003</v>
      </c>
      <c r="W55" s="424">
        <v>10.193002591699999</v>
      </c>
      <c r="X55" s="422">
        <v>1.32</v>
      </c>
      <c r="Y55" s="422">
        <v>0.20899999999999999</v>
      </c>
      <c r="Z55" s="422">
        <v>3.89</v>
      </c>
      <c r="AA55" s="422">
        <v>96.06</v>
      </c>
      <c r="AB55" s="421">
        <v>1785.991</v>
      </c>
      <c r="AC55" s="422">
        <v>359.09134999999998</v>
      </c>
      <c r="AD55" s="422">
        <v>6.7856399999999999</v>
      </c>
      <c r="AE55" s="422">
        <v>336.80265000000003</v>
      </c>
      <c r="AF55" s="422">
        <v>1.2726299999999999</v>
      </c>
      <c r="AG55" s="420">
        <v>147556583.90000001</v>
      </c>
      <c r="AH55" s="423">
        <v>-0.46932659999999998</v>
      </c>
      <c r="AI55" s="420">
        <v>401307.22635999997</v>
      </c>
      <c r="AJ55" s="423">
        <v>0.24961530000000001</v>
      </c>
      <c r="AK55" s="422">
        <v>157.03639999999999</v>
      </c>
      <c r="AL55" s="420" t="s">
        <v>227</v>
      </c>
      <c r="AM55" s="422">
        <v>22.902999999999999</v>
      </c>
    </row>
    <row r="56" spans="1:39" ht="13" customHeight="1">
      <c r="A56" s="2" t="s">
        <v>639</v>
      </c>
      <c r="B56" s="2" t="s">
        <v>293</v>
      </c>
      <c r="C56" s="54">
        <v>0.49236111111111108</v>
      </c>
      <c r="D56" s="159"/>
      <c r="E56" s="166">
        <v>300</v>
      </c>
      <c r="F56" s="20" t="s">
        <v>232</v>
      </c>
      <c r="G56" s="164">
        <v>1190</v>
      </c>
      <c r="H56" s="164">
        <v>1102</v>
      </c>
      <c r="I56" s="281" t="s">
        <v>808</v>
      </c>
      <c r="J56" s="20" t="s">
        <v>87</v>
      </c>
      <c r="K56" s="20">
        <v>4</v>
      </c>
      <c r="L56" s="20">
        <v>180</v>
      </c>
      <c r="M56" s="206">
        <v>5889.9508999999998</v>
      </c>
      <c r="S56" s="425">
        <v>110.78975</v>
      </c>
      <c r="T56" s="425">
        <v>16.739419999999999</v>
      </c>
      <c r="U56" s="422">
        <v>259.47050000000002</v>
      </c>
      <c r="V56" s="422">
        <v>47.744</v>
      </c>
      <c r="W56" s="424">
        <v>10.309988686500001</v>
      </c>
      <c r="X56" s="422">
        <v>1.349</v>
      </c>
      <c r="Y56" s="422">
        <v>0.21299999999999999</v>
      </c>
      <c r="Z56" s="422">
        <v>3.89</v>
      </c>
      <c r="AA56" s="422">
        <v>96.046999999999997</v>
      </c>
      <c r="AB56" s="421">
        <v>1785.5170000000001</v>
      </c>
      <c r="AC56" s="422">
        <v>359.06916999999999</v>
      </c>
      <c r="AD56" s="422">
        <v>6.7944399999999998</v>
      </c>
      <c r="AE56" s="422">
        <v>336.74367000000001</v>
      </c>
      <c r="AF56" s="422">
        <v>1.27271</v>
      </c>
      <c r="AG56" s="420">
        <v>147556386.59999999</v>
      </c>
      <c r="AH56" s="423">
        <v>-0.47005619999999998</v>
      </c>
      <c r="AI56" s="420">
        <v>401413.75124999997</v>
      </c>
      <c r="AJ56" s="423">
        <v>0.25762819999999997</v>
      </c>
      <c r="AK56" s="422">
        <v>156.99870000000001</v>
      </c>
      <c r="AL56" s="420" t="s">
        <v>227</v>
      </c>
      <c r="AM56" s="422">
        <v>22.9406</v>
      </c>
    </row>
    <row r="57" spans="1:39" ht="13" customHeight="1">
      <c r="A57" s="2" t="s">
        <v>639</v>
      </c>
      <c r="B57" s="2" t="s">
        <v>292</v>
      </c>
      <c r="C57" s="54">
        <v>0.49722222222222223</v>
      </c>
      <c r="D57" s="171"/>
      <c r="E57" s="166">
        <v>300</v>
      </c>
      <c r="F57" s="20" t="s">
        <v>232</v>
      </c>
      <c r="G57" s="164">
        <v>1190</v>
      </c>
      <c r="H57" s="164">
        <v>1102</v>
      </c>
      <c r="I57" s="281" t="s">
        <v>879</v>
      </c>
      <c r="J57" s="20" t="s">
        <v>87</v>
      </c>
      <c r="K57" s="20">
        <v>4</v>
      </c>
      <c r="L57" s="20">
        <v>180</v>
      </c>
      <c r="M57" s="206">
        <v>5889.9508999999998</v>
      </c>
      <c r="S57" s="425">
        <v>110.83204000000001</v>
      </c>
      <c r="T57" s="425">
        <v>16.72494</v>
      </c>
      <c r="U57" s="422">
        <v>260.62790000000001</v>
      </c>
      <c r="V57" s="422">
        <v>46.305799999999998</v>
      </c>
      <c r="W57" s="424">
        <v>10.4269747811</v>
      </c>
      <c r="X57" s="422">
        <v>1.381</v>
      </c>
      <c r="Y57" s="422">
        <v>0.218</v>
      </c>
      <c r="Z57" s="422">
        <v>3.89</v>
      </c>
      <c r="AA57" s="422">
        <v>96.034000000000006</v>
      </c>
      <c r="AB57" s="421">
        <v>1785.029</v>
      </c>
      <c r="AC57" s="422">
        <v>359.04748999999998</v>
      </c>
      <c r="AD57" s="422">
        <v>6.8033200000000003</v>
      </c>
      <c r="AE57" s="422">
        <v>336.68468999999999</v>
      </c>
      <c r="AF57" s="422">
        <v>1.27278</v>
      </c>
      <c r="AG57" s="420">
        <v>147556189.09999999</v>
      </c>
      <c r="AH57" s="423">
        <v>-0.47078540000000002</v>
      </c>
      <c r="AI57" s="420">
        <v>401523.59425000002</v>
      </c>
      <c r="AJ57" s="423">
        <v>0.26541530000000002</v>
      </c>
      <c r="AK57" s="422">
        <v>156.9605</v>
      </c>
      <c r="AL57" s="420" t="s">
        <v>227</v>
      </c>
      <c r="AM57" s="422">
        <v>22.9786</v>
      </c>
    </row>
    <row r="58" spans="1:39" ht="13" customHeight="1">
      <c r="A58" s="2" t="s">
        <v>639</v>
      </c>
      <c r="B58" s="2" t="s">
        <v>291</v>
      </c>
      <c r="C58" s="44">
        <v>0.50208333333333333</v>
      </c>
      <c r="D58" s="44"/>
      <c r="E58" s="164">
        <v>300</v>
      </c>
      <c r="F58" s="20" t="s">
        <v>232</v>
      </c>
      <c r="G58" s="164">
        <v>1190</v>
      </c>
      <c r="H58" s="164">
        <v>1102</v>
      </c>
      <c r="I58" s="281" t="s">
        <v>882</v>
      </c>
      <c r="J58" s="20" t="s">
        <v>87</v>
      </c>
      <c r="K58" s="20">
        <v>4</v>
      </c>
      <c r="L58" s="20">
        <v>180</v>
      </c>
      <c r="M58" s="206">
        <v>5889.9508999999998</v>
      </c>
      <c r="S58" s="425">
        <v>110.87484000000001</v>
      </c>
      <c r="T58" s="425">
        <v>16.71031</v>
      </c>
      <c r="U58" s="422">
        <v>261.74290000000002</v>
      </c>
      <c r="V58" s="422">
        <v>44.863300000000002</v>
      </c>
      <c r="W58" s="424">
        <v>10.5439608758</v>
      </c>
      <c r="X58" s="422">
        <v>1.4159999999999999</v>
      </c>
      <c r="Y58" s="422">
        <v>0.224</v>
      </c>
      <c r="Z58" s="422">
        <v>3.9</v>
      </c>
      <c r="AA58" s="422">
        <v>96.021000000000001</v>
      </c>
      <c r="AB58" s="421">
        <v>1784.5260000000001</v>
      </c>
      <c r="AC58" s="422">
        <v>359.02632</v>
      </c>
      <c r="AD58" s="422">
        <v>6.8122699999999998</v>
      </c>
      <c r="AE58" s="422">
        <v>336.62571000000003</v>
      </c>
      <c r="AF58" s="422">
        <v>1.27285</v>
      </c>
      <c r="AG58" s="420">
        <v>147555991.19999999</v>
      </c>
      <c r="AH58" s="423">
        <v>-0.4715144</v>
      </c>
      <c r="AI58" s="420">
        <v>401636.65901</v>
      </c>
      <c r="AJ58" s="423">
        <v>0.27296939999999997</v>
      </c>
      <c r="AK58" s="422">
        <v>156.92179999999999</v>
      </c>
      <c r="AL58" s="420" t="s">
        <v>227</v>
      </c>
      <c r="AM58" s="422">
        <v>23.017199999999999</v>
      </c>
    </row>
    <row r="59" spans="1:39" ht="13" customHeight="1">
      <c r="A59" s="2" t="s">
        <v>324</v>
      </c>
      <c r="B59" s="2" t="s">
        <v>289</v>
      </c>
      <c r="C59" s="44">
        <v>0.50694444444444442</v>
      </c>
      <c r="D59" s="44"/>
      <c r="E59" s="164">
        <v>300</v>
      </c>
      <c r="F59" s="20" t="s">
        <v>232</v>
      </c>
      <c r="G59" s="164">
        <v>1190</v>
      </c>
      <c r="H59" s="164">
        <v>1102</v>
      </c>
      <c r="I59" s="281" t="s">
        <v>808</v>
      </c>
      <c r="J59" s="20" t="s">
        <v>87</v>
      </c>
      <c r="K59" s="20">
        <v>4</v>
      </c>
      <c r="L59" s="20">
        <v>180</v>
      </c>
      <c r="M59" s="206">
        <v>5889.9508999999998</v>
      </c>
      <c r="S59" s="425">
        <v>110.91816</v>
      </c>
      <c r="T59" s="425">
        <v>16.695540000000001</v>
      </c>
      <c r="U59" s="422">
        <v>262.82</v>
      </c>
      <c r="V59" s="422">
        <v>43.417200000000001</v>
      </c>
      <c r="W59" s="424">
        <v>10.6609469704</v>
      </c>
      <c r="X59" s="422">
        <v>1.4530000000000001</v>
      </c>
      <c r="Y59" s="422">
        <v>0.23</v>
      </c>
      <c r="Z59" s="422">
        <v>3.9</v>
      </c>
      <c r="AA59" s="422">
        <v>96.007999999999996</v>
      </c>
      <c r="AB59" s="421">
        <v>1784.01</v>
      </c>
      <c r="AC59" s="422">
        <v>359.00567999999998</v>
      </c>
      <c r="AD59" s="422">
        <v>6.8212799999999998</v>
      </c>
      <c r="AE59" s="422">
        <v>336.56673000000001</v>
      </c>
      <c r="AF59" s="422">
        <v>1.2729200000000001</v>
      </c>
      <c r="AG59" s="420">
        <v>147555793</v>
      </c>
      <c r="AH59" s="423">
        <v>-0.47224310000000003</v>
      </c>
      <c r="AI59" s="420">
        <v>401752.84632999997</v>
      </c>
      <c r="AJ59" s="423">
        <v>0.28028409999999998</v>
      </c>
      <c r="AK59" s="422">
        <v>156.8826</v>
      </c>
      <c r="AL59" s="420" t="s">
        <v>227</v>
      </c>
      <c r="AM59" s="422">
        <v>23.0563</v>
      </c>
    </row>
    <row r="60" spans="1:39" ht="13" customHeight="1">
      <c r="A60" s="2" t="s">
        <v>324</v>
      </c>
      <c r="B60" s="2" t="s">
        <v>89</v>
      </c>
      <c r="C60" s="44">
        <v>0.5131944444444444</v>
      </c>
      <c r="D60" s="44"/>
      <c r="E60" s="164">
        <v>300</v>
      </c>
      <c r="F60" s="20" t="s">
        <v>232</v>
      </c>
      <c r="G60" s="164">
        <v>1190</v>
      </c>
      <c r="H60" s="164">
        <v>1102</v>
      </c>
      <c r="I60" s="281" t="s">
        <v>880</v>
      </c>
      <c r="J60" s="20" t="s">
        <v>87</v>
      </c>
      <c r="K60" s="20">
        <v>4</v>
      </c>
      <c r="L60" s="20">
        <v>180</v>
      </c>
      <c r="M60" s="206">
        <v>5889.9508999999998</v>
      </c>
      <c r="N60" t="s">
        <v>117</v>
      </c>
      <c r="S60" s="425">
        <v>110.97463999999999</v>
      </c>
      <c r="T60" s="425">
        <v>16.67634</v>
      </c>
      <c r="U60" s="422">
        <v>264.15530000000001</v>
      </c>
      <c r="V60" s="422">
        <v>41.553899999999999</v>
      </c>
      <c r="W60" s="424">
        <v>10.811357663600001</v>
      </c>
      <c r="X60" s="422">
        <v>1.5049999999999999</v>
      </c>
      <c r="Y60" s="422">
        <v>0.23799999999999999</v>
      </c>
      <c r="Z60" s="422">
        <v>3.9</v>
      </c>
      <c r="AA60" s="422">
        <v>95.99</v>
      </c>
      <c r="AB60" s="421">
        <v>1783.327</v>
      </c>
      <c r="AC60" s="422">
        <v>358.97993000000002</v>
      </c>
      <c r="AD60" s="422">
        <v>6.8329300000000002</v>
      </c>
      <c r="AE60" s="422">
        <v>336.49090000000001</v>
      </c>
      <c r="AF60" s="422">
        <v>1.27301</v>
      </c>
      <c r="AG60" s="420">
        <v>147555537.69999999</v>
      </c>
      <c r="AH60" s="423">
        <v>-0.47317949999999998</v>
      </c>
      <c r="AI60" s="420">
        <v>401906.65389000002</v>
      </c>
      <c r="AJ60" s="423">
        <v>0.28932639999999998</v>
      </c>
      <c r="AK60" s="422">
        <v>156.83150000000001</v>
      </c>
      <c r="AL60" s="420" t="s">
        <v>227</v>
      </c>
      <c r="AM60" s="422">
        <v>23.107299999999999</v>
      </c>
    </row>
    <row r="61" spans="1:39" ht="13" customHeight="1">
      <c r="A61" s="2" t="s">
        <v>324</v>
      </c>
      <c r="B61" s="2" t="s">
        <v>88</v>
      </c>
      <c r="C61" s="44">
        <v>0.51736111111111105</v>
      </c>
      <c r="E61" s="164">
        <v>300</v>
      </c>
      <c r="F61" s="20" t="s">
        <v>232</v>
      </c>
      <c r="G61" s="164">
        <v>1190</v>
      </c>
      <c r="H61" s="164">
        <v>1102</v>
      </c>
      <c r="I61" s="281" t="s">
        <v>881</v>
      </c>
      <c r="J61" s="20" t="s">
        <v>87</v>
      </c>
      <c r="K61" s="20">
        <v>4</v>
      </c>
      <c r="L61" s="20">
        <v>180</v>
      </c>
      <c r="M61" s="206">
        <v>5889.9508999999998</v>
      </c>
      <c r="S61" s="425">
        <v>111.01281</v>
      </c>
      <c r="T61" s="425">
        <v>16.663430000000002</v>
      </c>
      <c r="U61" s="422">
        <v>265.0179</v>
      </c>
      <c r="V61" s="422">
        <v>40.3095</v>
      </c>
      <c r="W61" s="424">
        <v>10.911631459000001</v>
      </c>
      <c r="X61" s="422">
        <v>1.5429999999999999</v>
      </c>
      <c r="Y61" s="422">
        <v>0.24399999999999999</v>
      </c>
      <c r="Z61" s="422">
        <v>3.9</v>
      </c>
      <c r="AA61" s="422">
        <v>95.978999999999999</v>
      </c>
      <c r="AB61" s="421">
        <v>1782.8610000000001</v>
      </c>
      <c r="AC61" s="422">
        <v>358.96327000000002</v>
      </c>
      <c r="AD61" s="422">
        <v>6.8407400000000003</v>
      </c>
      <c r="AE61" s="422">
        <v>336.44035000000002</v>
      </c>
      <c r="AF61" s="422">
        <v>1.2730699999999999</v>
      </c>
      <c r="AG61" s="420">
        <v>147555367.30000001</v>
      </c>
      <c r="AH61" s="423">
        <v>-0.47380349999999999</v>
      </c>
      <c r="AI61" s="420">
        <v>402011.85628000001</v>
      </c>
      <c r="AJ61" s="423">
        <v>0.2951222</v>
      </c>
      <c r="AK61" s="422">
        <v>156.79679999999999</v>
      </c>
      <c r="AL61" s="420" t="s">
        <v>227</v>
      </c>
      <c r="AM61" s="422">
        <v>23.1419</v>
      </c>
    </row>
    <row r="62" spans="1:39" ht="13" customHeight="1">
      <c r="A62" s="2" t="s">
        <v>721</v>
      </c>
      <c r="B62" s="2" t="s">
        <v>86</v>
      </c>
      <c r="C62" s="44">
        <v>0.52222222222222225</v>
      </c>
      <c r="E62" s="164">
        <v>30</v>
      </c>
      <c r="F62" s="20" t="s">
        <v>232</v>
      </c>
      <c r="G62" s="164">
        <v>1190</v>
      </c>
      <c r="H62" s="164">
        <v>1102</v>
      </c>
      <c r="I62" s="59" t="s">
        <v>464</v>
      </c>
      <c r="J62" s="20" t="s">
        <v>87</v>
      </c>
      <c r="K62" s="20">
        <v>4</v>
      </c>
      <c r="L62" s="20">
        <v>180</v>
      </c>
      <c r="M62" s="206">
        <v>5889.9508999999998</v>
      </c>
      <c r="S62" s="425">
        <v>111.03848000000001</v>
      </c>
      <c r="T62" s="425">
        <v>16.654769999999999</v>
      </c>
      <c r="U62" s="422">
        <v>265.58190000000002</v>
      </c>
      <c r="V62" s="422">
        <v>39.479199999999999</v>
      </c>
      <c r="W62" s="424">
        <v>10.9784806559</v>
      </c>
      <c r="X62" s="422">
        <v>1.57</v>
      </c>
      <c r="Y62" s="422">
        <v>0.248</v>
      </c>
      <c r="Z62" s="422">
        <v>3.9</v>
      </c>
      <c r="AA62" s="422">
        <v>95.971000000000004</v>
      </c>
      <c r="AB62" s="421">
        <v>1782.5450000000001</v>
      </c>
      <c r="AC62" s="422">
        <v>358.95238999999998</v>
      </c>
      <c r="AD62" s="422">
        <v>6.8459599999999998</v>
      </c>
      <c r="AE62" s="422">
        <v>336.40665000000001</v>
      </c>
      <c r="AF62" s="422">
        <v>1.27311</v>
      </c>
      <c r="AG62" s="420">
        <v>147555253.5</v>
      </c>
      <c r="AH62" s="423">
        <v>-0.47421940000000001</v>
      </c>
      <c r="AI62" s="420">
        <v>402083.13559999998</v>
      </c>
      <c r="AJ62" s="423">
        <v>0.2988807</v>
      </c>
      <c r="AK62" s="422">
        <v>156.77350000000001</v>
      </c>
      <c r="AL62" s="420" t="s">
        <v>227</v>
      </c>
      <c r="AM62" s="422">
        <v>23.165099999999999</v>
      </c>
    </row>
    <row r="63" spans="1:39" ht="13" customHeight="1">
      <c r="A63" s="2" t="s">
        <v>611</v>
      </c>
      <c r="B63" s="2" t="s">
        <v>116</v>
      </c>
      <c r="C63" s="44">
        <v>0.52361111111111114</v>
      </c>
      <c r="E63" s="164">
        <v>300</v>
      </c>
      <c r="F63" s="20" t="s">
        <v>232</v>
      </c>
      <c r="G63" s="164">
        <v>1190</v>
      </c>
      <c r="H63" s="164">
        <v>1102</v>
      </c>
      <c r="I63" s="59" t="s">
        <v>356</v>
      </c>
      <c r="J63" s="20" t="s">
        <v>87</v>
      </c>
      <c r="K63" s="20">
        <v>4</v>
      </c>
      <c r="L63" s="20">
        <v>180</v>
      </c>
      <c r="M63" s="206">
        <v>5889.9508999999998</v>
      </c>
      <c r="N63" t="s">
        <v>271</v>
      </c>
    </row>
    <row r="64" spans="1:39" ht="13" customHeight="1">
      <c r="A64" s="2" t="s">
        <v>277</v>
      </c>
      <c r="B64" s="2" t="s">
        <v>265</v>
      </c>
      <c r="C64" s="44">
        <v>0.53125</v>
      </c>
      <c r="E64" s="164">
        <v>300</v>
      </c>
      <c r="F64" s="20" t="s">
        <v>232</v>
      </c>
      <c r="G64" s="164">
        <v>1190</v>
      </c>
      <c r="H64" s="164">
        <v>1102</v>
      </c>
      <c r="I64" s="281" t="s">
        <v>549</v>
      </c>
      <c r="J64" s="20" t="s">
        <v>87</v>
      </c>
      <c r="K64" s="20">
        <v>4</v>
      </c>
      <c r="L64" s="20">
        <v>120</v>
      </c>
      <c r="M64" s="206">
        <v>5889.9508999999998</v>
      </c>
      <c r="N64" s="59" t="s">
        <v>273</v>
      </c>
      <c r="S64" s="425">
        <v>111.14305</v>
      </c>
      <c r="T64" s="425">
        <v>16.619730000000001</v>
      </c>
      <c r="U64" s="422">
        <v>267.7602</v>
      </c>
      <c r="V64" s="422">
        <v>36.154200000000003</v>
      </c>
      <c r="W64" s="424">
        <v>11.2458774436</v>
      </c>
      <c r="X64" s="422">
        <v>1.6910000000000001</v>
      </c>
      <c r="Y64" s="422">
        <v>0.26700000000000002</v>
      </c>
      <c r="Z64" s="422">
        <v>3.9</v>
      </c>
      <c r="AA64" s="422">
        <v>95.938000000000002</v>
      </c>
      <c r="AB64" s="421">
        <v>1781.2429999999999</v>
      </c>
      <c r="AC64" s="422">
        <v>358.91075999999998</v>
      </c>
      <c r="AD64" s="422">
        <v>6.8669399999999996</v>
      </c>
      <c r="AE64" s="422">
        <v>336.27184</v>
      </c>
      <c r="AF64" s="422">
        <v>1.2732699999999999</v>
      </c>
      <c r="AG64" s="420">
        <v>147554797.40000001</v>
      </c>
      <c r="AH64" s="423">
        <v>-0.47588180000000002</v>
      </c>
      <c r="AI64" s="420">
        <v>402376.96231999999</v>
      </c>
      <c r="AJ64" s="423">
        <v>0.31304799999999999</v>
      </c>
      <c r="AK64" s="422">
        <v>156.67840000000001</v>
      </c>
      <c r="AL64" s="420" t="s">
        <v>227</v>
      </c>
      <c r="AM64" s="422">
        <v>23.259899999999998</v>
      </c>
    </row>
    <row r="65" spans="1:39" ht="13" customHeight="1">
      <c r="A65" s="2" t="s">
        <v>635</v>
      </c>
      <c r="B65" s="2" t="s">
        <v>264</v>
      </c>
      <c r="C65" s="44">
        <v>0.53541666666666665</v>
      </c>
      <c r="E65" s="164">
        <v>300</v>
      </c>
      <c r="F65" s="20" t="s">
        <v>232</v>
      </c>
      <c r="G65" s="164">
        <v>1190</v>
      </c>
      <c r="H65" s="164">
        <v>1102</v>
      </c>
      <c r="I65" s="281" t="s">
        <v>549</v>
      </c>
      <c r="J65" s="20" t="s">
        <v>87</v>
      </c>
      <c r="K65" s="20">
        <v>4</v>
      </c>
      <c r="L65" s="20">
        <v>120</v>
      </c>
      <c r="M65" s="206">
        <v>5889.9508999999998</v>
      </c>
      <c r="N65" s="59" t="s">
        <v>273</v>
      </c>
      <c r="S65" s="425">
        <v>111.18307</v>
      </c>
      <c r="T65" s="425">
        <v>16.606439999999999</v>
      </c>
      <c r="U65" s="422">
        <v>268.54930000000002</v>
      </c>
      <c r="V65" s="422">
        <v>34.906399999999998</v>
      </c>
      <c r="W65" s="424">
        <v>11.346151238999999</v>
      </c>
      <c r="X65" s="422">
        <v>1.7430000000000001</v>
      </c>
      <c r="Y65" s="422">
        <v>0.27600000000000002</v>
      </c>
      <c r="Z65" s="422">
        <v>3.9</v>
      </c>
      <c r="AA65" s="422">
        <v>95.924999999999997</v>
      </c>
      <c r="AB65" s="421">
        <v>1780.74</v>
      </c>
      <c r="AC65" s="422">
        <v>358.89594</v>
      </c>
      <c r="AD65" s="422">
        <v>6.8748300000000002</v>
      </c>
      <c r="AE65" s="422">
        <v>336.22129000000001</v>
      </c>
      <c r="AF65" s="422">
        <v>1.2733300000000001</v>
      </c>
      <c r="AG65" s="420">
        <v>147554626</v>
      </c>
      <c r="AH65" s="423">
        <v>-0.47650480000000001</v>
      </c>
      <c r="AI65" s="420">
        <v>402490.55170000001</v>
      </c>
      <c r="AJ65" s="423">
        <v>0.31799440000000001</v>
      </c>
      <c r="AK65" s="422">
        <v>156.642</v>
      </c>
      <c r="AL65" s="420" t="s">
        <v>227</v>
      </c>
      <c r="AM65" s="422">
        <v>23.296199999999999</v>
      </c>
    </row>
    <row r="66" spans="1:39" ht="13" customHeight="1">
      <c r="A66" s="2" t="s">
        <v>884</v>
      </c>
      <c r="B66" s="2" t="s">
        <v>263</v>
      </c>
      <c r="C66" s="44">
        <v>0.5395833333333333</v>
      </c>
      <c r="D66" s="44"/>
      <c r="E66" s="164">
        <v>60</v>
      </c>
      <c r="F66" s="20" t="s">
        <v>232</v>
      </c>
      <c r="G66" s="164">
        <v>1190</v>
      </c>
      <c r="H66" s="164">
        <v>1102</v>
      </c>
      <c r="I66" s="281" t="s">
        <v>883</v>
      </c>
      <c r="J66" s="20" t="s">
        <v>87</v>
      </c>
      <c r="K66" s="20">
        <v>4</v>
      </c>
      <c r="L66" s="20">
        <v>120</v>
      </c>
      <c r="M66" s="206">
        <v>5889.9508999999998</v>
      </c>
      <c r="N66" s="59" t="s">
        <v>273</v>
      </c>
      <c r="S66" s="425">
        <v>111.20999</v>
      </c>
      <c r="T66" s="425">
        <v>16.597529999999999</v>
      </c>
      <c r="U66" s="422">
        <v>269.06799999999998</v>
      </c>
      <c r="V66" s="422">
        <v>34.0745</v>
      </c>
      <c r="W66" s="424">
        <v>11.413000435900001</v>
      </c>
      <c r="X66" s="422">
        <v>1.78</v>
      </c>
      <c r="Y66" s="422">
        <v>0.28199999999999997</v>
      </c>
      <c r="Z66" s="422">
        <v>3.9</v>
      </c>
      <c r="AA66" s="422">
        <v>95.917000000000002</v>
      </c>
      <c r="AB66" s="421">
        <v>1780.4010000000001</v>
      </c>
      <c r="AC66" s="422">
        <v>358.88630999999998</v>
      </c>
      <c r="AD66" s="422">
        <v>6.8800999999999997</v>
      </c>
      <c r="AE66" s="422">
        <v>336.18758000000003</v>
      </c>
      <c r="AF66" s="422">
        <v>1.2733699999999999</v>
      </c>
      <c r="AG66" s="420">
        <v>147554511.59999999</v>
      </c>
      <c r="AH66" s="423">
        <v>-0.47692000000000001</v>
      </c>
      <c r="AI66" s="420">
        <v>402567.25133</v>
      </c>
      <c r="AJ66" s="423">
        <v>0.32117849999999998</v>
      </c>
      <c r="AK66" s="422">
        <v>156.61750000000001</v>
      </c>
      <c r="AL66" s="420" t="s">
        <v>227</v>
      </c>
      <c r="AM66" s="422">
        <v>23.320699999999999</v>
      </c>
    </row>
    <row r="67" spans="1:39" ht="13" customHeight="1">
      <c r="A67" s="2" t="s">
        <v>841</v>
      </c>
      <c r="B67" s="2" t="s">
        <v>261</v>
      </c>
      <c r="C67" s="44">
        <v>0.54097222222222219</v>
      </c>
      <c r="D67" s="44"/>
      <c r="E67" s="164">
        <v>300</v>
      </c>
      <c r="F67" s="20" t="s">
        <v>232</v>
      </c>
      <c r="G67" s="164">
        <v>1190</v>
      </c>
      <c r="H67" s="164">
        <v>1102</v>
      </c>
      <c r="I67" s="281" t="s">
        <v>549</v>
      </c>
      <c r="J67" s="20" t="s">
        <v>87</v>
      </c>
      <c r="K67" s="20">
        <v>4</v>
      </c>
      <c r="L67" s="20">
        <v>120</v>
      </c>
      <c r="M67" s="206">
        <v>5889.9508999999998</v>
      </c>
      <c r="N67" s="59" t="s">
        <v>273</v>
      </c>
      <c r="S67" s="425">
        <v>111.22351999999999</v>
      </c>
      <c r="T67" s="425">
        <v>16.593060000000001</v>
      </c>
      <c r="U67" s="422">
        <v>269.3254</v>
      </c>
      <c r="V67" s="422">
        <v>33.658499999999997</v>
      </c>
      <c r="W67" s="424">
        <v>11.446425034400001</v>
      </c>
      <c r="X67" s="422">
        <v>1.7989999999999999</v>
      </c>
      <c r="Y67" s="422">
        <v>0.28499999999999998</v>
      </c>
      <c r="Z67" s="422">
        <v>3.9</v>
      </c>
      <c r="AA67" s="422">
        <v>95.912999999999997</v>
      </c>
      <c r="AB67" s="421">
        <v>1780.23</v>
      </c>
      <c r="AC67" s="422">
        <v>358.88157000000001</v>
      </c>
      <c r="AD67" s="422">
        <v>6.8827299999999996</v>
      </c>
      <c r="AE67" s="422">
        <v>336.17072999999999</v>
      </c>
      <c r="AF67" s="422">
        <v>1.27339</v>
      </c>
      <c r="AG67" s="420">
        <v>147554454.40000001</v>
      </c>
      <c r="AH67" s="423">
        <v>-0.47712759999999999</v>
      </c>
      <c r="AI67" s="420">
        <v>402605.88494999998</v>
      </c>
      <c r="AJ67" s="423">
        <v>0.32273610000000003</v>
      </c>
      <c r="AK67" s="422">
        <v>156.60509999999999</v>
      </c>
      <c r="AL67" s="420" t="s">
        <v>227</v>
      </c>
      <c r="AM67" s="422">
        <v>23.332999999999998</v>
      </c>
    </row>
    <row r="68" spans="1:39" ht="13" customHeight="1">
      <c r="A68" s="2" t="s">
        <v>278</v>
      </c>
      <c r="B68" s="2" t="s">
        <v>259</v>
      </c>
      <c r="C68" s="44">
        <v>0.54652777777777783</v>
      </c>
      <c r="D68" s="44"/>
      <c r="E68" s="164">
        <v>300</v>
      </c>
      <c r="F68" s="20" t="s">
        <v>232</v>
      </c>
      <c r="G68" s="164">
        <v>1190</v>
      </c>
      <c r="H68" s="164">
        <v>1102</v>
      </c>
      <c r="I68" s="240" t="s">
        <v>368</v>
      </c>
      <c r="J68" s="20" t="s">
        <v>87</v>
      </c>
      <c r="K68" s="20">
        <v>4</v>
      </c>
      <c r="L68" s="20">
        <v>120</v>
      </c>
      <c r="M68" s="206">
        <v>5889.9508999999998</v>
      </c>
      <c r="N68" s="59" t="s">
        <v>273</v>
      </c>
      <c r="S68" s="425">
        <v>111.29196</v>
      </c>
      <c r="T68" s="425">
        <v>16.570609999999999</v>
      </c>
      <c r="U68" s="422">
        <v>270.59350000000001</v>
      </c>
      <c r="V68" s="422">
        <v>31.5792</v>
      </c>
      <c r="W68" s="424">
        <v>11.6135480266</v>
      </c>
      <c r="X68" s="422">
        <v>1.903</v>
      </c>
      <c r="Y68" s="422">
        <v>0.30099999999999999</v>
      </c>
      <c r="Z68" s="422">
        <v>3.9</v>
      </c>
      <c r="AA68" s="422">
        <v>95.891000000000005</v>
      </c>
      <c r="AB68" s="421">
        <v>1779.364</v>
      </c>
      <c r="AC68" s="422">
        <v>358.85860000000002</v>
      </c>
      <c r="AD68" s="422">
        <v>6.8959000000000001</v>
      </c>
      <c r="AE68" s="422">
        <v>336.08647999999999</v>
      </c>
      <c r="AF68" s="422">
        <v>1.27349</v>
      </c>
      <c r="AG68" s="420">
        <v>147554167.80000001</v>
      </c>
      <c r="AH68" s="423">
        <v>-0.47816510000000001</v>
      </c>
      <c r="AI68" s="420">
        <v>402801.78016999998</v>
      </c>
      <c r="AJ68" s="423">
        <v>0.33017590000000002</v>
      </c>
      <c r="AK68" s="422">
        <v>156.5427</v>
      </c>
      <c r="AL68" s="420" t="s">
        <v>227</v>
      </c>
      <c r="AM68" s="422">
        <v>23.395199999999999</v>
      </c>
    </row>
    <row r="69" spans="1:39" ht="13" customHeight="1">
      <c r="A69" s="2" t="s">
        <v>643</v>
      </c>
      <c r="B69" s="2" t="s">
        <v>257</v>
      </c>
      <c r="C69" s="44">
        <v>0.55069444444444449</v>
      </c>
      <c r="D69" s="44"/>
      <c r="E69" s="164">
        <v>300</v>
      </c>
      <c r="F69" s="20" t="s">
        <v>232</v>
      </c>
      <c r="G69" s="164">
        <v>1190</v>
      </c>
      <c r="H69" s="164">
        <v>1102</v>
      </c>
      <c r="I69" s="281" t="s">
        <v>811</v>
      </c>
      <c r="J69" s="20" t="s">
        <v>87</v>
      </c>
      <c r="K69" s="20">
        <v>4</v>
      </c>
      <c r="L69" s="20">
        <v>120</v>
      </c>
      <c r="M69" s="206">
        <v>5889.9508999999998</v>
      </c>
      <c r="N69" s="59" t="s">
        <v>273</v>
      </c>
      <c r="S69" s="425">
        <v>111.33363</v>
      </c>
      <c r="T69" s="425">
        <v>16.55705</v>
      </c>
      <c r="U69" s="422">
        <v>271.34100000000001</v>
      </c>
      <c r="V69" s="422">
        <v>30.3323</v>
      </c>
      <c r="W69" s="424">
        <v>11.7138218219</v>
      </c>
      <c r="X69" s="422">
        <v>1.9730000000000001</v>
      </c>
      <c r="Y69" s="422">
        <v>0.312</v>
      </c>
      <c r="Z69" s="422">
        <v>3.9</v>
      </c>
      <c r="AA69" s="422">
        <v>95.878</v>
      </c>
      <c r="AB69" s="421">
        <v>1778.836</v>
      </c>
      <c r="AC69" s="422">
        <v>358.84543000000002</v>
      </c>
      <c r="AD69" s="422">
        <v>6.9038000000000004</v>
      </c>
      <c r="AE69" s="422">
        <v>336.03591999999998</v>
      </c>
      <c r="AF69" s="422">
        <v>1.27355</v>
      </c>
      <c r="AG69" s="420">
        <v>147553995.5</v>
      </c>
      <c r="AH69" s="423">
        <v>-0.47878720000000002</v>
      </c>
      <c r="AI69" s="420">
        <v>402921.39794</v>
      </c>
      <c r="AJ69" s="423">
        <v>0.33435740000000003</v>
      </c>
      <c r="AK69" s="422">
        <v>156.50470000000001</v>
      </c>
      <c r="AL69" s="420" t="s">
        <v>227</v>
      </c>
      <c r="AM69" s="422">
        <v>23.4331</v>
      </c>
    </row>
    <row r="70" spans="1:39" ht="13" customHeight="1">
      <c r="A70" s="2" t="s">
        <v>721</v>
      </c>
      <c r="B70" s="2" t="s">
        <v>255</v>
      </c>
      <c r="C70" s="44">
        <v>0.55486111111111114</v>
      </c>
      <c r="D70" s="44"/>
      <c r="E70" s="164">
        <v>30</v>
      </c>
      <c r="F70" s="20" t="s">
        <v>232</v>
      </c>
      <c r="G70" s="164">
        <v>1190</v>
      </c>
      <c r="H70" s="164">
        <v>1102</v>
      </c>
      <c r="I70" s="59" t="s">
        <v>464</v>
      </c>
      <c r="J70" s="20" t="s">
        <v>87</v>
      </c>
      <c r="K70" s="20">
        <v>4</v>
      </c>
      <c r="L70" s="20">
        <v>120</v>
      </c>
      <c r="M70" s="206">
        <v>5889.9508999999998</v>
      </c>
      <c r="N70" s="59" t="s">
        <v>273</v>
      </c>
      <c r="S70" s="425">
        <v>111.35465000000001</v>
      </c>
      <c r="T70" s="425">
        <v>16.550249999999998</v>
      </c>
      <c r="U70" s="422">
        <v>271.71140000000003</v>
      </c>
      <c r="V70" s="422">
        <v>29.709099999999999</v>
      </c>
      <c r="W70" s="424">
        <v>11.7639587196</v>
      </c>
      <c r="X70" s="422">
        <v>2.0099999999999998</v>
      </c>
      <c r="Y70" s="422">
        <v>0.318</v>
      </c>
      <c r="Z70" s="422">
        <v>3.91</v>
      </c>
      <c r="AA70" s="422">
        <v>95.870999999999995</v>
      </c>
      <c r="AB70" s="421">
        <v>1778.57</v>
      </c>
      <c r="AC70" s="422">
        <v>358.83902</v>
      </c>
      <c r="AD70" s="422">
        <v>6.9077400000000004</v>
      </c>
      <c r="AE70" s="422">
        <v>336.01065</v>
      </c>
      <c r="AF70" s="422">
        <v>1.2735799999999999</v>
      </c>
      <c r="AG70" s="420">
        <v>147553909.30000001</v>
      </c>
      <c r="AH70" s="423">
        <v>-0.47909819999999997</v>
      </c>
      <c r="AI70" s="420">
        <v>402981.76166999998</v>
      </c>
      <c r="AJ70" s="423">
        <v>0.33636759999999999</v>
      </c>
      <c r="AK70" s="422">
        <v>156.4855</v>
      </c>
      <c r="AL70" s="420" t="s">
        <v>227</v>
      </c>
      <c r="AM70" s="422">
        <v>23.452300000000001</v>
      </c>
    </row>
    <row r="71" spans="1:39" ht="13" customHeight="1">
      <c r="A71" s="2" t="s">
        <v>611</v>
      </c>
      <c r="B71" s="2" t="s">
        <v>71</v>
      </c>
      <c r="C71" s="44">
        <v>0.55625000000000002</v>
      </c>
      <c r="D71" s="44"/>
      <c r="E71" s="164">
        <v>300</v>
      </c>
      <c r="F71" s="20" t="s">
        <v>232</v>
      </c>
      <c r="G71" s="164">
        <v>1190</v>
      </c>
      <c r="H71" s="164">
        <v>1102</v>
      </c>
      <c r="I71" s="59" t="s">
        <v>103</v>
      </c>
      <c r="J71" s="20" t="s">
        <v>87</v>
      </c>
      <c r="K71" s="20">
        <v>4</v>
      </c>
      <c r="L71" s="20">
        <v>120</v>
      </c>
      <c r="M71" s="206">
        <v>5889.9508999999998</v>
      </c>
    </row>
    <row r="72" spans="1:39" ht="13" customHeight="1">
      <c r="A72" s="2" t="s">
        <v>856</v>
      </c>
      <c r="B72" s="2" t="s">
        <v>115</v>
      </c>
      <c r="C72" s="44">
        <v>0.5708333333333333</v>
      </c>
      <c r="D72" s="37">
        <v>0</v>
      </c>
      <c r="E72" s="164">
        <v>10</v>
      </c>
      <c r="F72" s="20" t="s">
        <v>232</v>
      </c>
      <c r="G72" s="164">
        <v>1190</v>
      </c>
      <c r="H72" s="164">
        <v>1102</v>
      </c>
      <c r="I72" s="41" t="s">
        <v>234</v>
      </c>
      <c r="J72" s="20" t="s">
        <v>230</v>
      </c>
      <c r="K72" s="20">
        <v>4</v>
      </c>
      <c r="L72" s="20">
        <v>120</v>
      </c>
      <c r="M72" s="206">
        <v>5889.9508999999998</v>
      </c>
      <c r="N72" t="s">
        <v>273</v>
      </c>
    </row>
    <row r="73" spans="1:39" ht="13" customHeight="1">
      <c r="A73" s="2" t="s">
        <v>856</v>
      </c>
      <c r="B73" s="2" t="s">
        <v>114</v>
      </c>
      <c r="C73" s="44">
        <v>0.57152777777777775</v>
      </c>
      <c r="D73" s="37">
        <v>0</v>
      </c>
      <c r="E73" s="164">
        <v>10</v>
      </c>
      <c r="F73" s="20" t="s">
        <v>232</v>
      </c>
      <c r="G73" s="164">
        <v>1190</v>
      </c>
      <c r="H73" s="164">
        <v>1102</v>
      </c>
      <c r="I73" s="41" t="s">
        <v>234</v>
      </c>
      <c r="J73" s="20" t="s">
        <v>230</v>
      </c>
      <c r="K73" s="20">
        <v>4</v>
      </c>
      <c r="L73" s="20">
        <v>180</v>
      </c>
      <c r="M73" s="206">
        <v>5889.9508999999998</v>
      </c>
    </row>
    <row r="74" spans="1:39" ht="13" customHeight="1">
      <c r="A74" s="2" t="s">
        <v>475</v>
      </c>
      <c r="B74" s="2" t="s">
        <v>113</v>
      </c>
      <c r="C74" s="44">
        <v>0.57361111111111118</v>
      </c>
      <c r="D74" s="37">
        <v>0</v>
      </c>
      <c r="E74" s="164">
        <v>30</v>
      </c>
      <c r="F74" s="20" t="s">
        <v>232</v>
      </c>
      <c r="G74" s="164">
        <v>1070</v>
      </c>
      <c r="H74" s="164">
        <v>876</v>
      </c>
      <c r="I74" s="104" t="s">
        <v>446</v>
      </c>
      <c r="J74" s="20" t="s">
        <v>230</v>
      </c>
      <c r="K74" s="20">
        <v>4</v>
      </c>
      <c r="L74" s="20">
        <v>180</v>
      </c>
      <c r="M74" s="206">
        <v>5891.451</v>
      </c>
      <c r="N74" t="s">
        <v>112</v>
      </c>
    </row>
    <row r="75" spans="1:39" ht="13" customHeight="1">
      <c r="A75" s="2" t="s">
        <v>475</v>
      </c>
      <c r="B75" s="2" t="s">
        <v>111</v>
      </c>
      <c r="C75" s="44">
        <v>0.57430555555555551</v>
      </c>
      <c r="D75" s="37">
        <v>0</v>
      </c>
      <c r="E75" s="164">
        <v>30</v>
      </c>
      <c r="F75" s="20" t="s">
        <v>232</v>
      </c>
      <c r="G75" s="164">
        <v>1070</v>
      </c>
      <c r="H75" s="164">
        <v>876</v>
      </c>
      <c r="I75" s="104" t="s">
        <v>446</v>
      </c>
      <c r="J75" s="20" t="s">
        <v>230</v>
      </c>
      <c r="K75" s="20">
        <v>4</v>
      </c>
      <c r="L75" s="20">
        <v>180</v>
      </c>
      <c r="M75" s="206">
        <v>5891.451</v>
      </c>
    </row>
    <row r="76" spans="1:39" ht="13" customHeight="1">
      <c r="A76" s="2" t="s">
        <v>475</v>
      </c>
      <c r="B76" s="2" t="s">
        <v>110</v>
      </c>
      <c r="C76" s="44">
        <v>0.5756944444444444</v>
      </c>
      <c r="D76" s="37">
        <v>0</v>
      </c>
      <c r="E76" s="164">
        <v>30</v>
      </c>
      <c r="F76" s="20" t="s">
        <v>232</v>
      </c>
      <c r="G76" s="164">
        <v>1070</v>
      </c>
      <c r="H76" s="164">
        <v>876</v>
      </c>
      <c r="I76" s="104" t="s">
        <v>446</v>
      </c>
      <c r="J76" s="20" t="s">
        <v>230</v>
      </c>
      <c r="K76" s="20">
        <v>4</v>
      </c>
      <c r="L76" s="20">
        <v>120</v>
      </c>
      <c r="M76" s="206">
        <v>5891.451</v>
      </c>
      <c r="N76" t="s">
        <v>273</v>
      </c>
    </row>
    <row r="77" spans="1:39" ht="13" customHeight="1">
      <c r="A77" s="2" t="s">
        <v>475</v>
      </c>
      <c r="B77" s="2" t="s">
        <v>22</v>
      </c>
      <c r="C77" s="44">
        <v>0.57638888888888895</v>
      </c>
      <c r="D77" s="37">
        <v>0</v>
      </c>
      <c r="E77" s="164">
        <v>30</v>
      </c>
      <c r="F77" s="20" t="s">
        <v>232</v>
      </c>
      <c r="G77" s="164">
        <v>1190</v>
      </c>
      <c r="H77" s="164">
        <v>996</v>
      </c>
      <c r="I77" s="41" t="s">
        <v>231</v>
      </c>
      <c r="J77" s="20" t="s">
        <v>230</v>
      </c>
      <c r="K77" s="20">
        <v>4</v>
      </c>
      <c r="L77" s="20">
        <v>120</v>
      </c>
      <c r="M77" s="206">
        <v>5891.451</v>
      </c>
      <c r="N77" t="s">
        <v>273</v>
      </c>
    </row>
    <row r="78" spans="1:39" ht="13" customHeight="1">
      <c r="A78" s="2" t="s">
        <v>475</v>
      </c>
      <c r="B78" s="2" t="s">
        <v>21</v>
      </c>
      <c r="C78" s="44">
        <v>0.57708333333333328</v>
      </c>
      <c r="D78" s="37">
        <v>0</v>
      </c>
      <c r="E78" s="164">
        <v>30</v>
      </c>
      <c r="F78" s="20" t="s">
        <v>232</v>
      </c>
      <c r="G78" s="164">
        <v>1190</v>
      </c>
      <c r="H78" s="164">
        <v>996</v>
      </c>
      <c r="I78" s="41" t="s">
        <v>231</v>
      </c>
      <c r="J78" s="20" t="s">
        <v>230</v>
      </c>
      <c r="K78" s="20">
        <v>4</v>
      </c>
      <c r="L78" s="20">
        <v>180</v>
      </c>
      <c r="M78" s="206">
        <v>5891.451</v>
      </c>
      <c r="N78" t="s">
        <v>271</v>
      </c>
    </row>
    <row r="79" spans="1:39" ht="13" customHeight="1">
      <c r="A79" s="2"/>
      <c r="C79" s="164"/>
      <c r="D79" s="44"/>
      <c r="E79" s="164"/>
      <c r="F79" s="164"/>
      <c r="G79" s="164"/>
      <c r="H79" s="164"/>
      <c r="I79" s="21"/>
      <c r="J79" s="164"/>
      <c r="K79" s="164"/>
      <c r="L79" s="164"/>
      <c r="M79" s="45"/>
    </row>
    <row r="80" spans="1:39" ht="13" customHeight="1">
      <c r="A80" s="2"/>
      <c r="C80" s="164"/>
      <c r="D80" s="44"/>
      <c r="E80" s="164"/>
      <c r="F80" s="164"/>
      <c r="G80" s="164"/>
      <c r="H80" s="164"/>
      <c r="I80" s="21"/>
      <c r="J80" s="164"/>
      <c r="K80" s="164"/>
      <c r="L80" s="164"/>
      <c r="M80" s="45"/>
    </row>
    <row r="81" spans="1:13" ht="13" customHeight="1">
      <c r="A81" s="3"/>
      <c r="B81" s="3" t="s">
        <v>633</v>
      </c>
      <c r="C81" s="176" t="s">
        <v>634</v>
      </c>
      <c r="D81" s="26">
        <v>5888.5839999999998</v>
      </c>
      <c r="E81" s="178"/>
      <c r="F81" s="88" t="s">
        <v>635</v>
      </c>
      <c r="G81" s="88" t="s">
        <v>636</v>
      </c>
      <c r="H81" s="88" t="s">
        <v>637</v>
      </c>
      <c r="I81" s="26" t="s">
        <v>639</v>
      </c>
      <c r="J81" s="88" t="s">
        <v>640</v>
      </c>
      <c r="K81" s="26" t="s">
        <v>641</v>
      </c>
      <c r="L81" s="164"/>
      <c r="M81" s="164"/>
    </row>
    <row r="82" spans="1:13" ht="13" customHeight="1">
      <c r="A82" s="2"/>
      <c r="B82" s="2"/>
      <c r="C82" s="176" t="s">
        <v>638</v>
      </c>
      <c r="D82" s="26">
        <v>5889.9508999999998</v>
      </c>
      <c r="E82" s="178"/>
      <c r="F82" s="88" t="s">
        <v>277</v>
      </c>
      <c r="G82" s="88" t="s">
        <v>279</v>
      </c>
      <c r="H82" s="88" t="s">
        <v>280</v>
      </c>
      <c r="I82" s="26" t="s">
        <v>646</v>
      </c>
      <c r="J82" s="88" t="s">
        <v>647</v>
      </c>
      <c r="K82" s="26" t="s">
        <v>454</v>
      </c>
      <c r="L82" s="164"/>
      <c r="M82" s="164"/>
    </row>
    <row r="83" spans="1:13" ht="13" customHeight="1">
      <c r="A83" s="2"/>
      <c r="B83" s="2"/>
      <c r="C83" s="176" t="s">
        <v>321</v>
      </c>
      <c r="D83" s="26">
        <v>5891.451</v>
      </c>
      <c r="E83" s="178"/>
      <c r="F83" s="88" t="s">
        <v>472</v>
      </c>
      <c r="G83" s="88" t="s">
        <v>474</v>
      </c>
      <c r="H83" s="88" t="s">
        <v>473</v>
      </c>
      <c r="I83" s="26" t="s">
        <v>275</v>
      </c>
      <c r="J83" s="88" t="s">
        <v>455</v>
      </c>
      <c r="K83" s="26" t="s">
        <v>456</v>
      </c>
      <c r="L83" s="164"/>
      <c r="M83" s="164"/>
    </row>
    <row r="84" spans="1:13" ht="13" customHeight="1">
      <c r="A84" s="2"/>
      <c r="B84" s="2"/>
      <c r="C84" s="176" t="s">
        <v>322</v>
      </c>
      <c r="D84" s="179">
        <v>7647.38</v>
      </c>
      <c r="E84" s="178"/>
      <c r="F84" s="88" t="s">
        <v>643</v>
      </c>
      <c r="G84" s="88" t="s">
        <v>644</v>
      </c>
      <c r="H84" s="88" t="s">
        <v>645</v>
      </c>
      <c r="I84" s="26" t="s">
        <v>324</v>
      </c>
      <c r="J84" s="88" t="s">
        <v>452</v>
      </c>
      <c r="K84" s="26" t="s">
        <v>453</v>
      </c>
      <c r="L84" s="164"/>
      <c r="M84" s="164"/>
    </row>
    <row r="85" spans="1:13" ht="13" customHeight="1">
      <c r="A85" s="2"/>
      <c r="B85" s="2"/>
      <c r="C85" s="176" t="s">
        <v>323</v>
      </c>
      <c r="D85" s="26">
        <v>7698.9647000000004</v>
      </c>
      <c r="E85" s="178"/>
      <c r="F85" s="88" t="s">
        <v>278</v>
      </c>
      <c r="G85" s="88" t="s">
        <v>281</v>
      </c>
      <c r="H85" s="88" t="s">
        <v>282</v>
      </c>
      <c r="I85" s="26" t="s">
        <v>284</v>
      </c>
      <c r="J85" s="88" t="s">
        <v>285</v>
      </c>
      <c r="K85" s="26" t="s">
        <v>286</v>
      </c>
      <c r="L85" s="164"/>
      <c r="M85" s="164"/>
    </row>
    <row r="86" spans="1:13" ht="13" customHeight="1">
      <c r="A86" s="2"/>
      <c r="B86" s="2"/>
      <c r="C86" s="176"/>
      <c r="D86" s="26"/>
      <c r="E86" s="178"/>
      <c r="F86" s="88"/>
      <c r="G86" s="164"/>
      <c r="H86" s="164"/>
      <c r="J86" s="20"/>
      <c r="K86" s="164"/>
      <c r="L86" s="164"/>
      <c r="M86" s="164"/>
    </row>
    <row r="87" spans="1:13" ht="13" customHeight="1">
      <c r="A87" s="2"/>
      <c r="B87" s="2"/>
      <c r="C87" s="176" t="s">
        <v>574</v>
      </c>
      <c r="D87" s="169" t="s">
        <v>649</v>
      </c>
      <c r="E87" s="169"/>
      <c r="F87" s="88" t="s">
        <v>287</v>
      </c>
      <c r="G87" s="164"/>
      <c r="H87" s="164"/>
      <c r="I87" s="163" t="s">
        <v>818</v>
      </c>
      <c r="J87" s="170" t="s">
        <v>819</v>
      </c>
      <c r="K87" s="170"/>
      <c r="L87" s="49" t="s">
        <v>820</v>
      </c>
      <c r="M87" s="164"/>
    </row>
    <row r="88" spans="1:13" ht="13" customHeight="1">
      <c r="A88" s="2"/>
      <c r="B88" s="2"/>
      <c r="C88" s="176" t="s">
        <v>575</v>
      </c>
      <c r="D88" s="169" t="s">
        <v>650</v>
      </c>
      <c r="E88" s="169"/>
      <c r="F88" s="23"/>
      <c r="G88" s="164"/>
      <c r="H88" s="164"/>
      <c r="J88" s="170" t="s">
        <v>228</v>
      </c>
      <c r="K88" s="170"/>
      <c r="L88" s="49" t="s">
        <v>822</v>
      </c>
      <c r="M88" s="164"/>
    </row>
    <row r="89" spans="1:13" ht="13" customHeight="1">
      <c r="A89" s="2"/>
      <c r="B89" s="2"/>
      <c r="C89" s="176" t="s">
        <v>576</v>
      </c>
      <c r="D89" s="169" t="s">
        <v>816</v>
      </c>
      <c r="E89" s="169"/>
      <c r="F89" s="23"/>
      <c r="G89" s="164"/>
      <c r="H89" s="164"/>
      <c r="J89" s="20"/>
      <c r="K89" s="164"/>
      <c r="L89" s="164"/>
      <c r="M89" s="164"/>
    </row>
    <row r="90" spans="1:13" ht="13" customHeight="1">
      <c r="A90" s="2"/>
      <c r="B90" s="2"/>
      <c r="C90" s="176" t="s">
        <v>577</v>
      </c>
      <c r="D90" s="169" t="s">
        <v>817</v>
      </c>
      <c r="E90" s="169"/>
      <c r="F90" s="23"/>
      <c r="G90" s="164"/>
      <c r="H90" s="20"/>
      <c r="I90" s="20"/>
      <c r="J90" s="20"/>
      <c r="K90" s="164"/>
      <c r="L90" s="164"/>
      <c r="M90" s="164"/>
    </row>
    <row r="91" spans="1:13" ht="13" customHeight="1">
      <c r="A91" s="2"/>
      <c r="B91" s="2"/>
      <c r="C91" s="175"/>
      <c r="D91" s="164"/>
      <c r="E91" s="19"/>
      <c r="F91" s="23"/>
      <c r="G91" s="164"/>
      <c r="H91" s="20"/>
      <c r="I91" s="20"/>
      <c r="J91" s="20"/>
      <c r="K91" s="164"/>
      <c r="L91" s="164"/>
      <c r="M91" s="164"/>
    </row>
    <row r="92" spans="1:13" ht="13" customHeight="1">
      <c r="A92" s="2"/>
      <c r="B92" s="2"/>
      <c r="C92" s="32" t="s">
        <v>676</v>
      </c>
      <c r="D92" s="168">
        <v>1</v>
      </c>
      <c r="E92" s="159" t="s">
        <v>677</v>
      </c>
      <c r="F92" s="159"/>
      <c r="G92" s="159"/>
      <c r="H92" s="20"/>
      <c r="I92" s="20"/>
      <c r="J92" s="20"/>
      <c r="K92" s="164"/>
      <c r="L92" s="164"/>
      <c r="M92" s="164"/>
    </row>
    <row r="93" spans="1:13" ht="13" customHeight="1">
      <c r="A93" s="2"/>
      <c r="B93" s="2"/>
      <c r="C93" s="23"/>
      <c r="D93" s="71"/>
      <c r="E93" s="165" t="s">
        <v>466</v>
      </c>
      <c r="F93" s="166"/>
      <c r="G93" s="166"/>
      <c r="H93" s="20"/>
      <c r="I93" s="20"/>
      <c r="J93" s="20"/>
      <c r="K93" s="164"/>
      <c r="L93" s="164"/>
      <c r="M93" s="164"/>
    </row>
    <row r="94" spans="1:13" ht="13" customHeight="1">
      <c r="A94" s="2"/>
      <c r="B94" s="2"/>
      <c r="C94" s="175"/>
      <c r="D94" s="71">
        <v>2</v>
      </c>
      <c r="E94" s="159" t="s">
        <v>724</v>
      </c>
      <c r="F94" s="159"/>
      <c r="G94" s="159"/>
      <c r="H94" s="20"/>
      <c r="I94" s="20"/>
      <c r="J94" s="20"/>
      <c r="K94" s="164"/>
      <c r="L94" s="164"/>
      <c r="M94" s="164"/>
    </row>
    <row r="95" spans="1:13" ht="13" customHeight="1">
      <c r="A95" s="2"/>
      <c r="B95" s="2"/>
      <c r="C95" s="175"/>
      <c r="D95" s="71"/>
      <c r="E95" s="165" t="s">
        <v>725</v>
      </c>
      <c r="F95" s="166"/>
      <c r="G95" s="166"/>
      <c r="H95" s="20"/>
      <c r="I95" s="20"/>
      <c r="J95" s="20"/>
      <c r="K95" s="164"/>
      <c r="L95" s="164"/>
      <c r="M95" s="164"/>
    </row>
    <row r="96" spans="1:13" ht="13" customHeight="1">
      <c r="A96" s="2"/>
      <c r="B96" s="2"/>
      <c r="C96" s="20"/>
      <c r="D96" s="168">
        <v>3</v>
      </c>
      <c r="E96" s="167" t="s">
        <v>535</v>
      </c>
      <c r="F96" s="167"/>
      <c r="G96" s="167"/>
      <c r="H96" s="20"/>
      <c r="I96" s="20"/>
      <c r="J96" s="20"/>
      <c r="K96" s="164"/>
      <c r="L96" s="164"/>
      <c r="M96" s="164"/>
    </row>
    <row r="97" spans="1:13" ht="13" customHeight="1">
      <c r="A97" s="2"/>
      <c r="B97" s="2"/>
      <c r="C97" s="20"/>
      <c r="D97" s="168"/>
      <c r="E97" s="164" t="s">
        <v>536</v>
      </c>
      <c r="F97" s="164"/>
      <c r="G97" s="164"/>
      <c r="H97" s="20"/>
      <c r="I97" s="20"/>
      <c r="J97" s="20"/>
      <c r="K97" s="164"/>
      <c r="L97" s="164"/>
      <c r="M97" s="164"/>
    </row>
    <row r="98" spans="1:13" ht="13" customHeight="1">
      <c r="A98" s="2"/>
      <c r="B98" s="2"/>
      <c r="C98" s="20"/>
      <c r="D98" s="168">
        <v>4</v>
      </c>
      <c r="E98" s="167" t="s">
        <v>537</v>
      </c>
      <c r="F98" s="167"/>
      <c r="G98" s="167"/>
      <c r="H98" s="20"/>
      <c r="I98" s="20"/>
      <c r="J98" s="20"/>
      <c r="K98" s="164"/>
      <c r="L98" s="164"/>
      <c r="M98" s="164"/>
    </row>
    <row r="99" spans="1:13" ht="13" customHeight="1">
      <c r="A99" s="2"/>
      <c r="B99" s="2"/>
      <c r="C99" s="20"/>
      <c r="D99" s="164"/>
      <c r="E99" s="164" t="s">
        <v>538</v>
      </c>
      <c r="F99" s="164"/>
      <c r="G99" s="164"/>
      <c r="H99" s="20"/>
      <c r="I99" s="20"/>
      <c r="J99" s="20"/>
      <c r="K99" s="164"/>
      <c r="L99" s="164"/>
      <c r="M99" s="164"/>
    </row>
  </sheetData>
  <sheetCalcPr fullCalcOnLoad="1"/>
  <mergeCells count="20">
    <mergeCell ref="A1:H1"/>
    <mergeCell ref="A3:E3"/>
    <mergeCell ref="F3:I3"/>
    <mergeCell ref="F4:I4"/>
    <mergeCell ref="A5:E5"/>
    <mergeCell ref="F5:I5"/>
    <mergeCell ref="O12:P12"/>
    <mergeCell ref="Q12:R12"/>
    <mergeCell ref="AC12:AD12"/>
    <mergeCell ref="AE12:AF12"/>
    <mergeCell ref="G12:H12"/>
    <mergeCell ref="F9:I9"/>
    <mergeCell ref="K9:P9"/>
    <mergeCell ref="K3:N3"/>
    <mergeCell ref="K6:P6"/>
    <mergeCell ref="K7:P7"/>
    <mergeCell ref="F8:I8"/>
    <mergeCell ref="K8:P8"/>
    <mergeCell ref="F6:I6"/>
    <mergeCell ref="F7:I7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38"/>
  <sheetViews>
    <sheetView workbookViewId="0">
      <selection activeCell="I28" sqref="I28"/>
    </sheetView>
  </sheetViews>
  <sheetFormatPr baseColWidth="10" defaultColWidth="8.83203125" defaultRowHeight="12"/>
  <cols>
    <col min="1" max="1" width="20.6640625" customWidth="1" collapsed="1"/>
    <col min="2" max="2" width="11.6640625" customWidth="1" collapsed="1"/>
    <col min="3" max="3" width="10.6640625" customWidth="1" collapsed="1"/>
    <col min="4" max="4" width="10.6640625" style="20" customWidth="1" collapsed="1"/>
    <col min="5" max="5" width="6.6640625" customWidth="1" collapsed="1"/>
    <col min="6" max="6" width="15.6640625" customWidth="1" collapsed="1"/>
    <col min="7" max="8" width="7.6640625" customWidth="1" collapsed="1"/>
    <col min="9" max="9" width="30.6640625" customWidth="1" collapsed="1"/>
    <col min="10" max="10" width="7.6640625" style="164" customWidth="1" collapsed="1"/>
    <col min="11" max="11" width="6.6640625" style="164" customWidth="1" collapsed="1"/>
    <col min="12" max="12" width="7.6640625" style="164" customWidth="1" collapsed="1"/>
    <col min="13" max="13" width="13.6640625" customWidth="1" collapsed="1"/>
    <col min="14" max="14" width="30.6640625" customWidth="1" collapsed="1"/>
    <col min="15" max="18" width="9.6640625" customWidth="1" collapsed="1"/>
    <col min="19" max="22" width="9.33203125" customWidth="1" collapsed="1"/>
    <col min="23" max="23" width="8.6640625" customWidth="1" collapsed="1"/>
    <col min="24" max="25" width="7.6640625" customWidth="1" collapsed="1"/>
    <col min="26" max="26" width="9.6640625" customWidth="1" collapsed="1"/>
    <col min="27" max="27" width="10.6640625" customWidth="1" collapsed="1"/>
    <col min="28" max="32" width="9.6640625" customWidth="1" collapsed="1"/>
    <col min="33" max="33" width="10.6640625" customWidth="1" collapsed="1"/>
    <col min="34" max="36" width="9.33203125" customWidth="1" collapsed="1"/>
    <col min="37" max="37" width="7.6640625" customWidth="1" collapsed="1"/>
    <col min="38" max="38" width="6.6640625" customWidth="1" collapsed="1"/>
    <col min="39" max="39" width="7.6640625" customWidth="1" collapsed="1"/>
  </cols>
  <sheetData>
    <row r="1" spans="1:39" ht="15.5" customHeight="1">
      <c r="A1" s="426" t="s">
        <v>621</v>
      </c>
      <c r="B1" s="426"/>
      <c r="C1" s="426"/>
      <c r="D1" s="426"/>
      <c r="E1" s="426"/>
      <c r="F1" s="426"/>
      <c r="G1" s="426"/>
      <c r="H1" s="426"/>
      <c r="I1" s="46"/>
      <c r="N1" s="83"/>
      <c r="O1" s="20"/>
      <c r="P1" s="20"/>
      <c r="Q1" s="191"/>
      <c r="R1" s="191"/>
    </row>
    <row r="2" spans="1:39" ht="13" customHeight="1">
      <c r="A2" s="47"/>
      <c r="B2" s="4"/>
      <c r="C2" s="87"/>
      <c r="D2" s="275"/>
      <c r="E2" s="87"/>
      <c r="F2" s="87"/>
      <c r="G2" s="87"/>
      <c r="H2" s="87"/>
      <c r="I2" s="46"/>
      <c r="N2" s="83"/>
      <c r="O2" s="20"/>
      <c r="P2" s="20"/>
      <c r="Q2" s="191"/>
      <c r="R2" s="191"/>
    </row>
    <row r="3" spans="1:39" ht="13" customHeight="1">
      <c r="A3" s="445" t="s">
        <v>573</v>
      </c>
      <c r="B3" s="445"/>
      <c r="C3" s="445"/>
      <c r="D3" s="445"/>
      <c r="E3" s="445"/>
      <c r="F3" s="428" t="s">
        <v>824</v>
      </c>
      <c r="G3" s="428"/>
      <c r="H3" s="428"/>
      <c r="I3" s="428"/>
      <c r="K3" s="446" t="s">
        <v>445</v>
      </c>
      <c r="L3" s="446"/>
      <c r="M3" s="446"/>
      <c r="N3" s="446"/>
      <c r="O3" s="20"/>
      <c r="P3" s="20"/>
      <c r="R3" s="192"/>
    </row>
    <row r="4" spans="1:39" ht="13" customHeight="1">
      <c r="A4" s="3" t="s">
        <v>15</v>
      </c>
      <c r="B4" s="3"/>
      <c r="C4" s="170"/>
      <c r="D4" s="177"/>
      <c r="E4" s="170"/>
      <c r="F4" s="428" t="s">
        <v>18</v>
      </c>
      <c r="G4" s="428"/>
      <c r="H4" s="428"/>
      <c r="I4" s="428"/>
      <c r="K4" s="202" t="s">
        <v>442</v>
      </c>
      <c r="L4" s="274"/>
      <c r="M4" s="193"/>
      <c r="N4" s="193"/>
      <c r="O4" s="20"/>
      <c r="P4" s="20"/>
      <c r="R4" s="192"/>
    </row>
    <row r="5" spans="1:39" ht="13" customHeight="1">
      <c r="A5" s="430"/>
      <c r="B5" s="430"/>
      <c r="C5" s="430"/>
      <c r="D5" s="430"/>
      <c r="E5" s="430"/>
      <c r="F5" s="428" t="s">
        <v>14</v>
      </c>
      <c r="G5" s="428"/>
      <c r="H5" s="428"/>
      <c r="I5" s="428"/>
      <c r="K5" s="202" t="s">
        <v>440</v>
      </c>
      <c r="L5" s="274"/>
      <c r="M5" s="193"/>
      <c r="N5" s="193"/>
      <c r="O5" s="20"/>
      <c r="P5" s="20"/>
      <c r="R5" s="192"/>
    </row>
    <row r="6" spans="1:39" ht="13" customHeight="1">
      <c r="A6" s="71" t="s">
        <v>574</v>
      </c>
      <c r="B6" s="168" t="s">
        <v>575</v>
      </c>
      <c r="C6" s="170" t="s">
        <v>576</v>
      </c>
      <c r="D6" s="177" t="s">
        <v>577</v>
      </c>
      <c r="E6" s="170"/>
      <c r="F6" s="431" t="s">
        <v>13</v>
      </c>
      <c r="G6" s="431"/>
      <c r="H6" s="431"/>
      <c r="I6" s="431"/>
      <c r="K6" s="447"/>
      <c r="L6" s="447"/>
      <c r="M6" s="447"/>
      <c r="N6" s="447"/>
      <c r="O6" s="447"/>
      <c r="P6" s="447"/>
      <c r="Q6" s="192"/>
      <c r="R6" s="192"/>
    </row>
    <row r="7" spans="1:39" ht="13" customHeight="1">
      <c r="A7" s="71" t="s">
        <v>578</v>
      </c>
      <c r="B7" s="168" t="s">
        <v>782</v>
      </c>
      <c r="C7" s="170" t="s">
        <v>783</v>
      </c>
      <c r="D7" s="177" t="s">
        <v>784</v>
      </c>
      <c r="E7" s="170"/>
      <c r="F7" s="431" t="s">
        <v>12</v>
      </c>
      <c r="G7" s="431"/>
      <c r="H7" s="431"/>
      <c r="I7" s="431"/>
      <c r="K7" s="447"/>
      <c r="L7" s="447"/>
      <c r="M7" s="447"/>
      <c r="N7" s="447"/>
      <c r="O7" s="447"/>
      <c r="P7" s="447"/>
      <c r="Q7" s="192"/>
      <c r="R7" s="192"/>
    </row>
    <row r="8" spans="1:39" ht="13" customHeight="1">
      <c r="A8" s="32" t="s">
        <v>786</v>
      </c>
      <c r="B8" s="32" t="s">
        <v>787</v>
      </c>
      <c r="C8" s="170" t="s">
        <v>788</v>
      </c>
      <c r="D8" s="177" t="s">
        <v>789</v>
      </c>
      <c r="E8" s="23"/>
      <c r="F8" s="428" t="s">
        <v>32</v>
      </c>
      <c r="G8" s="428"/>
      <c r="H8" s="428"/>
      <c r="I8" s="428"/>
      <c r="J8" s="168"/>
      <c r="K8" s="447"/>
      <c r="L8" s="447"/>
      <c r="M8" s="447"/>
      <c r="N8" s="447"/>
      <c r="O8" s="447"/>
      <c r="P8" s="447"/>
      <c r="Q8" s="191"/>
      <c r="R8" s="191"/>
    </row>
    <row r="9" spans="1:39" ht="13" customHeight="1">
      <c r="A9" s="32"/>
      <c r="B9" s="32"/>
      <c r="C9" s="170"/>
      <c r="D9" s="177"/>
      <c r="E9" s="23"/>
      <c r="F9" s="428" t="s">
        <v>785</v>
      </c>
      <c r="G9" s="428"/>
      <c r="H9" s="428"/>
      <c r="I9" s="428"/>
      <c r="J9" s="168"/>
      <c r="K9" s="447"/>
      <c r="L9" s="447"/>
      <c r="M9" s="447"/>
      <c r="N9" s="447"/>
      <c r="O9" s="447"/>
      <c r="P9" s="447"/>
      <c r="Q9" s="191"/>
      <c r="R9" s="191"/>
    </row>
    <row r="10" spans="1:39" ht="13" customHeight="1">
      <c r="A10" s="71"/>
      <c r="B10" s="71"/>
      <c r="C10" s="168"/>
      <c r="D10" s="177"/>
      <c r="E10" s="8"/>
      <c r="F10" s="216" t="s">
        <v>750</v>
      </c>
      <c r="G10" s="216"/>
      <c r="H10" s="216"/>
      <c r="I10" s="216"/>
      <c r="J10" s="168"/>
      <c r="K10" s="168"/>
      <c r="L10" s="168"/>
      <c r="N10" s="29"/>
    </row>
    <row r="11" spans="1:39" ht="13" customHeight="1">
      <c r="A11" s="32"/>
      <c r="B11" s="32"/>
      <c r="C11" s="32"/>
      <c r="D11" s="259"/>
      <c r="E11" s="223"/>
      <c r="F11" s="257"/>
      <c r="G11" s="257"/>
      <c r="H11" s="257"/>
      <c r="I11" s="257"/>
      <c r="J11" s="71"/>
      <c r="K11" s="83"/>
      <c r="L11" s="83"/>
      <c r="M11" s="59"/>
      <c r="N11" s="59"/>
      <c r="O11" s="59"/>
      <c r="P11" s="59"/>
      <c r="Q11" s="256"/>
      <c r="R11" s="256"/>
    </row>
    <row r="12" spans="1:39" ht="13" customHeight="1">
      <c r="A12" s="3"/>
      <c r="B12" s="3"/>
      <c r="C12" s="170" t="s">
        <v>790</v>
      </c>
      <c r="D12" s="177" t="s">
        <v>791</v>
      </c>
      <c r="E12" s="276" t="s">
        <v>16</v>
      </c>
      <c r="F12" s="168"/>
      <c r="G12" s="445" t="s">
        <v>612</v>
      </c>
      <c r="H12" s="445"/>
      <c r="I12" s="46"/>
      <c r="J12" s="168" t="s">
        <v>826</v>
      </c>
      <c r="K12" s="168" t="s">
        <v>613</v>
      </c>
      <c r="L12" s="168" t="s">
        <v>614</v>
      </c>
      <c r="M12" s="13" t="s">
        <v>615</v>
      </c>
      <c r="N12" s="32"/>
      <c r="O12" s="440" t="s">
        <v>818</v>
      </c>
      <c r="P12" s="440"/>
      <c r="Q12" s="445" t="s">
        <v>241</v>
      </c>
      <c r="R12" s="445"/>
      <c r="S12" s="12" t="s">
        <v>389</v>
      </c>
      <c r="T12" s="12" t="s">
        <v>390</v>
      </c>
      <c r="U12" s="12" t="s">
        <v>399</v>
      </c>
      <c r="V12" s="12" t="s">
        <v>400</v>
      </c>
      <c r="Z12" s="170" t="s">
        <v>405</v>
      </c>
      <c r="AA12" s="170" t="s">
        <v>406</v>
      </c>
      <c r="AB12" s="279" t="s">
        <v>408</v>
      </c>
      <c r="AC12" s="433" t="s">
        <v>221</v>
      </c>
      <c r="AD12" s="433"/>
      <c r="AE12" s="433" t="s">
        <v>224</v>
      </c>
      <c r="AF12" s="433"/>
      <c r="AG12" s="190" t="s">
        <v>396</v>
      </c>
      <c r="AH12" s="168" t="s">
        <v>397</v>
      </c>
      <c r="AI12" s="168" t="s">
        <v>398</v>
      </c>
      <c r="AJ12" s="168" t="s">
        <v>391</v>
      </c>
      <c r="AK12" s="168" t="s">
        <v>413</v>
      </c>
      <c r="AL12" s="168" t="s">
        <v>412</v>
      </c>
      <c r="AM12" s="168" t="s">
        <v>392</v>
      </c>
    </row>
    <row r="13" spans="1:39" ht="13" customHeight="1" thickBot="1">
      <c r="A13" s="189" t="s">
        <v>623</v>
      </c>
      <c r="B13" s="189" t="s">
        <v>624</v>
      </c>
      <c r="C13" s="187" t="s">
        <v>625</v>
      </c>
      <c r="D13" s="186" t="s">
        <v>626</v>
      </c>
      <c r="E13" s="182" t="s">
        <v>240</v>
      </c>
      <c r="F13" s="182" t="s">
        <v>627</v>
      </c>
      <c r="G13" s="182" t="s">
        <v>827</v>
      </c>
      <c r="H13" s="182" t="s">
        <v>671</v>
      </c>
      <c r="I13" s="183" t="s">
        <v>672</v>
      </c>
      <c r="J13" s="182" t="s">
        <v>673</v>
      </c>
      <c r="K13" s="185"/>
      <c r="L13" s="182" t="s">
        <v>177</v>
      </c>
      <c r="M13" s="184" t="s">
        <v>628</v>
      </c>
      <c r="N13" s="183" t="s">
        <v>674</v>
      </c>
      <c r="O13" s="182" t="s">
        <v>178</v>
      </c>
      <c r="P13" s="182" t="s">
        <v>179</v>
      </c>
      <c r="Q13" s="182" t="s">
        <v>239</v>
      </c>
      <c r="R13" s="182" t="s">
        <v>238</v>
      </c>
      <c r="S13" s="244" t="s">
        <v>409</v>
      </c>
      <c r="T13" s="244" t="s">
        <v>410</v>
      </c>
      <c r="U13" s="244" t="s">
        <v>236</v>
      </c>
      <c r="V13" s="244" t="s">
        <v>236</v>
      </c>
      <c r="W13" s="244" t="s">
        <v>401</v>
      </c>
      <c r="X13" s="244" t="s">
        <v>402</v>
      </c>
      <c r="Y13" s="244" t="s">
        <v>403</v>
      </c>
      <c r="Z13" s="244" t="s">
        <v>404</v>
      </c>
      <c r="AA13" s="244" t="s">
        <v>407</v>
      </c>
      <c r="AB13" s="244" t="s">
        <v>237</v>
      </c>
      <c r="AC13" s="246" t="s">
        <v>222</v>
      </c>
      <c r="AD13" s="246" t="s">
        <v>223</v>
      </c>
      <c r="AE13" s="246" t="s">
        <v>222</v>
      </c>
      <c r="AF13" s="246" t="s">
        <v>223</v>
      </c>
      <c r="AG13" s="245" t="s">
        <v>226</v>
      </c>
      <c r="AH13" s="244" t="s">
        <v>225</v>
      </c>
      <c r="AI13" s="244" t="s">
        <v>226</v>
      </c>
      <c r="AJ13" s="244" t="s">
        <v>225</v>
      </c>
      <c r="AK13" s="243" t="s">
        <v>236</v>
      </c>
      <c r="AL13" s="243" t="s">
        <v>750</v>
      </c>
      <c r="AM13" s="243" t="s">
        <v>236</v>
      </c>
    </row>
    <row r="14" spans="1:39" ht="13" customHeight="1">
      <c r="A14" t="s">
        <v>856</v>
      </c>
      <c r="B14" t="s">
        <v>460</v>
      </c>
      <c r="C14" s="44">
        <v>7.3611111111111113E-2</v>
      </c>
      <c r="D14" s="19">
        <v>0</v>
      </c>
      <c r="E14" s="164">
        <v>10</v>
      </c>
      <c r="F14" s="20" t="s">
        <v>232</v>
      </c>
      <c r="G14" s="164">
        <v>1190</v>
      </c>
      <c r="H14" s="164">
        <v>1102</v>
      </c>
      <c r="I14" s="41" t="s">
        <v>234</v>
      </c>
      <c r="J14" s="164" t="s">
        <v>230</v>
      </c>
      <c r="K14" s="164">
        <v>4</v>
      </c>
      <c r="L14" s="164">
        <v>180</v>
      </c>
      <c r="M14" s="206">
        <v>5889.9508999999998</v>
      </c>
    </row>
    <row r="15" spans="1:39" ht="13" customHeight="1">
      <c r="A15" t="s">
        <v>475</v>
      </c>
      <c r="B15" t="s">
        <v>857</v>
      </c>
      <c r="C15" s="44">
        <v>8.6111111111111124E-2</v>
      </c>
      <c r="D15" s="19">
        <v>0</v>
      </c>
      <c r="E15" s="164">
        <v>30</v>
      </c>
      <c r="F15" s="20" t="s">
        <v>232</v>
      </c>
      <c r="G15" s="164">
        <v>1190</v>
      </c>
      <c r="H15" s="164">
        <v>995</v>
      </c>
      <c r="I15" s="41" t="s">
        <v>231</v>
      </c>
      <c r="J15" s="164" t="s">
        <v>230</v>
      </c>
      <c r="K15" s="164">
        <v>4</v>
      </c>
      <c r="L15" s="164">
        <v>180</v>
      </c>
      <c r="M15" s="206">
        <v>5891.451</v>
      </c>
    </row>
    <row r="16" spans="1:39" ht="13" customHeight="1">
      <c r="A16" t="s">
        <v>475</v>
      </c>
      <c r="B16" t="s">
        <v>462</v>
      </c>
      <c r="C16" s="44">
        <v>0.10625</v>
      </c>
      <c r="D16" s="19">
        <v>0</v>
      </c>
      <c r="E16" s="164">
        <v>30</v>
      </c>
      <c r="F16" s="20" t="s">
        <v>232</v>
      </c>
      <c r="G16" s="164">
        <v>1070</v>
      </c>
      <c r="H16" s="164">
        <v>875</v>
      </c>
      <c r="I16" s="104" t="s">
        <v>446</v>
      </c>
      <c r="J16" s="164" t="s">
        <v>230</v>
      </c>
      <c r="K16" s="164">
        <v>4</v>
      </c>
      <c r="L16" s="164">
        <v>180</v>
      </c>
      <c r="M16" s="206">
        <v>5891.451</v>
      </c>
    </row>
    <row r="17" spans="1:14" ht="13" customHeight="1">
      <c r="A17" t="s">
        <v>475</v>
      </c>
      <c r="B17" t="s">
        <v>463</v>
      </c>
      <c r="C17" s="44">
        <v>0.10347222222222223</v>
      </c>
      <c r="D17" s="19">
        <v>0</v>
      </c>
      <c r="E17" s="164">
        <v>30</v>
      </c>
      <c r="F17" s="20" t="s">
        <v>540</v>
      </c>
      <c r="G17" s="164">
        <v>880</v>
      </c>
      <c r="H17" s="164">
        <v>665</v>
      </c>
      <c r="I17" s="41" t="s">
        <v>231</v>
      </c>
      <c r="J17" s="164" t="s">
        <v>230</v>
      </c>
      <c r="K17" s="164">
        <v>4</v>
      </c>
      <c r="L17" s="164">
        <v>180</v>
      </c>
      <c r="M17" s="206">
        <v>7647.38</v>
      </c>
    </row>
    <row r="18" spans="1:14" ht="26.25" customHeight="1">
      <c r="C18" s="19">
        <v>0.14583333333333334</v>
      </c>
      <c r="N18" s="2" t="s">
        <v>11</v>
      </c>
    </row>
    <row r="19" spans="1:14" ht="13" customHeight="1"/>
    <row r="20" spans="1:14" ht="13" customHeight="1">
      <c r="B20" s="3" t="s">
        <v>633</v>
      </c>
      <c r="C20" s="176" t="s">
        <v>634</v>
      </c>
      <c r="D20" s="26">
        <v>5888.5839999999998</v>
      </c>
      <c r="E20" s="178"/>
      <c r="F20" s="88" t="s">
        <v>635</v>
      </c>
      <c r="G20" s="88" t="s">
        <v>636</v>
      </c>
      <c r="H20" s="88" t="s">
        <v>637</v>
      </c>
      <c r="I20" s="26" t="s">
        <v>639</v>
      </c>
      <c r="J20" s="88" t="s">
        <v>640</v>
      </c>
      <c r="K20" s="26" t="s">
        <v>641</v>
      </c>
      <c r="M20" s="164"/>
    </row>
    <row r="21" spans="1:14" ht="13" customHeight="1">
      <c r="B21" s="2"/>
      <c r="C21" s="176" t="s">
        <v>638</v>
      </c>
      <c r="D21" s="26">
        <v>5889.9508999999998</v>
      </c>
      <c r="E21" s="178"/>
      <c r="F21" s="88" t="s">
        <v>277</v>
      </c>
      <c r="G21" s="88" t="s">
        <v>279</v>
      </c>
      <c r="H21" s="88" t="s">
        <v>280</v>
      </c>
      <c r="I21" s="26" t="s">
        <v>646</v>
      </c>
      <c r="J21" s="88" t="s">
        <v>647</v>
      </c>
      <c r="K21" s="26" t="s">
        <v>454</v>
      </c>
      <c r="M21" s="164"/>
    </row>
    <row r="22" spans="1:14" ht="13" customHeight="1">
      <c r="B22" s="2"/>
      <c r="C22" s="176" t="s">
        <v>321</v>
      </c>
      <c r="D22" s="26">
        <v>5891.451</v>
      </c>
      <c r="E22" s="178"/>
      <c r="F22" s="88" t="s">
        <v>472</v>
      </c>
      <c r="G22" s="88" t="s">
        <v>474</v>
      </c>
      <c r="H22" s="88" t="s">
        <v>473</v>
      </c>
      <c r="I22" s="26" t="s">
        <v>275</v>
      </c>
      <c r="J22" s="88" t="s">
        <v>455</v>
      </c>
      <c r="K22" s="26" t="s">
        <v>456</v>
      </c>
      <c r="M22" s="164"/>
    </row>
    <row r="23" spans="1:14" ht="13" customHeight="1">
      <c r="B23" s="2"/>
      <c r="C23" s="176" t="s">
        <v>322</v>
      </c>
      <c r="D23" s="179">
        <v>7647.38</v>
      </c>
      <c r="E23" s="178"/>
      <c r="F23" s="88" t="s">
        <v>643</v>
      </c>
      <c r="G23" s="88" t="s">
        <v>644</v>
      </c>
      <c r="H23" s="88" t="s">
        <v>645</v>
      </c>
      <c r="I23" s="26" t="s">
        <v>324</v>
      </c>
      <c r="J23" s="88" t="s">
        <v>452</v>
      </c>
      <c r="K23" s="26" t="s">
        <v>453</v>
      </c>
      <c r="M23" s="164"/>
    </row>
    <row r="24" spans="1:14" ht="13" customHeight="1">
      <c r="B24" s="2"/>
      <c r="C24" s="176" t="s">
        <v>323</v>
      </c>
      <c r="D24" s="26">
        <v>7698.9647000000004</v>
      </c>
      <c r="E24" s="178"/>
      <c r="F24" s="88" t="s">
        <v>278</v>
      </c>
      <c r="G24" s="88" t="s">
        <v>281</v>
      </c>
      <c r="H24" s="88" t="s">
        <v>282</v>
      </c>
      <c r="I24" s="26" t="s">
        <v>284</v>
      </c>
      <c r="J24" s="88" t="s">
        <v>285</v>
      </c>
      <c r="K24" s="26" t="s">
        <v>286</v>
      </c>
      <c r="M24" s="164"/>
    </row>
    <row r="25" spans="1:14" ht="13" customHeight="1">
      <c r="B25" s="2"/>
      <c r="C25" s="176"/>
      <c r="D25" s="26"/>
      <c r="E25" s="178"/>
      <c r="F25" s="88"/>
      <c r="G25" s="164"/>
      <c r="H25" s="164"/>
      <c r="J25" s="20"/>
      <c r="M25" s="164"/>
    </row>
    <row r="26" spans="1:14" ht="13" customHeight="1">
      <c r="B26" s="2"/>
      <c r="C26" s="176" t="s">
        <v>574</v>
      </c>
      <c r="D26" s="169" t="s">
        <v>649</v>
      </c>
      <c r="E26" s="169"/>
      <c r="F26" s="88" t="s">
        <v>287</v>
      </c>
      <c r="G26" s="164"/>
      <c r="H26" s="164"/>
      <c r="I26" s="163" t="s">
        <v>818</v>
      </c>
      <c r="J26" s="50" t="s">
        <v>819</v>
      </c>
      <c r="K26" s="170"/>
      <c r="L26" s="273" t="s">
        <v>820</v>
      </c>
      <c r="M26" s="164"/>
    </row>
    <row r="27" spans="1:14" ht="13" customHeight="1">
      <c r="B27" s="2"/>
      <c r="C27" s="176" t="s">
        <v>575</v>
      </c>
      <c r="D27" s="169" t="s">
        <v>650</v>
      </c>
      <c r="E27" s="169"/>
      <c r="F27" s="23"/>
      <c r="G27" s="164"/>
      <c r="H27" s="164"/>
      <c r="J27" s="50" t="s">
        <v>228</v>
      </c>
      <c r="K27" s="170"/>
      <c r="L27" s="273" t="s">
        <v>822</v>
      </c>
      <c r="M27" s="164"/>
    </row>
    <row r="28" spans="1:14" ht="13" customHeight="1">
      <c r="B28" s="2"/>
      <c r="C28" s="176" t="s">
        <v>576</v>
      </c>
      <c r="D28" s="169" t="s">
        <v>816</v>
      </c>
      <c r="E28" s="169"/>
      <c r="F28" s="23"/>
      <c r="G28" s="164"/>
      <c r="H28" s="164"/>
      <c r="J28" s="20"/>
      <c r="M28" s="164"/>
    </row>
    <row r="29" spans="1:14" ht="13" customHeight="1">
      <c r="B29" s="2"/>
      <c r="C29" s="176" t="s">
        <v>577</v>
      </c>
      <c r="D29" s="169" t="s">
        <v>817</v>
      </c>
      <c r="E29" s="169"/>
      <c r="F29" s="23"/>
      <c r="G29" s="164"/>
      <c r="H29" s="20"/>
      <c r="I29" s="20"/>
      <c r="J29" s="20"/>
      <c r="M29" s="164"/>
    </row>
    <row r="30" spans="1:14" ht="13" customHeight="1">
      <c r="B30" s="2"/>
      <c r="C30" s="175"/>
      <c r="D30" s="164"/>
      <c r="E30" s="19"/>
      <c r="F30" s="23"/>
      <c r="G30" s="164"/>
      <c r="H30" s="20"/>
      <c r="I30" s="20"/>
      <c r="J30" s="20"/>
      <c r="M30" s="164"/>
    </row>
    <row r="31" spans="1:14" ht="13" customHeight="1">
      <c r="B31" s="2"/>
      <c r="C31" s="32" t="s">
        <v>676</v>
      </c>
      <c r="D31" s="168">
        <v>1</v>
      </c>
      <c r="E31" s="159" t="s">
        <v>677</v>
      </c>
      <c r="F31" s="159"/>
      <c r="G31" s="159"/>
      <c r="H31" s="20"/>
      <c r="I31" s="20"/>
      <c r="J31" s="20"/>
      <c r="M31" s="164"/>
    </row>
    <row r="32" spans="1:14" ht="13" customHeight="1">
      <c r="B32" s="2"/>
      <c r="C32" s="23"/>
      <c r="D32" s="71"/>
      <c r="E32" s="165" t="s">
        <v>466</v>
      </c>
      <c r="F32" s="166"/>
      <c r="G32" s="166"/>
      <c r="H32" s="20"/>
      <c r="I32" s="20"/>
      <c r="J32" s="20"/>
      <c r="M32" s="164"/>
    </row>
    <row r="33" spans="2:13" ht="13" customHeight="1">
      <c r="B33" s="2"/>
      <c r="C33" s="175"/>
      <c r="D33" s="71">
        <v>2</v>
      </c>
      <c r="E33" s="159" t="s">
        <v>724</v>
      </c>
      <c r="F33" s="159"/>
      <c r="G33" s="159"/>
      <c r="H33" s="20"/>
      <c r="I33" s="20"/>
      <c r="J33" s="20"/>
      <c r="M33" s="164"/>
    </row>
    <row r="34" spans="2:13" ht="13" customHeight="1">
      <c r="B34" s="2"/>
      <c r="C34" s="175"/>
      <c r="D34" s="71"/>
      <c r="E34" s="165" t="s">
        <v>725</v>
      </c>
      <c r="F34" s="166"/>
      <c r="G34" s="166"/>
      <c r="H34" s="20"/>
      <c r="I34" s="20"/>
      <c r="J34" s="20"/>
      <c r="M34" s="164"/>
    </row>
    <row r="35" spans="2:13" ht="13" customHeight="1">
      <c r="B35" s="2"/>
      <c r="C35" s="20"/>
      <c r="D35" s="168">
        <v>3</v>
      </c>
      <c r="E35" s="167" t="s">
        <v>535</v>
      </c>
      <c r="F35" s="167"/>
      <c r="G35" s="167"/>
      <c r="H35" s="20"/>
      <c r="I35" s="20"/>
      <c r="J35" s="20"/>
      <c r="M35" s="164"/>
    </row>
    <row r="36" spans="2:13" ht="13" customHeight="1">
      <c r="B36" s="2"/>
      <c r="C36" s="20"/>
      <c r="D36" s="168"/>
      <c r="E36" s="164" t="s">
        <v>536</v>
      </c>
      <c r="F36" s="164"/>
      <c r="G36" s="164"/>
      <c r="H36" s="20"/>
      <c r="I36" s="20"/>
      <c r="J36" s="20"/>
      <c r="M36" s="164"/>
    </row>
    <row r="37" spans="2:13" ht="13" customHeight="1">
      <c r="B37" s="2"/>
      <c r="C37" s="20"/>
      <c r="D37" s="168">
        <v>4</v>
      </c>
      <c r="E37" s="167" t="s">
        <v>537</v>
      </c>
      <c r="F37" s="167"/>
      <c r="G37" s="167"/>
      <c r="H37" s="20"/>
      <c r="I37" s="20"/>
      <c r="J37" s="20"/>
      <c r="M37" s="164"/>
    </row>
    <row r="38" spans="2:13" ht="13" customHeight="1">
      <c r="B38" s="2"/>
      <c r="C38" s="20"/>
      <c r="D38" s="164"/>
      <c r="E38" s="164" t="s">
        <v>538</v>
      </c>
      <c r="F38" s="164"/>
      <c r="G38" s="164"/>
      <c r="H38" s="20"/>
      <c r="I38" s="20"/>
      <c r="J38" s="20"/>
      <c r="M38" s="164"/>
    </row>
  </sheetData>
  <sheetCalcPr fullCalcOnLoad="1"/>
  <mergeCells count="20">
    <mergeCell ref="F8:I8"/>
    <mergeCell ref="K8:P8"/>
    <mergeCell ref="Q12:R12"/>
    <mergeCell ref="AC12:AD12"/>
    <mergeCell ref="AE12:AF12"/>
    <mergeCell ref="F9:I9"/>
    <mergeCell ref="K9:P9"/>
    <mergeCell ref="G12:H12"/>
    <mergeCell ref="O12:P12"/>
    <mergeCell ref="A5:E5"/>
    <mergeCell ref="F5:I5"/>
    <mergeCell ref="F6:I6"/>
    <mergeCell ref="K6:P6"/>
    <mergeCell ref="F7:I7"/>
    <mergeCell ref="K7:P7"/>
    <mergeCell ref="A1:H1"/>
    <mergeCell ref="A3:E3"/>
    <mergeCell ref="F3:I3"/>
    <mergeCell ref="K3:N3"/>
    <mergeCell ref="F4:I4"/>
  </mergeCells>
  <phoneticPr fontId="6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14"/>
  <sheetViews>
    <sheetView topLeftCell="A12" workbookViewId="0">
      <selection activeCell="O20" sqref="O20"/>
    </sheetView>
  </sheetViews>
  <sheetFormatPr baseColWidth="10" defaultColWidth="8.83203125" defaultRowHeight="12"/>
  <cols>
    <col min="1" max="1" width="16.6640625" customWidth="1" collapsed="1"/>
    <col min="2" max="2" width="11.6640625" style="2" customWidth="1" collapsed="1"/>
    <col min="3" max="4" width="10.6640625" style="113" customWidth="1" collapsed="1"/>
    <col min="5" max="5" width="9.6640625" style="8" customWidth="1" collapsed="1"/>
    <col min="6" max="6" width="15.6640625" style="113" customWidth="1" collapsed="1"/>
    <col min="7" max="8" width="8.6640625" style="113" customWidth="1" collapsed="1"/>
    <col min="9" max="9" width="30.6640625" style="2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style="29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20" customHeight="1">
      <c r="A1" s="426" t="s">
        <v>621</v>
      </c>
      <c r="B1" s="426"/>
      <c r="C1" s="426"/>
      <c r="D1" s="426"/>
      <c r="E1" s="426"/>
      <c r="F1" s="426"/>
      <c r="G1" s="426"/>
      <c r="H1" s="426"/>
      <c r="I1" s="3"/>
    </row>
    <row r="2" spans="1:39" ht="15" customHeight="1">
      <c r="A2" s="4"/>
      <c r="B2" s="4"/>
      <c r="C2" s="4"/>
      <c r="D2" s="4"/>
      <c r="E2" s="4"/>
      <c r="F2" s="4"/>
      <c r="G2" s="4"/>
      <c r="H2" s="4"/>
      <c r="I2" s="3"/>
    </row>
    <row r="3" spans="1:39" ht="15" customHeight="1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</row>
    <row r="4" spans="1:39" ht="15" customHeight="1">
      <c r="A4" s="5" t="s">
        <v>585</v>
      </c>
      <c r="B4" s="3"/>
      <c r="C4" s="6"/>
      <c r="D4" s="6"/>
      <c r="E4" s="6"/>
      <c r="F4" s="428" t="s">
        <v>523</v>
      </c>
      <c r="G4" s="428"/>
      <c r="H4" s="428"/>
      <c r="I4" s="428"/>
    </row>
    <row r="5" spans="1:39" ht="15" customHeight="1">
      <c r="A5" s="430"/>
      <c r="B5" s="430"/>
      <c r="C5" s="430"/>
      <c r="D5" s="430"/>
      <c r="E5" s="430"/>
      <c r="F5" s="428" t="s">
        <v>586</v>
      </c>
      <c r="G5" s="428"/>
      <c r="H5" s="428"/>
      <c r="I5" s="428"/>
      <c r="J5" s="30"/>
    </row>
    <row r="6" spans="1:39" ht="15" customHeight="1">
      <c r="A6" s="6" t="s">
        <v>574</v>
      </c>
      <c r="B6" s="6" t="s">
        <v>575</v>
      </c>
      <c r="C6" s="6" t="s">
        <v>576</v>
      </c>
      <c r="D6" s="6" t="s">
        <v>577</v>
      </c>
      <c r="E6" s="6"/>
      <c r="F6" s="428" t="s">
        <v>706</v>
      </c>
      <c r="G6" s="428"/>
      <c r="H6" s="428"/>
      <c r="I6" s="428"/>
      <c r="J6" s="30"/>
    </row>
    <row r="7" spans="1:39" ht="15" customHeight="1">
      <c r="A7" s="6" t="s">
        <v>825</v>
      </c>
      <c r="B7" s="6" t="s">
        <v>782</v>
      </c>
      <c r="C7" s="6" t="s">
        <v>783</v>
      </c>
      <c r="D7" s="6" t="s">
        <v>784</v>
      </c>
      <c r="E7" s="6"/>
      <c r="F7" s="428" t="s">
        <v>785</v>
      </c>
      <c r="G7" s="428"/>
      <c r="H7" s="428"/>
      <c r="I7" s="428"/>
      <c r="J7" s="30"/>
    </row>
    <row r="8" spans="1:39" ht="15" customHeight="1">
      <c r="A8" s="6" t="s">
        <v>786</v>
      </c>
      <c r="B8" s="71" t="s">
        <v>787</v>
      </c>
      <c r="C8" s="6" t="s">
        <v>788</v>
      </c>
      <c r="D8" s="6" t="s">
        <v>789</v>
      </c>
      <c r="F8" s="442" t="s">
        <v>394</v>
      </c>
      <c r="G8" s="443"/>
      <c r="H8" s="443"/>
      <c r="I8" s="443"/>
      <c r="J8" s="7"/>
      <c r="K8" s="7"/>
      <c r="L8" s="7"/>
    </row>
    <row r="9" spans="1:39" ht="15" customHeight="1">
      <c r="A9" s="6"/>
      <c r="B9" s="71"/>
      <c r="C9" s="6"/>
      <c r="D9" s="6"/>
      <c r="F9" s="443"/>
      <c r="G9" s="443"/>
      <c r="H9" s="443"/>
      <c r="I9" s="443"/>
      <c r="J9" s="7"/>
      <c r="K9" s="7"/>
      <c r="L9" s="7"/>
    </row>
    <row r="10" spans="1:39" ht="15" customHeight="1">
      <c r="A10" s="6"/>
      <c r="B10" s="71"/>
      <c r="C10" s="6"/>
      <c r="D10" s="6"/>
      <c r="F10" s="443"/>
      <c r="G10" s="443"/>
      <c r="H10" s="443"/>
      <c r="I10" s="443"/>
      <c r="J10" s="7"/>
      <c r="K10" s="7"/>
      <c r="L10" s="7"/>
    </row>
    <row r="11" spans="1:39" ht="15" customHeight="1">
      <c r="A11" s="7"/>
      <c r="B11" s="3"/>
      <c r="C11" s="6"/>
      <c r="D11" s="6"/>
      <c r="I11" s="112"/>
      <c r="J11" s="112"/>
      <c r="K11" s="112"/>
      <c r="L11" s="112"/>
    </row>
    <row r="12" spans="1:39" ht="15" customHeight="1">
      <c r="A12" s="9"/>
      <c r="B12" s="10"/>
      <c r="C12" s="110" t="s">
        <v>790</v>
      </c>
      <c r="D12" s="110" t="s">
        <v>791</v>
      </c>
      <c r="E12" s="278" t="s">
        <v>16</v>
      </c>
      <c r="F12" s="110"/>
      <c r="G12" s="444" t="s">
        <v>612</v>
      </c>
      <c r="H12" s="444"/>
      <c r="I12" s="10"/>
      <c r="J12" s="12" t="s">
        <v>826</v>
      </c>
      <c r="K12" s="12" t="s">
        <v>613</v>
      </c>
      <c r="L12" s="6" t="s">
        <v>614</v>
      </c>
      <c r="M12" s="13" t="s">
        <v>615</v>
      </c>
      <c r="N12" s="32"/>
      <c r="O12" s="438" t="s">
        <v>818</v>
      </c>
      <c r="P12" s="438"/>
      <c r="Q12" s="438" t="s">
        <v>241</v>
      </c>
      <c r="R12" s="438"/>
      <c r="S12" s="12" t="s">
        <v>389</v>
      </c>
      <c r="T12" s="12" t="s">
        <v>390</v>
      </c>
      <c r="U12" s="12" t="s">
        <v>399</v>
      </c>
      <c r="V12" s="12" t="s">
        <v>400</v>
      </c>
      <c r="Z12" s="143" t="s">
        <v>405</v>
      </c>
      <c r="AA12" s="143" t="s">
        <v>406</v>
      </c>
      <c r="AB12" s="279" t="s">
        <v>726</v>
      </c>
      <c r="AC12" s="433" t="s">
        <v>221</v>
      </c>
      <c r="AD12" s="433"/>
      <c r="AE12" s="433" t="s">
        <v>224</v>
      </c>
      <c r="AF12" s="433"/>
      <c r="AG12" s="142" t="s">
        <v>396</v>
      </c>
      <c r="AH12" s="142" t="s">
        <v>397</v>
      </c>
      <c r="AI12" s="142" t="s">
        <v>398</v>
      </c>
      <c r="AJ12" s="142" t="s">
        <v>391</v>
      </c>
      <c r="AK12" s="142" t="s">
        <v>413</v>
      </c>
      <c r="AL12" s="142" t="s">
        <v>412</v>
      </c>
      <c r="AM12" s="142" t="s">
        <v>392</v>
      </c>
    </row>
    <row r="13" spans="1:39" ht="15" customHeight="1" thickBot="1">
      <c r="A13" s="14" t="s">
        <v>623</v>
      </c>
      <c r="B13" s="15" t="s">
        <v>624</v>
      </c>
      <c r="C13" s="16" t="s">
        <v>625</v>
      </c>
      <c r="D13" s="16" t="s">
        <v>626</v>
      </c>
      <c r="E13" s="182" t="s">
        <v>240</v>
      </c>
      <c r="F13" s="16" t="s">
        <v>627</v>
      </c>
      <c r="G13" s="16" t="s">
        <v>827</v>
      </c>
      <c r="H13" s="16" t="s">
        <v>671</v>
      </c>
      <c r="I13" s="33" t="s">
        <v>672</v>
      </c>
      <c r="J13" s="16" t="s">
        <v>673</v>
      </c>
      <c r="K13" s="17"/>
      <c r="L13" s="16" t="s">
        <v>177</v>
      </c>
      <c r="M13" s="184" t="s">
        <v>728</v>
      </c>
      <c r="N13" s="34" t="s">
        <v>674</v>
      </c>
      <c r="O13" s="16" t="s">
        <v>178</v>
      </c>
      <c r="P13" s="16" t="s">
        <v>179</v>
      </c>
      <c r="Q13" s="16" t="s">
        <v>629</v>
      </c>
      <c r="R13" s="16" t="s">
        <v>630</v>
      </c>
      <c r="S13" s="138" t="s">
        <v>409</v>
      </c>
      <c r="T13" s="138" t="s">
        <v>410</v>
      </c>
      <c r="U13" s="244" t="s">
        <v>236</v>
      </c>
      <c r="V13" s="244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244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39" t="s">
        <v>226</v>
      </c>
      <c r="AH13" s="139" t="s">
        <v>225</v>
      </c>
      <c r="AI13" s="139" t="s">
        <v>226</v>
      </c>
      <c r="AJ13" s="138" t="s">
        <v>225</v>
      </c>
      <c r="AK13" s="243" t="s">
        <v>236</v>
      </c>
      <c r="AL13" s="155" t="s">
        <v>750</v>
      </c>
      <c r="AM13" s="243" t="s">
        <v>236</v>
      </c>
    </row>
    <row r="14" spans="1:39" ht="60" customHeight="1">
      <c r="A14" s="35" t="s">
        <v>856</v>
      </c>
      <c r="B14" s="36" t="s">
        <v>460</v>
      </c>
      <c r="C14" s="37">
        <v>6.8749999999999992E-2</v>
      </c>
      <c r="D14" s="37">
        <v>0</v>
      </c>
      <c r="E14" s="38">
        <v>10</v>
      </c>
      <c r="F14" s="23" t="s">
        <v>539</v>
      </c>
      <c r="G14" s="38">
        <v>1190</v>
      </c>
      <c r="H14" s="38">
        <v>1092</v>
      </c>
      <c r="I14" s="84" t="s">
        <v>459</v>
      </c>
      <c r="J14" s="38" t="s">
        <v>631</v>
      </c>
      <c r="K14" s="38">
        <v>4</v>
      </c>
      <c r="L14" s="38">
        <v>180</v>
      </c>
      <c r="M14" s="115">
        <v>5889.9508999999998</v>
      </c>
      <c r="O14" s="111">
        <v>252.2</v>
      </c>
      <c r="P14" s="111">
        <v>268.5</v>
      </c>
      <c r="Q14" s="111"/>
      <c r="R14" s="111"/>
      <c r="S14" s="39"/>
      <c r="T14" s="39"/>
      <c r="U14" s="39"/>
      <c r="V14" s="39"/>
      <c r="W14" s="39"/>
      <c r="X14" s="40"/>
    </row>
    <row r="15" spans="1:39" ht="24">
      <c r="A15" s="35" t="s">
        <v>461</v>
      </c>
      <c r="B15" s="29" t="s">
        <v>857</v>
      </c>
      <c r="C15" s="37">
        <v>8.1944444444444445E-2</v>
      </c>
      <c r="D15" s="37">
        <v>0</v>
      </c>
      <c r="E15" s="23">
        <v>30</v>
      </c>
      <c r="F15" s="23" t="s">
        <v>539</v>
      </c>
      <c r="G15" s="20">
        <v>1190</v>
      </c>
      <c r="H15" s="38">
        <v>989</v>
      </c>
      <c r="I15" s="21" t="s">
        <v>482</v>
      </c>
      <c r="J15" s="38" t="s">
        <v>631</v>
      </c>
      <c r="K15" s="38">
        <v>4</v>
      </c>
      <c r="L15" s="38">
        <v>180</v>
      </c>
      <c r="M15" s="116">
        <v>5891.451</v>
      </c>
      <c r="N15" s="29" t="s">
        <v>589</v>
      </c>
      <c r="O15" s="111">
        <v>252.2</v>
      </c>
      <c r="P15" s="111">
        <v>268.7</v>
      </c>
      <c r="Q15" s="20"/>
      <c r="R15" s="20" t="s">
        <v>675</v>
      </c>
      <c r="S15" s="41"/>
      <c r="T15" s="41"/>
      <c r="U15" s="41"/>
      <c r="V15" s="41"/>
      <c r="W15" s="41"/>
      <c r="X15" s="41"/>
    </row>
    <row r="16" spans="1:39" ht="30" customHeight="1">
      <c r="A16" s="41" t="s">
        <v>461</v>
      </c>
      <c r="B16" s="29" t="s">
        <v>462</v>
      </c>
      <c r="C16" s="37">
        <v>8.6111111111111124E-2</v>
      </c>
      <c r="D16" s="37">
        <v>0</v>
      </c>
      <c r="E16" s="23">
        <v>30</v>
      </c>
      <c r="F16" s="23" t="s">
        <v>539</v>
      </c>
      <c r="G16" s="20">
        <v>1070</v>
      </c>
      <c r="H16" s="38">
        <v>869</v>
      </c>
      <c r="I16" s="29" t="s">
        <v>372</v>
      </c>
      <c r="J16" s="38" t="s">
        <v>631</v>
      </c>
      <c r="K16" s="38">
        <v>4</v>
      </c>
      <c r="L16" s="38">
        <v>180</v>
      </c>
      <c r="M16" s="116">
        <v>5891.451</v>
      </c>
      <c r="N16" s="21" t="s">
        <v>482</v>
      </c>
      <c r="O16" s="111">
        <v>252.1</v>
      </c>
      <c r="P16" s="111">
        <v>268.89999999999998</v>
      </c>
      <c r="Q16" s="20"/>
      <c r="R16" s="20" t="s">
        <v>750</v>
      </c>
      <c r="S16" s="41"/>
      <c r="T16" s="41"/>
      <c r="U16" s="41"/>
      <c r="V16" s="41"/>
      <c r="W16" s="41"/>
      <c r="X16" s="41"/>
    </row>
    <row r="17" spans="1:39" ht="30" customHeight="1">
      <c r="A17" s="35" t="s">
        <v>461</v>
      </c>
      <c r="B17" s="29" t="s">
        <v>463</v>
      </c>
      <c r="C17" s="37">
        <v>0.10555555555555556</v>
      </c>
      <c r="D17" s="37">
        <v>0</v>
      </c>
      <c r="E17" s="23">
        <v>10</v>
      </c>
      <c r="F17" s="20" t="s">
        <v>540</v>
      </c>
      <c r="G17" s="20">
        <v>880</v>
      </c>
      <c r="H17" s="38">
        <v>859</v>
      </c>
      <c r="I17" s="21" t="s">
        <v>482</v>
      </c>
      <c r="J17" s="38" t="s">
        <v>631</v>
      </c>
      <c r="K17" s="38">
        <v>4</v>
      </c>
      <c r="L17" s="38">
        <v>180</v>
      </c>
      <c r="M17" s="86">
        <v>7647.38</v>
      </c>
      <c r="O17" s="111">
        <v>253</v>
      </c>
      <c r="P17" s="111">
        <v>269.60000000000002</v>
      </c>
      <c r="Q17" s="20"/>
      <c r="R17" s="20" t="s">
        <v>750</v>
      </c>
      <c r="S17" s="41"/>
      <c r="T17" s="41"/>
      <c r="U17" s="41"/>
      <c r="V17" s="41"/>
      <c r="W17" s="41"/>
      <c r="X17" s="41"/>
    </row>
    <row r="18" spans="1:39" ht="30" customHeight="1">
      <c r="A18" s="91" t="s">
        <v>587</v>
      </c>
      <c r="B18" s="29" t="s">
        <v>533</v>
      </c>
      <c r="C18" s="37">
        <v>0.13402777777777777</v>
      </c>
      <c r="D18" s="37">
        <v>0</v>
      </c>
      <c r="E18" s="23">
        <v>30</v>
      </c>
      <c r="F18" s="20" t="s">
        <v>541</v>
      </c>
      <c r="G18" s="20">
        <v>870</v>
      </c>
      <c r="H18" s="38">
        <v>771</v>
      </c>
      <c r="I18" s="59" t="s">
        <v>738</v>
      </c>
      <c r="J18" s="38" t="s">
        <v>631</v>
      </c>
      <c r="K18" s="38">
        <v>4</v>
      </c>
      <c r="L18" s="38">
        <v>180</v>
      </c>
      <c r="M18" s="116">
        <v>7698.9647000000004</v>
      </c>
      <c r="O18" s="111">
        <v>252.6</v>
      </c>
      <c r="P18" s="111">
        <v>269</v>
      </c>
      <c r="Q18" s="20"/>
      <c r="R18" s="20"/>
      <c r="S18" s="41"/>
      <c r="T18" s="41"/>
      <c r="U18" s="41"/>
      <c r="V18" s="41"/>
      <c r="W18" s="41"/>
      <c r="X18" s="41"/>
    </row>
    <row r="19" spans="1:39">
      <c r="A19" s="91" t="s">
        <v>744</v>
      </c>
      <c r="B19" s="29" t="s">
        <v>470</v>
      </c>
      <c r="C19" s="37">
        <v>0.14027777777777778</v>
      </c>
      <c r="D19" s="37">
        <v>0</v>
      </c>
      <c r="E19" s="23">
        <v>0</v>
      </c>
      <c r="G19" s="20"/>
      <c r="H19" s="38"/>
      <c r="I19" s="29" t="s">
        <v>373</v>
      </c>
      <c r="J19" s="38" t="s">
        <v>320</v>
      </c>
      <c r="K19" s="38">
        <v>4</v>
      </c>
      <c r="L19" s="38">
        <v>180</v>
      </c>
      <c r="M19" s="115">
        <v>9999</v>
      </c>
      <c r="O19" s="111"/>
      <c r="P19" s="111"/>
      <c r="Q19" s="20"/>
      <c r="R19" s="20" t="s">
        <v>750</v>
      </c>
      <c r="S19" s="41"/>
      <c r="T19" s="41"/>
      <c r="U19" s="41"/>
      <c r="V19" s="41"/>
      <c r="W19" s="41"/>
      <c r="X19" s="41"/>
    </row>
    <row r="20" spans="1:39" ht="25.5" customHeight="1">
      <c r="A20" s="91" t="s">
        <v>590</v>
      </c>
      <c r="B20" s="29" t="s">
        <v>180</v>
      </c>
      <c r="C20" s="37">
        <v>0.1423611111111111</v>
      </c>
      <c r="D20" s="19"/>
      <c r="E20" s="23">
        <v>600</v>
      </c>
      <c r="F20" s="20" t="s">
        <v>541</v>
      </c>
      <c r="G20" s="20">
        <v>870</v>
      </c>
      <c r="H20" s="38">
        <v>771</v>
      </c>
      <c r="I20" s="29" t="s">
        <v>351</v>
      </c>
      <c r="J20" s="38" t="s">
        <v>631</v>
      </c>
      <c r="K20" s="38">
        <v>4</v>
      </c>
      <c r="L20" s="38">
        <v>180</v>
      </c>
      <c r="M20" s="116">
        <v>7698.9647000000004</v>
      </c>
      <c r="N20" s="29" t="s">
        <v>591</v>
      </c>
      <c r="O20" s="111"/>
      <c r="P20" s="111"/>
      <c r="Q20" s="20"/>
      <c r="R20" s="20" t="s">
        <v>750</v>
      </c>
      <c r="S20" s="41"/>
      <c r="T20" s="41"/>
      <c r="U20" s="41"/>
      <c r="V20" s="41"/>
      <c r="W20" s="41"/>
      <c r="X20" s="41"/>
    </row>
    <row r="21" spans="1:39" ht="25.5" customHeight="1">
      <c r="A21" s="91" t="s">
        <v>590</v>
      </c>
      <c r="B21" s="29" t="s">
        <v>350</v>
      </c>
      <c r="C21" s="37">
        <v>0.21249999999999999</v>
      </c>
      <c r="D21" s="19"/>
      <c r="E21" s="23">
        <v>600</v>
      </c>
      <c r="F21" s="23" t="s">
        <v>539</v>
      </c>
      <c r="G21" s="20">
        <v>1190</v>
      </c>
      <c r="H21" s="38">
        <v>1092</v>
      </c>
      <c r="I21" s="29" t="s">
        <v>351</v>
      </c>
      <c r="J21" s="38" t="s">
        <v>631</v>
      </c>
      <c r="K21" s="38">
        <v>4</v>
      </c>
      <c r="L21" s="38">
        <v>180</v>
      </c>
      <c r="M21" s="115">
        <v>5889.9508999999998</v>
      </c>
      <c r="O21" s="111"/>
      <c r="P21" s="111"/>
      <c r="Q21" s="20"/>
      <c r="R21" s="20" t="s">
        <v>750</v>
      </c>
      <c r="S21" s="41"/>
      <c r="T21" s="41"/>
      <c r="U21" s="41"/>
      <c r="V21" s="41"/>
      <c r="W21" s="41"/>
      <c r="X21" s="41"/>
    </row>
    <row r="22" spans="1:39">
      <c r="A22" s="29" t="s">
        <v>543</v>
      </c>
      <c r="B22" s="29" t="s">
        <v>860</v>
      </c>
      <c r="C22" s="37">
        <v>0.26111111111111113</v>
      </c>
      <c r="D22" s="19"/>
      <c r="E22" s="23">
        <v>300</v>
      </c>
      <c r="F22" s="23" t="s">
        <v>539</v>
      </c>
      <c r="G22" s="20">
        <v>1190</v>
      </c>
      <c r="H22" s="38">
        <v>1092</v>
      </c>
      <c r="I22" s="29" t="s">
        <v>545</v>
      </c>
      <c r="J22" s="20" t="s">
        <v>668</v>
      </c>
      <c r="K22" s="38">
        <v>4</v>
      </c>
      <c r="L22" s="38">
        <v>180</v>
      </c>
      <c r="M22" s="115">
        <v>5889.9508999999998</v>
      </c>
      <c r="O22" s="111"/>
      <c r="P22" s="111"/>
      <c r="Q22" s="20"/>
      <c r="R22" s="20" t="s">
        <v>750</v>
      </c>
      <c r="S22" s="299">
        <v>198.31163000000001</v>
      </c>
      <c r="T22" s="299">
        <v>-11.014889999999999</v>
      </c>
      <c r="U22" s="296">
        <v>212.85759999999999</v>
      </c>
      <c r="V22" s="296">
        <v>40.888300000000001</v>
      </c>
      <c r="W22" s="298">
        <v>14.8800880093</v>
      </c>
      <c r="X22" s="296">
        <v>1.5249999999999999</v>
      </c>
      <c r="Y22" s="296">
        <v>0.24099999999999999</v>
      </c>
      <c r="Z22" s="296">
        <v>4.32</v>
      </c>
      <c r="AA22" s="296">
        <v>88.259</v>
      </c>
      <c r="AB22" s="295">
        <v>1955.972</v>
      </c>
      <c r="AC22" s="296">
        <v>353.53446000000002</v>
      </c>
      <c r="AD22" s="296">
        <v>3.6859999999999999</v>
      </c>
      <c r="AE22" s="296">
        <v>33.431359999999998</v>
      </c>
      <c r="AF22" s="296">
        <v>-0.36523</v>
      </c>
      <c r="AG22" s="294">
        <v>151721035.19999999</v>
      </c>
      <c r="AH22" s="297">
        <v>0.90681780000000001</v>
      </c>
      <c r="AI22" s="294">
        <v>366432.51013000001</v>
      </c>
      <c r="AJ22" s="297">
        <v>9.35782E-2</v>
      </c>
      <c r="AK22" s="296">
        <v>139.83869999999999</v>
      </c>
      <c r="AL22" s="294" t="s">
        <v>411</v>
      </c>
      <c r="AM22" s="296">
        <v>40.071899999999999</v>
      </c>
    </row>
    <row r="23" spans="1:39" ht="15" customHeight="1">
      <c r="A23" s="29" t="s">
        <v>543</v>
      </c>
      <c r="B23" s="29" t="s">
        <v>861</v>
      </c>
      <c r="C23" s="37">
        <v>0.29305555555555557</v>
      </c>
      <c r="D23" s="19"/>
      <c r="E23" s="23">
        <v>300</v>
      </c>
      <c r="F23" s="23" t="s">
        <v>539</v>
      </c>
      <c r="G23" s="20">
        <v>1190</v>
      </c>
      <c r="H23" s="38">
        <v>1092</v>
      </c>
      <c r="I23" s="29" t="s">
        <v>664</v>
      </c>
      <c r="J23" s="20" t="s">
        <v>668</v>
      </c>
      <c r="K23" s="38">
        <v>4</v>
      </c>
      <c r="L23" s="38">
        <v>180</v>
      </c>
      <c r="M23" s="115">
        <v>5889.9508999999998</v>
      </c>
      <c r="O23" s="111"/>
      <c r="P23" s="111"/>
      <c r="Q23" s="20"/>
      <c r="R23" s="20" t="s">
        <v>750</v>
      </c>
      <c r="S23" s="299">
        <v>198.60605000000001</v>
      </c>
      <c r="T23" s="299">
        <v>-11.135450000000001</v>
      </c>
      <c r="U23" s="296">
        <v>224.53200000000001</v>
      </c>
      <c r="V23" s="296">
        <v>34.813299999999998</v>
      </c>
      <c r="W23" s="298">
        <v>15.6488537017</v>
      </c>
      <c r="X23" s="296">
        <v>1.7470000000000001</v>
      </c>
      <c r="Y23" s="296">
        <v>0.27600000000000002</v>
      </c>
      <c r="Z23" s="296">
        <v>4.3099999999999996</v>
      </c>
      <c r="AA23" s="296">
        <v>88.417000000000002</v>
      </c>
      <c r="AB23" s="295">
        <v>1954.1210000000001</v>
      </c>
      <c r="AC23" s="296">
        <v>353.42725000000002</v>
      </c>
      <c r="AD23" s="296">
        <v>3.6807099999999999</v>
      </c>
      <c r="AE23" s="296">
        <v>33.042000000000002</v>
      </c>
      <c r="AF23" s="296">
        <v>-0.36620999999999998</v>
      </c>
      <c r="AG23" s="294">
        <v>151723530.59999999</v>
      </c>
      <c r="AH23" s="297">
        <v>0.90140310000000001</v>
      </c>
      <c r="AI23" s="294">
        <v>366779.61819000001</v>
      </c>
      <c r="AJ23" s="297">
        <v>0.1566977</v>
      </c>
      <c r="AK23" s="296">
        <v>140.12</v>
      </c>
      <c r="AL23" s="294" t="s">
        <v>411</v>
      </c>
      <c r="AM23" s="296">
        <v>39.7911</v>
      </c>
    </row>
    <row r="24" spans="1:39" ht="15" customHeight="1">
      <c r="A24" s="41" t="s">
        <v>863</v>
      </c>
      <c r="B24" s="29" t="s">
        <v>465</v>
      </c>
      <c r="C24" s="37">
        <v>0.2986111111111111</v>
      </c>
      <c r="D24" s="19"/>
      <c r="E24" s="23">
        <v>300</v>
      </c>
      <c r="F24" s="23" t="s">
        <v>539</v>
      </c>
      <c r="G24" s="20">
        <v>1190</v>
      </c>
      <c r="H24" s="38">
        <v>1092</v>
      </c>
      <c r="I24" s="29" t="s">
        <v>545</v>
      </c>
      <c r="J24" s="20" t="s">
        <v>668</v>
      </c>
      <c r="K24" s="38">
        <v>4</v>
      </c>
      <c r="L24" s="38">
        <v>180</v>
      </c>
      <c r="M24" s="115">
        <v>5889.9508999999998</v>
      </c>
      <c r="O24" s="111"/>
      <c r="P24" s="111"/>
      <c r="Q24" s="20"/>
      <c r="R24" s="20" t="s">
        <v>750</v>
      </c>
      <c r="S24" s="299">
        <v>198.65914000000001</v>
      </c>
      <c r="T24" s="299">
        <v>-11.155799999999999</v>
      </c>
      <c r="U24" s="296">
        <v>226.3408</v>
      </c>
      <c r="V24" s="296">
        <v>33.616999999999997</v>
      </c>
      <c r="W24" s="298">
        <v>15.782552083000001</v>
      </c>
      <c r="X24" s="296">
        <v>1.8009999999999999</v>
      </c>
      <c r="Y24" s="296">
        <v>0.28499999999999998</v>
      </c>
      <c r="Z24" s="296">
        <v>4.3099999999999996</v>
      </c>
      <c r="AA24" s="296">
        <v>88.444999999999993</v>
      </c>
      <c r="AB24" s="295">
        <v>1953.7070000000001</v>
      </c>
      <c r="AC24" s="296">
        <v>353.41005000000001</v>
      </c>
      <c r="AD24" s="296">
        <v>3.6785000000000001</v>
      </c>
      <c r="AE24" s="296">
        <v>32.974290000000003</v>
      </c>
      <c r="AF24" s="296">
        <v>-0.36638999999999999</v>
      </c>
      <c r="AG24" s="294">
        <v>151723963</v>
      </c>
      <c r="AH24" s="297">
        <v>0.90045750000000002</v>
      </c>
      <c r="AI24" s="294">
        <v>366857.28842</v>
      </c>
      <c r="AJ24" s="297">
        <v>0.16686390000000001</v>
      </c>
      <c r="AK24" s="296">
        <v>140.1705</v>
      </c>
      <c r="AL24" s="294" t="s">
        <v>411</v>
      </c>
      <c r="AM24" s="296">
        <v>39.740699999999997</v>
      </c>
    </row>
    <row r="25" spans="1:39" ht="15" customHeight="1">
      <c r="A25" s="41" t="s">
        <v>863</v>
      </c>
      <c r="B25" s="29" t="s">
        <v>544</v>
      </c>
      <c r="C25" s="37">
        <v>0.3034722222222222</v>
      </c>
      <c r="D25" s="19"/>
      <c r="E25" s="23">
        <v>300</v>
      </c>
      <c r="F25" s="23" t="s">
        <v>539</v>
      </c>
      <c r="G25" s="20">
        <v>1190</v>
      </c>
      <c r="H25" s="38">
        <v>1092</v>
      </c>
      <c r="I25" s="29" t="s">
        <v>664</v>
      </c>
      <c r="J25" s="20" t="s">
        <v>668</v>
      </c>
      <c r="K25" s="38">
        <v>4</v>
      </c>
      <c r="L25" s="38">
        <v>180</v>
      </c>
      <c r="M25" s="115">
        <v>5889.9508999999998</v>
      </c>
      <c r="O25" s="111"/>
      <c r="P25" s="111"/>
      <c r="Q25" s="20"/>
      <c r="R25" s="20" t="s">
        <v>750</v>
      </c>
      <c r="S25" s="299">
        <v>198.70612</v>
      </c>
      <c r="T25" s="299">
        <v>-11.17346</v>
      </c>
      <c r="U25" s="296">
        <v>227.87379999999999</v>
      </c>
      <c r="V25" s="296">
        <v>32.541800000000002</v>
      </c>
      <c r="W25" s="298">
        <v>15.899538166799999</v>
      </c>
      <c r="X25" s="296">
        <v>1.853</v>
      </c>
      <c r="Y25" s="296">
        <v>0.29299999999999998</v>
      </c>
      <c r="Z25" s="296">
        <v>4.3099999999999996</v>
      </c>
      <c r="AA25" s="296">
        <v>88.47</v>
      </c>
      <c r="AB25" s="295">
        <v>1953.3240000000001</v>
      </c>
      <c r="AC25" s="296">
        <v>353.39541000000003</v>
      </c>
      <c r="AD25" s="296">
        <v>3.67624</v>
      </c>
      <c r="AE25" s="296">
        <v>32.915039999999998</v>
      </c>
      <c r="AF25" s="296">
        <v>-0.36653999999999998</v>
      </c>
      <c r="AG25" s="294">
        <v>151724341</v>
      </c>
      <c r="AH25" s="297">
        <v>0.89962909999999996</v>
      </c>
      <c r="AI25" s="294">
        <v>366929.20452000003</v>
      </c>
      <c r="AJ25" s="297">
        <v>0.1755372</v>
      </c>
      <c r="AK25" s="296">
        <v>140.21510000000001</v>
      </c>
      <c r="AL25" s="294" t="s">
        <v>411</v>
      </c>
      <c r="AM25" s="296">
        <v>39.696199999999997</v>
      </c>
    </row>
    <row r="26" spans="1:39" ht="15" customHeight="1">
      <c r="A26" s="41" t="s">
        <v>864</v>
      </c>
      <c r="B26" s="29" t="s">
        <v>666</v>
      </c>
      <c r="C26" s="37">
        <v>0.31944444444444448</v>
      </c>
      <c r="D26" s="19"/>
      <c r="E26" s="23">
        <v>300</v>
      </c>
      <c r="F26" s="23" t="s">
        <v>539</v>
      </c>
      <c r="G26" s="20">
        <v>1190</v>
      </c>
      <c r="H26" s="38">
        <v>1092</v>
      </c>
      <c r="I26" s="29" t="s">
        <v>545</v>
      </c>
      <c r="J26" s="20" t="s">
        <v>668</v>
      </c>
      <c r="K26" s="38">
        <v>4</v>
      </c>
      <c r="L26" s="38">
        <v>180</v>
      </c>
      <c r="M26" s="115">
        <v>5889.9508999999998</v>
      </c>
      <c r="O26" s="111"/>
      <c r="P26" s="111"/>
      <c r="Q26" s="20"/>
      <c r="R26" s="20"/>
      <c r="S26" s="299">
        <v>198.86410000000001</v>
      </c>
      <c r="T26" s="299">
        <v>-11.23057</v>
      </c>
      <c r="U26" s="296">
        <v>232.60659999999999</v>
      </c>
      <c r="V26" s="296">
        <v>28.840900000000001</v>
      </c>
      <c r="W26" s="298">
        <v>16.283921013400001</v>
      </c>
      <c r="X26" s="296">
        <v>2.0649999999999999</v>
      </c>
      <c r="Y26" s="296">
        <v>0.32700000000000001</v>
      </c>
      <c r="Z26" s="296">
        <v>4.3099999999999996</v>
      </c>
      <c r="AA26" s="296">
        <v>88.552999999999997</v>
      </c>
      <c r="AB26" s="295">
        <v>1951.9349999999999</v>
      </c>
      <c r="AC26" s="296">
        <v>353.35018000000002</v>
      </c>
      <c r="AD26" s="296">
        <v>3.6665999999999999</v>
      </c>
      <c r="AE26" s="296">
        <v>32.720359999999999</v>
      </c>
      <c r="AF26" s="296">
        <v>-0.36703000000000002</v>
      </c>
      <c r="AG26" s="294">
        <v>151725580.59999999</v>
      </c>
      <c r="AH26" s="297">
        <v>0.89690119999999995</v>
      </c>
      <c r="AI26" s="294">
        <v>367190.33516000002</v>
      </c>
      <c r="AJ26" s="297">
        <v>0.20248089999999999</v>
      </c>
      <c r="AK26" s="296">
        <v>140.3647</v>
      </c>
      <c r="AL26" s="294" t="s">
        <v>411</v>
      </c>
      <c r="AM26" s="296">
        <v>39.546799999999998</v>
      </c>
    </row>
    <row r="27" spans="1:39" ht="30" customHeight="1">
      <c r="A27" s="41" t="s">
        <v>581</v>
      </c>
      <c r="B27" s="29" t="s">
        <v>667</v>
      </c>
      <c r="C27" s="37">
        <v>0.32569444444444445</v>
      </c>
      <c r="D27" s="19"/>
      <c r="E27" s="23">
        <v>300</v>
      </c>
      <c r="F27" s="23" t="s">
        <v>539</v>
      </c>
      <c r="G27" s="20">
        <v>1190</v>
      </c>
      <c r="H27" s="38">
        <v>1092</v>
      </c>
      <c r="I27" s="29" t="s">
        <v>727</v>
      </c>
      <c r="J27" s="20" t="s">
        <v>668</v>
      </c>
      <c r="K27" s="38">
        <v>4</v>
      </c>
      <c r="L27" s="38">
        <v>180</v>
      </c>
      <c r="M27" s="115">
        <v>5889.9508999999998</v>
      </c>
      <c r="O27" s="111"/>
      <c r="P27" s="111"/>
      <c r="Q27" s="20"/>
      <c r="R27" s="20" t="s">
        <v>750</v>
      </c>
      <c r="S27" s="299">
        <v>198.92751999999999</v>
      </c>
      <c r="T27" s="299">
        <v>-11.25254</v>
      </c>
      <c r="U27" s="296">
        <v>234.3409</v>
      </c>
      <c r="V27" s="296">
        <v>27.330100000000002</v>
      </c>
      <c r="W27" s="298">
        <v>16.434331692499999</v>
      </c>
      <c r="X27" s="296">
        <v>2.1680000000000001</v>
      </c>
      <c r="Y27" s="296">
        <v>0.34300000000000003</v>
      </c>
      <c r="Z27" s="296">
        <v>4.3099999999999996</v>
      </c>
      <c r="AA27" s="296">
        <v>88.585999999999999</v>
      </c>
      <c r="AB27" s="295">
        <v>1951.34</v>
      </c>
      <c r="AC27" s="296">
        <v>353.33377000000002</v>
      </c>
      <c r="AD27" s="296">
        <v>3.66188</v>
      </c>
      <c r="AE27" s="296">
        <v>32.644179999999999</v>
      </c>
      <c r="AF27" s="296">
        <v>-0.36721999999999999</v>
      </c>
      <c r="AG27" s="294">
        <v>151726064.69999999</v>
      </c>
      <c r="AH27" s="297">
        <v>0.89583120000000005</v>
      </c>
      <c r="AI27" s="294">
        <v>367302.36093000002</v>
      </c>
      <c r="AJ27" s="297">
        <v>0.21233679999999999</v>
      </c>
      <c r="AK27" s="296">
        <v>140.42449999999999</v>
      </c>
      <c r="AL27" s="294" t="s">
        <v>411</v>
      </c>
      <c r="AM27" s="296">
        <v>39.487000000000002</v>
      </c>
    </row>
    <row r="28" spans="1:39" ht="15" customHeight="1">
      <c r="A28" s="41" t="s">
        <v>581</v>
      </c>
      <c r="B28" s="29" t="s">
        <v>669</v>
      </c>
      <c r="C28" s="37">
        <v>0.33194444444444443</v>
      </c>
      <c r="D28" s="19"/>
      <c r="E28" s="23">
        <v>300</v>
      </c>
      <c r="F28" s="23" t="s">
        <v>539</v>
      </c>
      <c r="G28" s="20">
        <v>1190</v>
      </c>
      <c r="H28" s="38">
        <v>1092</v>
      </c>
      <c r="I28" s="29" t="s">
        <v>599</v>
      </c>
      <c r="J28" s="20" t="s">
        <v>668</v>
      </c>
      <c r="K28" s="38">
        <v>4</v>
      </c>
      <c r="L28" s="38">
        <v>180</v>
      </c>
      <c r="M28" s="115">
        <v>5889.9508999999998</v>
      </c>
      <c r="N28" s="29" t="s">
        <v>770</v>
      </c>
      <c r="O28" s="111"/>
      <c r="P28" s="111"/>
      <c r="Q28" s="20"/>
      <c r="R28" s="20"/>
      <c r="S28" s="299">
        <v>198.9847</v>
      </c>
      <c r="T28" s="299">
        <v>-11.27191</v>
      </c>
      <c r="U28" s="296">
        <v>235.83160000000001</v>
      </c>
      <c r="V28" s="296">
        <v>25.960999999999999</v>
      </c>
      <c r="W28" s="298">
        <v>16.568030073999999</v>
      </c>
      <c r="X28" s="296">
        <v>2.2730000000000001</v>
      </c>
      <c r="Y28" s="296">
        <v>0.35899999999999999</v>
      </c>
      <c r="Z28" s="296">
        <v>4.3</v>
      </c>
      <c r="AA28" s="296">
        <v>88.616</v>
      </c>
      <c r="AB28" s="295">
        <v>1950.787</v>
      </c>
      <c r="AC28" s="296">
        <v>353.31984</v>
      </c>
      <c r="AD28" s="296">
        <v>3.6572300000000002</v>
      </c>
      <c r="AE28" s="296">
        <v>32.57647</v>
      </c>
      <c r="AF28" s="296">
        <v>-0.36738999999999999</v>
      </c>
      <c r="AG28" s="294">
        <v>151726494.40000001</v>
      </c>
      <c r="AH28" s="297">
        <v>0.89487879999999997</v>
      </c>
      <c r="AI28" s="294">
        <v>367406.32260000001</v>
      </c>
      <c r="AJ28" s="297">
        <v>0.22075549999999999</v>
      </c>
      <c r="AK28" s="296">
        <v>140.4785</v>
      </c>
      <c r="AL28" s="294" t="s">
        <v>411</v>
      </c>
      <c r="AM28" s="296">
        <v>39.433100000000003</v>
      </c>
    </row>
    <row r="29" spans="1:39" ht="15" customHeight="1">
      <c r="A29" s="41" t="s">
        <v>542</v>
      </c>
      <c r="B29" s="29" t="s">
        <v>670</v>
      </c>
      <c r="C29" s="37">
        <v>0.33680555555555558</v>
      </c>
      <c r="D29" s="19"/>
      <c r="E29" s="23">
        <v>30</v>
      </c>
      <c r="F29" s="23" t="s">
        <v>539</v>
      </c>
      <c r="G29" s="20">
        <v>1190</v>
      </c>
      <c r="H29" s="38">
        <v>1092</v>
      </c>
      <c r="I29" s="29" t="s">
        <v>464</v>
      </c>
      <c r="J29" s="20" t="s">
        <v>668</v>
      </c>
      <c r="K29" s="38">
        <v>4</v>
      </c>
      <c r="L29" s="38">
        <v>180</v>
      </c>
      <c r="M29" s="116">
        <v>5891.451</v>
      </c>
      <c r="N29" s="29" t="s">
        <v>771</v>
      </c>
      <c r="O29" s="111"/>
      <c r="P29" s="111"/>
      <c r="Q29" s="20"/>
      <c r="R29" s="20"/>
      <c r="S29" s="299">
        <v>199.02081999999999</v>
      </c>
      <c r="T29" s="299">
        <v>-11.283939999999999</v>
      </c>
      <c r="U29" s="296">
        <v>236.74010000000001</v>
      </c>
      <c r="V29" s="296">
        <v>25.093599999999999</v>
      </c>
      <c r="W29" s="298">
        <v>16.651591562499998</v>
      </c>
      <c r="X29" s="296">
        <v>2.3450000000000002</v>
      </c>
      <c r="Y29" s="296">
        <v>0.371</v>
      </c>
      <c r="Z29" s="296">
        <v>4.3</v>
      </c>
      <c r="AA29" s="296">
        <v>88.635000000000005</v>
      </c>
      <c r="AB29" s="295">
        <v>1950.432</v>
      </c>
      <c r="AC29" s="296">
        <v>353.31144999999998</v>
      </c>
      <c r="AD29" s="296">
        <v>3.6541000000000001</v>
      </c>
      <c r="AE29" s="296">
        <v>32.534149999999997</v>
      </c>
      <c r="AF29" s="296">
        <v>-0.36749999999999999</v>
      </c>
      <c r="AG29" s="294">
        <v>151726762.80000001</v>
      </c>
      <c r="AH29" s="297">
        <v>0.89428300000000005</v>
      </c>
      <c r="AI29" s="294">
        <v>367473.32069999998</v>
      </c>
      <c r="AJ29" s="297">
        <v>0.2258492</v>
      </c>
      <c r="AK29" s="296">
        <v>140.51249999999999</v>
      </c>
      <c r="AL29" s="294" t="s">
        <v>411</v>
      </c>
      <c r="AM29" s="296">
        <v>39.399099999999997</v>
      </c>
    </row>
    <row r="30" spans="1:39" ht="24">
      <c r="A30" s="41" t="s">
        <v>461</v>
      </c>
      <c r="B30" s="29" t="s">
        <v>772</v>
      </c>
      <c r="C30" s="37">
        <v>0.33888888888888885</v>
      </c>
      <c r="D30" s="37">
        <v>0</v>
      </c>
      <c r="E30" s="23">
        <v>30</v>
      </c>
      <c r="F30" s="23" t="s">
        <v>539</v>
      </c>
      <c r="G30" s="20">
        <v>1190</v>
      </c>
      <c r="H30" s="38">
        <v>989</v>
      </c>
      <c r="I30" s="21" t="s">
        <v>482</v>
      </c>
      <c r="J30" s="20" t="s">
        <v>631</v>
      </c>
      <c r="K30" s="38">
        <v>4</v>
      </c>
      <c r="L30" s="38">
        <v>180</v>
      </c>
      <c r="M30" s="116">
        <v>5891.451</v>
      </c>
      <c r="O30" s="111">
        <v>252.2</v>
      </c>
      <c r="P30" s="111">
        <v>268.60000000000002</v>
      </c>
      <c r="Q30" s="20"/>
      <c r="R30" s="20"/>
      <c r="S30" s="20"/>
      <c r="T30" s="42"/>
      <c r="U30" s="140"/>
      <c r="V30" s="140"/>
      <c r="W30" s="140"/>
      <c r="X30" s="20"/>
      <c r="Y30" s="137"/>
      <c r="Z30" s="137"/>
    </row>
    <row r="31" spans="1:39" ht="15" customHeight="1">
      <c r="A31" s="41" t="s">
        <v>543</v>
      </c>
      <c r="B31" s="29" t="s">
        <v>485</v>
      </c>
      <c r="C31" s="37">
        <v>0.35694444444444445</v>
      </c>
      <c r="D31" s="19"/>
      <c r="E31" s="23">
        <v>300</v>
      </c>
      <c r="F31" s="20" t="s">
        <v>541</v>
      </c>
      <c r="G31" s="20">
        <v>870</v>
      </c>
      <c r="H31" s="38">
        <v>771</v>
      </c>
      <c r="I31" s="29" t="s">
        <v>545</v>
      </c>
      <c r="J31" s="20" t="s">
        <v>668</v>
      </c>
      <c r="K31" s="38">
        <v>4</v>
      </c>
      <c r="L31" s="38">
        <v>180</v>
      </c>
      <c r="M31" s="116">
        <v>7698.9647000000004</v>
      </c>
      <c r="O31" s="111"/>
      <c r="P31" s="111"/>
      <c r="Q31" s="20"/>
      <c r="R31" s="20"/>
      <c r="S31" s="299">
        <v>199.25953000000001</v>
      </c>
      <c r="T31" s="299">
        <v>-11.35957</v>
      </c>
      <c r="U31" s="296">
        <v>242.17580000000001</v>
      </c>
      <c r="V31" s="296">
        <v>19.3551</v>
      </c>
      <c r="W31" s="298">
        <v>17.186385088800002</v>
      </c>
      <c r="X31" s="296">
        <v>2.9870000000000001</v>
      </c>
      <c r="Y31" s="296">
        <v>0.47299999999999998</v>
      </c>
      <c r="Z31" s="296">
        <v>4.3</v>
      </c>
      <c r="AA31" s="296">
        <v>88.759</v>
      </c>
      <c r="AB31" s="295">
        <v>1947.9780000000001</v>
      </c>
      <c r="AC31" s="296">
        <v>353.26396</v>
      </c>
      <c r="AD31" s="296">
        <v>3.63001</v>
      </c>
      <c r="AE31" s="296">
        <v>32.263300000000001</v>
      </c>
      <c r="AF31" s="296">
        <v>-0.36819000000000002</v>
      </c>
      <c r="AG31" s="294">
        <v>151728476.19999999</v>
      </c>
      <c r="AH31" s="297">
        <v>0.89045920000000001</v>
      </c>
      <c r="AI31" s="294">
        <v>367936.1017</v>
      </c>
      <c r="AJ31" s="297">
        <v>0.25524029999999998</v>
      </c>
      <c r="AK31" s="296">
        <v>140.73689999999999</v>
      </c>
      <c r="AL31" s="294" t="s">
        <v>411</v>
      </c>
      <c r="AM31" s="296">
        <v>39.174999999999997</v>
      </c>
    </row>
    <row r="32" spans="1:39" ht="15" customHeight="1">
      <c r="A32" s="41" t="s">
        <v>543</v>
      </c>
      <c r="B32" s="29" t="s">
        <v>682</v>
      </c>
      <c r="C32" s="37">
        <v>0.36874999999999997</v>
      </c>
      <c r="D32" s="19"/>
      <c r="E32" s="23">
        <v>300</v>
      </c>
      <c r="F32" s="20" t="s">
        <v>541</v>
      </c>
      <c r="G32" s="20">
        <v>870</v>
      </c>
      <c r="H32" s="38">
        <v>771</v>
      </c>
      <c r="I32" s="29" t="s">
        <v>545</v>
      </c>
      <c r="J32" s="20" t="s">
        <v>668</v>
      </c>
      <c r="K32" s="38">
        <v>4</v>
      </c>
      <c r="L32" s="38">
        <v>180</v>
      </c>
      <c r="M32" s="116">
        <v>7698.9647000000004</v>
      </c>
      <c r="O32" s="111"/>
      <c r="P32" s="111"/>
      <c r="Q32" s="20"/>
      <c r="R32" s="20"/>
      <c r="S32" s="299">
        <v>199.39188999999999</v>
      </c>
      <c r="T32" s="299">
        <v>-11.398870000000001</v>
      </c>
      <c r="U32" s="296">
        <v>244.8313</v>
      </c>
      <c r="V32" s="296">
        <v>16.194900000000001</v>
      </c>
      <c r="W32" s="298">
        <v>17.4704941498</v>
      </c>
      <c r="X32" s="296">
        <v>3.5339999999999998</v>
      </c>
      <c r="Y32" s="296">
        <v>0.55900000000000005</v>
      </c>
      <c r="Z32" s="296">
        <v>4.3</v>
      </c>
      <c r="AA32" s="296">
        <v>88.826999999999998</v>
      </c>
      <c r="AB32" s="295">
        <v>1946.5650000000001</v>
      </c>
      <c r="AC32" s="296">
        <v>353.24336</v>
      </c>
      <c r="AD32" s="296">
        <v>3.6143200000000002</v>
      </c>
      <c r="AE32" s="296">
        <v>32.119410000000002</v>
      </c>
      <c r="AF32" s="296">
        <v>-0.36854999999999999</v>
      </c>
      <c r="AG32" s="294">
        <v>151729383.40000001</v>
      </c>
      <c r="AH32" s="297">
        <v>0.8884204</v>
      </c>
      <c r="AI32" s="294">
        <v>368203.36116999999</v>
      </c>
      <c r="AJ32" s="297">
        <v>0.26848230000000001</v>
      </c>
      <c r="AK32" s="296">
        <v>140.86099999999999</v>
      </c>
      <c r="AL32" s="294" t="s">
        <v>411</v>
      </c>
      <c r="AM32" s="296">
        <v>39.051099999999998</v>
      </c>
    </row>
    <row r="33" spans="1:39" ht="15" customHeight="1">
      <c r="A33" s="41" t="s">
        <v>665</v>
      </c>
      <c r="B33" s="29" t="s">
        <v>683</v>
      </c>
      <c r="C33" s="37">
        <v>0.37986111111111115</v>
      </c>
      <c r="D33" s="19"/>
      <c r="E33" s="23">
        <v>300</v>
      </c>
      <c r="F33" s="23" t="s">
        <v>539</v>
      </c>
      <c r="G33" s="20">
        <v>1190</v>
      </c>
      <c r="H33" s="38">
        <v>1092</v>
      </c>
      <c r="I33" s="29" t="s">
        <v>545</v>
      </c>
      <c r="J33" s="20" t="s">
        <v>668</v>
      </c>
      <c r="K33" s="38">
        <v>4</v>
      </c>
      <c r="L33" s="38">
        <v>180</v>
      </c>
      <c r="M33" s="115">
        <v>5889.9508999999998</v>
      </c>
      <c r="O33" s="111"/>
      <c r="P33" s="111"/>
      <c r="Q33" s="20"/>
      <c r="R33" s="20"/>
      <c r="S33" s="299">
        <v>199.52017000000001</v>
      </c>
      <c r="T33" s="299">
        <v>-11.435370000000001</v>
      </c>
      <c r="U33" s="296">
        <v>247.208</v>
      </c>
      <c r="V33" s="296">
        <v>13.162800000000001</v>
      </c>
      <c r="W33" s="298">
        <v>17.737890913200001</v>
      </c>
      <c r="X33" s="296">
        <v>4.2939999999999996</v>
      </c>
      <c r="Y33" s="296">
        <v>0.67900000000000005</v>
      </c>
      <c r="Z33" s="296">
        <v>4.29</v>
      </c>
      <c r="AA33" s="296">
        <v>88.893000000000001</v>
      </c>
      <c r="AB33" s="295">
        <v>1945.175</v>
      </c>
      <c r="AC33" s="296">
        <v>353.22710000000001</v>
      </c>
      <c r="AD33" s="296">
        <v>3.5976900000000001</v>
      </c>
      <c r="AE33" s="296">
        <v>31.983979999999999</v>
      </c>
      <c r="AF33" s="296">
        <v>-0.36890000000000001</v>
      </c>
      <c r="AG33" s="294">
        <v>151730235.40000001</v>
      </c>
      <c r="AH33" s="297">
        <v>0.88649670000000003</v>
      </c>
      <c r="AI33" s="294">
        <v>368466.46875</v>
      </c>
      <c r="AJ33" s="297">
        <v>0.27936549999999999</v>
      </c>
      <c r="AK33" s="296">
        <v>140.9811</v>
      </c>
      <c r="AL33" s="294" t="s">
        <v>411</v>
      </c>
      <c r="AM33" s="296">
        <v>38.931199999999997</v>
      </c>
    </row>
    <row r="34" spans="1:39" ht="24">
      <c r="A34" s="41" t="s">
        <v>856</v>
      </c>
      <c r="B34" s="29" t="s">
        <v>773</v>
      </c>
      <c r="C34" s="37">
        <v>0.3972222222222222</v>
      </c>
      <c r="D34" s="37">
        <v>0</v>
      </c>
      <c r="E34" s="23">
        <v>10</v>
      </c>
      <c r="F34" s="23" t="s">
        <v>539</v>
      </c>
      <c r="G34" s="20">
        <v>1190</v>
      </c>
      <c r="H34" s="38">
        <v>1092</v>
      </c>
      <c r="I34" s="59" t="s">
        <v>738</v>
      </c>
      <c r="J34" s="20" t="s">
        <v>631</v>
      </c>
      <c r="K34" s="38">
        <v>4</v>
      </c>
      <c r="L34" s="38">
        <v>180</v>
      </c>
      <c r="M34" s="115">
        <v>5889.9508999999998</v>
      </c>
      <c r="O34" s="111">
        <v>252.2</v>
      </c>
      <c r="P34" s="111">
        <v>268.5</v>
      </c>
      <c r="Q34" s="20"/>
      <c r="R34" s="20"/>
      <c r="S34" s="20"/>
      <c r="T34" s="42"/>
      <c r="U34" s="42"/>
      <c r="V34" s="42"/>
      <c r="W34" s="42"/>
      <c r="X34" s="41"/>
    </row>
    <row r="35" spans="1:39" ht="30" customHeight="1">
      <c r="A35" s="41" t="s">
        <v>461</v>
      </c>
      <c r="B35" s="29" t="s">
        <v>774</v>
      </c>
      <c r="C35" s="37">
        <v>0.39930555555555558</v>
      </c>
      <c r="D35" s="37">
        <v>0</v>
      </c>
      <c r="E35" s="23">
        <v>30</v>
      </c>
      <c r="F35" s="23" t="s">
        <v>539</v>
      </c>
      <c r="G35" s="20">
        <v>1190</v>
      </c>
      <c r="H35" s="38">
        <v>989</v>
      </c>
      <c r="I35" s="21" t="s">
        <v>482</v>
      </c>
      <c r="J35" s="20" t="s">
        <v>631</v>
      </c>
      <c r="K35" s="38">
        <v>4</v>
      </c>
      <c r="L35" s="38">
        <v>180</v>
      </c>
      <c r="M35" s="116">
        <v>5891.451</v>
      </c>
      <c r="O35" s="111">
        <v>252.2</v>
      </c>
      <c r="P35" s="111">
        <v>268.60000000000002</v>
      </c>
      <c r="Q35" s="20"/>
      <c r="R35" s="20"/>
      <c r="S35" s="20"/>
      <c r="T35" s="42"/>
      <c r="U35" s="42"/>
      <c r="V35" s="42"/>
      <c r="W35" s="42"/>
      <c r="X35" s="41"/>
    </row>
    <row r="36" spans="1:39">
      <c r="A36" s="41"/>
      <c r="B36" s="29"/>
      <c r="C36" s="37"/>
      <c r="D36" s="19"/>
      <c r="E36" s="23"/>
      <c r="F36" s="20"/>
      <c r="G36" s="20"/>
      <c r="H36" s="38"/>
      <c r="I36" s="29"/>
      <c r="J36" s="20"/>
      <c r="K36" s="20"/>
      <c r="L36" s="38"/>
      <c r="M36" s="115" t="s">
        <v>750</v>
      </c>
      <c r="O36" s="111"/>
      <c r="P36" s="111"/>
      <c r="Q36" s="20"/>
      <c r="R36" s="20"/>
      <c r="S36" s="20"/>
      <c r="T36" s="42"/>
      <c r="U36" s="42"/>
      <c r="V36" s="42"/>
      <c r="W36" s="42"/>
      <c r="X36" s="41"/>
    </row>
    <row r="37" spans="1:39" ht="15" customHeight="1">
      <c r="A37" s="41"/>
      <c r="B37" s="29"/>
      <c r="C37" s="37"/>
      <c r="D37" s="19"/>
      <c r="E37" s="23"/>
      <c r="F37" s="20"/>
      <c r="G37" s="20"/>
      <c r="H37" s="38"/>
      <c r="I37" s="29"/>
      <c r="J37" s="20"/>
      <c r="K37" s="20"/>
      <c r="L37" s="38"/>
      <c r="M37" s="22"/>
      <c r="O37" s="111"/>
      <c r="P37" s="111"/>
      <c r="Q37" s="20"/>
      <c r="R37" s="20"/>
      <c r="S37" s="20"/>
      <c r="T37" s="42"/>
      <c r="U37" s="42"/>
      <c r="V37" s="42"/>
      <c r="W37" s="42"/>
      <c r="X37" s="41"/>
    </row>
    <row r="38" spans="1:39" ht="15" customHeight="1">
      <c r="A38" s="41"/>
      <c r="B38" s="29"/>
      <c r="C38" s="37"/>
      <c r="D38" s="19"/>
      <c r="E38" s="23"/>
      <c r="F38" s="20"/>
      <c r="G38" s="20"/>
      <c r="H38" s="38"/>
      <c r="I38" s="29"/>
      <c r="J38" s="20"/>
      <c r="K38" s="20"/>
      <c r="L38" s="38"/>
      <c r="M38" s="22"/>
      <c r="O38" s="111"/>
      <c r="P38" s="111"/>
      <c r="Q38" s="20"/>
      <c r="R38" s="20"/>
      <c r="S38" s="20"/>
      <c r="T38" s="42"/>
      <c r="U38" s="42"/>
      <c r="V38" s="42"/>
      <c r="W38" s="42"/>
      <c r="X38" s="41"/>
    </row>
    <row r="39" spans="1:39">
      <c r="A39" s="3" t="s">
        <v>633</v>
      </c>
      <c r="B39" s="24" t="s">
        <v>634</v>
      </c>
      <c r="C39" s="25">
        <v>5888.5839999999998</v>
      </c>
      <c r="D39" s="58"/>
      <c r="E39" s="26"/>
      <c r="F39" s="26" t="s">
        <v>635</v>
      </c>
      <c r="G39" s="88" t="s">
        <v>636</v>
      </c>
      <c r="H39" s="88" t="s">
        <v>637</v>
      </c>
      <c r="I39" s="26" t="s">
        <v>639</v>
      </c>
      <c r="J39" s="88" t="s">
        <v>640</v>
      </c>
      <c r="K39" s="88" t="s">
        <v>641</v>
      </c>
      <c r="M39" s="22"/>
      <c r="O39" s="111"/>
      <c r="P39" s="111"/>
      <c r="Q39" s="20"/>
      <c r="R39" s="20"/>
      <c r="S39" s="20"/>
      <c r="T39" s="42"/>
      <c r="U39" s="42"/>
      <c r="V39" s="42"/>
      <c r="W39" s="42"/>
      <c r="X39" s="41"/>
    </row>
    <row r="40" spans="1:39" ht="15" customHeight="1">
      <c r="A40" s="2"/>
      <c r="B40" s="24" t="s">
        <v>638</v>
      </c>
      <c r="C40" s="25">
        <v>5889.9508999999998</v>
      </c>
      <c r="D40" s="58"/>
      <c r="E40" s="26"/>
      <c r="F40" s="26" t="s">
        <v>277</v>
      </c>
      <c r="G40" s="88" t="s">
        <v>279</v>
      </c>
      <c r="H40" s="88" t="s">
        <v>280</v>
      </c>
      <c r="I40" s="26" t="s">
        <v>646</v>
      </c>
      <c r="J40" s="88" t="s">
        <v>647</v>
      </c>
      <c r="K40" s="88" t="s">
        <v>454</v>
      </c>
      <c r="M40" s="22"/>
      <c r="O40" s="111"/>
      <c r="P40" s="111"/>
      <c r="Q40" s="20"/>
      <c r="R40" s="20"/>
      <c r="S40" s="20"/>
      <c r="T40" s="42"/>
      <c r="U40" s="42"/>
      <c r="V40" s="42"/>
      <c r="W40" s="42"/>
      <c r="X40" s="41"/>
    </row>
    <row r="41" spans="1:39" ht="15" customHeight="1">
      <c r="A41" s="2"/>
      <c r="B41" s="24" t="s">
        <v>321</v>
      </c>
      <c r="C41" s="25">
        <v>5891.451</v>
      </c>
      <c r="D41" s="58"/>
      <c r="E41" s="26"/>
      <c r="F41" s="88" t="s">
        <v>472</v>
      </c>
      <c r="G41" s="88" t="s">
        <v>474</v>
      </c>
      <c r="H41" s="88" t="s">
        <v>473</v>
      </c>
      <c r="I41" s="26" t="s">
        <v>275</v>
      </c>
      <c r="J41" s="88" t="s">
        <v>455</v>
      </c>
      <c r="K41" s="88" t="s">
        <v>456</v>
      </c>
      <c r="M41" s="22"/>
      <c r="O41" s="111"/>
      <c r="P41" s="111"/>
      <c r="Q41" s="20"/>
      <c r="R41" s="20"/>
      <c r="S41" s="20"/>
      <c r="T41" s="42"/>
      <c r="U41" s="42"/>
      <c r="V41" s="42"/>
      <c r="W41" s="42"/>
      <c r="X41" s="41"/>
    </row>
    <row r="42" spans="1:39" ht="15" customHeight="1">
      <c r="A42" s="2"/>
      <c r="B42" s="24" t="s">
        <v>322</v>
      </c>
      <c r="C42" s="114">
        <v>7647.38</v>
      </c>
      <c r="D42" s="58"/>
      <c r="E42" s="26"/>
      <c r="F42" s="26" t="s">
        <v>643</v>
      </c>
      <c r="G42" s="88" t="s">
        <v>644</v>
      </c>
      <c r="H42" s="88" t="s">
        <v>645</v>
      </c>
      <c r="I42" s="26" t="s">
        <v>324</v>
      </c>
      <c r="J42" s="88" t="s">
        <v>452</v>
      </c>
      <c r="K42" s="88" t="s">
        <v>453</v>
      </c>
      <c r="M42" s="22"/>
      <c r="O42" s="111"/>
      <c r="P42" s="111"/>
      <c r="Q42" s="20"/>
      <c r="R42" s="20"/>
      <c r="S42" s="20"/>
      <c r="T42" s="42"/>
      <c r="U42" s="42"/>
      <c r="V42" s="42"/>
      <c r="W42" s="42"/>
      <c r="X42" s="41"/>
    </row>
    <row r="43" spans="1:39" ht="15" customHeight="1">
      <c r="A43" s="2"/>
      <c r="B43" s="24" t="s">
        <v>323</v>
      </c>
      <c r="C43" s="25">
        <v>7698.9647000000004</v>
      </c>
      <c r="D43" s="58"/>
      <c r="E43" s="26"/>
      <c r="F43" s="26" t="s">
        <v>278</v>
      </c>
      <c r="G43" s="88" t="s">
        <v>281</v>
      </c>
      <c r="H43" s="88" t="s">
        <v>282</v>
      </c>
      <c r="I43" s="26" t="s">
        <v>284</v>
      </c>
      <c r="J43" s="88" t="s">
        <v>285</v>
      </c>
      <c r="K43" s="88" t="s">
        <v>286</v>
      </c>
      <c r="M43" s="22"/>
      <c r="O43" s="111"/>
      <c r="P43" s="111"/>
      <c r="Q43" s="20"/>
      <c r="R43" s="20"/>
      <c r="S43" s="20"/>
      <c r="T43" s="42"/>
      <c r="U43" s="42"/>
      <c r="V43" s="42"/>
      <c r="W43" s="42"/>
      <c r="X43" s="41"/>
    </row>
    <row r="44" spans="1:39" ht="15" customHeight="1">
      <c r="A44" s="2"/>
      <c r="B44" s="27"/>
      <c r="C44" s="26"/>
      <c r="D44" s="58"/>
      <c r="E44" s="26"/>
      <c r="F44"/>
      <c r="G44"/>
      <c r="H44"/>
      <c r="I44"/>
      <c r="K44" s="113"/>
      <c r="M44" s="22"/>
      <c r="O44" s="111"/>
      <c r="P44" s="111"/>
      <c r="Q44" s="20"/>
      <c r="R44" s="20"/>
      <c r="S44" s="20"/>
      <c r="T44" s="42"/>
      <c r="U44" s="42"/>
      <c r="V44" s="42"/>
      <c r="W44" s="42"/>
      <c r="X44" s="41"/>
    </row>
    <row r="45" spans="1:39" ht="15" customHeight="1">
      <c r="A45" s="2"/>
      <c r="B45" s="24" t="s">
        <v>574</v>
      </c>
      <c r="C45" s="439" t="s">
        <v>649</v>
      </c>
      <c r="D45" s="439"/>
      <c r="E45" s="26" t="s">
        <v>287</v>
      </c>
      <c r="F45"/>
      <c r="G45"/>
      <c r="H45"/>
      <c r="I45"/>
      <c r="K45" s="113"/>
      <c r="M45" s="22"/>
      <c r="O45" s="111"/>
      <c r="P45" s="111"/>
      <c r="Q45" s="20"/>
      <c r="R45" s="20"/>
      <c r="S45" s="20"/>
      <c r="T45" s="42"/>
      <c r="U45" s="42"/>
      <c r="V45" s="42"/>
      <c r="W45" s="42"/>
      <c r="X45" s="41"/>
    </row>
    <row r="46" spans="1:39" ht="15" customHeight="1">
      <c r="A46" s="2"/>
      <c r="B46" s="24" t="s">
        <v>575</v>
      </c>
      <c r="C46" s="439" t="s">
        <v>650</v>
      </c>
      <c r="D46" s="439"/>
      <c r="F46"/>
      <c r="G46"/>
      <c r="H46"/>
      <c r="I46"/>
      <c r="K46" s="113"/>
      <c r="M46" s="22"/>
      <c r="O46" s="111"/>
      <c r="P46" s="111"/>
      <c r="Q46" s="20"/>
      <c r="R46" s="20"/>
      <c r="S46" s="20"/>
      <c r="T46" s="42"/>
      <c r="U46" s="42"/>
      <c r="V46" s="42"/>
      <c r="W46" s="42"/>
      <c r="X46" s="41"/>
    </row>
    <row r="47" spans="1:39" ht="15" customHeight="1">
      <c r="A47" s="2"/>
      <c r="B47" s="24" t="s">
        <v>576</v>
      </c>
      <c r="C47" s="439" t="s">
        <v>816</v>
      </c>
      <c r="D47" s="439"/>
      <c r="F47"/>
      <c r="G47"/>
      <c r="H47"/>
      <c r="I47"/>
      <c r="K47" s="113"/>
      <c r="M47" s="22"/>
      <c r="O47" s="111"/>
      <c r="P47" s="111"/>
      <c r="Q47" s="20"/>
      <c r="R47" s="20"/>
      <c r="S47" s="20"/>
      <c r="T47" s="42"/>
      <c r="U47" s="42"/>
      <c r="V47" s="42"/>
      <c r="W47" s="42"/>
      <c r="X47" s="41"/>
    </row>
    <row r="48" spans="1:39" ht="15" customHeight="1">
      <c r="A48" s="2"/>
      <c r="B48" s="24" t="s">
        <v>577</v>
      </c>
      <c r="C48" s="439" t="s">
        <v>817</v>
      </c>
      <c r="D48" s="439"/>
      <c r="G48" s="20"/>
      <c r="H48" s="20"/>
      <c r="I48"/>
      <c r="L48" t="s">
        <v>750</v>
      </c>
      <c r="M48" s="22"/>
      <c r="O48" s="111"/>
      <c r="P48" s="111"/>
      <c r="Q48" s="20"/>
      <c r="R48" s="20"/>
      <c r="S48" s="20"/>
      <c r="T48" s="42"/>
      <c r="U48" s="42"/>
      <c r="V48" s="42"/>
      <c r="W48" s="42"/>
      <c r="X48" s="41"/>
    </row>
    <row r="49" spans="1:24" ht="15" customHeight="1">
      <c r="A49" s="2"/>
      <c r="B49"/>
      <c r="D49" s="44"/>
      <c r="G49" s="20"/>
      <c r="H49" s="20"/>
      <c r="I49"/>
      <c r="M49" s="22"/>
      <c r="O49" s="111"/>
      <c r="P49" s="111"/>
      <c r="Q49" s="20"/>
      <c r="R49" s="20"/>
      <c r="S49" s="20"/>
      <c r="T49" s="42"/>
      <c r="U49" s="42"/>
      <c r="V49" s="42"/>
      <c r="W49" s="42"/>
      <c r="X49" s="41"/>
    </row>
    <row r="50" spans="1:24" ht="15" customHeight="1">
      <c r="A50" s="2"/>
      <c r="B50" s="3" t="s">
        <v>818</v>
      </c>
      <c r="C50" s="6" t="s">
        <v>819</v>
      </c>
      <c r="D50" s="49" t="s">
        <v>820</v>
      </c>
      <c r="G50" s="20"/>
      <c r="H50" s="20"/>
      <c r="I50"/>
      <c r="M50" s="22"/>
      <c r="O50" s="111"/>
      <c r="P50" s="111"/>
      <c r="Q50" s="20"/>
      <c r="R50" s="20"/>
      <c r="S50" s="20"/>
      <c r="T50" s="42"/>
      <c r="U50" s="42"/>
      <c r="V50" s="42"/>
      <c r="W50" s="42"/>
      <c r="X50" s="41"/>
    </row>
    <row r="51" spans="1:24" ht="15" customHeight="1">
      <c r="A51" s="2"/>
      <c r="B51" s="3"/>
      <c r="C51" s="6" t="s">
        <v>821</v>
      </c>
      <c r="D51" s="49" t="s">
        <v>822</v>
      </c>
      <c r="G51" s="20"/>
      <c r="H51" s="20"/>
      <c r="I51"/>
      <c r="M51" s="22"/>
      <c r="O51" s="111"/>
      <c r="P51" s="111"/>
      <c r="Q51" s="20"/>
      <c r="R51" s="20"/>
      <c r="S51" s="20"/>
      <c r="T51" s="42"/>
      <c r="U51" s="42"/>
      <c r="V51" s="42"/>
      <c r="W51" s="42"/>
      <c r="X51" s="41"/>
    </row>
    <row r="52" spans="1:24" ht="15" customHeight="1">
      <c r="A52" s="2"/>
      <c r="B52"/>
      <c r="D52" s="44"/>
      <c r="G52" s="129" t="s">
        <v>376</v>
      </c>
      <c r="H52" s="129" t="s">
        <v>377</v>
      </c>
      <c r="I52" s="128" t="s">
        <v>378</v>
      </c>
      <c r="J52" s="5" t="s">
        <v>379</v>
      </c>
      <c r="K52" s="5"/>
      <c r="M52" s="22"/>
      <c r="O52" s="111"/>
      <c r="P52" s="111"/>
      <c r="Q52" s="20"/>
      <c r="R52" s="20"/>
      <c r="S52" s="20"/>
      <c r="T52" s="42"/>
      <c r="U52" s="42"/>
      <c r="V52" s="42"/>
      <c r="W52" s="42"/>
      <c r="X52" s="41"/>
    </row>
    <row r="53" spans="1:24" ht="15" customHeight="1">
      <c r="A53" s="2"/>
      <c r="B53" s="3" t="s">
        <v>676</v>
      </c>
      <c r="C53" s="6">
        <v>1</v>
      </c>
      <c r="D53" s="427" t="s">
        <v>677</v>
      </c>
      <c r="E53" s="427"/>
      <c r="F53" s="427"/>
      <c r="G53" s="131">
        <f>AVERAGE(O14,O15,O16,O30,O34,O35)</f>
        <v>252.18333333333337</v>
      </c>
      <c r="H53" s="131">
        <f>AVERAGE(P14,P15,P16,P30,P34,P35)</f>
        <v>268.63333333333338</v>
      </c>
      <c r="I53" s="133">
        <f>STDEV(O14,O15,O16,O30,O34,O35)</f>
        <v>4.0824828827765065E-2</v>
      </c>
      <c r="J53" s="131">
        <f>STDEV(P14,P15,P16,P30,P34,P35)</f>
        <v>0.15055453047016229</v>
      </c>
      <c r="M53" s="22"/>
      <c r="O53" s="111"/>
      <c r="P53" s="111"/>
      <c r="Q53" s="20"/>
      <c r="R53" s="20"/>
      <c r="S53" s="20"/>
      <c r="T53" s="42"/>
      <c r="U53" s="42"/>
      <c r="V53" s="42"/>
      <c r="W53" s="42"/>
      <c r="X53" s="41"/>
    </row>
    <row r="54" spans="1:24" ht="15" customHeight="1">
      <c r="A54" s="2"/>
      <c r="B54" s="28"/>
      <c r="C54" s="3"/>
      <c r="D54" s="435" t="s">
        <v>466</v>
      </c>
      <c r="E54" s="436"/>
      <c r="F54" s="436"/>
      <c r="G54" s="130"/>
      <c r="H54" s="130"/>
      <c r="I54" s="131"/>
      <c r="J54" s="131"/>
      <c r="M54" s="22"/>
      <c r="O54" s="111"/>
      <c r="P54" s="111"/>
      <c r="Q54" s="20"/>
      <c r="R54" s="20"/>
      <c r="S54" s="20"/>
      <c r="T54" s="42"/>
      <c r="U54" s="42"/>
      <c r="V54" s="42"/>
      <c r="W54" s="42"/>
      <c r="X54" s="41"/>
    </row>
    <row r="55" spans="1:24" ht="15" customHeight="1">
      <c r="A55" s="2"/>
      <c r="B55"/>
      <c r="C55" s="71">
        <v>2</v>
      </c>
      <c r="D55" s="427" t="s">
        <v>724</v>
      </c>
      <c r="E55" s="427"/>
      <c r="F55" s="427"/>
      <c r="G55" s="130"/>
      <c r="H55" s="130"/>
      <c r="I55" s="131"/>
      <c r="J55" s="131"/>
      <c r="M55" s="22"/>
      <c r="O55" s="111"/>
      <c r="P55" s="111"/>
      <c r="Q55" s="20"/>
      <c r="R55" s="20"/>
      <c r="S55" s="20"/>
      <c r="T55" s="42"/>
      <c r="U55" s="42"/>
      <c r="V55" s="42"/>
      <c r="W55" s="42"/>
      <c r="X55" s="41"/>
    </row>
    <row r="56" spans="1:24">
      <c r="A56" s="2"/>
      <c r="B56"/>
      <c r="C56" s="3"/>
      <c r="D56" s="435" t="s">
        <v>725</v>
      </c>
      <c r="E56" s="436"/>
      <c r="F56" s="436"/>
      <c r="G56" s="130"/>
      <c r="H56" s="130"/>
      <c r="I56" s="131"/>
      <c r="J56" s="131"/>
      <c r="M56" s="22"/>
      <c r="O56" s="111"/>
      <c r="P56" s="111"/>
      <c r="Q56" s="20"/>
      <c r="R56" s="20"/>
      <c r="S56" s="20"/>
      <c r="T56" s="42"/>
      <c r="U56" s="42"/>
      <c r="V56" s="42"/>
      <c r="W56" s="42"/>
      <c r="X56" s="41"/>
    </row>
    <row r="57" spans="1:24">
      <c r="A57" s="2"/>
      <c r="B57"/>
      <c r="C57" s="6">
        <v>3</v>
      </c>
      <c r="D57" s="437" t="s">
        <v>535</v>
      </c>
      <c r="E57" s="437"/>
      <c r="F57" s="437"/>
      <c r="G57" s="134">
        <v>253</v>
      </c>
      <c r="H57" s="134">
        <v>269.60000000000002</v>
      </c>
      <c r="I57" s="131">
        <v>0</v>
      </c>
      <c r="J57" s="131">
        <v>0</v>
      </c>
      <c r="M57" s="23"/>
      <c r="O57" s="111"/>
      <c r="P57" s="111"/>
      <c r="Q57" s="20"/>
      <c r="R57" s="20"/>
      <c r="S57" s="20"/>
      <c r="T57" s="42"/>
      <c r="U57" s="42"/>
      <c r="V57" s="42"/>
      <c r="W57" s="42"/>
      <c r="X57" s="41"/>
    </row>
    <row r="58" spans="1:24">
      <c r="A58" s="2"/>
      <c r="B58"/>
      <c r="C58" s="5"/>
      <c r="D58" s="434" t="s">
        <v>536</v>
      </c>
      <c r="E58" s="434"/>
      <c r="F58" s="434"/>
      <c r="G58" s="130"/>
      <c r="H58" s="130"/>
      <c r="I58" s="131"/>
      <c r="J58" s="131"/>
      <c r="M58" s="23"/>
      <c r="O58" s="111"/>
      <c r="P58" s="111"/>
      <c r="Q58" s="20"/>
      <c r="R58" s="20"/>
      <c r="S58" s="20"/>
      <c r="T58" s="42"/>
      <c r="U58" s="42"/>
      <c r="V58" s="42"/>
      <c r="W58" s="42"/>
      <c r="X58" s="41"/>
    </row>
    <row r="59" spans="1:24">
      <c r="A59" s="2"/>
      <c r="B59"/>
      <c r="C59" s="6">
        <v>4</v>
      </c>
      <c r="D59" s="437" t="s">
        <v>537</v>
      </c>
      <c r="E59" s="437"/>
      <c r="F59" s="437"/>
      <c r="G59" s="134">
        <v>252.6</v>
      </c>
      <c r="H59" s="134">
        <v>269</v>
      </c>
      <c r="I59" s="131">
        <v>0</v>
      </c>
      <c r="J59" s="131">
        <v>0</v>
      </c>
      <c r="M59" s="22"/>
      <c r="O59" s="111"/>
      <c r="P59" s="111"/>
      <c r="Q59" s="20"/>
      <c r="R59" s="20"/>
      <c r="S59" s="20"/>
      <c r="T59" s="42"/>
      <c r="U59" s="42"/>
      <c r="V59" s="42"/>
      <c r="W59" s="42"/>
      <c r="X59" s="41"/>
    </row>
    <row r="60" spans="1:24">
      <c r="A60" s="2"/>
      <c r="B60"/>
      <c r="C60"/>
      <c r="D60" s="434" t="s">
        <v>538</v>
      </c>
      <c r="E60" s="434"/>
      <c r="F60" s="434"/>
      <c r="G60" s="20"/>
      <c r="H60" s="20"/>
      <c r="I60"/>
      <c r="M60" s="22"/>
      <c r="O60" s="111"/>
      <c r="P60" s="111"/>
      <c r="Q60" s="20"/>
      <c r="R60" s="20"/>
      <c r="S60" s="20"/>
      <c r="T60" s="42"/>
      <c r="U60" s="42"/>
      <c r="V60" s="42"/>
      <c r="W60" s="42"/>
      <c r="X60" s="41"/>
    </row>
    <row r="61" spans="1:24">
      <c r="A61" s="41"/>
      <c r="B61" s="29"/>
      <c r="C61" s="37"/>
      <c r="E61" s="23"/>
      <c r="G61" s="20"/>
      <c r="H61" s="38"/>
      <c r="I61" s="29"/>
      <c r="J61" s="113"/>
      <c r="K61" s="113"/>
      <c r="L61" s="38"/>
      <c r="M61" s="113"/>
      <c r="O61" s="111"/>
      <c r="P61" s="111"/>
    </row>
    <row r="62" spans="1:24">
      <c r="A62" s="41"/>
      <c r="B62" s="29"/>
      <c r="C62" s="37"/>
      <c r="E62" s="23"/>
      <c r="G62" s="20"/>
      <c r="H62" s="38"/>
      <c r="I62" s="29"/>
      <c r="L62" s="38"/>
      <c r="O62" s="111"/>
      <c r="P62" s="111"/>
    </row>
    <row r="63" spans="1:24">
      <c r="A63" s="41"/>
      <c r="B63" s="29"/>
      <c r="C63" s="37"/>
      <c r="E63" s="23"/>
      <c r="G63" s="20"/>
      <c r="H63" s="38"/>
      <c r="I63" s="29"/>
      <c r="L63" s="38"/>
      <c r="O63" s="111"/>
      <c r="P63" s="111"/>
    </row>
    <row r="64" spans="1:24">
      <c r="A64" s="41"/>
      <c r="B64" s="29"/>
      <c r="C64" s="37"/>
      <c r="E64" s="23"/>
      <c r="G64" s="20"/>
      <c r="H64" s="38"/>
      <c r="I64" s="29"/>
      <c r="L64" s="38"/>
      <c r="O64" s="111"/>
      <c r="P64" s="111"/>
    </row>
    <row r="65" spans="1:16">
      <c r="A65" s="41"/>
      <c r="B65" s="29"/>
      <c r="C65" s="37"/>
      <c r="E65" s="23"/>
      <c r="G65" s="20"/>
      <c r="H65" s="38"/>
      <c r="I65" s="29"/>
      <c r="L65" s="38"/>
      <c r="O65" s="111"/>
      <c r="P65" s="111"/>
    </row>
    <row r="66" spans="1:16">
      <c r="A66" s="41" t="s">
        <v>330</v>
      </c>
      <c r="B66" s="29" t="s">
        <v>331</v>
      </c>
      <c r="C66" s="69" t="s">
        <v>327</v>
      </c>
      <c r="E66" s="23"/>
      <c r="G66" s="20"/>
      <c r="H66" s="38"/>
      <c r="I66" s="29"/>
      <c r="L66" s="38"/>
      <c r="O66" s="111"/>
      <c r="P66" s="111"/>
    </row>
    <row r="67" spans="1:16">
      <c r="A67" s="41" t="s">
        <v>334</v>
      </c>
      <c r="B67" s="29">
        <v>97.1</v>
      </c>
      <c r="C67" s="37">
        <v>8.1944444444444445E-2</v>
      </c>
      <c r="E67" s="23"/>
      <c r="G67" s="20"/>
      <c r="H67" s="38"/>
      <c r="I67" s="29"/>
      <c r="L67" s="38"/>
      <c r="O67" s="111"/>
      <c r="P67" s="111"/>
    </row>
    <row r="68" spans="1:16">
      <c r="A68" s="41" t="s">
        <v>335</v>
      </c>
      <c r="B68" s="29">
        <v>97</v>
      </c>
      <c r="C68" s="37">
        <v>0.33888888888888885</v>
      </c>
      <c r="E68" s="23"/>
      <c r="G68" s="20"/>
      <c r="H68" s="38"/>
      <c r="I68" s="29"/>
      <c r="L68" s="38"/>
      <c r="O68" s="111"/>
      <c r="P68" s="111"/>
    </row>
    <row r="69" spans="1:16">
      <c r="A69" s="41" t="s">
        <v>336</v>
      </c>
      <c r="B69" s="29">
        <v>97</v>
      </c>
      <c r="C69" s="37">
        <v>0.39930555555555558</v>
      </c>
      <c r="E69" s="23"/>
      <c r="G69" s="20"/>
      <c r="H69" s="38"/>
      <c r="I69" s="29"/>
      <c r="L69" s="38"/>
      <c r="O69" s="111"/>
      <c r="P69" s="111"/>
    </row>
    <row r="70" spans="1:16">
      <c r="A70" s="41"/>
      <c r="B70" s="29"/>
      <c r="C70" s="37"/>
      <c r="E70" s="23"/>
      <c r="G70" s="20"/>
      <c r="H70" s="38"/>
      <c r="I70" s="29"/>
      <c r="L70" s="38"/>
      <c r="O70" s="111"/>
      <c r="P70" s="111"/>
    </row>
    <row r="71" spans="1:16">
      <c r="A71" s="41"/>
      <c r="B71" s="29"/>
      <c r="C71" s="37"/>
      <c r="E71" s="23"/>
      <c r="G71" s="20"/>
      <c r="H71" s="38"/>
      <c r="I71" s="29"/>
      <c r="L71" s="38"/>
      <c r="O71" s="111"/>
      <c r="P71" s="111"/>
    </row>
    <row r="72" spans="1:16">
      <c r="A72" s="41"/>
      <c r="B72"/>
      <c r="H72" s="38"/>
      <c r="L72" s="38"/>
      <c r="O72" s="111"/>
      <c r="P72" s="111"/>
    </row>
    <row r="73" spans="1:16">
      <c r="A73" s="41"/>
      <c r="B73"/>
      <c r="L73" s="38"/>
    </row>
    <row r="74" spans="1:16">
      <c r="A74" s="41"/>
      <c r="B74"/>
      <c r="L74" s="38"/>
    </row>
    <row r="75" spans="1:16">
      <c r="A75" s="41"/>
      <c r="B75"/>
      <c r="L75" s="38"/>
    </row>
    <row r="76" spans="1:16">
      <c r="A76" s="41"/>
      <c r="B76"/>
      <c r="L76" s="38"/>
    </row>
    <row r="77" spans="1:16">
      <c r="A77" s="41"/>
      <c r="B77"/>
      <c r="C77" s="427" t="s">
        <v>750</v>
      </c>
      <c r="D77" s="427"/>
      <c r="E77" s="427"/>
      <c r="F77" s="113" t="s">
        <v>750</v>
      </c>
      <c r="L77" s="38"/>
    </row>
    <row r="78" spans="1:16">
      <c r="A78" s="41"/>
      <c r="B78"/>
      <c r="C78" s="441" t="s">
        <v>750</v>
      </c>
      <c r="D78" s="441"/>
      <c r="E78" s="441"/>
      <c r="L78" s="38"/>
    </row>
    <row r="79" spans="1:16">
      <c r="B79"/>
      <c r="L79" s="38"/>
    </row>
    <row r="80" spans="1:16">
      <c r="B80"/>
      <c r="L80" s="38"/>
    </row>
    <row r="81" spans="2:12">
      <c r="B81"/>
      <c r="L81" s="38"/>
    </row>
    <row r="82" spans="2:12">
      <c r="B82"/>
      <c r="L82" s="38"/>
    </row>
    <row r="101" spans="1:9">
      <c r="A101" s="5" t="s">
        <v>633</v>
      </c>
      <c r="B101" s="24" t="s">
        <v>634</v>
      </c>
      <c r="C101" s="25">
        <v>5888.5839999999998</v>
      </c>
      <c r="D101" s="26"/>
      <c r="E101" s="26"/>
      <c r="F101" s="26" t="s">
        <v>635</v>
      </c>
      <c r="G101" s="26" t="s">
        <v>636</v>
      </c>
      <c r="H101" s="26" t="s">
        <v>637</v>
      </c>
    </row>
    <row r="102" spans="1:9">
      <c r="B102" s="24" t="s">
        <v>638</v>
      </c>
      <c r="C102" s="25">
        <v>5889.95</v>
      </c>
      <c r="D102" s="26"/>
      <c r="E102" s="26"/>
      <c r="F102" s="26" t="s">
        <v>639</v>
      </c>
      <c r="G102" s="26" t="s">
        <v>640</v>
      </c>
      <c r="H102" s="26" t="s">
        <v>641</v>
      </c>
    </row>
    <row r="103" spans="1:9">
      <c r="B103" s="24" t="s">
        <v>642</v>
      </c>
      <c r="C103" s="25">
        <v>5891.451</v>
      </c>
      <c r="D103" s="26"/>
      <c r="E103" s="26"/>
      <c r="F103" s="26" t="s">
        <v>643</v>
      </c>
      <c r="G103" s="26" t="s">
        <v>644</v>
      </c>
      <c r="H103" s="26" t="s">
        <v>645</v>
      </c>
    </row>
    <row r="104" spans="1:9">
      <c r="B104" s="27"/>
      <c r="C104" s="26"/>
      <c r="D104" s="26"/>
      <c r="E104" s="26"/>
      <c r="F104" s="26" t="s">
        <v>646</v>
      </c>
      <c r="G104" s="26" t="s">
        <v>647</v>
      </c>
      <c r="H104" s="26" t="s">
        <v>648</v>
      </c>
    </row>
    <row r="105" spans="1:9">
      <c r="B105" s="24" t="s">
        <v>574</v>
      </c>
      <c r="C105" s="439" t="s">
        <v>649</v>
      </c>
      <c r="D105" s="439"/>
      <c r="I105" s="46" t="s">
        <v>680</v>
      </c>
    </row>
    <row r="106" spans="1:9">
      <c r="B106" s="24" t="s">
        <v>575</v>
      </c>
      <c r="C106" s="439" t="s">
        <v>650</v>
      </c>
      <c r="D106" s="439"/>
    </row>
    <row r="107" spans="1:9">
      <c r="B107" s="24" t="s">
        <v>576</v>
      </c>
      <c r="C107" s="439" t="s">
        <v>816</v>
      </c>
      <c r="D107" s="439"/>
    </row>
    <row r="108" spans="1:9">
      <c r="B108" s="24" t="s">
        <v>577</v>
      </c>
      <c r="C108" s="439" t="s">
        <v>817</v>
      </c>
      <c r="D108" s="439"/>
    </row>
    <row r="110" spans="1:9">
      <c r="B110" s="3" t="s">
        <v>818</v>
      </c>
      <c r="C110" s="6" t="s">
        <v>819</v>
      </c>
      <c r="D110" s="6" t="s">
        <v>820</v>
      </c>
    </row>
    <row r="111" spans="1:9">
      <c r="B111" s="3"/>
      <c r="C111" s="6" t="s">
        <v>821</v>
      </c>
      <c r="D111" s="6" t="s">
        <v>822</v>
      </c>
    </row>
    <row r="113" spans="2:6">
      <c r="B113" s="3" t="s">
        <v>676</v>
      </c>
      <c r="C113" s="427" t="s">
        <v>677</v>
      </c>
      <c r="D113" s="427"/>
      <c r="E113" s="427"/>
      <c r="F113" s="113" t="s">
        <v>678</v>
      </c>
    </row>
    <row r="114" spans="2:6">
      <c r="B114" s="28"/>
      <c r="C114" s="441" t="s">
        <v>823</v>
      </c>
      <c r="D114" s="441"/>
      <c r="E114" s="441"/>
    </row>
  </sheetData>
  <mergeCells count="34">
    <mergeCell ref="AC12:AD12"/>
    <mergeCell ref="AE12:AF12"/>
    <mergeCell ref="A1:H1"/>
    <mergeCell ref="A3:E3"/>
    <mergeCell ref="F3:I3"/>
    <mergeCell ref="F4:I4"/>
    <mergeCell ref="F8:I10"/>
    <mergeCell ref="Q12:R12"/>
    <mergeCell ref="G12:H12"/>
    <mergeCell ref="F6:I6"/>
    <mergeCell ref="F7:I7"/>
    <mergeCell ref="O12:P12"/>
    <mergeCell ref="C114:E114"/>
    <mergeCell ref="A5:E5"/>
    <mergeCell ref="C77:E77"/>
    <mergeCell ref="C78:E78"/>
    <mergeCell ref="F5:I5"/>
    <mergeCell ref="C105:D105"/>
    <mergeCell ref="C106:D106"/>
    <mergeCell ref="C107:D107"/>
    <mergeCell ref="C108:D108"/>
    <mergeCell ref="C113:E113"/>
    <mergeCell ref="D53:F53"/>
    <mergeCell ref="C46:D46"/>
    <mergeCell ref="C47:D47"/>
    <mergeCell ref="C48:D48"/>
    <mergeCell ref="C45:D45"/>
    <mergeCell ref="D58:F58"/>
    <mergeCell ref="D59:F59"/>
    <mergeCell ref="D60:F60"/>
    <mergeCell ref="D54:F54"/>
    <mergeCell ref="D55:F55"/>
    <mergeCell ref="D56:F56"/>
    <mergeCell ref="D57:F57"/>
  </mergeCells>
  <phoneticPr fontId="0" type="noConversion"/>
  <pageMargins left="0.25" right="0.25" top="0.5" bottom="0.5" header="0.51180555555555551" footer="0.51180555555555551"/>
  <headerFooter alignWithMargins="0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104"/>
  <sheetViews>
    <sheetView topLeftCell="A19" workbookViewId="0">
      <selection activeCell="AB10" sqref="AB10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29"/>
    </row>
    <row r="4" spans="1:39">
      <c r="A4" s="3" t="s">
        <v>775</v>
      </c>
      <c r="B4" s="3"/>
      <c r="C4" s="6"/>
      <c r="D4" s="49"/>
      <c r="E4" s="6"/>
      <c r="F4" s="428" t="s">
        <v>523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776</v>
      </c>
      <c r="G5" s="428"/>
      <c r="H5" s="428"/>
      <c r="I5" s="428"/>
      <c r="J5" s="30"/>
      <c r="N5" s="29"/>
    </row>
    <row r="6" spans="1:39">
      <c r="A6" s="3" t="s">
        <v>574</v>
      </c>
      <c r="B6" s="7" t="s">
        <v>575</v>
      </c>
      <c r="C6" s="6" t="s">
        <v>576</v>
      </c>
      <c r="D6" s="49" t="s">
        <v>577</v>
      </c>
      <c r="E6" s="6"/>
      <c r="F6" s="428" t="s">
        <v>622</v>
      </c>
      <c r="G6" s="428"/>
      <c r="H6" s="428"/>
      <c r="I6" s="428"/>
      <c r="J6" s="30"/>
      <c r="N6" s="29"/>
    </row>
    <row r="7" spans="1:39">
      <c r="A7" s="3" t="s">
        <v>578</v>
      </c>
      <c r="B7" s="7" t="s">
        <v>782</v>
      </c>
      <c r="C7" s="6" t="s">
        <v>783</v>
      </c>
      <c r="D7" s="49" t="s">
        <v>784</v>
      </c>
      <c r="E7" s="6"/>
      <c r="F7" s="428" t="s">
        <v>529</v>
      </c>
      <c r="G7" s="428"/>
      <c r="H7" s="428"/>
      <c r="I7" s="428"/>
      <c r="J7" s="30"/>
      <c r="N7" s="29"/>
    </row>
    <row r="8" spans="1:39">
      <c r="A8" s="3" t="s">
        <v>786</v>
      </c>
      <c r="B8" s="3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48">
      <c r="A12" s="64" t="s">
        <v>856</v>
      </c>
      <c r="B12" s="68" t="s">
        <v>460</v>
      </c>
      <c r="C12" s="37">
        <v>7.6388888888888895E-2</v>
      </c>
      <c r="D12" s="19">
        <v>0</v>
      </c>
      <c r="E12" s="38">
        <v>10</v>
      </c>
      <c r="F12" s="23" t="s">
        <v>539</v>
      </c>
      <c r="G12" s="38">
        <v>1190</v>
      </c>
      <c r="H12" s="38">
        <v>1092</v>
      </c>
      <c r="I12" s="84" t="s">
        <v>459</v>
      </c>
      <c r="J12" s="70" t="s">
        <v>631</v>
      </c>
      <c r="K12" s="38">
        <v>4</v>
      </c>
      <c r="L12" s="38">
        <v>180</v>
      </c>
      <c r="M12" s="115">
        <v>5889.9508999999998</v>
      </c>
      <c r="N12" s="65"/>
      <c r="O12" s="38">
        <v>252.2</v>
      </c>
      <c r="P12" s="38">
        <v>268.5</v>
      </c>
      <c r="Q12" s="38"/>
      <c r="R12" s="38"/>
    </row>
    <row r="13" spans="1:39" ht="24">
      <c r="A13" s="57" t="s">
        <v>475</v>
      </c>
      <c r="B13" s="29" t="s">
        <v>857</v>
      </c>
      <c r="C13" s="37">
        <v>8.7500000000000008E-2</v>
      </c>
      <c r="D13" s="19">
        <v>0</v>
      </c>
      <c r="E13" s="23">
        <v>30</v>
      </c>
      <c r="F13" s="23" t="s">
        <v>539</v>
      </c>
      <c r="G13" s="38">
        <v>1190</v>
      </c>
      <c r="H13" s="38">
        <v>988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29" t="s">
        <v>777</v>
      </c>
      <c r="O13" s="38">
        <v>252.2</v>
      </c>
      <c r="P13" s="38">
        <v>268.7</v>
      </c>
      <c r="Q13" s="20"/>
      <c r="R13" s="20" t="s">
        <v>675</v>
      </c>
    </row>
    <row r="14" spans="1:39" ht="24">
      <c r="A14" s="64" t="s">
        <v>475</v>
      </c>
      <c r="B14" s="29" t="s">
        <v>462</v>
      </c>
      <c r="C14" s="37">
        <v>9.1666666666666674E-2</v>
      </c>
      <c r="D14" s="19">
        <v>0</v>
      </c>
      <c r="E14" s="23">
        <v>30</v>
      </c>
      <c r="F14" s="23" t="s">
        <v>539</v>
      </c>
      <c r="G14" s="38">
        <v>1070</v>
      </c>
      <c r="H14" s="38">
        <v>868</v>
      </c>
      <c r="I14" s="59" t="s">
        <v>858</v>
      </c>
      <c r="J14" s="7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38">
        <v>252.2</v>
      </c>
      <c r="P14" s="38">
        <v>268.89999999999998</v>
      </c>
      <c r="Q14" s="20"/>
      <c r="R14" s="20" t="s">
        <v>750</v>
      </c>
    </row>
    <row r="15" spans="1:39" ht="24">
      <c r="A15" s="64" t="s">
        <v>475</v>
      </c>
      <c r="B15" s="29" t="s">
        <v>463</v>
      </c>
      <c r="C15" s="37">
        <v>0.10625</v>
      </c>
      <c r="D15" s="19">
        <v>0</v>
      </c>
      <c r="E15" s="23">
        <v>10</v>
      </c>
      <c r="F15" s="20" t="s">
        <v>540</v>
      </c>
      <c r="G15" s="38">
        <v>880</v>
      </c>
      <c r="H15" s="38">
        <v>858</v>
      </c>
      <c r="I15" s="21" t="s">
        <v>482</v>
      </c>
      <c r="J15" s="70" t="s">
        <v>631</v>
      </c>
      <c r="K15" s="38">
        <v>4</v>
      </c>
      <c r="L15" s="38">
        <v>180</v>
      </c>
      <c r="M15" s="86">
        <v>7647.38</v>
      </c>
      <c r="N15" s="29"/>
      <c r="O15" s="38">
        <v>253</v>
      </c>
      <c r="P15" s="38">
        <v>269.39999999999998</v>
      </c>
      <c r="Q15" s="20"/>
      <c r="R15" s="20" t="s">
        <v>750</v>
      </c>
    </row>
    <row r="16" spans="1:39" ht="24">
      <c r="A16" s="64" t="s">
        <v>531</v>
      </c>
      <c r="B16" s="29" t="s">
        <v>533</v>
      </c>
      <c r="C16" s="37">
        <v>0.12013888888888889</v>
      </c>
      <c r="D16" s="19">
        <v>0</v>
      </c>
      <c r="E16" s="23">
        <v>30</v>
      </c>
      <c r="F16" s="20" t="s">
        <v>541</v>
      </c>
      <c r="G16" s="38">
        <v>870</v>
      </c>
      <c r="H16" s="38">
        <v>771</v>
      </c>
      <c r="I16" s="59" t="s">
        <v>738</v>
      </c>
      <c r="J16" s="70" t="s">
        <v>631</v>
      </c>
      <c r="K16" s="38">
        <v>4</v>
      </c>
      <c r="L16" s="38">
        <v>180</v>
      </c>
      <c r="M16" s="116">
        <v>7698.9647000000004</v>
      </c>
      <c r="O16" s="38">
        <v>252.8</v>
      </c>
      <c r="P16" s="38">
        <v>269.2</v>
      </c>
      <c r="Q16" s="20"/>
      <c r="R16" s="20"/>
    </row>
    <row r="17" spans="1:39">
      <c r="A17" s="64" t="s">
        <v>778</v>
      </c>
      <c r="B17" s="29" t="s">
        <v>470</v>
      </c>
      <c r="C17" s="37">
        <v>0.12569444444444444</v>
      </c>
      <c r="D17" s="19">
        <v>0</v>
      </c>
      <c r="E17" s="23"/>
      <c r="F17" s="20" t="s">
        <v>541</v>
      </c>
      <c r="G17" s="38">
        <v>870</v>
      </c>
      <c r="H17" s="38">
        <v>771</v>
      </c>
      <c r="I17" s="59" t="s">
        <v>373</v>
      </c>
      <c r="J17" s="20" t="s">
        <v>320</v>
      </c>
      <c r="K17" s="38">
        <v>4</v>
      </c>
      <c r="L17" s="38">
        <v>180</v>
      </c>
      <c r="M17" s="115">
        <v>9999</v>
      </c>
      <c r="N17" s="29"/>
      <c r="O17" s="38"/>
      <c r="P17" s="38"/>
      <c r="Q17" s="20"/>
      <c r="R17" s="20"/>
    </row>
    <row r="18" spans="1:39">
      <c r="A18" s="64" t="s">
        <v>543</v>
      </c>
      <c r="B18" s="29" t="s">
        <v>860</v>
      </c>
      <c r="C18" s="37">
        <v>0.18472222222222223</v>
      </c>
      <c r="D18" s="19"/>
      <c r="E18" s="23">
        <v>300</v>
      </c>
      <c r="F18" s="23" t="s">
        <v>539</v>
      </c>
      <c r="G18" s="38">
        <v>1190</v>
      </c>
      <c r="H18" s="38">
        <v>1092</v>
      </c>
      <c r="I18" s="59" t="s">
        <v>545</v>
      </c>
      <c r="J18" s="20" t="s">
        <v>668</v>
      </c>
      <c r="K18" s="38">
        <v>4</v>
      </c>
      <c r="L18" s="38">
        <v>180</v>
      </c>
      <c r="M18" s="115">
        <v>5889.9508999999998</v>
      </c>
      <c r="N18" s="29"/>
      <c r="O18" s="20"/>
      <c r="P18" s="38"/>
      <c r="Q18" s="20"/>
      <c r="R18" s="20" t="s">
        <v>750</v>
      </c>
      <c r="S18" s="305">
        <v>211.93476999999999</v>
      </c>
      <c r="T18" s="305">
        <v>-14.74916</v>
      </c>
      <c r="U18" s="302">
        <v>159.9888</v>
      </c>
      <c r="V18" s="302">
        <v>40.9206</v>
      </c>
      <c r="W18" s="304">
        <v>13.107444252700001</v>
      </c>
      <c r="X18" s="302">
        <v>1.524</v>
      </c>
      <c r="Y18" s="302">
        <v>0.24099999999999999</v>
      </c>
      <c r="Z18" s="302">
        <v>4.05</v>
      </c>
      <c r="AA18" s="302">
        <v>94.468999999999994</v>
      </c>
      <c r="AB18" s="301">
        <v>1982.3989999999999</v>
      </c>
      <c r="AC18" s="302">
        <v>355.07666</v>
      </c>
      <c r="AD18" s="302">
        <v>2.04373</v>
      </c>
      <c r="AE18" s="302">
        <v>22.175460000000001</v>
      </c>
      <c r="AF18" s="302">
        <v>-0.39444000000000001</v>
      </c>
      <c r="AG18" s="300">
        <v>151786765.40000001</v>
      </c>
      <c r="AH18" s="303">
        <v>0.73567059999999995</v>
      </c>
      <c r="AI18" s="300">
        <v>361547.674</v>
      </c>
      <c r="AJ18" s="303">
        <v>-0.15015010000000001</v>
      </c>
      <c r="AK18" s="302">
        <v>152.739</v>
      </c>
      <c r="AL18" s="300" t="s">
        <v>411</v>
      </c>
      <c r="AM18" s="302">
        <v>27.1983</v>
      </c>
    </row>
    <row r="19" spans="1:39">
      <c r="A19" s="64" t="s">
        <v>543</v>
      </c>
      <c r="B19" s="29" t="s">
        <v>861</v>
      </c>
      <c r="C19" s="37">
        <v>0.18958333333333333</v>
      </c>
      <c r="D19" s="19"/>
      <c r="E19" s="23">
        <v>300</v>
      </c>
      <c r="F19" s="23" t="s">
        <v>539</v>
      </c>
      <c r="G19" s="38">
        <v>1190</v>
      </c>
      <c r="H19" s="38">
        <v>1092</v>
      </c>
      <c r="I19" s="59" t="s">
        <v>664</v>
      </c>
      <c r="J19" s="20" t="s">
        <v>668</v>
      </c>
      <c r="K19" s="38">
        <v>4</v>
      </c>
      <c r="L19" s="38">
        <v>180</v>
      </c>
      <c r="M19" s="115">
        <v>5889.9508999999998</v>
      </c>
      <c r="N19" s="29" t="s">
        <v>779</v>
      </c>
      <c r="O19" s="20"/>
      <c r="P19" s="38"/>
      <c r="Q19" s="20"/>
      <c r="R19" s="20" t="s">
        <v>750</v>
      </c>
      <c r="S19" s="305">
        <v>211.98007999999999</v>
      </c>
      <c r="T19" s="305">
        <v>-14.768879999999999</v>
      </c>
      <c r="U19" s="302">
        <v>162.09979999999999</v>
      </c>
      <c r="V19" s="302">
        <v>41.372900000000001</v>
      </c>
      <c r="W19" s="304">
        <v>13.2244303403</v>
      </c>
      <c r="X19" s="302">
        <v>1.51</v>
      </c>
      <c r="Y19" s="302">
        <v>0.23899999999999999</v>
      </c>
      <c r="Z19" s="302">
        <v>4.05</v>
      </c>
      <c r="AA19" s="302">
        <v>94.486999999999995</v>
      </c>
      <c r="AB19" s="301">
        <v>1982.732</v>
      </c>
      <c r="AC19" s="302">
        <v>355.06061999999997</v>
      </c>
      <c r="AD19" s="302">
        <v>2.0462099999999999</v>
      </c>
      <c r="AE19" s="302">
        <v>22.116219999999998</v>
      </c>
      <c r="AF19" s="302">
        <v>-0.39459</v>
      </c>
      <c r="AG19" s="300">
        <v>151787074.19999999</v>
      </c>
      <c r="AH19" s="303">
        <v>0.73469519999999999</v>
      </c>
      <c r="AI19" s="300">
        <v>361486.84484999999</v>
      </c>
      <c r="AJ19" s="303">
        <v>-0.13948630000000001</v>
      </c>
      <c r="AK19" s="302">
        <v>152.78190000000001</v>
      </c>
      <c r="AL19" s="300" t="s">
        <v>411</v>
      </c>
      <c r="AM19" s="302">
        <v>27.1555</v>
      </c>
    </row>
    <row r="20" spans="1:39">
      <c r="A20" s="64" t="s">
        <v>543</v>
      </c>
      <c r="B20" s="29" t="s">
        <v>465</v>
      </c>
      <c r="C20" s="37">
        <v>0.19583333333333333</v>
      </c>
      <c r="D20" s="19"/>
      <c r="E20" s="23">
        <v>300</v>
      </c>
      <c r="F20" s="20" t="s">
        <v>541</v>
      </c>
      <c r="G20" s="38">
        <v>870</v>
      </c>
      <c r="H20" s="38">
        <v>771</v>
      </c>
      <c r="I20" s="59" t="s">
        <v>545</v>
      </c>
      <c r="J20" s="20" t="s">
        <v>668</v>
      </c>
      <c r="K20" s="38">
        <v>4</v>
      </c>
      <c r="L20" s="38">
        <v>180</v>
      </c>
      <c r="M20" s="116">
        <v>7698.9647000000004</v>
      </c>
      <c r="N20" s="29"/>
      <c r="O20" s="20"/>
      <c r="P20" s="38"/>
      <c r="Q20" s="20"/>
      <c r="R20" s="20" t="s">
        <v>750</v>
      </c>
      <c r="S20" s="305">
        <v>212.03808000000001</v>
      </c>
      <c r="T20" s="305">
        <v>-14.79393</v>
      </c>
      <c r="U20" s="302">
        <v>164.86080000000001</v>
      </c>
      <c r="V20" s="302">
        <v>41.878999999999998</v>
      </c>
      <c r="W20" s="304">
        <v>13.3748410245</v>
      </c>
      <c r="X20" s="302">
        <v>1.4950000000000001</v>
      </c>
      <c r="Y20" s="302">
        <v>0.23699999999999999</v>
      </c>
      <c r="Z20" s="302">
        <v>4.05</v>
      </c>
      <c r="AA20" s="302">
        <v>94.507999999999996</v>
      </c>
      <c r="AB20" s="301">
        <v>1983.125</v>
      </c>
      <c r="AC20" s="302">
        <v>355.03966000000003</v>
      </c>
      <c r="AD20" s="302">
        <v>2.0492400000000002</v>
      </c>
      <c r="AE20" s="302">
        <v>22.04007</v>
      </c>
      <c r="AF20" s="302">
        <v>-0.39479999999999998</v>
      </c>
      <c r="AG20" s="300">
        <v>151787470.59999999</v>
      </c>
      <c r="AH20" s="303">
        <v>0.73344010000000004</v>
      </c>
      <c r="AI20" s="300">
        <v>361415.24547999998</v>
      </c>
      <c r="AJ20" s="303">
        <v>-0.12566559999999999</v>
      </c>
      <c r="AK20" s="302">
        <v>152.83680000000001</v>
      </c>
      <c r="AL20" s="300" t="s">
        <v>411</v>
      </c>
      <c r="AM20" s="302">
        <v>27.1008</v>
      </c>
    </row>
    <row r="21" spans="1:39">
      <c r="A21" s="64" t="s">
        <v>543</v>
      </c>
      <c r="B21" s="29" t="s">
        <v>544</v>
      </c>
      <c r="C21" s="37">
        <v>0.20277777777777781</v>
      </c>
      <c r="D21" s="19"/>
      <c r="E21" s="23">
        <v>300</v>
      </c>
      <c r="F21" s="20" t="s">
        <v>541</v>
      </c>
      <c r="G21" s="38">
        <v>870</v>
      </c>
      <c r="H21" s="38">
        <v>771</v>
      </c>
      <c r="I21" s="59" t="s">
        <v>545</v>
      </c>
      <c r="J21" s="20" t="s">
        <v>668</v>
      </c>
      <c r="K21" s="38">
        <v>4</v>
      </c>
      <c r="L21" s="38">
        <v>180</v>
      </c>
      <c r="M21" s="116">
        <v>7698.9647000000004</v>
      </c>
      <c r="N21" s="29"/>
      <c r="O21" s="20"/>
      <c r="P21" s="38"/>
      <c r="Q21" s="20"/>
      <c r="R21" s="20" t="s">
        <v>750</v>
      </c>
      <c r="S21" s="305">
        <v>212.10225</v>
      </c>
      <c r="T21" s="305">
        <v>-14.82138</v>
      </c>
      <c r="U21" s="302">
        <v>167.98249999999999</v>
      </c>
      <c r="V21" s="302">
        <v>42.338799999999999</v>
      </c>
      <c r="W21" s="304">
        <v>13.541964006900001</v>
      </c>
      <c r="X21" s="302">
        <v>1.482</v>
      </c>
      <c r="Y21" s="302">
        <v>0.23400000000000001</v>
      </c>
      <c r="Z21" s="302">
        <v>4.05</v>
      </c>
      <c r="AA21" s="302">
        <v>94.531999999999996</v>
      </c>
      <c r="AB21" s="301">
        <v>1983.5139999999999</v>
      </c>
      <c r="AC21" s="302">
        <v>355.01596999999998</v>
      </c>
      <c r="AD21" s="302">
        <v>2.0523500000000001</v>
      </c>
      <c r="AE21" s="302">
        <v>21.955449999999999</v>
      </c>
      <c r="AF21" s="302">
        <v>-0.39501999999999998</v>
      </c>
      <c r="AG21" s="300">
        <v>151787910.19999999</v>
      </c>
      <c r="AH21" s="303">
        <v>0.73204420000000003</v>
      </c>
      <c r="AI21" s="300">
        <v>361344.48082</v>
      </c>
      <c r="AJ21" s="303">
        <v>-0.11018699999999999</v>
      </c>
      <c r="AK21" s="302">
        <v>152.8973</v>
      </c>
      <c r="AL21" s="300" t="s">
        <v>411</v>
      </c>
      <c r="AM21" s="302">
        <v>27.040400000000002</v>
      </c>
    </row>
    <row r="22" spans="1:39">
      <c r="A22" s="64" t="s">
        <v>543</v>
      </c>
      <c r="B22" s="29" t="s">
        <v>666</v>
      </c>
      <c r="C22" s="37">
        <v>0.20902777777777778</v>
      </c>
      <c r="D22" s="19"/>
      <c r="E22" s="23">
        <v>600</v>
      </c>
      <c r="F22" s="20" t="s">
        <v>541</v>
      </c>
      <c r="G22" s="38">
        <v>870</v>
      </c>
      <c r="H22" s="38">
        <v>771</v>
      </c>
      <c r="I22" s="59" t="s">
        <v>664</v>
      </c>
      <c r="J22" s="20" t="s">
        <v>668</v>
      </c>
      <c r="K22" s="38">
        <v>4</v>
      </c>
      <c r="L22" s="38">
        <v>180</v>
      </c>
      <c r="M22" s="116">
        <v>7698.9647000000004</v>
      </c>
      <c r="N22" s="29"/>
      <c r="O22" s="20"/>
      <c r="P22" s="38"/>
      <c r="Q22" s="20"/>
      <c r="R22" s="20"/>
      <c r="S22" s="305">
        <v>212.17257000000001</v>
      </c>
      <c r="T22" s="305">
        <v>-14.85108</v>
      </c>
      <c r="U22" s="302">
        <v>171.4692</v>
      </c>
      <c r="V22" s="302">
        <v>42.716299999999997</v>
      </c>
      <c r="W22" s="304">
        <v>13.725799287599999</v>
      </c>
      <c r="X22" s="302">
        <v>1.472</v>
      </c>
      <c r="Y22" s="302">
        <v>0.23300000000000001</v>
      </c>
      <c r="Z22" s="302">
        <v>4.04</v>
      </c>
      <c r="AA22" s="302">
        <v>94.558000000000007</v>
      </c>
      <c r="AB22" s="301">
        <v>1983.8820000000001</v>
      </c>
      <c r="AC22" s="302">
        <v>354.98948999999999</v>
      </c>
      <c r="AD22" s="302">
        <v>2.0554299999999999</v>
      </c>
      <c r="AE22" s="302">
        <v>21.862369999999999</v>
      </c>
      <c r="AF22" s="302">
        <v>-0.39527000000000001</v>
      </c>
      <c r="AG22" s="300">
        <v>151788392.80000001</v>
      </c>
      <c r="AH22" s="303">
        <v>0.73050700000000002</v>
      </c>
      <c r="AI22" s="300">
        <v>361277.40581999999</v>
      </c>
      <c r="AJ22" s="303">
        <v>-9.3044399999999999E-2</v>
      </c>
      <c r="AK22" s="302">
        <v>152.96350000000001</v>
      </c>
      <c r="AL22" s="300" t="s">
        <v>411</v>
      </c>
      <c r="AM22" s="302">
        <v>26.974399999999999</v>
      </c>
    </row>
    <row r="23" spans="1:39">
      <c r="A23" s="64" t="s">
        <v>863</v>
      </c>
      <c r="B23" s="29" t="s">
        <v>667</v>
      </c>
      <c r="C23" s="37">
        <v>0.24861111111111112</v>
      </c>
      <c r="D23" s="19"/>
      <c r="E23" s="23">
        <v>300</v>
      </c>
      <c r="F23" s="23" t="s">
        <v>539</v>
      </c>
      <c r="G23" s="38">
        <v>1190</v>
      </c>
      <c r="H23" s="38">
        <v>1092</v>
      </c>
      <c r="I23" s="59" t="s">
        <v>545</v>
      </c>
      <c r="J23" s="20" t="s">
        <v>668</v>
      </c>
      <c r="K23" s="38">
        <v>4</v>
      </c>
      <c r="L23" s="38">
        <v>180</v>
      </c>
      <c r="M23" s="115">
        <v>5889.9508999999998</v>
      </c>
      <c r="N23" s="29"/>
      <c r="O23" s="20"/>
      <c r="P23" s="38"/>
      <c r="Q23" s="20"/>
      <c r="R23" s="20"/>
      <c r="S23" s="305">
        <v>212.51679999999999</v>
      </c>
      <c r="T23" s="305">
        <v>-14.98931</v>
      </c>
      <c r="U23" s="302">
        <v>188.8185</v>
      </c>
      <c r="V23" s="302">
        <v>42.5488</v>
      </c>
      <c r="W23" s="304">
        <v>14.628263393799999</v>
      </c>
      <c r="X23" s="302">
        <v>1.476</v>
      </c>
      <c r="Y23" s="302">
        <v>0.23400000000000001</v>
      </c>
      <c r="Z23" s="302">
        <v>4.04</v>
      </c>
      <c r="AA23" s="302">
        <v>94.685000000000002</v>
      </c>
      <c r="AB23" s="301">
        <v>1984.7840000000001</v>
      </c>
      <c r="AC23" s="302">
        <v>354.85572999999999</v>
      </c>
      <c r="AD23" s="302">
        <v>2.0641500000000002</v>
      </c>
      <c r="AE23" s="302">
        <v>21.405429999999999</v>
      </c>
      <c r="AF23" s="302">
        <v>-0.39649000000000001</v>
      </c>
      <c r="AG23" s="300">
        <v>151790747.40000001</v>
      </c>
      <c r="AH23" s="303">
        <v>0.72293540000000001</v>
      </c>
      <c r="AI23" s="300">
        <v>361113.14439999999</v>
      </c>
      <c r="AJ23" s="303">
        <v>-8.3835000000000003E-3</v>
      </c>
      <c r="AK23" s="302">
        <v>153.2851</v>
      </c>
      <c r="AL23" s="300" t="s">
        <v>411</v>
      </c>
      <c r="AM23" s="302">
        <v>26.653500000000001</v>
      </c>
    </row>
    <row r="24" spans="1:39">
      <c r="A24" s="64" t="s">
        <v>863</v>
      </c>
      <c r="B24" s="29" t="s">
        <v>669</v>
      </c>
      <c r="C24" s="37">
        <v>0.25625000000000003</v>
      </c>
      <c r="D24" s="19"/>
      <c r="E24" s="23">
        <v>300</v>
      </c>
      <c r="F24" s="23" t="s">
        <v>539</v>
      </c>
      <c r="G24" s="38">
        <v>1190</v>
      </c>
      <c r="H24" s="38">
        <v>1092</v>
      </c>
      <c r="I24" s="59" t="s">
        <v>664</v>
      </c>
      <c r="J24" s="20" t="s">
        <v>668</v>
      </c>
      <c r="K24" s="38">
        <v>4</v>
      </c>
      <c r="L24" s="38">
        <v>180</v>
      </c>
      <c r="M24" s="115">
        <v>5889.9508999999998</v>
      </c>
      <c r="N24" s="29"/>
      <c r="O24" s="20"/>
      <c r="P24" s="38"/>
      <c r="Q24" s="20"/>
      <c r="R24" s="20"/>
      <c r="S24" s="305">
        <v>212.59377000000001</v>
      </c>
      <c r="T24" s="305">
        <v>-15.01829</v>
      </c>
      <c r="U24" s="302">
        <v>192.5881</v>
      </c>
      <c r="V24" s="302">
        <v>42.058199999999999</v>
      </c>
      <c r="W24" s="304">
        <v>14.8288109732</v>
      </c>
      <c r="X24" s="302">
        <v>1.49</v>
      </c>
      <c r="Y24" s="302">
        <v>0.23599999999999999</v>
      </c>
      <c r="Z24" s="302">
        <v>4.04</v>
      </c>
      <c r="AA24" s="302">
        <v>94.712999999999994</v>
      </c>
      <c r="AB24" s="301">
        <v>1984.7809999999999</v>
      </c>
      <c r="AC24" s="302">
        <v>354.82578000000001</v>
      </c>
      <c r="AD24" s="302">
        <v>2.0643799999999999</v>
      </c>
      <c r="AE24" s="302">
        <v>21.303889999999999</v>
      </c>
      <c r="AF24" s="302">
        <v>-0.39676</v>
      </c>
      <c r="AG24" s="300">
        <v>151791267.30000001</v>
      </c>
      <c r="AH24" s="303">
        <v>0.72124710000000003</v>
      </c>
      <c r="AI24" s="300">
        <v>361113.82621999999</v>
      </c>
      <c r="AJ24" s="303">
        <v>1.0252900000000001E-2</v>
      </c>
      <c r="AK24" s="302">
        <v>153.35650000000001</v>
      </c>
      <c r="AL24" s="300" t="s">
        <v>411</v>
      </c>
      <c r="AM24" s="302">
        <v>26.5823</v>
      </c>
    </row>
    <row r="25" spans="1:39">
      <c r="A25" s="64" t="s">
        <v>863</v>
      </c>
      <c r="B25" s="29" t="s">
        <v>670</v>
      </c>
      <c r="C25" s="37">
        <v>0.26319444444444445</v>
      </c>
      <c r="D25" s="19"/>
      <c r="E25" s="23">
        <v>300</v>
      </c>
      <c r="F25" s="23" t="s">
        <v>539</v>
      </c>
      <c r="G25" s="38">
        <v>1190</v>
      </c>
      <c r="H25" s="38">
        <v>1092</v>
      </c>
      <c r="I25" s="59" t="s">
        <v>876</v>
      </c>
      <c r="J25" s="20" t="s">
        <v>668</v>
      </c>
      <c r="K25" s="38">
        <v>4</v>
      </c>
      <c r="L25" s="38">
        <v>180</v>
      </c>
      <c r="M25" s="115">
        <v>5889.9508999999998</v>
      </c>
      <c r="N25" s="29"/>
      <c r="O25" s="20"/>
      <c r="P25" s="38"/>
      <c r="Q25" s="20"/>
      <c r="R25" s="20"/>
      <c r="S25" s="305">
        <v>212.65824000000001</v>
      </c>
      <c r="T25" s="305">
        <v>-15.041969999999999</v>
      </c>
      <c r="U25" s="302">
        <v>195.67070000000001</v>
      </c>
      <c r="V25" s="302">
        <v>41.529200000000003</v>
      </c>
      <c r="W25" s="304">
        <v>14.9959339561</v>
      </c>
      <c r="X25" s="302">
        <v>1.506</v>
      </c>
      <c r="Y25" s="302">
        <v>0.23799999999999999</v>
      </c>
      <c r="Z25" s="302">
        <v>4.03</v>
      </c>
      <c r="AA25" s="302">
        <v>94.736000000000004</v>
      </c>
      <c r="AB25" s="301">
        <v>1984.721</v>
      </c>
      <c r="AC25" s="302">
        <v>354.80092999999999</v>
      </c>
      <c r="AD25" s="302">
        <v>2.0640299999999998</v>
      </c>
      <c r="AE25" s="302">
        <v>21.219270000000002</v>
      </c>
      <c r="AF25" s="302">
        <v>-0.39698</v>
      </c>
      <c r="AG25" s="300">
        <v>151791699.69999999</v>
      </c>
      <c r="AH25" s="303">
        <v>0.71983870000000005</v>
      </c>
      <c r="AI25" s="300">
        <v>361124.60553</v>
      </c>
      <c r="AJ25" s="303">
        <v>2.56545E-2</v>
      </c>
      <c r="AK25" s="302">
        <v>153.4161</v>
      </c>
      <c r="AL25" s="300" t="s">
        <v>411</v>
      </c>
      <c r="AM25" s="302">
        <v>26.5227</v>
      </c>
    </row>
    <row r="26" spans="1:39">
      <c r="A26" s="64" t="s">
        <v>863</v>
      </c>
      <c r="B26" s="29" t="s">
        <v>484</v>
      </c>
      <c r="C26" s="37">
        <v>0.27013888888888887</v>
      </c>
      <c r="D26" s="19"/>
      <c r="E26" s="23">
        <v>300</v>
      </c>
      <c r="F26" s="23" t="s">
        <v>539</v>
      </c>
      <c r="G26" s="38">
        <v>1190</v>
      </c>
      <c r="H26" s="38">
        <v>1092</v>
      </c>
      <c r="I26" s="59" t="s">
        <v>877</v>
      </c>
      <c r="J26" s="20" t="s">
        <v>668</v>
      </c>
      <c r="K26" s="38">
        <v>4</v>
      </c>
      <c r="L26" s="38">
        <v>180</v>
      </c>
      <c r="M26" s="115">
        <v>5889.9508999999998</v>
      </c>
      <c r="O26" s="20"/>
      <c r="P26" s="38"/>
      <c r="Q26" s="20"/>
      <c r="R26" s="20"/>
      <c r="S26" s="305">
        <v>212.72307000000001</v>
      </c>
      <c r="T26" s="305">
        <v>-15.065200000000001</v>
      </c>
      <c r="U26" s="302">
        <v>198.6892</v>
      </c>
      <c r="V26" s="302">
        <v>40.8947</v>
      </c>
      <c r="W26" s="304">
        <v>15.163056939000001</v>
      </c>
      <c r="X26" s="302">
        <v>1.5249999999999999</v>
      </c>
      <c r="Y26" s="302">
        <v>0.24099999999999999</v>
      </c>
      <c r="Z26" s="302">
        <v>4.03</v>
      </c>
      <c r="AA26" s="302">
        <v>94.759</v>
      </c>
      <c r="AB26" s="301">
        <v>1984.6120000000001</v>
      </c>
      <c r="AC26" s="302">
        <v>354.77625</v>
      </c>
      <c r="AD26" s="302">
        <v>2.0631699999999999</v>
      </c>
      <c r="AE26" s="302">
        <v>21.134650000000001</v>
      </c>
      <c r="AF26" s="302">
        <v>-0.39721000000000001</v>
      </c>
      <c r="AG26" s="300">
        <v>151792131.09999999</v>
      </c>
      <c r="AH26" s="303">
        <v>0.71842879999999998</v>
      </c>
      <c r="AI26" s="300">
        <v>361144.58354000002</v>
      </c>
      <c r="AJ26" s="303">
        <v>4.09092E-2</v>
      </c>
      <c r="AK26" s="302">
        <v>153.476</v>
      </c>
      <c r="AL26" s="300" t="s">
        <v>411</v>
      </c>
      <c r="AM26" s="302">
        <v>26.463000000000001</v>
      </c>
    </row>
    <row r="27" spans="1:39">
      <c r="A27" s="64" t="s">
        <v>863</v>
      </c>
      <c r="B27" s="29" t="s">
        <v>485</v>
      </c>
      <c r="C27" s="37">
        <v>0.27569444444444446</v>
      </c>
      <c r="D27" s="19"/>
      <c r="E27" s="23">
        <v>300</v>
      </c>
      <c r="F27" s="23" t="s">
        <v>539</v>
      </c>
      <c r="G27" s="38">
        <v>1190</v>
      </c>
      <c r="H27" s="38">
        <v>1092</v>
      </c>
      <c r="I27" s="59" t="s">
        <v>565</v>
      </c>
      <c r="J27" s="20" t="s">
        <v>668</v>
      </c>
      <c r="K27" s="38">
        <v>4</v>
      </c>
      <c r="L27" s="38">
        <v>180</v>
      </c>
      <c r="M27" s="115">
        <v>5889.9508999999998</v>
      </c>
      <c r="N27" s="29"/>
      <c r="O27" s="20"/>
      <c r="P27" s="38"/>
      <c r="Q27" s="20"/>
      <c r="R27" s="20"/>
      <c r="S27" s="305">
        <v>212.77525</v>
      </c>
      <c r="T27" s="305">
        <v>-15.08348</v>
      </c>
      <c r="U27" s="302">
        <v>201.0521</v>
      </c>
      <c r="V27" s="302">
        <v>40.314</v>
      </c>
      <c r="W27" s="304">
        <v>15.296755325299999</v>
      </c>
      <c r="X27" s="302">
        <v>1.5429999999999999</v>
      </c>
      <c r="Y27" s="302">
        <v>0.24399999999999999</v>
      </c>
      <c r="Z27" s="302">
        <v>4.03</v>
      </c>
      <c r="AA27" s="302">
        <v>94.778000000000006</v>
      </c>
      <c r="AB27" s="301">
        <v>1984.4880000000001</v>
      </c>
      <c r="AC27" s="302">
        <v>354.75666999999999</v>
      </c>
      <c r="AD27" s="302">
        <v>2.06209</v>
      </c>
      <c r="AE27" s="302">
        <v>21.066960000000002</v>
      </c>
      <c r="AF27" s="302">
        <v>-0.39739000000000002</v>
      </c>
      <c r="AG27" s="300">
        <v>151792475.69999999</v>
      </c>
      <c r="AH27" s="303">
        <v>0.71729989999999999</v>
      </c>
      <c r="AI27" s="300">
        <v>361167.12472000002</v>
      </c>
      <c r="AJ27" s="303">
        <v>5.2988500000000001E-2</v>
      </c>
      <c r="AK27" s="302">
        <v>153.524</v>
      </c>
      <c r="AL27" s="300" t="s">
        <v>411</v>
      </c>
      <c r="AM27" s="302">
        <v>26.414999999999999</v>
      </c>
    </row>
    <row r="28" spans="1:39" ht="24">
      <c r="A28" s="64" t="s">
        <v>542</v>
      </c>
      <c r="B28" s="29" t="s">
        <v>682</v>
      </c>
      <c r="C28" s="37">
        <v>0.28125</v>
      </c>
      <c r="D28" s="19"/>
      <c r="E28" s="23">
        <v>30</v>
      </c>
      <c r="F28" s="23" t="s">
        <v>539</v>
      </c>
      <c r="G28" s="38">
        <v>1190</v>
      </c>
      <c r="H28" s="38">
        <v>1092</v>
      </c>
      <c r="I28" s="59" t="s">
        <v>870</v>
      </c>
      <c r="J28" s="20" t="s">
        <v>668</v>
      </c>
      <c r="K28" s="38">
        <v>4</v>
      </c>
      <c r="L28" s="38">
        <v>180</v>
      </c>
      <c r="M28" s="115">
        <v>5889.9508999999998</v>
      </c>
      <c r="N28" s="29" t="s">
        <v>781</v>
      </c>
      <c r="O28" s="20"/>
      <c r="P28" s="38"/>
      <c r="Q28" s="20"/>
      <c r="R28" s="20"/>
      <c r="S28" s="305">
        <v>212.80801</v>
      </c>
      <c r="T28" s="305">
        <v>-15.094760000000001</v>
      </c>
      <c r="U28" s="302">
        <v>202.50380000000001</v>
      </c>
      <c r="V28" s="302">
        <v>39.9191</v>
      </c>
      <c r="W28" s="304">
        <v>15.380316816800001</v>
      </c>
      <c r="X28" s="302">
        <v>1.5549999999999999</v>
      </c>
      <c r="Y28" s="302">
        <v>0.246</v>
      </c>
      <c r="Z28" s="302">
        <v>4.03</v>
      </c>
      <c r="AA28" s="302">
        <v>94.789000000000001</v>
      </c>
      <c r="AB28" s="301">
        <v>1984.394</v>
      </c>
      <c r="AC28" s="302">
        <v>354.74452000000002</v>
      </c>
      <c r="AD28" s="302">
        <v>2.0612400000000002</v>
      </c>
      <c r="AE28" s="302">
        <v>21.024650000000001</v>
      </c>
      <c r="AF28" s="302">
        <v>-0.39750000000000002</v>
      </c>
      <c r="AG28" s="300">
        <v>151792690.80000001</v>
      </c>
      <c r="AH28" s="303">
        <v>0.71659390000000001</v>
      </c>
      <c r="AI28" s="300">
        <v>361184.14627000003</v>
      </c>
      <c r="AJ28" s="303">
        <v>6.0475099999999997E-2</v>
      </c>
      <c r="AK28" s="302">
        <v>153.55420000000001</v>
      </c>
      <c r="AL28" s="300" t="s">
        <v>411</v>
      </c>
      <c r="AM28" s="302">
        <v>26.385000000000002</v>
      </c>
    </row>
    <row r="29" spans="1:39">
      <c r="A29" s="64" t="s">
        <v>546</v>
      </c>
      <c r="B29" s="29" t="s">
        <v>593</v>
      </c>
      <c r="C29" s="37">
        <v>0.3</v>
      </c>
      <c r="D29" s="19"/>
      <c r="E29" s="23">
        <v>300</v>
      </c>
      <c r="F29" s="23" t="s">
        <v>539</v>
      </c>
      <c r="G29" s="38">
        <v>1190</v>
      </c>
      <c r="H29" s="38">
        <v>1092</v>
      </c>
      <c r="I29" s="59" t="s">
        <v>594</v>
      </c>
      <c r="J29" s="20" t="s">
        <v>668</v>
      </c>
      <c r="K29" s="38">
        <v>4</v>
      </c>
      <c r="L29" s="38">
        <v>180</v>
      </c>
      <c r="M29" s="115">
        <v>5889.9508999999998</v>
      </c>
      <c r="N29" s="29"/>
      <c r="O29" s="20"/>
      <c r="P29" s="38"/>
      <c r="Q29" s="20"/>
      <c r="R29" s="20"/>
    </row>
    <row r="30" spans="1:39" ht="24">
      <c r="A30" s="64" t="s">
        <v>475</v>
      </c>
      <c r="B30" s="29" t="s">
        <v>595</v>
      </c>
      <c r="C30" s="37">
        <v>0.30555555555555552</v>
      </c>
      <c r="D30" s="19">
        <v>0</v>
      </c>
      <c r="E30" s="23">
        <v>30</v>
      </c>
      <c r="F30" s="23" t="s">
        <v>539</v>
      </c>
      <c r="G30" s="38">
        <v>1190</v>
      </c>
      <c r="H30" s="38">
        <v>988</v>
      </c>
      <c r="I30" s="59" t="s">
        <v>738</v>
      </c>
      <c r="J30" s="20" t="s">
        <v>631</v>
      </c>
      <c r="K30" s="38">
        <v>4</v>
      </c>
      <c r="L30" s="38">
        <v>180</v>
      </c>
      <c r="M30" s="116">
        <v>5891.451</v>
      </c>
      <c r="N30" s="29" t="s">
        <v>780</v>
      </c>
      <c r="O30" s="20">
        <v>252.2</v>
      </c>
      <c r="P30" s="38">
        <v>268.7</v>
      </c>
      <c r="Q30" s="20"/>
      <c r="R30" s="20"/>
    </row>
    <row r="31" spans="1:39">
      <c r="A31" s="64" t="s">
        <v>718</v>
      </c>
      <c r="B31" s="29" t="s">
        <v>685</v>
      </c>
      <c r="C31" s="37">
        <v>0.30833333333333335</v>
      </c>
      <c r="D31" s="19"/>
      <c r="E31" s="23">
        <v>300</v>
      </c>
      <c r="F31" s="23" t="s">
        <v>539</v>
      </c>
      <c r="G31" s="38">
        <v>1190</v>
      </c>
      <c r="H31" s="38">
        <v>1092</v>
      </c>
      <c r="I31" s="59" t="s">
        <v>597</v>
      </c>
      <c r="J31" s="20" t="s">
        <v>668</v>
      </c>
      <c r="K31" s="38">
        <v>4</v>
      </c>
      <c r="L31" s="38">
        <v>180</v>
      </c>
      <c r="M31" s="115">
        <v>5889.9508999999998</v>
      </c>
      <c r="N31" s="29"/>
      <c r="O31" s="20"/>
      <c r="P31" s="38"/>
      <c r="Q31" s="20"/>
      <c r="R31" s="20"/>
      <c r="S31" s="305">
        <v>213.08914999999999</v>
      </c>
      <c r="T31" s="305">
        <v>-15.185320000000001</v>
      </c>
      <c r="U31" s="302">
        <v>213.85149999999999</v>
      </c>
      <c r="V31" s="302">
        <v>35.720999999999997</v>
      </c>
      <c r="W31" s="304">
        <v>16.082233345900001</v>
      </c>
      <c r="X31" s="302">
        <v>1.7090000000000001</v>
      </c>
      <c r="Y31" s="302">
        <v>0.27</v>
      </c>
      <c r="Z31" s="302">
        <v>4.03</v>
      </c>
      <c r="AA31" s="302">
        <v>94.888999999999996</v>
      </c>
      <c r="AB31" s="301">
        <v>1983.133</v>
      </c>
      <c r="AC31" s="302">
        <v>354.64623</v>
      </c>
      <c r="AD31" s="302">
        <v>2.0483199999999999</v>
      </c>
      <c r="AE31" s="302">
        <v>20.669260000000001</v>
      </c>
      <c r="AF31" s="302">
        <v>-0.39845999999999998</v>
      </c>
      <c r="AG31" s="300">
        <v>151794489.09999999</v>
      </c>
      <c r="AH31" s="303">
        <v>0.71064930000000004</v>
      </c>
      <c r="AI31" s="300">
        <v>361413.75465999998</v>
      </c>
      <c r="AJ31" s="303">
        <v>0.1209648</v>
      </c>
      <c r="AK31" s="302">
        <v>153.8117</v>
      </c>
      <c r="AL31" s="300" t="s">
        <v>411</v>
      </c>
      <c r="AM31" s="302">
        <v>26.128</v>
      </c>
    </row>
    <row r="32" spans="1:39">
      <c r="A32" s="64" t="s">
        <v>718</v>
      </c>
      <c r="B32" s="29" t="s">
        <v>686</v>
      </c>
      <c r="C32" s="37">
        <v>0.31388888888888888</v>
      </c>
      <c r="D32" s="19"/>
      <c r="E32" s="23">
        <v>300</v>
      </c>
      <c r="F32" s="23" t="s">
        <v>539</v>
      </c>
      <c r="G32" s="38">
        <v>1190</v>
      </c>
      <c r="H32" s="38">
        <v>1092</v>
      </c>
      <c r="I32" s="59" t="s">
        <v>596</v>
      </c>
      <c r="J32" s="20" t="s">
        <v>668</v>
      </c>
      <c r="K32" s="38">
        <v>4</v>
      </c>
      <c r="L32" s="38">
        <v>180</v>
      </c>
      <c r="M32" s="115">
        <v>5889.9508999999998</v>
      </c>
      <c r="N32" s="29"/>
      <c r="O32" s="20"/>
      <c r="P32" s="38"/>
      <c r="Q32" s="20"/>
      <c r="R32" s="20"/>
      <c r="S32" s="305">
        <v>213.14412999999999</v>
      </c>
      <c r="T32" s="305">
        <v>-15.201750000000001</v>
      </c>
      <c r="U32" s="302">
        <v>215.83349999999999</v>
      </c>
      <c r="V32" s="302">
        <v>34.761299999999999</v>
      </c>
      <c r="W32" s="304">
        <v>16.215931732400001</v>
      </c>
      <c r="X32" s="302">
        <v>1.7490000000000001</v>
      </c>
      <c r="Y32" s="302">
        <v>0.27700000000000002</v>
      </c>
      <c r="Z32" s="302">
        <v>4.0199999999999996</v>
      </c>
      <c r="AA32" s="302">
        <v>94.908000000000001</v>
      </c>
      <c r="AB32" s="301">
        <v>1982.8</v>
      </c>
      <c r="AC32" s="302">
        <v>354.62849</v>
      </c>
      <c r="AD32" s="302">
        <v>2.0446300000000002</v>
      </c>
      <c r="AE32" s="302">
        <v>20.601569999999999</v>
      </c>
      <c r="AF32" s="302">
        <v>-0.39863999999999999</v>
      </c>
      <c r="AG32" s="300">
        <v>151794830</v>
      </c>
      <c r="AH32" s="303">
        <v>0.70951410000000004</v>
      </c>
      <c r="AI32" s="300">
        <v>361474.4546</v>
      </c>
      <c r="AJ32" s="303">
        <v>0.13190579999999999</v>
      </c>
      <c r="AK32" s="302">
        <v>153.86179999999999</v>
      </c>
      <c r="AL32" s="300" t="s">
        <v>411</v>
      </c>
      <c r="AM32" s="302">
        <v>26.0779</v>
      </c>
    </row>
    <row r="33" spans="1:39">
      <c r="A33" s="64" t="s">
        <v>718</v>
      </c>
      <c r="B33" s="29" t="s">
        <v>688</v>
      </c>
      <c r="C33" s="37">
        <v>0.32013888888888892</v>
      </c>
      <c r="D33" s="19"/>
      <c r="E33" s="23">
        <v>300</v>
      </c>
      <c r="F33" s="23" t="s">
        <v>539</v>
      </c>
      <c r="G33" s="38">
        <v>1190</v>
      </c>
      <c r="H33" s="38">
        <v>1092</v>
      </c>
      <c r="I33" s="59" t="s">
        <v>598</v>
      </c>
      <c r="J33" s="20" t="s">
        <v>668</v>
      </c>
      <c r="K33" s="38">
        <v>4</v>
      </c>
      <c r="L33" s="38">
        <v>180</v>
      </c>
      <c r="M33" s="115">
        <v>5889.9508999999998</v>
      </c>
      <c r="N33" s="29"/>
      <c r="O33" s="20"/>
      <c r="P33" s="38"/>
      <c r="Q33" s="20"/>
      <c r="R33" s="20"/>
      <c r="S33" s="305">
        <v>213.20661999999999</v>
      </c>
      <c r="T33" s="305">
        <v>-15.21991</v>
      </c>
      <c r="U33" s="302">
        <v>217.99430000000001</v>
      </c>
      <c r="V33" s="302">
        <v>33.628</v>
      </c>
      <c r="W33" s="304">
        <v>16.366342417399999</v>
      </c>
      <c r="X33" s="302">
        <v>1.8009999999999999</v>
      </c>
      <c r="Y33" s="302">
        <v>0.28499999999999998</v>
      </c>
      <c r="Z33" s="302">
        <v>4.0199999999999996</v>
      </c>
      <c r="AA33" s="302">
        <v>94.93</v>
      </c>
      <c r="AB33" s="301">
        <v>1982.3920000000001</v>
      </c>
      <c r="AC33" s="302">
        <v>354.60899000000001</v>
      </c>
      <c r="AD33" s="302">
        <v>2.03999</v>
      </c>
      <c r="AE33" s="302">
        <v>20.525410000000001</v>
      </c>
      <c r="AF33" s="302">
        <v>-0.39883999999999997</v>
      </c>
      <c r="AG33" s="300">
        <v>151795212.80000001</v>
      </c>
      <c r="AH33" s="303">
        <v>0.70823610000000004</v>
      </c>
      <c r="AI33" s="300">
        <v>361548.95280000003</v>
      </c>
      <c r="AJ33" s="303">
        <v>0.14395459999999999</v>
      </c>
      <c r="AK33" s="302">
        <v>153.9187</v>
      </c>
      <c r="AL33" s="300" t="s">
        <v>411</v>
      </c>
      <c r="AM33" s="302">
        <v>26.0212</v>
      </c>
    </row>
    <row r="34" spans="1:39">
      <c r="A34" s="64" t="s">
        <v>718</v>
      </c>
      <c r="B34" s="29" t="s">
        <v>689</v>
      </c>
      <c r="C34" s="37">
        <v>0.32569444444444445</v>
      </c>
      <c r="D34" s="19"/>
      <c r="E34" s="23">
        <v>300</v>
      </c>
      <c r="F34" s="23" t="s">
        <v>539</v>
      </c>
      <c r="G34" s="38">
        <v>1190</v>
      </c>
      <c r="H34" s="38">
        <v>1092</v>
      </c>
      <c r="I34" s="59" t="s">
        <v>599</v>
      </c>
      <c r="J34" s="20" t="s">
        <v>668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305">
        <v>213.26276999999999</v>
      </c>
      <c r="T34" s="305">
        <v>-15.23579</v>
      </c>
      <c r="U34" s="302">
        <v>219.8545</v>
      </c>
      <c r="V34" s="302">
        <v>32.575699999999998</v>
      </c>
      <c r="W34" s="304">
        <v>16.500040804099999</v>
      </c>
      <c r="X34" s="302">
        <v>1.8520000000000001</v>
      </c>
      <c r="Y34" s="302">
        <v>0.29299999999999998</v>
      </c>
      <c r="Z34" s="302">
        <v>4.0199999999999996</v>
      </c>
      <c r="AA34" s="302">
        <v>94.948999999999998</v>
      </c>
      <c r="AB34" s="301">
        <v>1981.999</v>
      </c>
      <c r="AC34" s="302">
        <v>354.59210000000002</v>
      </c>
      <c r="AD34" s="302">
        <v>2.0354199999999998</v>
      </c>
      <c r="AE34" s="302">
        <v>20.457719999999998</v>
      </c>
      <c r="AF34" s="302">
        <v>-0.39901999999999999</v>
      </c>
      <c r="AG34" s="300">
        <v>151795552.40000001</v>
      </c>
      <c r="AH34" s="303">
        <v>0.70709909999999998</v>
      </c>
      <c r="AI34" s="300">
        <v>361620.57523000002</v>
      </c>
      <c r="AJ34" s="303">
        <v>0.15442020000000001</v>
      </c>
      <c r="AK34" s="302">
        <v>153.96979999999999</v>
      </c>
      <c r="AL34" s="300" t="s">
        <v>411</v>
      </c>
      <c r="AM34" s="302">
        <v>25.970199999999998</v>
      </c>
    </row>
    <row r="35" spans="1:39">
      <c r="A35" s="64" t="s">
        <v>719</v>
      </c>
      <c r="B35" s="29" t="s">
        <v>690</v>
      </c>
      <c r="C35" s="37">
        <v>0.33124999999999999</v>
      </c>
      <c r="D35" s="19"/>
      <c r="E35" s="23">
        <v>300</v>
      </c>
      <c r="F35" s="23" t="s">
        <v>539</v>
      </c>
      <c r="G35" s="38">
        <v>1190</v>
      </c>
      <c r="H35" s="38">
        <v>1092</v>
      </c>
      <c r="I35" s="59" t="s">
        <v>596</v>
      </c>
      <c r="J35" s="20" t="s">
        <v>668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305">
        <v>213.31951000000001</v>
      </c>
      <c r="T35" s="305">
        <v>-15.25142</v>
      </c>
      <c r="U35" s="302">
        <v>221.65899999999999</v>
      </c>
      <c r="V35" s="302">
        <v>31.483499999999999</v>
      </c>
      <c r="W35" s="304">
        <v>16.633739190699998</v>
      </c>
      <c r="X35" s="302">
        <v>1.9079999999999999</v>
      </c>
      <c r="Y35" s="302">
        <v>0.30199999999999999</v>
      </c>
      <c r="Z35" s="302">
        <v>4.0199999999999996</v>
      </c>
      <c r="AA35" s="302">
        <v>94.968999999999994</v>
      </c>
      <c r="AB35" s="301">
        <v>1981.58</v>
      </c>
      <c r="AC35" s="302">
        <v>354.57565</v>
      </c>
      <c r="AD35" s="302">
        <v>2.03043</v>
      </c>
      <c r="AE35" s="302">
        <v>20.390029999999999</v>
      </c>
      <c r="AF35" s="302">
        <v>-0.3992</v>
      </c>
      <c r="AG35" s="300">
        <v>151795891.59999999</v>
      </c>
      <c r="AH35" s="303">
        <v>0.70596119999999996</v>
      </c>
      <c r="AI35" s="300">
        <v>361697.16363000002</v>
      </c>
      <c r="AJ35" s="303">
        <v>0.16464329999999999</v>
      </c>
      <c r="AK35" s="302">
        <v>154.0213</v>
      </c>
      <c r="AL35" s="300" t="s">
        <v>411</v>
      </c>
      <c r="AM35" s="302">
        <v>25.918700000000001</v>
      </c>
    </row>
    <row r="36" spans="1:39">
      <c r="A36" s="64" t="s">
        <v>719</v>
      </c>
      <c r="B36" s="29" t="s">
        <v>691</v>
      </c>
      <c r="C36" s="37">
        <v>0.33749999999999997</v>
      </c>
      <c r="D36" s="19"/>
      <c r="E36" s="23">
        <v>300</v>
      </c>
      <c r="F36" s="23" t="s">
        <v>539</v>
      </c>
      <c r="G36" s="38">
        <v>1190</v>
      </c>
      <c r="H36" s="38">
        <v>1092</v>
      </c>
      <c r="I36" s="59" t="s">
        <v>600</v>
      </c>
      <c r="J36" s="20" t="s">
        <v>668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305">
        <v>213.38408999999999</v>
      </c>
      <c r="T36" s="305">
        <v>-15.26871</v>
      </c>
      <c r="U36" s="302">
        <v>223.6241</v>
      </c>
      <c r="V36" s="302">
        <v>30.21</v>
      </c>
      <c r="W36" s="304">
        <v>16.784149875800001</v>
      </c>
      <c r="X36" s="302">
        <v>1.98</v>
      </c>
      <c r="Y36" s="302">
        <v>0.313</v>
      </c>
      <c r="Z36" s="302">
        <v>4.0199999999999996</v>
      </c>
      <c r="AA36" s="302">
        <v>94.991</v>
      </c>
      <c r="AB36" s="301">
        <v>1981.076</v>
      </c>
      <c r="AC36" s="302">
        <v>354.55772000000002</v>
      </c>
      <c r="AD36" s="302">
        <v>2.0243000000000002</v>
      </c>
      <c r="AE36" s="302">
        <v>20.313870000000001</v>
      </c>
      <c r="AF36" s="302">
        <v>-0.39940999999999999</v>
      </c>
      <c r="AG36" s="300">
        <v>151796272.5</v>
      </c>
      <c r="AH36" s="303">
        <v>0.70467999999999997</v>
      </c>
      <c r="AI36" s="300">
        <v>361789.11287999997</v>
      </c>
      <c r="AJ36" s="303">
        <v>0.1758402</v>
      </c>
      <c r="AK36" s="302">
        <v>154.07990000000001</v>
      </c>
      <c r="AL36" s="300" t="s">
        <v>411</v>
      </c>
      <c r="AM36" s="302">
        <v>25.860299999999999</v>
      </c>
    </row>
    <row r="37" spans="1:39">
      <c r="A37" s="64" t="s">
        <v>719</v>
      </c>
      <c r="B37" s="29" t="s">
        <v>865</v>
      </c>
      <c r="C37" s="37">
        <v>0.3430555555555555</v>
      </c>
      <c r="D37" s="19"/>
      <c r="E37" s="23">
        <v>300</v>
      </c>
      <c r="F37" s="23" t="s">
        <v>539</v>
      </c>
      <c r="G37" s="38">
        <v>1190</v>
      </c>
      <c r="H37" s="38">
        <v>1092</v>
      </c>
      <c r="I37" s="59" t="s">
        <v>598</v>
      </c>
      <c r="J37" s="20" t="s">
        <v>668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305">
        <v>213.44219000000001</v>
      </c>
      <c r="T37" s="305">
        <v>-15.28383</v>
      </c>
      <c r="U37" s="302">
        <v>225.31469999999999</v>
      </c>
      <c r="V37" s="302">
        <v>29.040700000000001</v>
      </c>
      <c r="W37" s="304">
        <v>16.9178482626</v>
      </c>
      <c r="X37" s="302">
        <v>2.052</v>
      </c>
      <c r="Y37" s="302">
        <v>0.32500000000000001</v>
      </c>
      <c r="Z37" s="302">
        <v>4.0199999999999996</v>
      </c>
      <c r="AA37" s="302">
        <v>95.010999999999996</v>
      </c>
      <c r="AB37" s="301">
        <v>1980.6010000000001</v>
      </c>
      <c r="AC37" s="302">
        <v>354.54230999999999</v>
      </c>
      <c r="AD37" s="302">
        <v>2.0183900000000001</v>
      </c>
      <c r="AE37" s="302">
        <v>20.246179999999999</v>
      </c>
      <c r="AF37" s="302">
        <v>-0.39959</v>
      </c>
      <c r="AG37" s="300">
        <v>151796610.40000001</v>
      </c>
      <c r="AH37" s="303">
        <v>0.70354019999999995</v>
      </c>
      <c r="AI37" s="300">
        <v>361875.85146999999</v>
      </c>
      <c r="AJ37" s="303">
        <v>0.18551010000000001</v>
      </c>
      <c r="AK37" s="302">
        <v>154.1326</v>
      </c>
      <c r="AL37" s="300" t="s">
        <v>411</v>
      </c>
      <c r="AM37" s="302">
        <v>25.807700000000001</v>
      </c>
    </row>
    <row r="38" spans="1:39">
      <c r="A38" s="64" t="s">
        <v>719</v>
      </c>
      <c r="B38" s="29" t="s">
        <v>867</v>
      </c>
      <c r="C38" s="37">
        <v>0.34930555555555554</v>
      </c>
      <c r="D38" s="19"/>
      <c r="E38" s="23">
        <v>300</v>
      </c>
      <c r="F38" s="23" t="s">
        <v>539</v>
      </c>
      <c r="G38" s="38">
        <v>1190</v>
      </c>
      <c r="H38" s="38">
        <v>1092</v>
      </c>
      <c r="I38" s="59" t="s">
        <v>599</v>
      </c>
      <c r="J38" s="20" t="s">
        <v>668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305">
        <v>213.50837000000001</v>
      </c>
      <c r="T38" s="305">
        <v>-15.300560000000001</v>
      </c>
      <c r="U38" s="302">
        <v>227.1558</v>
      </c>
      <c r="V38" s="302">
        <v>27.6859</v>
      </c>
      <c r="W38" s="304">
        <v>17.068258947699999</v>
      </c>
      <c r="X38" s="302">
        <v>2.1429999999999998</v>
      </c>
      <c r="Y38" s="302">
        <v>0.33900000000000002</v>
      </c>
      <c r="Z38" s="302">
        <v>4.0199999999999996</v>
      </c>
      <c r="AA38" s="302">
        <v>95.034000000000006</v>
      </c>
      <c r="AB38" s="301">
        <v>1980.037</v>
      </c>
      <c r="AC38" s="302">
        <v>354.52560999999997</v>
      </c>
      <c r="AD38" s="302">
        <v>2.0112199999999998</v>
      </c>
      <c r="AE38" s="302">
        <v>20.170030000000001</v>
      </c>
      <c r="AF38" s="302">
        <v>-0.39978999999999998</v>
      </c>
      <c r="AG38" s="300">
        <v>151796990</v>
      </c>
      <c r="AH38" s="303">
        <v>0.70225689999999996</v>
      </c>
      <c r="AI38" s="300">
        <v>361978.89490000001</v>
      </c>
      <c r="AJ38" s="303">
        <v>0.19605649999999999</v>
      </c>
      <c r="AK38" s="302">
        <v>154.1925</v>
      </c>
      <c r="AL38" s="300" t="s">
        <v>411</v>
      </c>
      <c r="AM38" s="302">
        <v>25.747900000000001</v>
      </c>
    </row>
    <row r="39" spans="1:39">
      <c r="A39" s="64" t="s">
        <v>542</v>
      </c>
      <c r="B39" s="29" t="s">
        <v>693</v>
      </c>
      <c r="C39" s="37">
        <v>0.35347222222222219</v>
      </c>
      <c r="D39" s="19"/>
      <c r="E39" s="23">
        <v>30</v>
      </c>
      <c r="F39" s="23" t="s">
        <v>539</v>
      </c>
      <c r="G39" s="38">
        <v>1190</v>
      </c>
      <c r="H39" s="38">
        <v>1092</v>
      </c>
      <c r="I39" s="59" t="s">
        <v>870</v>
      </c>
      <c r="J39" s="20" t="s">
        <v>668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305">
        <v>213.53063</v>
      </c>
      <c r="T39" s="305">
        <v>-15.30607</v>
      </c>
      <c r="U39" s="302">
        <v>227.75559999999999</v>
      </c>
      <c r="V39" s="302">
        <v>27.2255</v>
      </c>
      <c r="W39" s="304">
        <v>17.1183958427</v>
      </c>
      <c r="X39" s="302">
        <v>2.1760000000000002</v>
      </c>
      <c r="Y39" s="302">
        <v>0.34399999999999997</v>
      </c>
      <c r="Z39" s="302">
        <v>4.0199999999999996</v>
      </c>
      <c r="AA39" s="302">
        <v>95.040999999999997</v>
      </c>
      <c r="AB39" s="301">
        <v>1979.8430000000001</v>
      </c>
      <c r="AC39" s="302">
        <v>354.52019999999999</v>
      </c>
      <c r="AD39" s="302">
        <v>2.0087100000000002</v>
      </c>
      <c r="AE39" s="302">
        <v>20.144639999999999</v>
      </c>
      <c r="AF39" s="302">
        <v>-0.39985999999999999</v>
      </c>
      <c r="AG39" s="300">
        <v>151797116.40000001</v>
      </c>
      <c r="AH39" s="303">
        <v>0.70182880000000003</v>
      </c>
      <c r="AI39" s="300">
        <v>362014.4963</v>
      </c>
      <c r="AJ39" s="303">
        <v>0.19949130000000001</v>
      </c>
      <c r="AK39" s="302">
        <v>154.21260000000001</v>
      </c>
      <c r="AL39" s="300" t="s">
        <v>411</v>
      </c>
      <c r="AM39" s="302">
        <v>25.727799999999998</v>
      </c>
    </row>
    <row r="40" spans="1:39">
      <c r="A40" s="64" t="s">
        <v>546</v>
      </c>
      <c r="B40" s="29" t="s">
        <v>527</v>
      </c>
      <c r="C40" s="37">
        <v>0.35555555555555557</v>
      </c>
      <c r="D40" s="19"/>
      <c r="E40" s="23">
        <v>300</v>
      </c>
      <c r="F40" s="23" t="s">
        <v>539</v>
      </c>
      <c r="G40" s="38">
        <v>1190</v>
      </c>
      <c r="H40" s="38">
        <v>1092</v>
      </c>
      <c r="I40" s="59" t="s">
        <v>594</v>
      </c>
      <c r="J40" s="20" t="s">
        <v>668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</row>
    <row r="41" spans="1:39" ht="24">
      <c r="A41" s="64" t="s">
        <v>475</v>
      </c>
      <c r="B41" s="29" t="s">
        <v>528</v>
      </c>
      <c r="C41" s="37">
        <v>0.36180555555555555</v>
      </c>
      <c r="D41" s="19">
        <v>0</v>
      </c>
      <c r="E41" s="23">
        <v>30</v>
      </c>
      <c r="F41" s="23" t="s">
        <v>539</v>
      </c>
      <c r="G41" s="38">
        <v>1190</v>
      </c>
      <c r="H41" s="38">
        <v>988</v>
      </c>
      <c r="I41" s="21" t="s">
        <v>482</v>
      </c>
      <c r="J41" s="20" t="s">
        <v>631</v>
      </c>
      <c r="K41" s="38">
        <v>4</v>
      </c>
      <c r="L41" s="38">
        <v>180</v>
      </c>
      <c r="M41" s="116">
        <v>5891.451</v>
      </c>
      <c r="N41" s="29" t="s">
        <v>601</v>
      </c>
      <c r="O41" s="20">
        <v>252.2</v>
      </c>
      <c r="P41" s="20">
        <v>268.7</v>
      </c>
      <c r="Q41" s="20"/>
      <c r="R41" s="20"/>
    </row>
    <row r="42" spans="1:39">
      <c r="A42" s="29" t="s">
        <v>543</v>
      </c>
      <c r="B42" s="29" t="s">
        <v>846</v>
      </c>
      <c r="C42" s="19">
        <v>0.36458333333333331</v>
      </c>
      <c r="D42" s="19"/>
      <c r="E42" s="23">
        <v>300</v>
      </c>
      <c r="F42" s="23" t="s">
        <v>539</v>
      </c>
      <c r="G42" s="38">
        <v>1190</v>
      </c>
      <c r="H42" s="38">
        <v>1092</v>
      </c>
      <c r="I42" s="59" t="s">
        <v>545</v>
      </c>
      <c r="J42" s="20" t="s">
        <v>668</v>
      </c>
      <c r="K42" s="38">
        <v>4</v>
      </c>
      <c r="L42" s="38">
        <v>180</v>
      </c>
      <c r="M42" s="115">
        <v>5889.9508999999998</v>
      </c>
      <c r="N42" s="29"/>
      <c r="O42" s="20"/>
      <c r="P42" s="20"/>
      <c r="Q42" s="20"/>
      <c r="R42" s="20"/>
      <c r="S42" s="305">
        <v>213.67400000000001</v>
      </c>
      <c r="T42" s="305">
        <v>-15.340260000000001</v>
      </c>
      <c r="U42" s="302">
        <v>231.40100000000001</v>
      </c>
      <c r="V42" s="302">
        <v>24.216000000000001</v>
      </c>
      <c r="W42" s="304">
        <v>17.435929511499999</v>
      </c>
      <c r="X42" s="302">
        <v>2.423</v>
      </c>
      <c r="Y42" s="302">
        <v>0.38300000000000001</v>
      </c>
      <c r="Z42" s="302">
        <v>4.01</v>
      </c>
      <c r="AA42" s="302">
        <v>95.09</v>
      </c>
      <c r="AB42" s="301">
        <v>1978.5340000000001</v>
      </c>
      <c r="AC42" s="302">
        <v>354.48782999999997</v>
      </c>
      <c r="AD42" s="302">
        <v>1.9913400000000001</v>
      </c>
      <c r="AE42" s="302">
        <v>19.98387</v>
      </c>
      <c r="AF42" s="302">
        <v>-0.40028999999999998</v>
      </c>
      <c r="AG42" s="300">
        <v>151797914.90000001</v>
      </c>
      <c r="AH42" s="303">
        <v>0.69911520000000005</v>
      </c>
      <c r="AI42" s="300">
        <v>362253.93137000001</v>
      </c>
      <c r="AJ42" s="303">
        <v>0.22026609999999999</v>
      </c>
      <c r="AK42" s="302">
        <v>154.34209999999999</v>
      </c>
      <c r="AL42" s="300" t="s">
        <v>411</v>
      </c>
      <c r="AM42" s="302">
        <v>25.598500000000001</v>
      </c>
    </row>
    <row r="43" spans="1:39">
      <c r="A43" s="29" t="s">
        <v>543</v>
      </c>
      <c r="B43" s="29" t="s">
        <v>847</v>
      </c>
      <c r="C43" s="19">
        <v>0.36944444444444446</v>
      </c>
      <c r="D43" s="19"/>
      <c r="E43" s="23">
        <v>300</v>
      </c>
      <c r="F43" s="23" t="s">
        <v>539</v>
      </c>
      <c r="G43" s="38">
        <v>1190</v>
      </c>
      <c r="H43" s="38">
        <v>1092</v>
      </c>
      <c r="I43" s="59" t="s">
        <v>664</v>
      </c>
      <c r="J43" s="20" t="s">
        <v>668</v>
      </c>
      <c r="K43" s="38">
        <v>4</v>
      </c>
      <c r="L43" s="38">
        <v>180</v>
      </c>
      <c r="M43" s="115">
        <v>5889.9508999999998</v>
      </c>
      <c r="N43" s="29"/>
      <c r="O43" s="20"/>
      <c r="P43" s="20"/>
      <c r="Q43" s="20"/>
      <c r="R43" s="20"/>
      <c r="S43" s="305">
        <v>213.72791000000001</v>
      </c>
      <c r="T43" s="305">
        <v>-15.35256</v>
      </c>
      <c r="U43" s="302">
        <v>232.6806</v>
      </c>
      <c r="V43" s="302">
        <v>23.069400000000002</v>
      </c>
      <c r="W43" s="304">
        <v>17.5529156001</v>
      </c>
      <c r="X43" s="302">
        <v>2.5350000000000001</v>
      </c>
      <c r="Y43" s="302">
        <v>0.40100000000000002</v>
      </c>
      <c r="Z43" s="302">
        <v>4.01</v>
      </c>
      <c r="AA43" s="302">
        <v>95.108999999999995</v>
      </c>
      <c r="AB43" s="301">
        <v>1978.02</v>
      </c>
      <c r="AC43" s="302">
        <v>354.47676999999999</v>
      </c>
      <c r="AD43" s="302">
        <v>1.98431</v>
      </c>
      <c r="AE43" s="302">
        <v>19.92464</v>
      </c>
      <c r="AF43" s="302">
        <v>-0.40044999999999997</v>
      </c>
      <c r="AG43" s="300">
        <v>151798208.30000001</v>
      </c>
      <c r="AH43" s="303">
        <v>0.69811409999999996</v>
      </c>
      <c r="AI43" s="300">
        <v>362347.96995</v>
      </c>
      <c r="AJ43" s="303">
        <v>0.22747719999999999</v>
      </c>
      <c r="AK43" s="302">
        <v>154.39080000000001</v>
      </c>
      <c r="AL43" s="300" t="s">
        <v>411</v>
      </c>
      <c r="AM43" s="302">
        <v>25.549900000000001</v>
      </c>
    </row>
    <row r="44" spans="1:39">
      <c r="A44" s="29" t="s">
        <v>543</v>
      </c>
      <c r="B44" s="29" t="s">
        <v>848</v>
      </c>
      <c r="C44" s="19">
        <v>0.375</v>
      </c>
      <c r="D44" s="19"/>
      <c r="E44" s="23">
        <v>300</v>
      </c>
      <c r="F44" s="23" t="s">
        <v>539</v>
      </c>
      <c r="G44" s="38">
        <v>1190</v>
      </c>
      <c r="H44" s="38">
        <v>1092</v>
      </c>
      <c r="I44" s="59" t="s">
        <v>687</v>
      </c>
      <c r="J44" s="20" t="s">
        <v>668</v>
      </c>
      <c r="K44" s="38">
        <v>4</v>
      </c>
      <c r="L44" s="38">
        <v>180</v>
      </c>
      <c r="M44" s="115">
        <v>5889.9508999999998</v>
      </c>
      <c r="O44" s="20"/>
      <c r="P44" s="20"/>
      <c r="Q44" s="20"/>
      <c r="R44" s="20"/>
      <c r="S44" s="305">
        <v>213.79025999999999</v>
      </c>
      <c r="T44" s="305">
        <v>-15.36641</v>
      </c>
      <c r="U44" s="302">
        <v>234.10390000000001</v>
      </c>
      <c r="V44" s="302">
        <v>21.7362</v>
      </c>
      <c r="W44" s="304">
        <v>17.686613987000001</v>
      </c>
      <c r="X44" s="302">
        <v>2.68</v>
      </c>
      <c r="Y44" s="302">
        <v>0.42399999999999999</v>
      </c>
      <c r="Z44" s="302">
        <v>4.01</v>
      </c>
      <c r="AA44" s="302">
        <v>95.13</v>
      </c>
      <c r="AB44" s="301">
        <v>1977.414</v>
      </c>
      <c r="AC44" s="302">
        <v>354.46474000000001</v>
      </c>
      <c r="AD44" s="302">
        <v>1.9758500000000001</v>
      </c>
      <c r="AE44" s="302">
        <v>19.856950000000001</v>
      </c>
      <c r="AF44" s="302">
        <v>-0.40062999999999999</v>
      </c>
      <c r="AG44" s="300">
        <v>151798543.09999999</v>
      </c>
      <c r="AH44" s="303">
        <v>0.69696930000000001</v>
      </c>
      <c r="AI44" s="300">
        <v>362459.08165000001</v>
      </c>
      <c r="AJ44" s="303">
        <v>0.23541429999999999</v>
      </c>
      <c r="AK44" s="302">
        <v>154.447</v>
      </c>
      <c r="AL44" s="300" t="s">
        <v>411</v>
      </c>
      <c r="AM44" s="302">
        <v>25.4938</v>
      </c>
    </row>
    <row r="45" spans="1:39" ht="24">
      <c r="A45" s="29" t="s">
        <v>543</v>
      </c>
      <c r="B45" s="29" t="s">
        <v>868</v>
      </c>
      <c r="C45" s="19">
        <v>0.38055555555555554</v>
      </c>
      <c r="D45" s="19"/>
      <c r="E45" s="23">
        <v>300</v>
      </c>
      <c r="F45" s="23" t="s">
        <v>539</v>
      </c>
      <c r="G45" s="38">
        <v>1190</v>
      </c>
      <c r="H45" s="38">
        <v>1092</v>
      </c>
      <c r="I45" s="59" t="s">
        <v>866</v>
      </c>
      <c r="J45" s="20" t="s">
        <v>668</v>
      </c>
      <c r="K45" s="38">
        <v>4</v>
      </c>
      <c r="L45" s="38">
        <v>180</v>
      </c>
      <c r="M45" s="115">
        <v>5889.9508999999998</v>
      </c>
      <c r="N45" s="29" t="s">
        <v>616</v>
      </c>
      <c r="O45" s="20"/>
      <c r="P45" s="20"/>
      <c r="Q45" s="20"/>
      <c r="R45" s="20"/>
      <c r="S45" s="305">
        <v>213.85344000000001</v>
      </c>
      <c r="T45" s="305">
        <v>-15.38007</v>
      </c>
      <c r="U45" s="302">
        <v>235.4873</v>
      </c>
      <c r="V45" s="302">
        <v>20.380199999999999</v>
      </c>
      <c r="W45" s="304">
        <v>17.820312374</v>
      </c>
      <c r="X45" s="302">
        <v>2.8460000000000001</v>
      </c>
      <c r="Y45" s="302">
        <v>0.45</v>
      </c>
      <c r="Z45" s="302">
        <v>4.01</v>
      </c>
      <c r="AA45" s="302">
        <v>95.150999999999996</v>
      </c>
      <c r="AB45" s="301">
        <v>1976.788</v>
      </c>
      <c r="AC45" s="302">
        <v>354.45337000000001</v>
      </c>
      <c r="AD45" s="302">
        <v>1.96695</v>
      </c>
      <c r="AE45" s="302">
        <v>19.789259999999999</v>
      </c>
      <c r="AF45" s="302">
        <v>-0.40081</v>
      </c>
      <c r="AG45" s="300">
        <v>151798877.40000001</v>
      </c>
      <c r="AH45" s="303">
        <v>0.69582359999999999</v>
      </c>
      <c r="AI45" s="300">
        <v>362573.92378999997</v>
      </c>
      <c r="AJ45" s="303">
        <v>0.2430187</v>
      </c>
      <c r="AK45" s="302">
        <v>154.50399999999999</v>
      </c>
      <c r="AL45" s="300" t="s">
        <v>411</v>
      </c>
      <c r="AM45" s="302">
        <v>25.437000000000001</v>
      </c>
    </row>
    <row r="46" spans="1:39">
      <c r="A46" s="29" t="s">
        <v>543</v>
      </c>
      <c r="B46" s="29" t="s">
        <v>869</v>
      </c>
      <c r="C46" s="19">
        <v>0.38611111111111113</v>
      </c>
      <c r="D46" s="19"/>
      <c r="E46" s="23">
        <v>300</v>
      </c>
      <c r="F46" s="23" t="s">
        <v>539</v>
      </c>
      <c r="G46" s="38">
        <v>1190</v>
      </c>
      <c r="H46" s="38">
        <v>1092</v>
      </c>
      <c r="I46" s="59" t="s">
        <v>365</v>
      </c>
      <c r="J46" s="20" t="s">
        <v>668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305">
        <v>213.91745</v>
      </c>
      <c r="T46" s="305">
        <v>-15.39353</v>
      </c>
      <c r="U46" s="302">
        <v>236.8329</v>
      </c>
      <c r="V46" s="302">
        <v>19.0029</v>
      </c>
      <c r="W46" s="304">
        <v>17.954010760999999</v>
      </c>
      <c r="X46" s="302">
        <v>3.04</v>
      </c>
      <c r="Y46" s="302">
        <v>0.48099999999999998</v>
      </c>
      <c r="Z46" s="302">
        <v>4.01</v>
      </c>
      <c r="AA46" s="302">
        <v>95.173000000000002</v>
      </c>
      <c r="AB46" s="301">
        <v>1976.1420000000001</v>
      </c>
      <c r="AC46" s="302">
        <v>354.44269000000003</v>
      </c>
      <c r="AD46" s="302">
        <v>1.9575899999999999</v>
      </c>
      <c r="AE46" s="302">
        <v>19.72157</v>
      </c>
      <c r="AF46" s="302">
        <v>-0.40100000000000002</v>
      </c>
      <c r="AG46" s="300">
        <v>151799211.09999999</v>
      </c>
      <c r="AH46" s="303">
        <v>0.69467699999999999</v>
      </c>
      <c r="AI46" s="300">
        <v>362692.33468000003</v>
      </c>
      <c r="AJ46" s="303">
        <v>0.25028210000000001</v>
      </c>
      <c r="AK46" s="302">
        <v>154.5617</v>
      </c>
      <c r="AL46" s="300" t="s">
        <v>411</v>
      </c>
      <c r="AM46" s="302">
        <v>25.3794</v>
      </c>
    </row>
    <row r="47" spans="1:39">
      <c r="A47" s="29" t="s">
        <v>864</v>
      </c>
      <c r="B47" s="29" t="s">
        <v>850</v>
      </c>
      <c r="C47" s="19">
        <v>0.39097222222222222</v>
      </c>
      <c r="D47" s="19"/>
      <c r="E47" s="23">
        <v>300</v>
      </c>
      <c r="F47" s="23" t="s">
        <v>539</v>
      </c>
      <c r="G47" s="38">
        <v>1190</v>
      </c>
      <c r="H47" s="38">
        <v>1092</v>
      </c>
      <c r="I47" s="59" t="s">
        <v>545</v>
      </c>
      <c r="J47" s="20" t="s">
        <v>668</v>
      </c>
      <c r="K47" s="38">
        <v>4</v>
      </c>
      <c r="L47" s="38">
        <v>180</v>
      </c>
      <c r="M47" s="115">
        <v>5889.9508999999998</v>
      </c>
      <c r="N47" s="29"/>
      <c r="O47" s="20"/>
      <c r="P47" s="20"/>
      <c r="Q47" s="20"/>
      <c r="R47" s="20"/>
      <c r="S47" s="305">
        <v>213.97416999999999</v>
      </c>
      <c r="T47" s="305">
        <v>-15.40517</v>
      </c>
      <c r="U47" s="302">
        <v>237.98070000000001</v>
      </c>
      <c r="V47" s="302">
        <v>17.781400000000001</v>
      </c>
      <c r="W47" s="304">
        <v>18.070996849699998</v>
      </c>
      <c r="X47" s="302">
        <v>3.2360000000000002</v>
      </c>
      <c r="Y47" s="302">
        <v>0.51200000000000001</v>
      </c>
      <c r="Z47" s="302">
        <v>4.01</v>
      </c>
      <c r="AA47" s="302">
        <v>95.191999999999993</v>
      </c>
      <c r="AB47" s="301">
        <v>1975.5630000000001</v>
      </c>
      <c r="AC47" s="302">
        <v>354.43392</v>
      </c>
      <c r="AD47" s="302">
        <v>1.9490400000000001</v>
      </c>
      <c r="AE47" s="302">
        <v>19.66234</v>
      </c>
      <c r="AF47" s="302">
        <v>-0.40116000000000002</v>
      </c>
      <c r="AG47" s="300">
        <v>151799502.69999999</v>
      </c>
      <c r="AH47" s="303">
        <v>0.69367299999999998</v>
      </c>
      <c r="AI47" s="300">
        <v>362798.74164000002</v>
      </c>
      <c r="AJ47" s="303">
        <v>0.25635180000000002</v>
      </c>
      <c r="AK47" s="302">
        <v>154.61269999999999</v>
      </c>
      <c r="AL47" s="300" t="s">
        <v>411</v>
      </c>
      <c r="AM47" s="302">
        <v>25.328399999999998</v>
      </c>
    </row>
    <row r="48" spans="1:39">
      <c r="A48" s="29" t="s">
        <v>542</v>
      </c>
      <c r="B48" s="29" t="s">
        <v>851</v>
      </c>
      <c r="C48" s="19">
        <v>0.39513888888888887</v>
      </c>
      <c r="D48" s="19"/>
      <c r="E48" s="23">
        <v>30</v>
      </c>
      <c r="F48" s="23" t="s">
        <v>539</v>
      </c>
      <c r="G48" s="38">
        <v>1190</v>
      </c>
      <c r="H48" s="38">
        <v>1092</v>
      </c>
      <c r="I48" s="59" t="s">
        <v>870</v>
      </c>
      <c r="J48" s="20" t="s">
        <v>668</v>
      </c>
      <c r="K48" s="38">
        <v>4</v>
      </c>
      <c r="L48" s="38">
        <v>180</v>
      </c>
      <c r="M48" s="115">
        <v>5889.9508999999998</v>
      </c>
      <c r="N48" s="29"/>
      <c r="O48" s="20"/>
      <c r="P48" s="20"/>
      <c r="Q48" s="20"/>
      <c r="R48" s="20"/>
      <c r="S48" s="305">
        <v>213.99868000000001</v>
      </c>
      <c r="T48" s="305">
        <v>-15.41011</v>
      </c>
      <c r="U48" s="302">
        <v>238.46449999999999</v>
      </c>
      <c r="V48" s="302">
        <v>17.253399999999999</v>
      </c>
      <c r="W48" s="304">
        <v>18.121133744800002</v>
      </c>
      <c r="X48" s="302">
        <v>3.3290000000000002</v>
      </c>
      <c r="Y48" s="302">
        <v>0.52700000000000002</v>
      </c>
      <c r="Z48" s="302">
        <v>4.01</v>
      </c>
      <c r="AA48" s="302">
        <v>95.2</v>
      </c>
      <c r="AB48" s="301">
        <v>1975.31</v>
      </c>
      <c r="AC48" s="302">
        <v>354.43034</v>
      </c>
      <c r="AD48" s="302">
        <v>1.9452700000000001</v>
      </c>
      <c r="AE48" s="302">
        <v>19.636949999999999</v>
      </c>
      <c r="AF48" s="302">
        <v>-0.40122000000000002</v>
      </c>
      <c r="AG48" s="300">
        <v>151799627.5</v>
      </c>
      <c r="AH48" s="303">
        <v>0.69324249999999998</v>
      </c>
      <c r="AI48" s="300">
        <v>362845.11429</v>
      </c>
      <c r="AJ48" s="303">
        <v>0.25887019999999999</v>
      </c>
      <c r="AK48" s="302">
        <v>154.63480000000001</v>
      </c>
      <c r="AL48" s="300" t="s">
        <v>411</v>
      </c>
      <c r="AM48" s="302">
        <v>25.3064</v>
      </c>
    </row>
    <row r="49" spans="1:18">
      <c r="A49" s="29" t="s">
        <v>546</v>
      </c>
      <c r="B49" s="29" t="s">
        <v>871</v>
      </c>
      <c r="C49" s="19">
        <v>0.39861111111111108</v>
      </c>
      <c r="D49" s="19"/>
      <c r="E49" s="23">
        <v>600</v>
      </c>
      <c r="F49" s="23" t="s">
        <v>539</v>
      </c>
      <c r="G49" s="38">
        <v>1190</v>
      </c>
      <c r="H49" s="38">
        <v>1092</v>
      </c>
      <c r="I49" s="59" t="s">
        <v>594</v>
      </c>
      <c r="J49" s="20" t="s">
        <v>668</v>
      </c>
      <c r="K49" s="38">
        <v>4</v>
      </c>
      <c r="L49" s="38">
        <v>180</v>
      </c>
      <c r="M49" s="115">
        <v>5889.9508999999998</v>
      </c>
      <c r="N49" s="29"/>
      <c r="O49" s="20"/>
      <c r="P49" s="20"/>
      <c r="Q49" s="20"/>
      <c r="R49" s="20"/>
    </row>
    <row r="50" spans="1:18" ht="24">
      <c r="A50" s="29" t="s">
        <v>856</v>
      </c>
      <c r="B50" s="29" t="s">
        <v>617</v>
      </c>
      <c r="C50" s="19">
        <v>0.41666666666666669</v>
      </c>
      <c r="D50" s="19">
        <v>0</v>
      </c>
      <c r="E50" s="23">
        <v>10</v>
      </c>
      <c r="F50" s="23" t="s">
        <v>539</v>
      </c>
      <c r="G50" s="38">
        <v>1190</v>
      </c>
      <c r="H50" s="38">
        <v>1092</v>
      </c>
      <c r="I50" s="59" t="s">
        <v>738</v>
      </c>
      <c r="J50" s="20" t="s">
        <v>631</v>
      </c>
      <c r="K50" s="38">
        <v>4</v>
      </c>
      <c r="L50" s="38">
        <v>180</v>
      </c>
      <c r="M50" s="115">
        <v>5889.9508999999998</v>
      </c>
      <c r="N50" s="29"/>
      <c r="O50" s="20">
        <v>252.2</v>
      </c>
      <c r="P50" s="20">
        <v>268.5</v>
      </c>
      <c r="Q50" s="20"/>
      <c r="R50" s="20"/>
    </row>
    <row r="51" spans="1:18" ht="24">
      <c r="A51" s="29" t="s">
        <v>475</v>
      </c>
      <c r="B51" s="29" t="s">
        <v>712</v>
      </c>
      <c r="C51" s="19">
        <v>0.41875000000000001</v>
      </c>
      <c r="D51" s="19">
        <v>0</v>
      </c>
      <c r="E51" s="23">
        <v>30</v>
      </c>
      <c r="F51" s="23" t="s">
        <v>539</v>
      </c>
      <c r="G51" s="20">
        <v>1190</v>
      </c>
      <c r="H51" s="20">
        <v>988</v>
      </c>
      <c r="I51" s="21" t="s">
        <v>482</v>
      </c>
      <c r="J51" s="20" t="s">
        <v>631</v>
      </c>
      <c r="K51" s="38">
        <v>4</v>
      </c>
      <c r="L51" s="38">
        <v>180</v>
      </c>
      <c r="M51" s="116">
        <v>5891.451</v>
      </c>
      <c r="N51" s="29"/>
      <c r="O51" s="20">
        <v>252.2</v>
      </c>
      <c r="P51" s="20">
        <v>268.7</v>
      </c>
      <c r="Q51" s="20"/>
      <c r="R51" s="20"/>
    </row>
    <row r="52" spans="1:18" ht="24">
      <c r="A52" s="2" t="s">
        <v>475</v>
      </c>
      <c r="B52" s="2" t="s">
        <v>618</v>
      </c>
      <c r="C52" s="44">
        <v>0.42083333333333334</v>
      </c>
      <c r="D52" s="19">
        <v>0</v>
      </c>
      <c r="E52" s="8">
        <v>30</v>
      </c>
      <c r="F52" s="23" t="s">
        <v>539</v>
      </c>
      <c r="G52" s="1">
        <v>1070</v>
      </c>
      <c r="H52" s="1">
        <v>868</v>
      </c>
      <c r="I52" s="59" t="s">
        <v>858</v>
      </c>
      <c r="J52" s="20" t="s">
        <v>631</v>
      </c>
      <c r="K52" s="38">
        <v>4</v>
      </c>
      <c r="L52" s="38">
        <v>180</v>
      </c>
      <c r="M52" s="116">
        <v>5891.451</v>
      </c>
      <c r="N52" s="21" t="s">
        <v>482</v>
      </c>
      <c r="O52" s="102">
        <v>252.2</v>
      </c>
      <c r="P52" s="102">
        <v>268.7</v>
      </c>
    </row>
    <row r="53" spans="1:18">
      <c r="A53" s="3"/>
      <c r="B53" s="24"/>
      <c r="C53" s="25"/>
      <c r="D53" s="58"/>
      <c r="E53" s="26"/>
      <c r="F53" s="26"/>
      <c r="G53" s="26"/>
      <c r="H53" s="26"/>
      <c r="N53" s="29"/>
    </row>
    <row r="54" spans="1:18">
      <c r="A54" s="2"/>
      <c r="B54" s="24"/>
      <c r="C54" s="25"/>
      <c r="D54" s="58"/>
      <c r="E54" s="26"/>
      <c r="F54" s="26"/>
      <c r="G54" s="26"/>
      <c r="H54" s="26"/>
      <c r="I54" s="21"/>
      <c r="N54" s="29"/>
    </row>
    <row r="55" spans="1:18">
      <c r="A55" s="2"/>
      <c r="B55" s="24"/>
      <c r="C55" s="25"/>
      <c r="D55" s="58"/>
      <c r="E55" s="26"/>
      <c r="F55" s="26"/>
      <c r="G55" s="26"/>
      <c r="H55" s="26"/>
      <c r="I55" s="21"/>
      <c r="N55" s="29"/>
    </row>
    <row r="56" spans="1:18">
      <c r="A56" s="3" t="s">
        <v>633</v>
      </c>
      <c r="B56" s="24" t="s">
        <v>634</v>
      </c>
      <c r="C56" s="25">
        <v>5888.5839999999998</v>
      </c>
      <c r="D56" s="58"/>
      <c r="E56" s="26"/>
      <c r="F56" s="26" t="s">
        <v>635</v>
      </c>
      <c r="G56" s="88" t="s">
        <v>636</v>
      </c>
      <c r="H56" s="88" t="s">
        <v>637</v>
      </c>
      <c r="I56" s="26" t="s">
        <v>639</v>
      </c>
      <c r="J56" s="88" t="s">
        <v>640</v>
      </c>
      <c r="K56" s="88" t="s">
        <v>641</v>
      </c>
      <c r="N56" s="29"/>
    </row>
    <row r="57" spans="1:18">
      <c r="A57" s="2"/>
      <c r="B57" s="24" t="s">
        <v>638</v>
      </c>
      <c r="C57" s="25">
        <v>5889.9508999999998</v>
      </c>
      <c r="D57" s="58"/>
      <c r="E57" s="26"/>
      <c r="F57" s="26" t="s">
        <v>277</v>
      </c>
      <c r="G57" s="88" t="s">
        <v>279</v>
      </c>
      <c r="H57" s="88" t="s">
        <v>280</v>
      </c>
      <c r="I57" s="26" t="s">
        <v>646</v>
      </c>
      <c r="J57" s="88" t="s">
        <v>647</v>
      </c>
      <c r="K57" s="88" t="s">
        <v>454</v>
      </c>
      <c r="N57" s="29"/>
    </row>
    <row r="58" spans="1:18">
      <c r="A58" s="2"/>
      <c r="B58" s="24" t="s">
        <v>321</v>
      </c>
      <c r="C58" s="25">
        <v>5891.451</v>
      </c>
      <c r="D58" s="58"/>
      <c r="E58" s="26"/>
      <c r="F58" s="88" t="s">
        <v>472</v>
      </c>
      <c r="G58" s="88" t="s">
        <v>474</v>
      </c>
      <c r="H58" s="88" t="s">
        <v>473</v>
      </c>
      <c r="I58" s="26" t="s">
        <v>275</v>
      </c>
      <c r="J58" s="88" t="s">
        <v>455</v>
      </c>
      <c r="K58" s="88" t="s">
        <v>456</v>
      </c>
      <c r="N58" s="29"/>
    </row>
    <row r="59" spans="1:18">
      <c r="A59" s="2"/>
      <c r="B59" s="24" t="s">
        <v>322</v>
      </c>
      <c r="C59" s="114">
        <v>7647.38</v>
      </c>
      <c r="D59" s="58"/>
      <c r="E59" s="26"/>
      <c r="F59" s="26" t="s">
        <v>643</v>
      </c>
      <c r="G59" s="88" t="s">
        <v>644</v>
      </c>
      <c r="H59" s="88" t="s">
        <v>645</v>
      </c>
      <c r="I59" s="26" t="s">
        <v>324</v>
      </c>
      <c r="J59" s="88" t="s">
        <v>452</v>
      </c>
      <c r="K59" s="88" t="s">
        <v>453</v>
      </c>
      <c r="N59" s="29"/>
    </row>
    <row r="60" spans="1:18">
      <c r="A60" s="2"/>
      <c r="B60" s="24" t="s">
        <v>323</v>
      </c>
      <c r="C60" s="25">
        <v>7698.9647000000004</v>
      </c>
      <c r="D60" s="58"/>
      <c r="E60" s="26"/>
      <c r="F60" s="26" t="s">
        <v>278</v>
      </c>
      <c r="G60" s="88" t="s">
        <v>281</v>
      </c>
      <c r="H60" s="88" t="s">
        <v>282</v>
      </c>
      <c r="I60" s="26" t="s">
        <v>284</v>
      </c>
      <c r="J60" s="88" t="s">
        <v>285</v>
      </c>
      <c r="K60" s="88" t="s">
        <v>286</v>
      </c>
      <c r="N60" s="29"/>
    </row>
    <row r="61" spans="1:18">
      <c r="A61" s="2"/>
      <c r="B61" s="27"/>
      <c r="C61" s="26"/>
      <c r="D61" s="58"/>
      <c r="E61" s="26"/>
      <c r="K61" s="113"/>
      <c r="N61" s="29"/>
    </row>
    <row r="62" spans="1:18">
      <c r="A62" s="2"/>
      <c r="B62" s="24" t="s">
        <v>574</v>
      </c>
      <c r="C62" s="439" t="s">
        <v>649</v>
      </c>
      <c r="D62" s="439"/>
      <c r="E62" s="26" t="s">
        <v>287</v>
      </c>
      <c r="K62" s="113"/>
      <c r="N62" s="29"/>
    </row>
    <row r="63" spans="1:18">
      <c r="A63" s="2"/>
      <c r="B63" s="24" t="s">
        <v>575</v>
      </c>
      <c r="C63" s="439" t="s">
        <v>650</v>
      </c>
      <c r="D63" s="439"/>
      <c r="E63" s="8"/>
      <c r="K63" s="113"/>
      <c r="N63" s="29"/>
    </row>
    <row r="64" spans="1:18">
      <c r="A64" s="2"/>
      <c r="B64" s="24" t="s">
        <v>576</v>
      </c>
      <c r="C64" s="439" t="s">
        <v>816</v>
      </c>
      <c r="D64" s="439"/>
      <c r="E64" s="8"/>
      <c r="K64" s="113"/>
      <c r="N64" s="29"/>
    </row>
    <row r="65" spans="1:14">
      <c r="A65" s="2"/>
      <c r="B65" s="24" t="s">
        <v>577</v>
      </c>
      <c r="C65" s="439" t="s">
        <v>817</v>
      </c>
      <c r="D65" s="439"/>
      <c r="E65" s="8"/>
      <c r="F65" s="113"/>
      <c r="G65" s="20"/>
      <c r="H65" s="20"/>
      <c r="L65" t="s">
        <v>750</v>
      </c>
      <c r="N65" s="29"/>
    </row>
    <row r="66" spans="1:14">
      <c r="A66" s="2"/>
      <c r="B66" s="2"/>
      <c r="C66" s="113"/>
      <c r="D66" s="44"/>
      <c r="E66" s="8"/>
      <c r="F66" s="113"/>
      <c r="G66" s="20"/>
      <c r="H66" s="20"/>
      <c r="N66" s="29"/>
    </row>
    <row r="67" spans="1:14">
      <c r="A67" s="2"/>
      <c r="B67" s="3" t="s">
        <v>818</v>
      </c>
      <c r="C67" s="6" t="s">
        <v>819</v>
      </c>
      <c r="D67" s="49" t="s">
        <v>820</v>
      </c>
      <c r="E67" s="8"/>
      <c r="F67" s="113"/>
      <c r="G67" s="20"/>
      <c r="H67" s="20"/>
      <c r="N67" s="29"/>
    </row>
    <row r="68" spans="1:14">
      <c r="A68" s="2"/>
      <c r="B68" s="3"/>
      <c r="C68" s="6" t="s">
        <v>821</v>
      </c>
      <c r="D68" s="49" t="s">
        <v>822</v>
      </c>
      <c r="E68" s="8"/>
      <c r="F68" s="113"/>
      <c r="G68" s="20"/>
      <c r="H68" s="20"/>
      <c r="N68" s="29"/>
    </row>
    <row r="69" spans="1:14">
      <c r="A69" s="2"/>
      <c r="B69" s="2"/>
      <c r="C69" s="113"/>
      <c r="D69" s="44"/>
      <c r="E69" s="8"/>
      <c r="F69" s="113"/>
      <c r="G69" s="129" t="s">
        <v>376</v>
      </c>
      <c r="H69" s="129" t="s">
        <v>377</v>
      </c>
      <c r="I69" s="128" t="s">
        <v>378</v>
      </c>
      <c r="J69" s="5" t="s">
        <v>379</v>
      </c>
      <c r="K69" s="5"/>
      <c r="N69" s="29"/>
    </row>
    <row r="70" spans="1:14">
      <c r="A70" s="2"/>
      <c r="B70" s="3" t="s">
        <v>676</v>
      </c>
      <c r="C70" s="6">
        <v>1</v>
      </c>
      <c r="D70" s="427" t="s">
        <v>677</v>
      </c>
      <c r="E70" s="427"/>
      <c r="F70" s="427"/>
      <c r="G70" s="130">
        <f>AVERAGE(O12,O13,O14,O30,O41,O50,O51,O52)</f>
        <v>252.20000000000002</v>
      </c>
      <c r="H70" s="130">
        <f>AVERAGE(P12,P13,P14,P30,P41,P50,P51,P52)</f>
        <v>268.67500000000001</v>
      </c>
      <c r="I70" s="131">
        <f>STDEV(O12,O13,O14,O30,O41,O50,O51,O52)</f>
        <v>0</v>
      </c>
      <c r="J70" s="131">
        <f>STDEV(P12,P13,P14,P30,P41,P50,P51,P52)</f>
        <v>0.12817398882226538</v>
      </c>
      <c r="K70" s="131"/>
      <c r="M70" s="45"/>
    </row>
    <row r="71" spans="1:14">
      <c r="A71" s="2"/>
      <c r="B71" s="28"/>
      <c r="C71" s="3"/>
      <c r="D71" s="435" t="s">
        <v>466</v>
      </c>
      <c r="E71" s="436"/>
      <c r="F71" s="436"/>
      <c r="G71" s="130"/>
      <c r="H71" s="130"/>
      <c r="I71" s="131"/>
      <c r="J71" s="131"/>
      <c r="K71" s="131"/>
      <c r="M71" s="45"/>
    </row>
    <row r="72" spans="1:14">
      <c r="A72" s="2"/>
      <c r="B72" s="2"/>
      <c r="C72" s="71">
        <v>2</v>
      </c>
      <c r="D72" s="427" t="s">
        <v>724</v>
      </c>
      <c r="E72" s="427"/>
      <c r="F72" s="427"/>
      <c r="G72" s="130"/>
      <c r="H72" s="130"/>
      <c r="I72" s="131"/>
      <c r="J72" s="131"/>
      <c r="K72" s="131"/>
      <c r="M72" s="45"/>
    </row>
    <row r="73" spans="1:14">
      <c r="A73" s="2"/>
      <c r="B73" s="2"/>
      <c r="C73" s="3"/>
      <c r="D73" s="435" t="s">
        <v>725</v>
      </c>
      <c r="E73" s="436"/>
      <c r="F73" s="436"/>
      <c r="G73" s="130"/>
      <c r="H73" s="130"/>
      <c r="I73" s="131"/>
      <c r="J73" s="131"/>
      <c r="K73" s="131"/>
      <c r="M73" s="45"/>
    </row>
    <row r="74" spans="1:14">
      <c r="A74" s="2"/>
      <c r="C74" s="6">
        <v>3</v>
      </c>
      <c r="D74" s="437" t="s">
        <v>535</v>
      </c>
      <c r="E74" s="437"/>
      <c r="F74" s="437"/>
      <c r="G74" s="134">
        <v>253</v>
      </c>
      <c r="H74" s="134">
        <v>269.39999999999998</v>
      </c>
      <c r="I74" s="131">
        <v>0</v>
      </c>
      <c r="J74" s="131">
        <v>0</v>
      </c>
      <c r="K74" s="131"/>
      <c r="M74" s="45"/>
    </row>
    <row r="75" spans="1:14">
      <c r="A75" s="2"/>
      <c r="C75" s="5"/>
      <c r="D75" s="434" t="s">
        <v>536</v>
      </c>
      <c r="E75" s="434"/>
      <c r="F75" s="434"/>
      <c r="G75" s="130"/>
      <c r="H75" s="130"/>
      <c r="I75" s="131"/>
      <c r="J75" s="131"/>
      <c r="K75" s="131"/>
      <c r="M75" s="45"/>
    </row>
    <row r="76" spans="1:14">
      <c r="A76" s="2"/>
      <c r="C76" s="6">
        <v>4</v>
      </c>
      <c r="D76" s="437" t="s">
        <v>537</v>
      </c>
      <c r="E76" s="437"/>
      <c r="F76" s="437"/>
      <c r="G76" s="134">
        <v>252.8</v>
      </c>
      <c r="H76" s="134">
        <v>269.2</v>
      </c>
      <c r="I76" s="131">
        <v>0</v>
      </c>
      <c r="J76" s="131">
        <v>0</v>
      </c>
      <c r="K76" s="131"/>
      <c r="M76" s="45"/>
    </row>
    <row r="77" spans="1:14">
      <c r="A77" s="2"/>
      <c r="D77" s="434" t="s">
        <v>538</v>
      </c>
      <c r="E77" s="434"/>
      <c r="F77" s="434"/>
      <c r="G77" s="20"/>
      <c r="H77" s="20"/>
      <c r="M77" s="45"/>
    </row>
    <row r="78" spans="1:14">
      <c r="A78" s="2"/>
      <c r="C78" s="1"/>
      <c r="D78" s="44"/>
      <c r="E78" s="1"/>
      <c r="F78" s="1"/>
      <c r="G78" s="1"/>
      <c r="H78" s="1"/>
      <c r="I78" s="21"/>
      <c r="J78" s="1"/>
      <c r="K78" s="1"/>
      <c r="L78" s="1"/>
      <c r="M78" s="45"/>
    </row>
    <row r="79" spans="1:14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4">
      <c r="A80" s="2" t="s">
        <v>330</v>
      </c>
      <c r="B80" t="s">
        <v>331</v>
      </c>
      <c r="C80" s="135" t="s">
        <v>327</v>
      </c>
      <c r="D80" s="44"/>
      <c r="E80" s="1"/>
      <c r="F80" s="1"/>
      <c r="G80" s="1"/>
      <c r="H80" s="1"/>
      <c r="I80" s="21"/>
      <c r="J80" s="1"/>
      <c r="K80" s="1"/>
      <c r="L80" s="1"/>
      <c r="M80" s="45"/>
    </row>
    <row r="81" spans="1:13">
      <c r="A81" s="2" t="s">
        <v>328</v>
      </c>
      <c r="B81">
        <v>97.2</v>
      </c>
      <c r="C81" s="44">
        <v>8.7500000000000008E-2</v>
      </c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>
      <c r="A82" s="2" t="s">
        <v>337</v>
      </c>
      <c r="B82">
        <v>97.1</v>
      </c>
      <c r="C82" s="44">
        <v>0.30555555555555552</v>
      </c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>
      <c r="A83" s="2" t="s">
        <v>338</v>
      </c>
      <c r="B83">
        <v>97</v>
      </c>
      <c r="C83" s="44">
        <v>0.36180555555555555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>
      <c r="A84" s="2" t="s">
        <v>339</v>
      </c>
      <c r="B84">
        <v>97</v>
      </c>
      <c r="C84" s="44">
        <v>0.41875000000000001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  <row r="100" spans="1:13">
      <c r="A100" s="2"/>
      <c r="C100" s="1"/>
      <c r="D100" s="44"/>
      <c r="E100" s="1"/>
      <c r="F100" s="1"/>
      <c r="G100" s="1"/>
      <c r="H100" s="1"/>
      <c r="I100" s="21"/>
      <c r="J100" s="1"/>
      <c r="K100" s="1"/>
      <c r="L100" s="1"/>
      <c r="M100" s="45"/>
    </row>
    <row r="101" spans="1:13">
      <c r="A101" s="2"/>
      <c r="C101" s="1"/>
      <c r="D101" s="44"/>
      <c r="E101" s="1"/>
      <c r="F101" s="1"/>
      <c r="G101" s="1"/>
      <c r="H101" s="1"/>
      <c r="I101" s="21"/>
      <c r="J101" s="1"/>
      <c r="K101" s="1"/>
      <c r="L101" s="1"/>
      <c r="M101" s="45"/>
    </row>
    <row r="102" spans="1:13">
      <c r="A102" s="2"/>
      <c r="C102" s="1"/>
      <c r="D102" s="44"/>
      <c r="E102" s="1"/>
      <c r="F102" s="1"/>
      <c r="G102" s="1"/>
      <c r="H102" s="1"/>
      <c r="I102" s="21"/>
      <c r="J102" s="1"/>
      <c r="K102" s="1"/>
      <c r="L102" s="1"/>
      <c r="M102" s="45"/>
    </row>
    <row r="103" spans="1:13">
      <c r="A103" s="2"/>
      <c r="C103" s="1"/>
      <c r="D103" s="44"/>
      <c r="E103" s="1"/>
      <c r="F103" s="1"/>
      <c r="G103" s="1"/>
      <c r="H103" s="1"/>
      <c r="I103" s="21"/>
      <c r="J103" s="1"/>
      <c r="K103" s="1"/>
      <c r="L103" s="1"/>
      <c r="M103" s="45"/>
    </row>
    <row r="104" spans="1:13">
      <c r="A104" s="2"/>
      <c r="C104" s="1"/>
      <c r="D104" s="44"/>
      <c r="E104" s="1"/>
      <c r="F104" s="1"/>
      <c r="G104" s="1"/>
      <c r="H104" s="1"/>
      <c r="I104" s="21"/>
      <c r="J104" s="1"/>
      <c r="K104" s="1"/>
      <c r="L104" s="1"/>
      <c r="M104" s="45"/>
    </row>
  </sheetData>
  <sheetCalcPr fullCalcOnLoad="1"/>
  <mergeCells count="25">
    <mergeCell ref="AC10:AD10"/>
    <mergeCell ref="AE10:AF10"/>
    <mergeCell ref="A1:H1"/>
    <mergeCell ref="A3:E3"/>
    <mergeCell ref="F3:I3"/>
    <mergeCell ref="F4:I4"/>
    <mergeCell ref="G10:H10"/>
    <mergeCell ref="O10:P10"/>
    <mergeCell ref="Q10:R10"/>
    <mergeCell ref="C65:D65"/>
    <mergeCell ref="D70:F70"/>
    <mergeCell ref="D71:F71"/>
    <mergeCell ref="D72:F72"/>
    <mergeCell ref="A5:E5"/>
    <mergeCell ref="F5:I5"/>
    <mergeCell ref="F6:I6"/>
    <mergeCell ref="F7:I7"/>
    <mergeCell ref="C62:D62"/>
    <mergeCell ref="C63:D63"/>
    <mergeCell ref="C64:D64"/>
    <mergeCell ref="D73:F73"/>
    <mergeCell ref="D74:F74"/>
    <mergeCell ref="D75:F75"/>
    <mergeCell ref="D76:F76"/>
    <mergeCell ref="D77:F77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3"/>
  <sheetViews>
    <sheetView topLeftCell="A27" workbookViewId="0">
      <selection activeCell="F12" sqref="F12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679</v>
      </c>
      <c r="G3" s="428"/>
      <c r="H3" s="428"/>
      <c r="I3" s="428"/>
      <c r="J3" s="30"/>
      <c r="N3" s="29"/>
    </row>
    <row r="4" spans="1:39">
      <c r="A4" s="3" t="s">
        <v>619</v>
      </c>
      <c r="B4" s="3"/>
      <c r="C4" s="6"/>
      <c r="D4" s="49"/>
      <c r="E4" s="6"/>
      <c r="F4" s="428" t="s">
        <v>620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608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 t="s">
        <v>622</v>
      </c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529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395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82" t="s">
        <v>729</v>
      </c>
      <c r="G11" s="16" t="s">
        <v>827</v>
      </c>
      <c r="H11" s="67" t="s">
        <v>671</v>
      </c>
      <c r="I11" s="66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48">
      <c r="A12" s="64" t="s">
        <v>632</v>
      </c>
      <c r="B12" s="68" t="s">
        <v>460</v>
      </c>
      <c r="C12" s="37">
        <v>0.15069444444444444</v>
      </c>
      <c r="D12" s="69"/>
      <c r="E12" s="38">
        <v>10</v>
      </c>
      <c r="F12" s="23" t="s">
        <v>539</v>
      </c>
      <c r="G12" s="38">
        <v>1190</v>
      </c>
      <c r="H12" s="65">
        <v>1092</v>
      </c>
      <c r="I12" s="84" t="s">
        <v>459</v>
      </c>
      <c r="J12" s="70" t="s">
        <v>631</v>
      </c>
      <c r="K12" s="38">
        <v>4</v>
      </c>
      <c r="L12" s="20">
        <v>180</v>
      </c>
      <c r="M12" s="115">
        <v>5889.9508999999998</v>
      </c>
      <c r="N12" s="62"/>
      <c r="O12" s="55">
        <v>252</v>
      </c>
      <c r="P12" s="55">
        <v>268.5</v>
      </c>
      <c r="Q12" s="55"/>
      <c r="R12" s="55"/>
    </row>
    <row r="13" spans="1:39" ht="24">
      <c r="A13" s="57" t="s">
        <v>475</v>
      </c>
      <c r="B13" s="29" t="s">
        <v>857</v>
      </c>
      <c r="C13" s="37">
        <v>0.16111111111111112</v>
      </c>
      <c r="D13" s="69"/>
      <c r="E13" s="23">
        <v>30</v>
      </c>
      <c r="F13" s="23" t="s">
        <v>539</v>
      </c>
      <c r="G13" s="20">
        <v>1190</v>
      </c>
      <c r="H13" s="65">
        <v>986</v>
      </c>
      <c r="I13" s="21" t="s">
        <v>482</v>
      </c>
      <c r="J13" s="70" t="s">
        <v>631</v>
      </c>
      <c r="K13" s="38">
        <v>4</v>
      </c>
      <c r="L13" s="20">
        <v>180</v>
      </c>
      <c r="M13" s="116">
        <v>5891.451</v>
      </c>
      <c r="N13" s="62" t="s">
        <v>609</v>
      </c>
      <c r="O13" s="90">
        <v>252.2</v>
      </c>
      <c r="P13" s="90">
        <v>268.7</v>
      </c>
      <c r="Q13" s="20" t="s">
        <v>750</v>
      </c>
      <c r="R13" s="20" t="s">
        <v>675</v>
      </c>
    </row>
    <row r="14" spans="1:39">
      <c r="A14" s="29" t="s">
        <v>542</v>
      </c>
      <c r="B14" s="29" t="s">
        <v>714</v>
      </c>
      <c r="C14" s="37">
        <v>0.17361111111111113</v>
      </c>
      <c r="D14" s="19"/>
      <c r="E14" s="23">
        <v>30</v>
      </c>
      <c r="F14" s="23" t="s">
        <v>539</v>
      </c>
      <c r="G14" s="20">
        <v>1190</v>
      </c>
      <c r="H14" s="65">
        <v>1092</v>
      </c>
      <c r="I14" s="59" t="s">
        <v>464</v>
      </c>
      <c r="J14" s="20" t="s">
        <v>668</v>
      </c>
      <c r="K14" s="38">
        <v>4</v>
      </c>
      <c r="L14" s="20">
        <v>180</v>
      </c>
      <c r="M14" s="115">
        <v>5889.9508999999998</v>
      </c>
      <c r="N14" s="62"/>
      <c r="O14" s="90"/>
      <c r="P14" s="90"/>
      <c r="Q14" s="20"/>
      <c r="R14" s="20"/>
      <c r="S14" s="311">
        <v>226.93475000000001</v>
      </c>
      <c r="T14" s="311">
        <v>-17.955439999999999</v>
      </c>
      <c r="U14" s="308">
        <v>141.6814</v>
      </c>
      <c r="V14" s="308">
        <v>30.194600000000001</v>
      </c>
      <c r="W14" s="310">
        <v>12.855620565500001</v>
      </c>
      <c r="X14" s="308">
        <v>1.9810000000000001</v>
      </c>
      <c r="Y14" s="308">
        <v>0.313</v>
      </c>
      <c r="Z14" s="308">
        <v>3.74</v>
      </c>
      <c r="AA14" s="308">
        <v>98.626999999999995</v>
      </c>
      <c r="AB14" s="307">
        <v>1999.655</v>
      </c>
      <c r="AC14" s="308">
        <v>356.71539000000001</v>
      </c>
      <c r="AD14" s="308">
        <v>0.29116999999999998</v>
      </c>
      <c r="AE14" s="308">
        <v>10.15241</v>
      </c>
      <c r="AF14" s="308">
        <v>-0.42710999999999999</v>
      </c>
      <c r="AG14" s="306">
        <v>151840669.19999999</v>
      </c>
      <c r="AH14" s="309">
        <v>0.52478089999999999</v>
      </c>
      <c r="AI14" s="306">
        <v>358427.63889</v>
      </c>
      <c r="AJ14" s="309">
        <v>-0.23960300000000001</v>
      </c>
      <c r="AK14" s="308">
        <v>166.51769999999999</v>
      </c>
      <c r="AL14" s="306" t="s">
        <v>411</v>
      </c>
      <c r="AM14" s="308">
        <v>13.4506</v>
      </c>
    </row>
    <row r="15" spans="1:39">
      <c r="A15" s="29" t="s">
        <v>543</v>
      </c>
      <c r="B15" s="29" t="s">
        <v>715</v>
      </c>
      <c r="C15" s="37">
        <v>0.17847222222222223</v>
      </c>
      <c r="D15" s="19"/>
      <c r="E15" s="23">
        <v>300</v>
      </c>
      <c r="F15" s="23" t="s">
        <v>539</v>
      </c>
      <c r="G15" s="20">
        <v>1190</v>
      </c>
      <c r="H15" s="65">
        <v>1092</v>
      </c>
      <c r="I15" s="59" t="s">
        <v>545</v>
      </c>
      <c r="J15" s="20" t="s">
        <v>668</v>
      </c>
      <c r="K15" s="38">
        <v>4</v>
      </c>
      <c r="L15" s="20">
        <v>180</v>
      </c>
      <c r="M15" s="115">
        <v>5889.9508999999998</v>
      </c>
      <c r="N15" s="62"/>
      <c r="O15" s="90"/>
      <c r="P15" s="90"/>
      <c r="Q15" s="20"/>
      <c r="R15" s="20"/>
      <c r="S15" s="311">
        <v>227.00928999999999</v>
      </c>
      <c r="T15" s="311">
        <v>-17.980840000000001</v>
      </c>
      <c r="U15" s="308">
        <v>143.96539999999999</v>
      </c>
      <c r="V15" s="308">
        <v>31.420300000000001</v>
      </c>
      <c r="W15" s="310">
        <v>13.0227435553</v>
      </c>
      <c r="X15" s="308">
        <v>1.9119999999999999</v>
      </c>
      <c r="Y15" s="308">
        <v>0.30199999999999999</v>
      </c>
      <c r="Z15" s="308">
        <v>3.74</v>
      </c>
      <c r="AA15" s="308">
        <v>98.641000000000005</v>
      </c>
      <c r="AB15" s="307">
        <v>2000.4359999999999</v>
      </c>
      <c r="AC15" s="308">
        <v>356.69914</v>
      </c>
      <c r="AD15" s="308">
        <v>0.29432999999999998</v>
      </c>
      <c r="AE15" s="308">
        <v>10.06781</v>
      </c>
      <c r="AF15" s="308">
        <v>-0.42734</v>
      </c>
      <c r="AG15" s="306">
        <v>151840983.59999999</v>
      </c>
      <c r="AH15" s="309">
        <v>0.52321899999999999</v>
      </c>
      <c r="AI15" s="306">
        <v>358287.74748999998</v>
      </c>
      <c r="AJ15" s="309">
        <v>-0.22663269999999999</v>
      </c>
      <c r="AK15" s="308">
        <v>166.58600000000001</v>
      </c>
      <c r="AL15" s="306" t="s">
        <v>411</v>
      </c>
      <c r="AM15" s="308">
        <v>13.3825</v>
      </c>
    </row>
    <row r="16" spans="1:39">
      <c r="A16" s="29" t="s">
        <v>543</v>
      </c>
      <c r="B16" s="29" t="s">
        <v>859</v>
      </c>
      <c r="C16" s="37">
        <v>0.18402777777777779</v>
      </c>
      <c r="D16" s="44"/>
      <c r="E16" s="8">
        <v>300</v>
      </c>
      <c r="F16" s="23" t="s">
        <v>539</v>
      </c>
      <c r="G16" s="20">
        <v>1190</v>
      </c>
      <c r="H16" s="65">
        <v>1092</v>
      </c>
      <c r="I16" s="59" t="s">
        <v>664</v>
      </c>
      <c r="J16" s="20" t="s">
        <v>668</v>
      </c>
      <c r="K16" s="38">
        <v>4</v>
      </c>
      <c r="L16" s="20">
        <v>180</v>
      </c>
      <c r="M16" s="115">
        <v>5889.9508999999998</v>
      </c>
      <c r="N16" s="62"/>
      <c r="O16" s="90"/>
      <c r="P16" s="90"/>
      <c r="S16" s="311">
        <v>227.06832</v>
      </c>
      <c r="T16" s="311">
        <v>-18.000830000000001</v>
      </c>
      <c r="U16" s="308">
        <v>145.8484</v>
      </c>
      <c r="V16" s="308">
        <v>32.352699999999999</v>
      </c>
      <c r="W16" s="310">
        <v>13.156441947199999</v>
      </c>
      <c r="X16" s="308">
        <v>1.863</v>
      </c>
      <c r="Y16" s="308">
        <v>0.29499999999999998</v>
      </c>
      <c r="Z16" s="308">
        <v>3.73</v>
      </c>
      <c r="AA16" s="308">
        <v>98.652000000000001</v>
      </c>
      <c r="AB16" s="307">
        <v>2001.03</v>
      </c>
      <c r="AC16" s="308">
        <v>356.68549000000002</v>
      </c>
      <c r="AD16" s="308">
        <v>0.29675000000000001</v>
      </c>
      <c r="AE16" s="308">
        <v>10.00013</v>
      </c>
      <c r="AF16" s="308">
        <v>-0.42753000000000002</v>
      </c>
      <c r="AG16" s="306">
        <v>151841234.40000001</v>
      </c>
      <c r="AH16" s="309">
        <v>0.52196880000000001</v>
      </c>
      <c r="AI16" s="306">
        <v>358181.5025</v>
      </c>
      <c r="AJ16" s="309">
        <v>-0.2160098</v>
      </c>
      <c r="AK16" s="308">
        <v>166.63990000000001</v>
      </c>
      <c r="AL16" s="306" t="s">
        <v>411</v>
      </c>
      <c r="AM16" s="308">
        <v>13.3287</v>
      </c>
    </row>
    <row r="17" spans="1:39">
      <c r="A17" s="29" t="s">
        <v>543</v>
      </c>
      <c r="B17" s="29" t="s">
        <v>860</v>
      </c>
      <c r="C17" s="37">
        <v>0.19097222222222221</v>
      </c>
      <c r="E17" s="23">
        <v>300</v>
      </c>
      <c r="F17" s="23" t="s">
        <v>539</v>
      </c>
      <c r="G17" s="20">
        <v>1190</v>
      </c>
      <c r="H17" s="65">
        <v>1092</v>
      </c>
      <c r="I17" s="59" t="s">
        <v>687</v>
      </c>
      <c r="J17" s="20" t="s">
        <v>668</v>
      </c>
      <c r="K17" s="38">
        <v>4</v>
      </c>
      <c r="L17" s="20">
        <v>180</v>
      </c>
      <c r="M17" s="115">
        <v>5889.9508999999998</v>
      </c>
      <c r="N17" s="62"/>
      <c r="O17" s="90"/>
      <c r="P17" s="90"/>
      <c r="S17" s="311">
        <v>227.14139</v>
      </c>
      <c r="T17" s="311">
        <v>-18.02542</v>
      </c>
      <c r="U17" s="308">
        <v>148.2722</v>
      </c>
      <c r="V17" s="308">
        <v>33.454099999999997</v>
      </c>
      <c r="W17" s="310">
        <v>13.3235649371</v>
      </c>
      <c r="X17" s="308">
        <v>1.8089999999999999</v>
      </c>
      <c r="Y17" s="308">
        <v>0.28599999999999998</v>
      </c>
      <c r="Z17" s="308">
        <v>3.73</v>
      </c>
      <c r="AA17" s="308">
        <v>98.665000000000006</v>
      </c>
      <c r="AB17" s="307">
        <v>2001.731</v>
      </c>
      <c r="AC17" s="308">
        <v>356.66764999999998</v>
      </c>
      <c r="AD17" s="308">
        <v>0.29960999999999999</v>
      </c>
      <c r="AE17" s="308">
        <v>9.9155300000000004</v>
      </c>
      <c r="AF17" s="308">
        <v>-0.42775999999999997</v>
      </c>
      <c r="AG17" s="306">
        <v>151841547.09999999</v>
      </c>
      <c r="AH17" s="309">
        <v>0.52040529999999996</v>
      </c>
      <c r="AI17" s="306">
        <v>358055.94848999998</v>
      </c>
      <c r="AJ17" s="309">
        <v>-0.20244290000000001</v>
      </c>
      <c r="AK17" s="308">
        <v>166.70660000000001</v>
      </c>
      <c r="AL17" s="306" t="s">
        <v>411</v>
      </c>
      <c r="AM17" s="308">
        <v>13.2622</v>
      </c>
    </row>
    <row r="18" spans="1:39">
      <c r="A18" s="29" t="s">
        <v>543</v>
      </c>
      <c r="B18" s="29" t="s">
        <v>861</v>
      </c>
      <c r="C18" s="37">
        <v>0.19583333333333333</v>
      </c>
      <c r="E18" s="23">
        <v>300</v>
      </c>
      <c r="F18" s="23" t="s">
        <v>539</v>
      </c>
      <c r="G18" s="20">
        <v>1190</v>
      </c>
      <c r="H18" s="65">
        <v>1092</v>
      </c>
      <c r="I18" s="59" t="s">
        <v>866</v>
      </c>
      <c r="J18" s="20" t="s">
        <v>668</v>
      </c>
      <c r="K18" s="38">
        <v>4</v>
      </c>
      <c r="L18" s="20">
        <v>180</v>
      </c>
      <c r="M18" s="115">
        <v>5889.9508999999998</v>
      </c>
      <c r="N18" s="29"/>
      <c r="S18" s="311">
        <v>227.19210000000001</v>
      </c>
      <c r="T18" s="311">
        <v>-18.042349999999999</v>
      </c>
      <c r="U18" s="308">
        <v>150.01499999999999</v>
      </c>
      <c r="V18" s="308">
        <v>34.180700000000002</v>
      </c>
      <c r="W18" s="310">
        <v>13.4405510301</v>
      </c>
      <c r="X18" s="308">
        <v>1.7749999999999999</v>
      </c>
      <c r="Y18" s="308">
        <v>0.28100000000000003</v>
      </c>
      <c r="Z18" s="308">
        <v>3.73</v>
      </c>
      <c r="AA18" s="308">
        <v>98.674999999999997</v>
      </c>
      <c r="AB18" s="307">
        <v>2002.1949999999999</v>
      </c>
      <c r="AC18" s="308">
        <v>356.65467999999998</v>
      </c>
      <c r="AD18" s="308">
        <v>0.30148999999999998</v>
      </c>
      <c r="AE18" s="308">
        <v>9.8563100000000006</v>
      </c>
      <c r="AF18" s="308">
        <v>-0.42792999999999998</v>
      </c>
      <c r="AG18" s="306">
        <v>151841765.5</v>
      </c>
      <c r="AH18" s="309">
        <v>0.5193103</v>
      </c>
      <c r="AI18" s="306">
        <v>357972.94757000002</v>
      </c>
      <c r="AJ18" s="309">
        <v>-0.19276750000000001</v>
      </c>
      <c r="AK18" s="308">
        <v>166.7527</v>
      </c>
      <c r="AL18" s="306" t="s">
        <v>411</v>
      </c>
      <c r="AM18" s="308">
        <v>13.216100000000001</v>
      </c>
    </row>
    <row r="19" spans="1:39">
      <c r="A19" s="29" t="s">
        <v>543</v>
      </c>
      <c r="B19" s="29" t="s">
        <v>465</v>
      </c>
      <c r="C19" s="37">
        <v>0.20138888888888887</v>
      </c>
      <c r="E19" s="23">
        <v>300</v>
      </c>
      <c r="F19" s="23" t="s">
        <v>539</v>
      </c>
      <c r="G19" s="20">
        <v>1190</v>
      </c>
      <c r="H19" s="65">
        <v>1092</v>
      </c>
      <c r="I19" s="59" t="s">
        <v>365</v>
      </c>
      <c r="J19" s="20" t="s">
        <v>668</v>
      </c>
      <c r="K19" s="38">
        <v>4</v>
      </c>
      <c r="L19" s="20">
        <v>180</v>
      </c>
      <c r="M19" s="115">
        <v>5889.9508999999998</v>
      </c>
      <c r="N19" s="29"/>
      <c r="S19" s="311">
        <v>227.24964</v>
      </c>
      <c r="T19" s="311">
        <v>-18.061419999999998</v>
      </c>
      <c r="U19" s="308">
        <v>152.05260000000001</v>
      </c>
      <c r="V19" s="308">
        <v>34.963999999999999</v>
      </c>
      <c r="W19" s="310">
        <v>13.574249422099999</v>
      </c>
      <c r="X19" s="308">
        <v>1.74</v>
      </c>
      <c r="Y19" s="308">
        <v>0.27500000000000002</v>
      </c>
      <c r="Z19" s="308">
        <v>3.73</v>
      </c>
      <c r="AA19" s="308">
        <v>98.685000000000002</v>
      </c>
      <c r="AB19" s="307">
        <v>2002.6980000000001</v>
      </c>
      <c r="AC19" s="308">
        <v>356.63938000000002</v>
      </c>
      <c r="AD19" s="308">
        <v>0.30349999999999999</v>
      </c>
      <c r="AE19" s="308">
        <v>9.7886299999999995</v>
      </c>
      <c r="AF19" s="308">
        <v>-0.42810999999999999</v>
      </c>
      <c r="AG19" s="306">
        <v>151842014.5</v>
      </c>
      <c r="AH19" s="309">
        <v>0.51805840000000003</v>
      </c>
      <c r="AI19" s="306">
        <v>357883.10440000001</v>
      </c>
      <c r="AJ19" s="309">
        <v>-0.18154219999999999</v>
      </c>
      <c r="AK19" s="308">
        <v>166.80510000000001</v>
      </c>
      <c r="AL19" s="306" t="s">
        <v>411</v>
      </c>
      <c r="AM19" s="308">
        <v>13.1639</v>
      </c>
    </row>
    <row r="20" spans="1:39">
      <c r="A20" s="29" t="s">
        <v>543</v>
      </c>
      <c r="B20" s="29" t="s">
        <v>544</v>
      </c>
      <c r="C20" s="37">
        <v>0.20902777777777778</v>
      </c>
      <c r="E20" s="23">
        <v>600</v>
      </c>
      <c r="F20" s="23" t="s">
        <v>539</v>
      </c>
      <c r="G20" s="20">
        <v>1190</v>
      </c>
      <c r="H20" s="65">
        <v>1092</v>
      </c>
      <c r="I20" s="59" t="s">
        <v>610</v>
      </c>
      <c r="J20" s="20" t="s">
        <v>668</v>
      </c>
      <c r="K20" s="38">
        <v>4</v>
      </c>
      <c r="L20" s="20">
        <v>180</v>
      </c>
      <c r="M20" s="115">
        <v>5889.9508999999998</v>
      </c>
      <c r="N20" s="29"/>
      <c r="S20" s="311">
        <v>227.34228999999999</v>
      </c>
      <c r="T20" s="311">
        <v>-18.091750000000001</v>
      </c>
      <c r="U20" s="308">
        <v>155.46520000000001</v>
      </c>
      <c r="V20" s="308">
        <v>36.124200000000002</v>
      </c>
      <c r="W20" s="310">
        <v>13.7915093092</v>
      </c>
      <c r="X20" s="308">
        <v>1.6919999999999999</v>
      </c>
      <c r="Y20" s="308">
        <v>0.26800000000000002</v>
      </c>
      <c r="Z20" s="308">
        <v>3.73</v>
      </c>
      <c r="AA20" s="308">
        <v>98.701999999999998</v>
      </c>
      <c r="AB20" s="307">
        <v>2003.45</v>
      </c>
      <c r="AC20" s="308">
        <v>356.61354</v>
      </c>
      <c r="AD20" s="308">
        <v>0.30642000000000003</v>
      </c>
      <c r="AE20" s="308">
        <v>9.6786399999999997</v>
      </c>
      <c r="AF20" s="308">
        <v>-0.42842000000000002</v>
      </c>
      <c r="AG20" s="306">
        <v>151842417.69999999</v>
      </c>
      <c r="AH20" s="309">
        <v>0.5160228</v>
      </c>
      <c r="AI20" s="306">
        <v>357748.72209</v>
      </c>
      <c r="AJ20" s="309">
        <v>-0.16295190000000001</v>
      </c>
      <c r="AK20" s="308">
        <v>166.88910000000001</v>
      </c>
      <c r="AL20" s="306" t="s">
        <v>411</v>
      </c>
      <c r="AM20" s="308">
        <v>13.0801</v>
      </c>
    </row>
    <row r="21" spans="1:39">
      <c r="A21" s="29" t="s">
        <v>542</v>
      </c>
      <c r="B21" s="29" t="s">
        <v>666</v>
      </c>
      <c r="C21" s="37">
        <v>0.21944444444444444</v>
      </c>
      <c r="E21" s="23">
        <v>30</v>
      </c>
      <c r="F21" s="23" t="s">
        <v>539</v>
      </c>
      <c r="G21" s="20">
        <v>1190</v>
      </c>
      <c r="H21" s="65">
        <v>1092</v>
      </c>
      <c r="I21" s="59" t="s">
        <v>464</v>
      </c>
      <c r="J21" s="20" t="s">
        <v>668</v>
      </c>
      <c r="K21" s="38">
        <v>4</v>
      </c>
      <c r="L21" s="20">
        <v>180</v>
      </c>
      <c r="M21" s="115">
        <v>5889.9508999999998</v>
      </c>
      <c r="N21" s="29"/>
      <c r="S21" s="311">
        <v>227.41290000000001</v>
      </c>
      <c r="T21" s="311">
        <v>-18.114509999999999</v>
      </c>
      <c r="U21" s="308">
        <v>158.17189999999999</v>
      </c>
      <c r="V21" s="308">
        <v>36.916699999999999</v>
      </c>
      <c r="W21" s="310">
        <v>13.9586322993</v>
      </c>
      <c r="X21" s="308">
        <v>1.661</v>
      </c>
      <c r="Y21" s="308">
        <v>0.26300000000000001</v>
      </c>
      <c r="Z21" s="308">
        <v>3.73</v>
      </c>
      <c r="AA21" s="308">
        <v>98.713999999999999</v>
      </c>
      <c r="AB21" s="307">
        <v>2003.9739999999999</v>
      </c>
      <c r="AC21" s="308">
        <v>356.59289000000001</v>
      </c>
      <c r="AD21" s="308">
        <v>0.30834</v>
      </c>
      <c r="AE21" s="308">
        <v>9.5940399999999997</v>
      </c>
      <c r="AF21" s="308">
        <v>-0.42864999999999998</v>
      </c>
      <c r="AG21" s="306">
        <v>151842726.90000001</v>
      </c>
      <c r="AH21" s="309">
        <v>0.51445600000000002</v>
      </c>
      <c r="AI21" s="306">
        <v>357655.30744</v>
      </c>
      <c r="AJ21" s="309">
        <v>-0.1483881</v>
      </c>
      <c r="AK21" s="308">
        <v>166.953</v>
      </c>
      <c r="AL21" s="306" t="s">
        <v>411</v>
      </c>
      <c r="AM21" s="308">
        <v>13.016400000000001</v>
      </c>
    </row>
    <row r="22" spans="1:39">
      <c r="A22" s="29" t="s">
        <v>611</v>
      </c>
      <c r="B22" s="29" t="s">
        <v>722</v>
      </c>
      <c r="C22" s="44">
        <v>0.22291666666666665</v>
      </c>
      <c r="E22" s="23">
        <v>600</v>
      </c>
      <c r="F22" s="23" t="s">
        <v>539</v>
      </c>
      <c r="G22" s="20">
        <v>1190</v>
      </c>
      <c r="H22" s="65">
        <v>1092</v>
      </c>
      <c r="I22" s="59" t="s">
        <v>594</v>
      </c>
      <c r="J22" s="20" t="s">
        <v>668</v>
      </c>
      <c r="K22" s="38">
        <v>4</v>
      </c>
      <c r="L22" s="20">
        <v>180</v>
      </c>
      <c r="M22" s="115">
        <v>5889.9508999999998</v>
      </c>
      <c r="N22" s="29"/>
      <c r="S22" s="8"/>
      <c r="T22" s="8"/>
      <c r="U22" s="8"/>
      <c r="V22" s="8"/>
      <c r="W22" s="8"/>
      <c r="X22" s="8"/>
      <c r="Y22" s="8"/>
      <c r="Z22" s="8"/>
    </row>
    <row r="23" spans="1:39" ht="24">
      <c r="A23" s="29" t="s">
        <v>475</v>
      </c>
      <c r="B23" s="29" t="s">
        <v>457</v>
      </c>
      <c r="C23" s="44">
        <v>0.23333333333333331</v>
      </c>
      <c r="E23" s="23">
        <v>30</v>
      </c>
      <c r="F23" s="23" t="s">
        <v>539</v>
      </c>
      <c r="G23" s="20">
        <v>1190</v>
      </c>
      <c r="H23" s="89">
        <v>986</v>
      </c>
      <c r="I23" s="21" t="s">
        <v>482</v>
      </c>
      <c r="J23" s="20" t="s">
        <v>631</v>
      </c>
      <c r="K23" s="38">
        <v>4</v>
      </c>
      <c r="L23" s="20">
        <v>180</v>
      </c>
      <c r="M23" s="116">
        <v>5891.451</v>
      </c>
      <c r="N23" s="29" t="s">
        <v>458</v>
      </c>
      <c r="O23" s="20">
        <v>252.1</v>
      </c>
      <c r="P23" s="20">
        <v>268.89999999999998</v>
      </c>
      <c r="S23" s="8"/>
      <c r="T23" s="8"/>
      <c r="U23" s="8"/>
      <c r="V23" s="8"/>
      <c r="W23" s="8"/>
      <c r="X23" s="8"/>
      <c r="Y23" s="8"/>
      <c r="Z23" s="8"/>
    </row>
    <row r="24" spans="1:39">
      <c r="A24" s="29" t="s">
        <v>707</v>
      </c>
      <c r="B24" s="29" t="s">
        <v>670</v>
      </c>
      <c r="C24" s="44">
        <v>0.23750000000000002</v>
      </c>
      <c r="E24" s="23">
        <v>300</v>
      </c>
      <c r="F24" s="23" t="s">
        <v>539</v>
      </c>
      <c r="G24" s="20">
        <v>1190</v>
      </c>
      <c r="H24" s="89">
        <v>1092</v>
      </c>
      <c r="I24" s="59" t="s">
        <v>545</v>
      </c>
      <c r="J24" s="20" t="s">
        <v>668</v>
      </c>
      <c r="K24" s="38">
        <v>4</v>
      </c>
      <c r="L24" s="20">
        <v>180</v>
      </c>
      <c r="M24" s="115">
        <v>5889.9508999999998</v>
      </c>
      <c r="N24" s="29"/>
      <c r="S24" s="311">
        <v>227.61515</v>
      </c>
      <c r="T24" s="311">
        <v>-18.177630000000001</v>
      </c>
      <c r="U24" s="308">
        <v>166.37260000000001</v>
      </c>
      <c r="V24" s="308">
        <v>38.684399999999997</v>
      </c>
      <c r="W24" s="310">
        <v>14.443288970999999</v>
      </c>
      <c r="X24" s="308">
        <v>1.597</v>
      </c>
      <c r="Y24" s="308">
        <v>0.253</v>
      </c>
      <c r="Z24" s="308">
        <v>3.72</v>
      </c>
      <c r="AA24" s="308">
        <v>98.75</v>
      </c>
      <c r="AB24" s="307">
        <v>2005.211</v>
      </c>
      <c r="AC24" s="308">
        <v>356.52981</v>
      </c>
      <c r="AD24" s="308">
        <v>0.31202999999999997</v>
      </c>
      <c r="AE24" s="308">
        <v>9.3486999999999991</v>
      </c>
      <c r="AF24" s="308">
        <v>-0.42932999999999999</v>
      </c>
      <c r="AG24" s="306">
        <v>151843618.09999999</v>
      </c>
      <c r="AH24" s="309">
        <v>0.50990760000000002</v>
      </c>
      <c r="AI24" s="306">
        <v>357434.55708</v>
      </c>
      <c r="AJ24" s="309">
        <v>-0.1051163</v>
      </c>
      <c r="AK24" s="308">
        <v>167.1352</v>
      </c>
      <c r="AL24" s="306" t="s">
        <v>411</v>
      </c>
      <c r="AM24" s="308">
        <v>12.8347</v>
      </c>
    </row>
    <row r="25" spans="1:39">
      <c r="A25" s="29" t="s">
        <v>707</v>
      </c>
      <c r="B25" s="29" t="s">
        <v>484</v>
      </c>
      <c r="C25" s="44">
        <v>0.24374999999999999</v>
      </c>
      <c r="E25" s="23">
        <v>300</v>
      </c>
      <c r="F25" s="23" t="s">
        <v>539</v>
      </c>
      <c r="G25" s="20">
        <v>1190</v>
      </c>
      <c r="H25" s="89">
        <v>1092</v>
      </c>
      <c r="I25" s="59" t="s">
        <v>664</v>
      </c>
      <c r="J25" s="20" t="s">
        <v>668</v>
      </c>
      <c r="K25" s="38">
        <v>4</v>
      </c>
      <c r="L25" s="20">
        <v>180</v>
      </c>
      <c r="M25" s="115">
        <v>5889.9508999999998</v>
      </c>
      <c r="N25" s="29"/>
      <c r="S25" s="311">
        <v>227.67733000000001</v>
      </c>
      <c r="T25" s="311">
        <v>-18.19632</v>
      </c>
      <c r="U25" s="308">
        <v>169.00479999999999</v>
      </c>
      <c r="V25" s="308">
        <v>39.063099999999999</v>
      </c>
      <c r="W25" s="310">
        <v>14.593699662200001</v>
      </c>
      <c r="X25" s="308">
        <v>1.5840000000000001</v>
      </c>
      <c r="Y25" s="308">
        <v>0.25</v>
      </c>
      <c r="Z25" s="308">
        <v>3.72</v>
      </c>
      <c r="AA25" s="308">
        <v>98.76</v>
      </c>
      <c r="AB25" s="307">
        <v>2005.509</v>
      </c>
      <c r="AC25" s="308">
        <v>356.50943000000001</v>
      </c>
      <c r="AD25" s="308">
        <v>0.31252999999999997</v>
      </c>
      <c r="AE25" s="308">
        <v>9.2725600000000004</v>
      </c>
      <c r="AF25" s="308">
        <v>-0.42953999999999998</v>
      </c>
      <c r="AG25" s="306">
        <v>151843893.09999999</v>
      </c>
      <c r="AH25" s="309">
        <v>0.50849449999999996</v>
      </c>
      <c r="AI25" s="306">
        <v>357381.47972</v>
      </c>
      <c r="AJ25" s="309">
        <v>-9.1447600000000004E-2</v>
      </c>
      <c r="AK25" s="308">
        <v>167.1909</v>
      </c>
      <c r="AL25" s="306" t="s">
        <v>411</v>
      </c>
      <c r="AM25" s="308">
        <v>12.779</v>
      </c>
    </row>
    <row r="26" spans="1:39">
      <c r="A26" s="29" t="s">
        <v>707</v>
      </c>
      <c r="B26" s="29" t="s">
        <v>485</v>
      </c>
      <c r="C26" s="44">
        <v>0.25069444444444444</v>
      </c>
      <c r="E26" s="23">
        <v>300</v>
      </c>
      <c r="F26" s="23" t="s">
        <v>539</v>
      </c>
      <c r="G26" s="20">
        <v>1190</v>
      </c>
      <c r="H26" s="89">
        <v>1092</v>
      </c>
      <c r="I26" s="59" t="s">
        <v>709</v>
      </c>
      <c r="J26" s="20" t="s">
        <v>668</v>
      </c>
      <c r="K26" s="38">
        <v>4</v>
      </c>
      <c r="L26" s="20">
        <v>180</v>
      </c>
      <c r="M26" s="115">
        <v>5889.9508999999998</v>
      </c>
      <c r="N26" s="29"/>
      <c r="S26" s="311">
        <v>227.74619999999999</v>
      </c>
      <c r="T26" s="311">
        <v>-18.21659</v>
      </c>
      <c r="U26" s="308">
        <v>171.96449999999999</v>
      </c>
      <c r="V26" s="308">
        <v>39.385100000000001</v>
      </c>
      <c r="W26" s="310">
        <v>14.7608226526</v>
      </c>
      <c r="X26" s="308">
        <v>1.573</v>
      </c>
      <c r="Y26" s="308">
        <v>0.249</v>
      </c>
      <c r="Z26" s="308">
        <v>3.72</v>
      </c>
      <c r="AA26" s="308">
        <v>98.772000000000006</v>
      </c>
      <c r="AB26" s="307">
        <v>2005.7909999999999</v>
      </c>
      <c r="AC26" s="308">
        <v>356.48642000000001</v>
      </c>
      <c r="AD26" s="308">
        <v>0.31269999999999998</v>
      </c>
      <c r="AE26" s="308">
        <v>9.1879500000000007</v>
      </c>
      <c r="AF26" s="308">
        <v>-0.42978</v>
      </c>
      <c r="AG26" s="306">
        <v>151844197.69999999</v>
      </c>
      <c r="AH26" s="309">
        <v>0.50692369999999998</v>
      </c>
      <c r="AI26" s="306">
        <v>357331.18965000001</v>
      </c>
      <c r="AJ26" s="309">
        <v>-7.6168600000000003E-2</v>
      </c>
      <c r="AK26" s="308">
        <v>167.2525</v>
      </c>
      <c r="AL26" s="306" t="s">
        <v>411</v>
      </c>
      <c r="AM26" s="308">
        <v>12.717599999999999</v>
      </c>
    </row>
    <row r="27" spans="1:39">
      <c r="A27" s="29" t="s">
        <v>707</v>
      </c>
      <c r="B27" s="29" t="s">
        <v>682</v>
      </c>
      <c r="C27" s="44">
        <v>0.25694444444444448</v>
      </c>
      <c r="E27" s="23">
        <v>300</v>
      </c>
      <c r="F27" s="23" t="s">
        <v>539</v>
      </c>
      <c r="G27" s="20">
        <v>1190</v>
      </c>
      <c r="H27" s="89">
        <v>1092</v>
      </c>
      <c r="I27" s="59" t="s">
        <v>710</v>
      </c>
      <c r="J27" s="20" t="s">
        <v>668</v>
      </c>
      <c r="K27" s="38">
        <v>4</v>
      </c>
      <c r="L27" s="20">
        <v>180</v>
      </c>
      <c r="M27" s="115">
        <v>5889.9508999999998</v>
      </c>
      <c r="N27" s="29"/>
      <c r="S27" s="311">
        <v>227.80805000000001</v>
      </c>
      <c r="T27" s="311">
        <v>-18.234380000000002</v>
      </c>
      <c r="U27" s="308">
        <v>174.65199999999999</v>
      </c>
      <c r="V27" s="308">
        <v>39.584400000000002</v>
      </c>
      <c r="W27" s="310">
        <v>14.911233343999999</v>
      </c>
      <c r="X27" s="308">
        <v>1.5660000000000001</v>
      </c>
      <c r="Y27" s="308">
        <v>0.248</v>
      </c>
      <c r="Z27" s="308">
        <v>3.72</v>
      </c>
      <c r="AA27" s="308">
        <v>98.783000000000001</v>
      </c>
      <c r="AB27" s="307">
        <v>2006.001</v>
      </c>
      <c r="AC27" s="308">
        <v>356.46544999999998</v>
      </c>
      <c r="AD27" s="308">
        <v>0.31247000000000003</v>
      </c>
      <c r="AE27" s="308">
        <v>9.1118100000000002</v>
      </c>
      <c r="AF27" s="308">
        <v>-0.42998999999999998</v>
      </c>
      <c r="AG27" s="306">
        <v>151844471</v>
      </c>
      <c r="AH27" s="309">
        <v>0.50550930000000005</v>
      </c>
      <c r="AI27" s="306">
        <v>357293.78477000003</v>
      </c>
      <c r="AJ27" s="309">
        <v>-6.23574E-2</v>
      </c>
      <c r="AK27" s="308">
        <v>167.30770000000001</v>
      </c>
      <c r="AL27" s="306" t="s">
        <v>411</v>
      </c>
      <c r="AM27" s="308">
        <v>12.6625</v>
      </c>
    </row>
    <row r="28" spans="1:39">
      <c r="A28" s="29" t="s">
        <v>707</v>
      </c>
      <c r="B28" s="29" t="s">
        <v>683</v>
      </c>
      <c r="C28" s="44">
        <v>0.26319444444444445</v>
      </c>
      <c r="E28" s="23">
        <v>300</v>
      </c>
      <c r="F28" s="23" t="s">
        <v>539</v>
      </c>
      <c r="G28" s="20">
        <v>1190</v>
      </c>
      <c r="H28" s="89">
        <v>1092</v>
      </c>
      <c r="I28" s="59" t="s">
        <v>447</v>
      </c>
      <c r="J28" s="20" t="s">
        <v>668</v>
      </c>
      <c r="K28" s="38">
        <v>4</v>
      </c>
      <c r="L28" s="20">
        <v>180</v>
      </c>
      <c r="M28" s="115">
        <v>5889.9508999999998</v>
      </c>
      <c r="N28" s="29"/>
      <c r="S28" s="311">
        <v>227.86981</v>
      </c>
      <c r="T28" s="311">
        <v>-18.251729999999998</v>
      </c>
      <c r="U28" s="308">
        <v>177.35380000000001</v>
      </c>
      <c r="V28" s="308">
        <v>39.697000000000003</v>
      </c>
      <c r="W28" s="310">
        <v>15.061644035400001</v>
      </c>
      <c r="X28" s="308">
        <v>1.5629999999999999</v>
      </c>
      <c r="Y28" s="308">
        <v>0.247</v>
      </c>
      <c r="Z28" s="308">
        <v>3.72</v>
      </c>
      <c r="AA28" s="308">
        <v>98.793000000000006</v>
      </c>
      <c r="AB28" s="307">
        <v>2006.1690000000001</v>
      </c>
      <c r="AC28" s="308">
        <v>356.44427000000002</v>
      </c>
      <c r="AD28" s="308">
        <v>0.31186999999999998</v>
      </c>
      <c r="AE28" s="308">
        <v>9.0356699999999996</v>
      </c>
      <c r="AF28" s="308">
        <v>-0.43020000000000003</v>
      </c>
      <c r="AG28" s="306">
        <v>151844743.59999999</v>
      </c>
      <c r="AH28" s="309">
        <v>0.50409420000000005</v>
      </c>
      <c r="AI28" s="306">
        <v>357263.84872000001</v>
      </c>
      <c r="AJ28" s="309">
        <v>-4.8510299999999999E-2</v>
      </c>
      <c r="AK28" s="308">
        <v>167.36279999999999</v>
      </c>
      <c r="AL28" s="306" t="s">
        <v>411</v>
      </c>
      <c r="AM28" s="308">
        <v>12.6076</v>
      </c>
    </row>
    <row r="29" spans="1:39">
      <c r="A29" s="29" t="s">
        <v>707</v>
      </c>
      <c r="B29" s="29" t="s">
        <v>684</v>
      </c>
      <c r="C29" s="44">
        <v>0.26874999999999999</v>
      </c>
      <c r="E29" s="23">
        <v>600</v>
      </c>
      <c r="F29" s="23" t="s">
        <v>539</v>
      </c>
      <c r="G29" s="20">
        <v>1190</v>
      </c>
      <c r="H29" s="89">
        <v>1092</v>
      </c>
      <c r="I29" s="59" t="s">
        <v>448</v>
      </c>
      <c r="J29" s="20" t="s">
        <v>668</v>
      </c>
      <c r="K29" s="38">
        <v>4</v>
      </c>
      <c r="L29" s="20">
        <v>180</v>
      </c>
      <c r="M29" s="115">
        <v>5889.9508999999998</v>
      </c>
      <c r="N29" s="29"/>
      <c r="S29" s="311">
        <v>227.93839</v>
      </c>
      <c r="T29" s="311">
        <v>-18.270499999999998</v>
      </c>
      <c r="U29" s="308">
        <v>180.36279999999999</v>
      </c>
      <c r="V29" s="308">
        <v>39.719499999999996</v>
      </c>
      <c r="W29" s="310">
        <v>15.228767026</v>
      </c>
      <c r="X29" s="308">
        <v>1.5620000000000001</v>
      </c>
      <c r="Y29" s="308">
        <v>0.247</v>
      </c>
      <c r="Z29" s="308">
        <v>3.72</v>
      </c>
      <c r="AA29" s="308">
        <v>98.805000000000007</v>
      </c>
      <c r="AB29" s="307">
        <v>2006.307</v>
      </c>
      <c r="AC29" s="308">
        <v>356.42054999999999</v>
      </c>
      <c r="AD29" s="308">
        <v>0.31075999999999998</v>
      </c>
      <c r="AE29" s="308">
        <v>8.9510699999999996</v>
      </c>
      <c r="AF29" s="308">
        <v>-0.43043999999999999</v>
      </c>
      <c r="AG29" s="306">
        <v>151845045.59999999</v>
      </c>
      <c r="AH29" s="309">
        <v>0.50252110000000005</v>
      </c>
      <c r="AI29" s="306">
        <v>357239.36271999998</v>
      </c>
      <c r="AJ29" s="309">
        <v>-3.3107200000000003E-2</v>
      </c>
      <c r="AK29" s="308">
        <v>167.4237</v>
      </c>
      <c r="AL29" s="306" t="s">
        <v>411</v>
      </c>
      <c r="AM29" s="308">
        <v>12.546799999999999</v>
      </c>
    </row>
    <row r="30" spans="1:39">
      <c r="A30" s="29" t="s">
        <v>542</v>
      </c>
      <c r="B30" s="29" t="s">
        <v>685</v>
      </c>
      <c r="C30" s="44">
        <v>0.27847222222222223</v>
      </c>
      <c r="E30" s="23">
        <v>30</v>
      </c>
      <c r="F30" s="23" t="s">
        <v>539</v>
      </c>
      <c r="G30" s="20">
        <v>1190</v>
      </c>
      <c r="H30" s="89">
        <v>1092</v>
      </c>
      <c r="I30" s="59" t="s">
        <v>464</v>
      </c>
      <c r="J30" s="20" t="s">
        <v>668</v>
      </c>
      <c r="K30" s="38">
        <v>4</v>
      </c>
      <c r="L30" s="20">
        <v>180</v>
      </c>
      <c r="M30" s="115">
        <v>5889.9508999999998</v>
      </c>
      <c r="N30" s="29"/>
      <c r="S30" s="311">
        <v>228.00014999999999</v>
      </c>
      <c r="T30" s="311">
        <v>-18.286919999999999</v>
      </c>
      <c r="U30" s="308">
        <v>183.06800000000001</v>
      </c>
      <c r="V30" s="308">
        <v>39.647399999999998</v>
      </c>
      <c r="W30" s="310">
        <v>15.379177717499999</v>
      </c>
      <c r="X30" s="308">
        <v>1.5640000000000001</v>
      </c>
      <c r="Y30" s="308">
        <v>0.247</v>
      </c>
      <c r="Z30" s="308">
        <v>3.71</v>
      </c>
      <c r="AA30" s="308">
        <v>98.814999999999998</v>
      </c>
      <c r="AB30" s="307">
        <v>2006.386</v>
      </c>
      <c r="AC30" s="308">
        <v>356.39909</v>
      </c>
      <c r="AD30" s="308">
        <v>0.30931999999999998</v>
      </c>
      <c r="AE30" s="308">
        <v>8.8749300000000009</v>
      </c>
      <c r="AF30" s="308">
        <v>-0.43064999999999998</v>
      </c>
      <c r="AG30" s="306">
        <v>151845316.59999999</v>
      </c>
      <c r="AH30" s="309">
        <v>0.50110460000000001</v>
      </c>
      <c r="AI30" s="306">
        <v>357225.22648999997</v>
      </c>
      <c r="AJ30" s="309">
        <v>-1.92511E-2</v>
      </c>
      <c r="AK30" s="308">
        <v>167.4785</v>
      </c>
      <c r="AL30" s="306" t="s">
        <v>411</v>
      </c>
      <c r="AM30" s="308">
        <v>12.492100000000001</v>
      </c>
    </row>
    <row r="31" spans="1:39" ht="24">
      <c r="A31" s="29" t="s">
        <v>475</v>
      </c>
      <c r="B31" s="29" t="s">
        <v>449</v>
      </c>
      <c r="C31" s="44">
        <v>0.28194444444444444</v>
      </c>
      <c r="E31" s="23">
        <v>30</v>
      </c>
      <c r="F31" s="23" t="s">
        <v>539</v>
      </c>
      <c r="G31" s="20">
        <v>1190</v>
      </c>
      <c r="H31" s="89">
        <v>986</v>
      </c>
      <c r="I31" s="21" t="s">
        <v>482</v>
      </c>
      <c r="J31" s="20" t="s">
        <v>631</v>
      </c>
      <c r="K31" s="38">
        <v>4</v>
      </c>
      <c r="L31" s="20">
        <v>180</v>
      </c>
      <c r="M31" s="116">
        <v>5891.451</v>
      </c>
      <c r="N31" s="29" t="s">
        <v>450</v>
      </c>
      <c r="O31" s="20">
        <v>252.2</v>
      </c>
      <c r="P31" s="20">
        <v>268.7</v>
      </c>
      <c r="S31" s="8"/>
      <c r="T31" s="8"/>
      <c r="U31" s="8"/>
      <c r="V31" s="8"/>
      <c r="W31" s="8"/>
      <c r="X31" s="8"/>
      <c r="Y31" s="8"/>
      <c r="Z31" s="8"/>
    </row>
    <row r="32" spans="1:39">
      <c r="A32" s="29" t="s">
        <v>863</v>
      </c>
      <c r="B32" s="29" t="s">
        <v>688</v>
      </c>
      <c r="C32" s="44">
        <v>0.28680555555555554</v>
      </c>
      <c r="E32" s="23">
        <v>300</v>
      </c>
      <c r="F32" s="23" t="s">
        <v>539</v>
      </c>
      <c r="G32" s="20">
        <v>1190</v>
      </c>
      <c r="H32" s="89">
        <v>1092</v>
      </c>
      <c r="I32" s="59" t="s">
        <v>545</v>
      </c>
      <c r="J32" s="20" t="s">
        <v>668</v>
      </c>
      <c r="K32" s="38">
        <v>4</v>
      </c>
      <c r="L32" s="20">
        <v>180</v>
      </c>
      <c r="M32" s="115">
        <v>5889.9508999999998</v>
      </c>
      <c r="N32" s="29"/>
      <c r="S32" s="311">
        <v>228.10327000000001</v>
      </c>
      <c r="T32" s="311">
        <v>-18.313320000000001</v>
      </c>
      <c r="U32" s="308">
        <v>187.548</v>
      </c>
      <c r="V32" s="308">
        <v>39.334000000000003</v>
      </c>
      <c r="W32" s="310">
        <v>15.6298622034</v>
      </c>
      <c r="X32" s="308">
        <v>1.575</v>
      </c>
      <c r="Y32" s="308">
        <v>0.249</v>
      </c>
      <c r="Z32" s="308">
        <v>3.71</v>
      </c>
      <c r="AA32" s="308">
        <v>98.831999999999994</v>
      </c>
      <c r="AB32" s="307">
        <v>2006.425</v>
      </c>
      <c r="AC32" s="308">
        <v>356.36320000000001</v>
      </c>
      <c r="AD32" s="308">
        <v>0.30598999999999998</v>
      </c>
      <c r="AE32" s="308">
        <v>8.74803</v>
      </c>
      <c r="AF32" s="308">
        <v>-0.43099999999999999</v>
      </c>
      <c r="AG32" s="306">
        <v>151845766.5</v>
      </c>
      <c r="AH32" s="309">
        <v>0.49874230000000003</v>
      </c>
      <c r="AI32" s="306">
        <v>357218.26974999998</v>
      </c>
      <c r="AJ32" s="309">
        <v>3.7713999999999998E-3</v>
      </c>
      <c r="AK32" s="308">
        <v>167.56979999999999</v>
      </c>
      <c r="AL32" s="306" t="s">
        <v>411</v>
      </c>
      <c r="AM32" s="308">
        <v>12.4011</v>
      </c>
    </row>
    <row r="33" spans="1:39">
      <c r="A33" s="29" t="s">
        <v>863</v>
      </c>
      <c r="B33" s="29" t="s">
        <v>689</v>
      </c>
      <c r="C33" s="44">
        <v>0.29305555555555557</v>
      </c>
      <c r="E33" s="23">
        <v>300</v>
      </c>
      <c r="F33" s="23" t="s">
        <v>539</v>
      </c>
      <c r="G33" s="20">
        <v>1190</v>
      </c>
      <c r="H33" s="89">
        <v>1092</v>
      </c>
      <c r="I33" s="59" t="s">
        <v>664</v>
      </c>
      <c r="J33" s="20" t="s">
        <v>668</v>
      </c>
      <c r="K33" s="38">
        <v>4</v>
      </c>
      <c r="L33" s="20">
        <v>180</v>
      </c>
      <c r="M33" s="115">
        <v>5889.9508999999998</v>
      </c>
      <c r="N33" s="29"/>
      <c r="S33" s="311">
        <v>228.16534999999999</v>
      </c>
      <c r="T33" s="311">
        <v>-18.328569999999999</v>
      </c>
      <c r="U33" s="308">
        <v>190.20599999999999</v>
      </c>
      <c r="V33" s="308">
        <v>39.031700000000001</v>
      </c>
      <c r="W33" s="310">
        <v>15.780272895</v>
      </c>
      <c r="X33" s="308">
        <v>1.585</v>
      </c>
      <c r="Y33" s="308">
        <v>0.251</v>
      </c>
      <c r="Z33" s="308">
        <v>3.71</v>
      </c>
      <c r="AA33" s="308">
        <v>98.843000000000004</v>
      </c>
      <c r="AB33" s="307">
        <v>2006.393</v>
      </c>
      <c r="AC33" s="308">
        <v>356.34167000000002</v>
      </c>
      <c r="AD33" s="308">
        <v>0.3034</v>
      </c>
      <c r="AE33" s="308">
        <v>8.6718899999999994</v>
      </c>
      <c r="AF33" s="308">
        <v>-0.43120999999999998</v>
      </c>
      <c r="AG33" s="306">
        <v>151846035.5</v>
      </c>
      <c r="AH33" s="309">
        <v>0.49732409999999999</v>
      </c>
      <c r="AI33" s="306">
        <v>357224.01886000001</v>
      </c>
      <c r="AJ33" s="309">
        <v>1.7509199999999999E-2</v>
      </c>
      <c r="AK33" s="308">
        <v>167.62450000000001</v>
      </c>
      <c r="AL33" s="306" t="s">
        <v>411</v>
      </c>
      <c r="AM33" s="308">
        <v>12.346399999999999</v>
      </c>
    </row>
    <row r="34" spans="1:39">
      <c r="A34" s="29" t="s">
        <v>863</v>
      </c>
      <c r="B34" s="29" t="s">
        <v>690</v>
      </c>
      <c r="C34" s="44">
        <v>0.3034722222222222</v>
      </c>
      <c r="E34" s="23">
        <v>300</v>
      </c>
      <c r="F34" s="23" t="s">
        <v>539</v>
      </c>
      <c r="G34" s="20">
        <v>1190</v>
      </c>
      <c r="H34" s="89">
        <v>1092</v>
      </c>
      <c r="I34" s="59" t="s">
        <v>467</v>
      </c>
      <c r="J34" s="20" t="s">
        <v>668</v>
      </c>
      <c r="K34" s="38">
        <v>4</v>
      </c>
      <c r="L34" s="20">
        <v>180</v>
      </c>
      <c r="M34" s="115">
        <v>5889.9508999999998</v>
      </c>
      <c r="S34" s="311">
        <v>228.26929999999999</v>
      </c>
      <c r="T34" s="311">
        <v>-18.353010000000001</v>
      </c>
      <c r="U34" s="308">
        <v>194.56270000000001</v>
      </c>
      <c r="V34" s="308">
        <v>38.342199999999998</v>
      </c>
      <c r="W34" s="310">
        <v>16.0309573812</v>
      </c>
      <c r="X34" s="308">
        <v>1.609</v>
      </c>
      <c r="Y34" s="308">
        <v>0.254</v>
      </c>
      <c r="Z34" s="308">
        <v>3.71</v>
      </c>
      <c r="AA34" s="308">
        <v>98.86</v>
      </c>
      <c r="AB34" s="307">
        <v>2006.2470000000001</v>
      </c>
      <c r="AC34" s="308">
        <v>356.30595</v>
      </c>
      <c r="AD34" s="308">
        <v>0.29805999999999999</v>
      </c>
      <c r="AE34" s="308">
        <v>8.5449900000000003</v>
      </c>
      <c r="AF34" s="308">
        <v>-0.43156</v>
      </c>
      <c r="AG34" s="306">
        <v>151846482</v>
      </c>
      <c r="AH34" s="309">
        <v>0.49495899999999998</v>
      </c>
      <c r="AI34" s="306">
        <v>357250.01564</v>
      </c>
      <c r="AJ34" s="309">
        <v>4.0214800000000002E-2</v>
      </c>
      <c r="AK34" s="308">
        <v>167.71610000000001</v>
      </c>
      <c r="AL34" s="306" t="s">
        <v>411</v>
      </c>
      <c r="AM34" s="308">
        <v>12.255100000000001</v>
      </c>
    </row>
    <row r="35" spans="1:39">
      <c r="A35" s="29" t="s">
        <v>863</v>
      </c>
      <c r="B35" s="29" t="s">
        <v>691</v>
      </c>
      <c r="C35" s="44">
        <v>0.30972222222222223</v>
      </c>
      <c r="E35" s="23">
        <v>300</v>
      </c>
      <c r="F35" s="23" t="s">
        <v>539</v>
      </c>
      <c r="G35" s="20">
        <v>1190</v>
      </c>
      <c r="H35" s="89">
        <v>1092</v>
      </c>
      <c r="I35" s="59" t="s">
        <v>451</v>
      </c>
      <c r="J35" s="20" t="s">
        <v>668</v>
      </c>
      <c r="K35" s="38">
        <v>4</v>
      </c>
      <c r="L35" s="20">
        <v>180</v>
      </c>
      <c r="M35" s="115">
        <v>5889.9508999999998</v>
      </c>
      <c r="S35" s="311">
        <v>228.33206000000001</v>
      </c>
      <c r="T35" s="311">
        <v>-18.367100000000001</v>
      </c>
      <c r="U35" s="308">
        <v>197.1223</v>
      </c>
      <c r="V35" s="308">
        <v>37.820500000000003</v>
      </c>
      <c r="W35" s="310">
        <v>16.1813680729</v>
      </c>
      <c r="X35" s="308">
        <v>1.627</v>
      </c>
      <c r="Y35" s="308">
        <v>0.25700000000000001</v>
      </c>
      <c r="Z35" s="308">
        <v>3.71</v>
      </c>
      <c r="AA35" s="308">
        <v>98.87</v>
      </c>
      <c r="AB35" s="307">
        <v>2006.105</v>
      </c>
      <c r="AC35" s="308">
        <v>356.28469999999999</v>
      </c>
      <c r="AD35" s="308">
        <v>0.29422999999999999</v>
      </c>
      <c r="AE35" s="308">
        <v>8.4688499999999998</v>
      </c>
      <c r="AF35" s="308">
        <v>-0.43176999999999999</v>
      </c>
      <c r="AG35" s="306">
        <v>151846748.90000001</v>
      </c>
      <c r="AH35" s="309">
        <v>0.49353900000000001</v>
      </c>
      <c r="AI35" s="306">
        <v>357275.37634999998</v>
      </c>
      <c r="AJ35" s="309">
        <v>5.3691099999999999E-2</v>
      </c>
      <c r="AK35" s="308">
        <v>167.77119999999999</v>
      </c>
      <c r="AL35" s="306" t="s">
        <v>411</v>
      </c>
      <c r="AM35" s="308">
        <v>12.200100000000001</v>
      </c>
    </row>
    <row r="36" spans="1:39">
      <c r="A36" s="29" t="s">
        <v>863</v>
      </c>
      <c r="B36" s="29" t="s">
        <v>865</v>
      </c>
      <c r="C36" s="44">
        <v>0.31527777777777777</v>
      </c>
      <c r="E36" s="23">
        <v>300</v>
      </c>
      <c r="F36" s="23" t="s">
        <v>539</v>
      </c>
      <c r="G36" s="20">
        <v>1190</v>
      </c>
      <c r="H36" s="89">
        <v>1092</v>
      </c>
      <c r="I36" s="59" t="s">
        <v>468</v>
      </c>
      <c r="J36" s="20" t="s">
        <v>668</v>
      </c>
      <c r="K36" s="38">
        <v>4</v>
      </c>
      <c r="L36" s="20">
        <v>180</v>
      </c>
      <c r="M36" s="115">
        <v>5889.9508999999998</v>
      </c>
      <c r="S36" s="311">
        <v>228.38813999999999</v>
      </c>
      <c r="T36" s="311">
        <v>-18.379249999999999</v>
      </c>
      <c r="U36" s="308">
        <v>199.35769999999999</v>
      </c>
      <c r="V36" s="308">
        <v>37.291200000000003</v>
      </c>
      <c r="W36" s="310">
        <v>16.315066465600001</v>
      </c>
      <c r="X36" s="308">
        <v>1.647</v>
      </c>
      <c r="Y36" s="308">
        <v>0.26</v>
      </c>
      <c r="Z36" s="308">
        <v>3.71</v>
      </c>
      <c r="AA36" s="308">
        <v>98.879000000000005</v>
      </c>
      <c r="AB36" s="307">
        <v>2005.944</v>
      </c>
      <c r="AC36" s="308">
        <v>356.26596000000001</v>
      </c>
      <c r="AD36" s="308">
        <v>0.29041</v>
      </c>
      <c r="AE36" s="308">
        <v>8.4011600000000008</v>
      </c>
      <c r="AF36" s="308">
        <v>-0.43196000000000001</v>
      </c>
      <c r="AG36" s="306">
        <v>151846985.5</v>
      </c>
      <c r="AH36" s="309">
        <v>0.4922763</v>
      </c>
      <c r="AI36" s="306">
        <v>357304.00121000002</v>
      </c>
      <c r="AJ36" s="309">
        <v>6.5557900000000002E-2</v>
      </c>
      <c r="AK36" s="308">
        <v>167.82040000000001</v>
      </c>
      <c r="AL36" s="306" t="s">
        <v>411</v>
      </c>
      <c r="AM36" s="308">
        <v>12.151</v>
      </c>
    </row>
    <row r="37" spans="1:39">
      <c r="A37" s="29" t="s">
        <v>863</v>
      </c>
      <c r="B37" s="29" t="s">
        <v>867</v>
      </c>
      <c r="C37" s="44">
        <v>0.32013888888888892</v>
      </c>
      <c r="E37" s="23">
        <v>300</v>
      </c>
      <c r="F37" s="23" t="s">
        <v>539</v>
      </c>
      <c r="G37" s="20">
        <v>1190</v>
      </c>
      <c r="H37" s="89">
        <v>1092</v>
      </c>
      <c r="I37" s="59" t="s">
        <v>469</v>
      </c>
      <c r="J37" s="20" t="s">
        <v>668</v>
      </c>
      <c r="K37" s="38">
        <v>4</v>
      </c>
      <c r="L37" s="20">
        <v>180</v>
      </c>
      <c r="M37" s="115">
        <v>5889.9508999999998</v>
      </c>
      <c r="S37" s="311">
        <v>228.43745999999999</v>
      </c>
      <c r="T37" s="311">
        <v>-18.389610000000001</v>
      </c>
      <c r="U37" s="308">
        <v>201.28039999999999</v>
      </c>
      <c r="V37" s="308">
        <v>36.7789</v>
      </c>
      <c r="W37" s="310">
        <v>16.432052559199999</v>
      </c>
      <c r="X37" s="308">
        <v>1.6659999999999999</v>
      </c>
      <c r="Y37" s="308">
        <v>0.26400000000000001</v>
      </c>
      <c r="Z37" s="308">
        <v>3.71</v>
      </c>
      <c r="AA37" s="308">
        <v>98.887</v>
      </c>
      <c r="AB37" s="307">
        <v>2005.777</v>
      </c>
      <c r="AC37" s="308">
        <v>356.24970999999999</v>
      </c>
      <c r="AD37" s="308">
        <v>0.28675</v>
      </c>
      <c r="AE37" s="308">
        <v>8.3419399999999992</v>
      </c>
      <c r="AF37" s="308">
        <v>-0.43213000000000001</v>
      </c>
      <c r="AG37" s="306">
        <v>151847192</v>
      </c>
      <c r="AH37" s="309">
        <v>0.49117110000000003</v>
      </c>
      <c r="AI37" s="306">
        <v>357333.69944</v>
      </c>
      <c r="AJ37" s="309">
        <v>7.5843400000000005E-2</v>
      </c>
      <c r="AK37" s="308">
        <v>167.86359999999999</v>
      </c>
      <c r="AL37" s="306" t="s">
        <v>411</v>
      </c>
      <c r="AM37" s="308">
        <v>12.107900000000001</v>
      </c>
    </row>
    <row r="38" spans="1:39">
      <c r="A38" s="29" t="s">
        <v>542</v>
      </c>
      <c r="B38" s="29" t="s">
        <v>693</v>
      </c>
      <c r="C38" s="44">
        <v>0.32847222222222222</v>
      </c>
      <c r="E38" s="23">
        <v>30</v>
      </c>
      <c r="F38" s="23" t="s">
        <v>539</v>
      </c>
      <c r="G38" s="20">
        <v>1190</v>
      </c>
      <c r="H38" s="89">
        <v>1092</v>
      </c>
      <c r="I38" s="59" t="s">
        <v>464</v>
      </c>
      <c r="J38" s="20" t="s">
        <v>668</v>
      </c>
      <c r="K38" s="38">
        <v>4</v>
      </c>
      <c r="L38" s="20">
        <v>180</v>
      </c>
      <c r="M38" s="115">
        <v>5889.9508999999998</v>
      </c>
      <c r="S38" s="311">
        <v>228.50125</v>
      </c>
      <c r="T38" s="311">
        <v>-18.402550000000002</v>
      </c>
      <c r="U38" s="308">
        <v>203.70330000000001</v>
      </c>
      <c r="V38" s="308">
        <v>36.055100000000003</v>
      </c>
      <c r="W38" s="310">
        <v>16.582463251099998</v>
      </c>
      <c r="X38" s="308">
        <v>1.6950000000000001</v>
      </c>
      <c r="Y38" s="308">
        <v>0.26800000000000002</v>
      </c>
      <c r="Z38" s="308">
        <v>3.7</v>
      </c>
      <c r="AA38" s="308">
        <v>98.897000000000006</v>
      </c>
      <c r="AB38" s="307">
        <v>2005.527</v>
      </c>
      <c r="AC38" s="308">
        <v>356.22904999999997</v>
      </c>
      <c r="AD38" s="308">
        <v>0.28159000000000001</v>
      </c>
      <c r="AE38" s="308">
        <v>8.2658000000000005</v>
      </c>
      <c r="AF38" s="308">
        <v>-0.43234</v>
      </c>
      <c r="AG38" s="306">
        <v>151847456.90000001</v>
      </c>
      <c r="AH38" s="309">
        <v>0.4897495</v>
      </c>
      <c r="AI38" s="306">
        <v>357378.19390999997</v>
      </c>
      <c r="AJ38" s="309">
        <v>8.8918300000000006E-2</v>
      </c>
      <c r="AK38" s="308">
        <v>167.9194</v>
      </c>
      <c r="AL38" s="306" t="s">
        <v>411</v>
      </c>
      <c r="AM38" s="308">
        <v>12.052199999999999</v>
      </c>
    </row>
    <row r="39" spans="1:39">
      <c r="A39" s="29" t="s">
        <v>611</v>
      </c>
      <c r="B39" s="29" t="s">
        <v>527</v>
      </c>
      <c r="C39" s="44">
        <v>0.33124999999999999</v>
      </c>
      <c r="E39" s="23">
        <v>600</v>
      </c>
      <c r="F39" s="23" t="s">
        <v>539</v>
      </c>
      <c r="G39" s="20">
        <v>1190</v>
      </c>
      <c r="H39" s="89">
        <v>1092</v>
      </c>
      <c r="I39" s="59" t="s">
        <v>594</v>
      </c>
      <c r="J39" s="20" t="s">
        <v>668</v>
      </c>
      <c r="K39" s="38">
        <v>4</v>
      </c>
      <c r="L39" s="20">
        <v>180</v>
      </c>
      <c r="M39" s="115">
        <v>5889.9508999999998</v>
      </c>
      <c r="S39" s="8"/>
      <c r="T39" s="8"/>
      <c r="U39" s="8"/>
      <c r="V39" s="8"/>
      <c r="W39" s="8"/>
      <c r="X39" s="8"/>
      <c r="Y39" s="8"/>
      <c r="Z39" s="8"/>
    </row>
    <row r="40" spans="1:39" ht="24">
      <c r="A40" s="2" t="s">
        <v>475</v>
      </c>
      <c r="B40" s="29" t="s">
        <v>528</v>
      </c>
      <c r="C40" s="44">
        <v>0.3430555555555555</v>
      </c>
      <c r="D40" s="44"/>
      <c r="E40" s="1">
        <v>30</v>
      </c>
      <c r="F40" s="23" t="s">
        <v>539</v>
      </c>
      <c r="G40" s="20">
        <v>1190</v>
      </c>
      <c r="H40" s="1">
        <v>986</v>
      </c>
      <c r="I40" s="21" t="s">
        <v>482</v>
      </c>
      <c r="J40" s="20" t="s">
        <v>631</v>
      </c>
      <c r="K40" s="38">
        <v>4</v>
      </c>
      <c r="L40" s="20">
        <v>180</v>
      </c>
      <c r="M40" s="116">
        <v>5891.451</v>
      </c>
      <c r="N40" t="s">
        <v>654</v>
      </c>
      <c r="O40" s="20">
        <v>252.1</v>
      </c>
      <c r="P40" s="20">
        <v>268.89999999999998</v>
      </c>
      <c r="S40" s="8"/>
      <c r="T40" s="8"/>
      <c r="U40" s="8"/>
      <c r="V40" s="8"/>
      <c r="W40" s="8"/>
      <c r="X40" s="8"/>
      <c r="Y40" s="8"/>
      <c r="Z40" s="8"/>
    </row>
    <row r="41" spans="1:39">
      <c r="A41" s="2" t="s">
        <v>864</v>
      </c>
      <c r="B41" s="29" t="s">
        <v>846</v>
      </c>
      <c r="C41" s="44">
        <v>0.34722222222222227</v>
      </c>
      <c r="D41" s="44"/>
      <c r="E41" s="1">
        <v>300</v>
      </c>
      <c r="F41" s="23" t="s">
        <v>539</v>
      </c>
      <c r="G41" s="20">
        <v>1190</v>
      </c>
      <c r="H41" s="1">
        <v>1092</v>
      </c>
      <c r="I41" s="59" t="s">
        <v>545</v>
      </c>
      <c r="J41" s="89" t="s">
        <v>668</v>
      </c>
      <c r="K41" s="38">
        <v>4</v>
      </c>
      <c r="L41" s="20">
        <v>180</v>
      </c>
      <c r="M41" s="115">
        <v>5889.9508999999998</v>
      </c>
      <c r="S41" s="311">
        <v>228.71763000000001</v>
      </c>
      <c r="T41" s="311">
        <v>-18.44265</v>
      </c>
      <c r="U41" s="308">
        <v>211.34829999999999</v>
      </c>
      <c r="V41" s="308">
        <v>33.151600000000002</v>
      </c>
      <c r="W41" s="310">
        <v>17.083832224199998</v>
      </c>
      <c r="X41" s="308">
        <v>1.823</v>
      </c>
      <c r="Y41" s="308">
        <v>0.28799999999999998</v>
      </c>
      <c r="Z41" s="308">
        <v>3.7</v>
      </c>
      <c r="AA41" s="308">
        <v>98.930999999999997</v>
      </c>
      <c r="AB41" s="307">
        <v>2004.415</v>
      </c>
      <c r="AC41" s="308">
        <v>356.16269999999997</v>
      </c>
      <c r="AD41" s="308">
        <v>0.26063999999999998</v>
      </c>
      <c r="AE41" s="308">
        <v>8.0120000000000005</v>
      </c>
      <c r="AF41" s="308">
        <v>-0.43303999999999998</v>
      </c>
      <c r="AG41" s="306">
        <v>151848334.09999999</v>
      </c>
      <c r="AH41" s="309">
        <v>0.4850063</v>
      </c>
      <c r="AI41" s="306">
        <v>357576.53506000002</v>
      </c>
      <c r="AJ41" s="309">
        <v>0.13105530000000001</v>
      </c>
      <c r="AK41" s="308">
        <v>168.10810000000001</v>
      </c>
      <c r="AL41" s="306" t="s">
        <v>411</v>
      </c>
      <c r="AM41" s="308">
        <v>11.863899999999999</v>
      </c>
    </row>
    <row r="42" spans="1:39">
      <c r="A42" s="2" t="s">
        <v>864</v>
      </c>
      <c r="B42" s="29" t="s">
        <v>847</v>
      </c>
      <c r="C42" s="44">
        <v>0.35347222222222219</v>
      </c>
      <c r="D42" s="44"/>
      <c r="E42" s="1">
        <v>300</v>
      </c>
      <c r="F42" s="23" t="s">
        <v>539</v>
      </c>
      <c r="G42" s="20">
        <v>1190</v>
      </c>
      <c r="H42" s="1">
        <v>1092</v>
      </c>
      <c r="I42" s="59" t="s">
        <v>664</v>
      </c>
      <c r="J42" s="89" t="s">
        <v>668</v>
      </c>
      <c r="K42" s="38">
        <v>4</v>
      </c>
      <c r="L42" s="20">
        <v>180</v>
      </c>
      <c r="M42" s="115">
        <v>5889.9508999999998</v>
      </c>
      <c r="S42" s="311">
        <v>228.78384</v>
      </c>
      <c r="T42" s="311">
        <v>-18.453790000000001</v>
      </c>
      <c r="U42" s="308">
        <v>213.50620000000001</v>
      </c>
      <c r="V42" s="308">
        <v>32.145499999999998</v>
      </c>
      <c r="W42" s="310">
        <v>17.234242916300001</v>
      </c>
      <c r="X42" s="308">
        <v>1.873</v>
      </c>
      <c r="Y42" s="308">
        <v>0.29599999999999999</v>
      </c>
      <c r="Z42" s="308">
        <v>3.7</v>
      </c>
      <c r="AA42" s="308">
        <v>98.941000000000003</v>
      </c>
      <c r="AB42" s="307">
        <v>2004</v>
      </c>
      <c r="AC42" s="308">
        <v>356.14371</v>
      </c>
      <c r="AD42" s="308">
        <v>0.25320999999999999</v>
      </c>
      <c r="AE42" s="308">
        <v>7.9358599999999999</v>
      </c>
      <c r="AF42" s="308">
        <v>-0.43325999999999998</v>
      </c>
      <c r="AG42" s="306">
        <v>151848595.69999999</v>
      </c>
      <c r="AH42" s="309">
        <v>0.48358200000000001</v>
      </c>
      <c r="AI42" s="306">
        <v>357650.59479</v>
      </c>
      <c r="AJ42" s="309">
        <v>0.14319219999999999</v>
      </c>
      <c r="AK42" s="308">
        <v>168.16569999999999</v>
      </c>
      <c r="AL42" s="306" t="s">
        <v>411</v>
      </c>
      <c r="AM42" s="308">
        <v>11.8065</v>
      </c>
    </row>
    <row r="43" spans="1:39">
      <c r="A43" s="2" t="s">
        <v>864</v>
      </c>
      <c r="B43" s="29" t="s">
        <v>848</v>
      </c>
      <c r="C43" s="44">
        <v>0.35902777777777778</v>
      </c>
      <c r="D43" s="44"/>
      <c r="E43" s="1">
        <v>300</v>
      </c>
      <c r="F43" s="23" t="s">
        <v>539</v>
      </c>
      <c r="G43" s="20">
        <v>1190</v>
      </c>
      <c r="H43" s="89">
        <v>1092</v>
      </c>
      <c r="I43" s="59" t="s">
        <v>651</v>
      </c>
      <c r="J43" s="89" t="s">
        <v>668</v>
      </c>
      <c r="K43" s="38">
        <v>4</v>
      </c>
      <c r="L43" s="20">
        <v>180</v>
      </c>
      <c r="M43" s="115">
        <v>5889.9508999999998</v>
      </c>
      <c r="S43" s="311">
        <v>228.84325999999999</v>
      </c>
      <c r="T43" s="311">
        <v>-18.463370000000001</v>
      </c>
      <c r="U43" s="308">
        <v>215.37090000000001</v>
      </c>
      <c r="V43" s="308">
        <v>31.203499999999998</v>
      </c>
      <c r="W43" s="310">
        <v>17.367941309199999</v>
      </c>
      <c r="X43" s="308">
        <v>1.9239999999999999</v>
      </c>
      <c r="Y43" s="308">
        <v>0.30399999999999999</v>
      </c>
      <c r="Z43" s="308">
        <v>3.7</v>
      </c>
      <c r="AA43" s="308">
        <v>98.95</v>
      </c>
      <c r="AB43" s="307">
        <v>2003.6010000000001</v>
      </c>
      <c r="AC43" s="308">
        <v>356.12725999999998</v>
      </c>
      <c r="AD43" s="308">
        <v>0.24615000000000001</v>
      </c>
      <c r="AE43" s="308">
        <v>7.8681799999999997</v>
      </c>
      <c r="AF43" s="308">
        <v>-0.43343999999999999</v>
      </c>
      <c r="AG43" s="306">
        <v>151848827.5</v>
      </c>
      <c r="AH43" s="309">
        <v>0.48231540000000001</v>
      </c>
      <c r="AI43" s="306">
        <v>357721.87309000001</v>
      </c>
      <c r="AJ43" s="309">
        <v>0.15375929999999999</v>
      </c>
      <c r="AK43" s="308">
        <v>168.2174</v>
      </c>
      <c r="AL43" s="306" t="s">
        <v>411</v>
      </c>
      <c r="AM43" s="308">
        <v>11.754899999999999</v>
      </c>
    </row>
    <row r="44" spans="1:39">
      <c r="A44" s="2" t="s">
        <v>864</v>
      </c>
      <c r="B44" s="29" t="s">
        <v>868</v>
      </c>
      <c r="C44" s="44">
        <v>0.3659722222222222</v>
      </c>
      <c r="D44" s="44"/>
      <c r="E44" s="1">
        <v>300</v>
      </c>
      <c r="F44" s="23" t="s">
        <v>539</v>
      </c>
      <c r="G44" s="20">
        <v>1190</v>
      </c>
      <c r="H44" s="89">
        <v>1092</v>
      </c>
      <c r="I44" s="59" t="s">
        <v>652</v>
      </c>
      <c r="J44" s="89" t="s">
        <v>668</v>
      </c>
      <c r="K44" s="38">
        <v>4</v>
      </c>
      <c r="L44" s="20">
        <v>180</v>
      </c>
      <c r="M44" s="115">
        <v>5889.9508999999998</v>
      </c>
      <c r="S44" s="311">
        <v>228.91834</v>
      </c>
      <c r="T44" s="311">
        <v>-18.474900000000002</v>
      </c>
      <c r="U44" s="308">
        <v>217.63140000000001</v>
      </c>
      <c r="V44" s="308">
        <v>29.9665</v>
      </c>
      <c r="W44" s="310">
        <v>17.5350643005</v>
      </c>
      <c r="X44" s="308">
        <v>1.9950000000000001</v>
      </c>
      <c r="Y44" s="308">
        <v>0.315</v>
      </c>
      <c r="Z44" s="308">
        <v>3.7</v>
      </c>
      <c r="AA44" s="308">
        <v>98.962000000000003</v>
      </c>
      <c r="AB44" s="307">
        <v>2003.0619999999999</v>
      </c>
      <c r="AC44" s="308">
        <v>356.10728999999998</v>
      </c>
      <c r="AD44" s="308">
        <v>0.23672000000000001</v>
      </c>
      <c r="AE44" s="308">
        <v>7.7835799999999997</v>
      </c>
      <c r="AF44" s="308">
        <v>-0.43368000000000001</v>
      </c>
      <c r="AG44" s="306">
        <v>151849116.40000001</v>
      </c>
      <c r="AH44" s="309">
        <v>0.48073159999999998</v>
      </c>
      <c r="AI44" s="306">
        <v>357818.01744000003</v>
      </c>
      <c r="AJ44" s="309">
        <v>0.16665640000000001</v>
      </c>
      <c r="AK44" s="308">
        <v>168.2826</v>
      </c>
      <c r="AL44" s="306" t="s">
        <v>411</v>
      </c>
      <c r="AM44" s="308">
        <v>11.6899</v>
      </c>
    </row>
    <row r="45" spans="1:39">
      <c r="A45" s="2" t="s">
        <v>864</v>
      </c>
      <c r="B45" s="29" t="s">
        <v>869</v>
      </c>
      <c r="C45" s="44">
        <v>0.37152777777777773</v>
      </c>
      <c r="D45" s="44"/>
      <c r="E45" s="1">
        <v>300</v>
      </c>
      <c r="F45" s="23" t="s">
        <v>539</v>
      </c>
      <c r="G45" s="20">
        <v>1190</v>
      </c>
      <c r="H45" s="89">
        <v>1092</v>
      </c>
      <c r="I45" s="59" t="s">
        <v>653</v>
      </c>
      <c r="J45" s="89" t="s">
        <v>668</v>
      </c>
      <c r="K45" s="38">
        <v>4</v>
      </c>
      <c r="L45" s="20">
        <v>180</v>
      </c>
      <c r="M45" s="115">
        <v>5889.9508999999998</v>
      </c>
      <c r="S45" s="311">
        <v>228.97908000000001</v>
      </c>
      <c r="T45" s="311">
        <v>-18.483789999999999</v>
      </c>
      <c r="U45" s="308">
        <v>219.38419999999999</v>
      </c>
      <c r="V45" s="308">
        <v>28.931799999999999</v>
      </c>
      <c r="W45" s="310">
        <v>17.6687626935</v>
      </c>
      <c r="X45" s="308">
        <v>2.0590000000000002</v>
      </c>
      <c r="Y45" s="308">
        <v>0.32600000000000001</v>
      </c>
      <c r="Z45" s="308">
        <v>3.69</v>
      </c>
      <c r="AA45" s="308">
        <v>98.971000000000004</v>
      </c>
      <c r="AB45" s="307">
        <v>2002.6010000000001</v>
      </c>
      <c r="AC45" s="308">
        <v>356.09183000000002</v>
      </c>
      <c r="AD45" s="308">
        <v>0.22867999999999999</v>
      </c>
      <c r="AE45" s="308">
        <v>7.7159000000000004</v>
      </c>
      <c r="AF45" s="308">
        <v>-0.43386999999999998</v>
      </c>
      <c r="AG45" s="306">
        <v>151849346.80000001</v>
      </c>
      <c r="AH45" s="309">
        <v>0.4794639</v>
      </c>
      <c r="AI45" s="306">
        <v>357900.43670000002</v>
      </c>
      <c r="AJ45" s="309">
        <v>0.17671049999999999</v>
      </c>
      <c r="AK45" s="308">
        <v>168.33529999999999</v>
      </c>
      <c r="AL45" s="306" t="s">
        <v>411</v>
      </c>
      <c r="AM45" s="308">
        <v>11.6373</v>
      </c>
    </row>
    <row r="46" spans="1:39">
      <c r="A46" s="2" t="s">
        <v>542</v>
      </c>
      <c r="B46" s="29" t="s">
        <v>850</v>
      </c>
      <c r="C46" s="44">
        <v>0.37777777777777777</v>
      </c>
      <c r="D46" s="44"/>
      <c r="E46" s="1">
        <v>30</v>
      </c>
      <c r="F46" s="23" t="s">
        <v>539</v>
      </c>
      <c r="G46" s="20">
        <v>1190</v>
      </c>
      <c r="H46" s="89">
        <v>1092</v>
      </c>
      <c r="I46" s="59" t="s">
        <v>464</v>
      </c>
      <c r="J46" s="89" t="s">
        <v>668</v>
      </c>
      <c r="K46" s="38">
        <v>4</v>
      </c>
      <c r="L46" s="20">
        <v>180</v>
      </c>
      <c r="M46" s="115">
        <v>5889.9508999999998</v>
      </c>
      <c r="S46" s="311">
        <v>229.02504999999999</v>
      </c>
      <c r="T46" s="311">
        <v>-18.490259999999999</v>
      </c>
      <c r="U46" s="308">
        <v>220.66679999999999</v>
      </c>
      <c r="V46" s="308">
        <v>28.1309</v>
      </c>
      <c r="W46" s="310">
        <v>17.769036488299999</v>
      </c>
      <c r="X46" s="308">
        <v>2.1120000000000001</v>
      </c>
      <c r="Y46" s="308">
        <v>0.33400000000000002</v>
      </c>
      <c r="Z46" s="308">
        <v>3.69</v>
      </c>
      <c r="AA46" s="308">
        <v>98.977999999999994</v>
      </c>
      <c r="AB46" s="307">
        <v>2002.2380000000001</v>
      </c>
      <c r="AC46" s="308">
        <v>356.08055999999999</v>
      </c>
      <c r="AD46" s="308">
        <v>0.22237000000000001</v>
      </c>
      <c r="AE46" s="308">
        <v>7.6651400000000001</v>
      </c>
      <c r="AF46" s="308">
        <v>-0.43401000000000001</v>
      </c>
      <c r="AG46" s="306">
        <v>151849519.30000001</v>
      </c>
      <c r="AH46" s="309">
        <v>0.47851290000000002</v>
      </c>
      <c r="AI46" s="306">
        <v>357965.38621999999</v>
      </c>
      <c r="AJ46" s="309">
        <v>0.1840899</v>
      </c>
      <c r="AK46" s="308">
        <v>168.3751</v>
      </c>
      <c r="AL46" s="306" t="s">
        <v>411</v>
      </c>
      <c r="AM46" s="308">
        <v>11.5975</v>
      </c>
    </row>
    <row r="47" spans="1:39" ht="24">
      <c r="A47" s="2" t="s">
        <v>475</v>
      </c>
      <c r="B47" s="29" t="s">
        <v>655</v>
      </c>
      <c r="C47" s="44">
        <v>0.37916666666666665</v>
      </c>
      <c r="D47" s="44"/>
      <c r="E47" s="1">
        <v>300</v>
      </c>
      <c r="F47" s="23" t="s">
        <v>539</v>
      </c>
      <c r="G47" s="20">
        <v>1190</v>
      </c>
      <c r="H47" s="1">
        <v>986</v>
      </c>
      <c r="I47" s="21" t="s">
        <v>482</v>
      </c>
      <c r="J47" s="20" t="s">
        <v>631</v>
      </c>
      <c r="K47" s="38">
        <v>4</v>
      </c>
      <c r="L47" s="20">
        <v>180</v>
      </c>
      <c r="M47" s="116">
        <v>5891.451</v>
      </c>
      <c r="N47" t="s">
        <v>656</v>
      </c>
      <c r="O47" s="20">
        <v>252.1</v>
      </c>
      <c r="P47" s="20">
        <v>268.7</v>
      </c>
      <c r="S47" s="8"/>
      <c r="T47" s="8"/>
      <c r="U47" s="8"/>
      <c r="V47" s="8"/>
      <c r="W47" s="8"/>
      <c r="X47" s="8"/>
      <c r="Y47" s="8"/>
      <c r="Z47" s="8"/>
    </row>
    <row r="48" spans="1:39">
      <c r="A48" s="2" t="s">
        <v>708</v>
      </c>
      <c r="B48" s="29" t="s">
        <v>657</v>
      </c>
      <c r="C48" s="44">
        <v>0.38194444444444442</v>
      </c>
      <c r="D48" s="44"/>
      <c r="E48" s="1">
        <v>300</v>
      </c>
      <c r="F48" s="23" t="s">
        <v>539</v>
      </c>
      <c r="G48" s="20">
        <v>1190</v>
      </c>
      <c r="H48" s="1">
        <v>1092</v>
      </c>
      <c r="I48" s="59" t="s">
        <v>545</v>
      </c>
      <c r="J48" s="89" t="s">
        <v>668</v>
      </c>
      <c r="K48" s="38">
        <v>4</v>
      </c>
      <c r="L48" s="20">
        <v>180</v>
      </c>
      <c r="M48" s="115">
        <v>5889.9508999999998</v>
      </c>
      <c r="S48" s="311">
        <v>229.09469000000001</v>
      </c>
      <c r="T48" s="311">
        <v>-18.499659999999999</v>
      </c>
      <c r="U48" s="308">
        <v>222.54050000000001</v>
      </c>
      <c r="V48" s="308">
        <v>26.8916</v>
      </c>
      <c r="W48" s="310">
        <v>17.919447180500001</v>
      </c>
      <c r="X48" s="308">
        <v>2.2000000000000002</v>
      </c>
      <c r="Y48" s="308">
        <v>0.34799999999999998</v>
      </c>
      <c r="Z48" s="308">
        <v>3.69</v>
      </c>
      <c r="AA48" s="308">
        <v>98.989000000000004</v>
      </c>
      <c r="AB48" s="307">
        <v>2001.665</v>
      </c>
      <c r="AC48" s="308">
        <v>356.06419</v>
      </c>
      <c r="AD48" s="308">
        <v>0.21245</v>
      </c>
      <c r="AE48" s="308">
        <v>7.5890000000000004</v>
      </c>
      <c r="AF48" s="308">
        <v>-0.43421999999999999</v>
      </c>
      <c r="AG48" s="306">
        <v>151849777.30000001</v>
      </c>
      <c r="AH48" s="309">
        <v>0.47708590000000001</v>
      </c>
      <c r="AI48" s="306">
        <v>358067.72722</v>
      </c>
      <c r="AJ48" s="309">
        <v>0.1948887</v>
      </c>
      <c r="AK48" s="308">
        <v>168.43549999999999</v>
      </c>
      <c r="AL48" s="306" t="s">
        <v>411</v>
      </c>
      <c r="AM48" s="308">
        <v>11.5373</v>
      </c>
    </row>
    <row r="49" spans="1:39">
      <c r="A49" s="2" t="s">
        <v>708</v>
      </c>
      <c r="B49" s="29" t="s">
        <v>658</v>
      </c>
      <c r="C49" s="44">
        <v>0.3888888888888889</v>
      </c>
      <c r="D49" s="44"/>
      <c r="E49" s="1">
        <v>300</v>
      </c>
      <c r="F49" s="23" t="s">
        <v>539</v>
      </c>
      <c r="G49" s="20">
        <v>1190</v>
      </c>
      <c r="H49" s="89">
        <v>1092</v>
      </c>
      <c r="I49" s="59" t="s">
        <v>664</v>
      </c>
      <c r="J49" s="89" t="s">
        <v>668</v>
      </c>
      <c r="K49" s="38">
        <v>4</v>
      </c>
      <c r="L49" s="20">
        <v>180</v>
      </c>
      <c r="M49" s="115">
        <v>5889.9508999999998</v>
      </c>
      <c r="S49" s="311">
        <v>229.17309</v>
      </c>
      <c r="T49" s="311">
        <v>-18.509679999999999</v>
      </c>
      <c r="U49" s="308">
        <v>224.55330000000001</v>
      </c>
      <c r="V49" s="308">
        <v>25.464300000000001</v>
      </c>
      <c r="W49" s="310">
        <v>18.0865701719</v>
      </c>
      <c r="X49" s="308">
        <v>2.3130000000000002</v>
      </c>
      <c r="Y49" s="308">
        <v>0.36599999999999999</v>
      </c>
      <c r="Z49" s="308">
        <v>3.69</v>
      </c>
      <c r="AA49" s="308">
        <v>99.001000000000005</v>
      </c>
      <c r="AB49" s="307">
        <v>2000.992</v>
      </c>
      <c r="AC49" s="308">
        <v>356.04680999999999</v>
      </c>
      <c r="AD49" s="308">
        <v>0.20077999999999999</v>
      </c>
      <c r="AE49" s="308">
        <v>7.5044000000000004</v>
      </c>
      <c r="AF49" s="308">
        <v>-0.43446000000000001</v>
      </c>
      <c r="AG49" s="306">
        <v>151850063</v>
      </c>
      <c r="AH49" s="309">
        <v>0.47549960000000002</v>
      </c>
      <c r="AI49" s="306">
        <v>358188.16463000001</v>
      </c>
      <c r="AJ49" s="309">
        <v>0.2064906</v>
      </c>
      <c r="AK49" s="308">
        <v>168.5034</v>
      </c>
      <c r="AL49" s="306" t="s">
        <v>411</v>
      </c>
      <c r="AM49" s="308">
        <v>11.4695</v>
      </c>
    </row>
    <row r="50" spans="1:39">
      <c r="A50" s="2" t="s">
        <v>708</v>
      </c>
      <c r="B50" s="29" t="s">
        <v>852</v>
      </c>
      <c r="C50" s="44">
        <v>0.39513888888888887</v>
      </c>
      <c r="D50" s="44"/>
      <c r="E50" s="1">
        <v>300</v>
      </c>
      <c r="F50" s="23" t="s">
        <v>539</v>
      </c>
      <c r="G50" s="20">
        <v>1190</v>
      </c>
      <c r="H50" s="89">
        <v>1092</v>
      </c>
      <c r="I50" s="59" t="s">
        <v>709</v>
      </c>
      <c r="J50" s="89" t="s">
        <v>668</v>
      </c>
      <c r="K50" s="38">
        <v>4</v>
      </c>
      <c r="L50" s="20">
        <v>180</v>
      </c>
      <c r="M50" s="115">
        <v>5889.9508999999998</v>
      </c>
      <c r="S50" s="311">
        <v>229.24462</v>
      </c>
      <c r="T50" s="311">
        <v>-18.518339999999998</v>
      </c>
      <c r="U50" s="308">
        <v>226.3048</v>
      </c>
      <c r="V50" s="308">
        <v>24.1372</v>
      </c>
      <c r="W50" s="310">
        <v>18.2369808642</v>
      </c>
      <c r="X50" s="308">
        <v>2.431</v>
      </c>
      <c r="Y50" s="308">
        <v>0.38400000000000001</v>
      </c>
      <c r="Z50" s="308">
        <v>3.69</v>
      </c>
      <c r="AA50" s="308">
        <v>99.010999999999996</v>
      </c>
      <c r="AB50" s="307">
        <v>2000.354</v>
      </c>
      <c r="AC50" s="308">
        <v>356.03194000000002</v>
      </c>
      <c r="AD50" s="308">
        <v>0.18969</v>
      </c>
      <c r="AE50" s="308">
        <v>7.4282599999999999</v>
      </c>
      <c r="AF50" s="308">
        <v>-0.43467</v>
      </c>
      <c r="AG50" s="306">
        <v>151850319.40000001</v>
      </c>
      <c r="AH50" s="309">
        <v>0.47407129999999997</v>
      </c>
      <c r="AI50" s="306">
        <v>358302.40641</v>
      </c>
      <c r="AJ50" s="309">
        <v>0.216559</v>
      </c>
      <c r="AK50" s="308">
        <v>168.56530000000001</v>
      </c>
      <c r="AL50" s="306" t="s">
        <v>411</v>
      </c>
      <c r="AM50" s="308">
        <v>11.4078</v>
      </c>
    </row>
    <row r="51" spans="1:39">
      <c r="A51" s="2" t="s">
        <v>543</v>
      </c>
      <c r="B51" s="29" t="s">
        <v>853</v>
      </c>
      <c r="C51" s="44">
        <v>0.40347222222222223</v>
      </c>
      <c r="D51" s="44"/>
      <c r="E51" s="1">
        <v>300</v>
      </c>
      <c r="F51" s="20" t="s">
        <v>541</v>
      </c>
      <c r="G51" s="1">
        <v>870</v>
      </c>
      <c r="H51" s="1">
        <v>771</v>
      </c>
      <c r="I51" s="59" t="s">
        <v>545</v>
      </c>
      <c r="J51" s="89" t="s">
        <v>668</v>
      </c>
      <c r="K51" s="38">
        <v>4</v>
      </c>
      <c r="L51" s="20">
        <v>180</v>
      </c>
      <c r="M51" s="116">
        <v>7698.9647000000004</v>
      </c>
      <c r="S51" s="311">
        <v>229.34145000000001</v>
      </c>
      <c r="T51" s="311">
        <v>-18.52936</v>
      </c>
      <c r="U51" s="308">
        <v>228.55529999999999</v>
      </c>
      <c r="V51" s="308">
        <v>22.309799999999999</v>
      </c>
      <c r="W51" s="310">
        <v>18.437528453999999</v>
      </c>
      <c r="X51" s="308">
        <v>2.6150000000000002</v>
      </c>
      <c r="Y51" s="308">
        <v>0.41399999999999998</v>
      </c>
      <c r="Z51" s="308">
        <v>3.69</v>
      </c>
      <c r="AA51" s="308">
        <v>99.025999999999996</v>
      </c>
      <c r="AB51" s="307">
        <v>1999.4580000000001</v>
      </c>
      <c r="AC51" s="308">
        <v>356.01330000000002</v>
      </c>
      <c r="AD51" s="308">
        <v>0.17404</v>
      </c>
      <c r="AE51" s="308">
        <v>7.32674</v>
      </c>
      <c r="AF51" s="308">
        <v>-0.43495</v>
      </c>
      <c r="AG51" s="306">
        <v>151850660.09999999</v>
      </c>
      <c r="AH51" s="309">
        <v>0.47216599999999997</v>
      </c>
      <c r="AI51" s="306">
        <v>358462.99796000001</v>
      </c>
      <c r="AJ51" s="309">
        <v>0.22940859999999999</v>
      </c>
      <c r="AK51" s="308">
        <v>168.649</v>
      </c>
      <c r="AL51" s="306" t="s">
        <v>411</v>
      </c>
      <c r="AM51" s="308">
        <v>11.324199999999999</v>
      </c>
    </row>
    <row r="52" spans="1:39">
      <c r="A52" s="2" t="s">
        <v>665</v>
      </c>
      <c r="B52" s="29" t="s">
        <v>854</v>
      </c>
      <c r="C52" s="44">
        <v>0.40972222222222227</v>
      </c>
      <c r="D52" s="44"/>
      <c r="E52" s="1">
        <v>300</v>
      </c>
      <c r="F52" s="23" t="s">
        <v>539</v>
      </c>
      <c r="G52" s="1">
        <v>1190</v>
      </c>
      <c r="H52" s="1">
        <v>1092</v>
      </c>
      <c r="I52" s="59" t="s">
        <v>545</v>
      </c>
      <c r="J52" s="89" t="s">
        <v>668</v>
      </c>
      <c r="K52" s="38">
        <v>4</v>
      </c>
      <c r="L52" s="20">
        <v>180</v>
      </c>
      <c r="M52" s="115">
        <v>5889.9508999999998</v>
      </c>
      <c r="S52" s="311">
        <v>229.41523000000001</v>
      </c>
      <c r="T52" s="311">
        <v>-18.53725</v>
      </c>
      <c r="U52" s="308">
        <v>230.1823</v>
      </c>
      <c r="V52" s="308">
        <v>20.898800000000001</v>
      </c>
      <c r="W52" s="310">
        <v>18.587939146499998</v>
      </c>
      <c r="X52" s="308">
        <v>2.78</v>
      </c>
      <c r="Y52" s="308">
        <v>0.44</v>
      </c>
      <c r="Z52" s="308">
        <v>3.68</v>
      </c>
      <c r="AA52" s="308">
        <v>99.037000000000006</v>
      </c>
      <c r="AB52" s="307">
        <v>1998.7529999999999</v>
      </c>
      <c r="AC52" s="308">
        <v>356.00026000000003</v>
      </c>
      <c r="AD52" s="308">
        <v>0.16167000000000001</v>
      </c>
      <c r="AE52" s="308">
        <v>7.2506000000000004</v>
      </c>
      <c r="AF52" s="308">
        <v>-0.43515999999999999</v>
      </c>
      <c r="AG52" s="306">
        <v>151850914.69999999</v>
      </c>
      <c r="AH52" s="309">
        <v>0.4707364</v>
      </c>
      <c r="AI52" s="306">
        <v>358589.37945000001</v>
      </c>
      <c r="AJ52" s="309">
        <v>0.238597</v>
      </c>
      <c r="AK52" s="308">
        <v>168.71279999999999</v>
      </c>
      <c r="AL52" s="306" t="s">
        <v>411</v>
      </c>
      <c r="AM52" s="308">
        <v>11.2605</v>
      </c>
    </row>
    <row r="53" spans="1:39">
      <c r="A53" s="2" t="s">
        <v>665</v>
      </c>
      <c r="B53" s="29" t="s">
        <v>873</v>
      </c>
      <c r="C53" s="44">
        <v>0.41597222222222219</v>
      </c>
      <c r="D53" s="44"/>
      <c r="E53" s="1">
        <v>300</v>
      </c>
      <c r="F53" s="23" t="s">
        <v>539</v>
      </c>
      <c r="G53" s="89">
        <v>1190</v>
      </c>
      <c r="H53" s="89">
        <v>1092</v>
      </c>
      <c r="I53" s="59" t="s">
        <v>664</v>
      </c>
      <c r="J53" s="89" t="s">
        <v>668</v>
      </c>
      <c r="K53" s="38">
        <v>4</v>
      </c>
      <c r="L53" s="20">
        <v>180</v>
      </c>
      <c r="M53" s="115">
        <v>5889.9508999999998</v>
      </c>
      <c r="S53" s="311">
        <v>229.47332</v>
      </c>
      <c r="T53" s="311">
        <v>-18.54316</v>
      </c>
      <c r="U53" s="308">
        <v>231.4134</v>
      </c>
      <c r="V53" s="308">
        <v>19.7791</v>
      </c>
      <c r="W53" s="310">
        <v>18.704925240600002</v>
      </c>
      <c r="X53" s="308">
        <v>2.927</v>
      </c>
      <c r="Y53" s="308">
        <v>0.46300000000000002</v>
      </c>
      <c r="Z53" s="308">
        <v>3.68</v>
      </c>
      <c r="AA53" s="308">
        <v>99.045000000000002</v>
      </c>
      <c r="AB53" s="307">
        <v>1998.1869999999999</v>
      </c>
      <c r="AC53" s="308">
        <v>355.9907</v>
      </c>
      <c r="AD53" s="308">
        <v>0.15167</v>
      </c>
      <c r="AE53" s="308">
        <v>7.1913799999999997</v>
      </c>
      <c r="AF53" s="308">
        <v>-0.43532999999999999</v>
      </c>
      <c r="AG53" s="306">
        <v>151851112.09999999</v>
      </c>
      <c r="AH53" s="309">
        <v>0.46962399999999999</v>
      </c>
      <c r="AI53" s="306">
        <v>358691.04360999999</v>
      </c>
      <c r="AJ53" s="309">
        <v>0.24546850000000001</v>
      </c>
      <c r="AK53" s="308">
        <v>168.76310000000001</v>
      </c>
      <c r="AL53" s="306" t="s">
        <v>411</v>
      </c>
      <c r="AM53" s="308">
        <v>11.2104</v>
      </c>
    </row>
    <row r="54" spans="1:39">
      <c r="A54" s="2" t="s">
        <v>665</v>
      </c>
      <c r="B54" s="29" t="s">
        <v>874</v>
      </c>
      <c r="C54" s="44">
        <v>0.42152777777777778</v>
      </c>
      <c r="D54" s="44"/>
      <c r="E54" s="1">
        <v>300</v>
      </c>
      <c r="F54" s="23" t="s">
        <v>539</v>
      </c>
      <c r="G54" s="89">
        <v>1190</v>
      </c>
      <c r="H54" s="89">
        <v>1092</v>
      </c>
      <c r="I54" s="59" t="s">
        <v>687</v>
      </c>
      <c r="J54" s="89" t="s">
        <v>668</v>
      </c>
      <c r="K54" s="38">
        <v>4</v>
      </c>
      <c r="L54" s="20">
        <v>180</v>
      </c>
      <c r="M54" s="115">
        <v>5889.9508999999998</v>
      </c>
      <c r="S54" s="311">
        <v>229.55741</v>
      </c>
      <c r="T54" s="311">
        <v>-18.551300000000001</v>
      </c>
      <c r="U54" s="308">
        <v>233.12209999999999</v>
      </c>
      <c r="V54" s="308">
        <v>18.1477</v>
      </c>
      <c r="W54" s="310">
        <v>18.872048232200001</v>
      </c>
      <c r="X54" s="308">
        <v>3.1739999999999999</v>
      </c>
      <c r="Y54" s="308">
        <v>0.502</v>
      </c>
      <c r="Z54" s="308">
        <v>3.68</v>
      </c>
      <c r="AA54" s="308">
        <v>99.057000000000002</v>
      </c>
      <c r="AB54" s="307">
        <v>1997.3510000000001</v>
      </c>
      <c r="AC54" s="308">
        <v>355.97797000000003</v>
      </c>
      <c r="AD54" s="308">
        <v>0.13682</v>
      </c>
      <c r="AE54" s="308">
        <v>7.1067799999999997</v>
      </c>
      <c r="AF54" s="308">
        <v>-0.43556</v>
      </c>
      <c r="AG54" s="306">
        <v>151851393.40000001</v>
      </c>
      <c r="AH54" s="309">
        <v>0.46803440000000002</v>
      </c>
      <c r="AI54" s="306">
        <v>358841.16908999998</v>
      </c>
      <c r="AJ54" s="309">
        <v>0.25485530000000001</v>
      </c>
      <c r="AK54" s="308">
        <v>168.8357</v>
      </c>
      <c r="AL54" s="306" t="s">
        <v>411</v>
      </c>
      <c r="AM54" s="308">
        <v>11.1379</v>
      </c>
    </row>
    <row r="55" spans="1:39">
      <c r="A55" s="2" t="s">
        <v>542</v>
      </c>
      <c r="B55" s="29" t="s">
        <v>855</v>
      </c>
      <c r="C55" s="44">
        <v>0.42569444444444443</v>
      </c>
      <c r="D55" s="44"/>
      <c r="E55" s="1">
        <v>30</v>
      </c>
      <c r="F55" s="23" t="s">
        <v>539</v>
      </c>
      <c r="G55" s="89">
        <v>1190</v>
      </c>
      <c r="H55" s="89">
        <v>1092</v>
      </c>
      <c r="I55" s="59" t="s">
        <v>464</v>
      </c>
      <c r="J55" s="89" t="s">
        <v>668</v>
      </c>
      <c r="K55" s="38">
        <v>4</v>
      </c>
      <c r="L55" s="20">
        <v>180</v>
      </c>
      <c r="M55" s="115">
        <v>5889.9508999999998</v>
      </c>
      <c r="S55" s="311">
        <v>229.5829</v>
      </c>
      <c r="T55" s="311">
        <v>-18.55367</v>
      </c>
      <c r="U55" s="308">
        <v>233.62370000000001</v>
      </c>
      <c r="V55" s="308">
        <v>17.651299999999999</v>
      </c>
      <c r="W55" s="310">
        <v>18.922185129700001</v>
      </c>
      <c r="X55" s="308">
        <v>3.258</v>
      </c>
      <c r="Y55" s="308">
        <v>0.51500000000000001</v>
      </c>
      <c r="Z55" s="308">
        <v>3.68</v>
      </c>
      <c r="AA55" s="308">
        <v>99.061000000000007</v>
      </c>
      <c r="AB55" s="307">
        <v>1997.0940000000001</v>
      </c>
      <c r="AC55" s="308">
        <v>355.97435999999999</v>
      </c>
      <c r="AD55" s="308">
        <v>0.13224</v>
      </c>
      <c r="AE55" s="308">
        <v>7.0814000000000004</v>
      </c>
      <c r="AF55" s="308">
        <v>-0.43563000000000002</v>
      </c>
      <c r="AG55" s="306">
        <v>151851477.59999999</v>
      </c>
      <c r="AH55" s="309">
        <v>0.46755740000000001</v>
      </c>
      <c r="AI55" s="306">
        <v>358887.28898000001</v>
      </c>
      <c r="AJ55" s="309">
        <v>0.25757069999999999</v>
      </c>
      <c r="AK55" s="308">
        <v>168.8578</v>
      </c>
      <c r="AL55" s="306" t="s">
        <v>411</v>
      </c>
      <c r="AM55" s="308">
        <v>11.1159</v>
      </c>
    </row>
    <row r="56" spans="1:39">
      <c r="A56" s="2" t="s">
        <v>611</v>
      </c>
      <c r="B56" s="29" t="s">
        <v>875</v>
      </c>
      <c r="C56" s="44">
        <v>0.4291666666666667</v>
      </c>
      <c r="D56" s="44"/>
      <c r="E56" s="1">
        <v>600</v>
      </c>
      <c r="F56" s="23" t="s">
        <v>539</v>
      </c>
      <c r="G56" s="89">
        <v>1190</v>
      </c>
      <c r="H56" s="89">
        <v>1092</v>
      </c>
      <c r="I56" s="59" t="s">
        <v>594</v>
      </c>
      <c r="J56" s="89" t="s">
        <v>668</v>
      </c>
      <c r="K56" s="38">
        <v>4</v>
      </c>
      <c r="L56" s="20">
        <v>180</v>
      </c>
      <c r="M56" s="115">
        <v>5889.9508999999998</v>
      </c>
    </row>
    <row r="57" spans="1:39" ht="24">
      <c r="A57" s="2" t="s">
        <v>632</v>
      </c>
      <c r="B57" s="29" t="s">
        <v>659</v>
      </c>
      <c r="C57" s="44">
        <v>0.44930555555555557</v>
      </c>
      <c r="D57" s="44"/>
      <c r="E57" s="1">
        <v>10</v>
      </c>
      <c r="F57" s="23" t="s">
        <v>539</v>
      </c>
      <c r="G57" s="89">
        <v>1190</v>
      </c>
      <c r="H57" s="89">
        <v>1092</v>
      </c>
      <c r="I57" s="59" t="s">
        <v>738</v>
      </c>
      <c r="J57" s="89" t="s">
        <v>631</v>
      </c>
      <c r="K57" s="38">
        <v>4</v>
      </c>
      <c r="L57" s="20">
        <v>180</v>
      </c>
      <c r="M57" s="115">
        <v>5889.9508999999998</v>
      </c>
      <c r="O57" s="20">
        <v>252</v>
      </c>
      <c r="P57" s="20">
        <v>268.60000000000002</v>
      </c>
    </row>
    <row r="58" spans="1:39" ht="24">
      <c r="A58" s="2" t="s">
        <v>475</v>
      </c>
      <c r="B58" s="29" t="s">
        <v>660</v>
      </c>
      <c r="C58" s="44">
        <v>0.45277777777777778</v>
      </c>
      <c r="D58" s="44"/>
      <c r="E58" s="1">
        <v>30</v>
      </c>
      <c r="F58" s="23" t="s">
        <v>539</v>
      </c>
      <c r="G58" s="1">
        <v>1190</v>
      </c>
      <c r="H58" s="1">
        <v>986</v>
      </c>
      <c r="I58" s="21" t="s">
        <v>482</v>
      </c>
      <c r="J58" s="20" t="s">
        <v>631</v>
      </c>
      <c r="K58" s="38">
        <v>4</v>
      </c>
      <c r="L58" s="20">
        <v>180</v>
      </c>
      <c r="M58" s="116">
        <v>5891.451</v>
      </c>
      <c r="N58" t="s">
        <v>661</v>
      </c>
      <c r="O58" s="20">
        <v>252.2</v>
      </c>
      <c r="P58" s="20">
        <v>268.7</v>
      </c>
    </row>
    <row r="59" spans="1:39" ht="24">
      <c r="A59" s="2" t="s">
        <v>475</v>
      </c>
      <c r="B59" s="29" t="s">
        <v>662</v>
      </c>
      <c r="C59" s="44">
        <v>0.4548611111111111</v>
      </c>
      <c r="D59" s="44"/>
      <c r="E59" s="1">
        <v>30</v>
      </c>
      <c r="F59" s="23" t="s">
        <v>539</v>
      </c>
      <c r="G59" s="1">
        <v>1070</v>
      </c>
      <c r="H59" s="1">
        <v>866</v>
      </c>
      <c r="I59" s="59" t="s">
        <v>858</v>
      </c>
      <c r="J59" s="89" t="s">
        <v>631</v>
      </c>
      <c r="K59" s="38">
        <v>4</v>
      </c>
      <c r="L59" s="20">
        <v>180</v>
      </c>
      <c r="M59" s="116">
        <v>5891.451</v>
      </c>
      <c r="N59" s="21" t="s">
        <v>482</v>
      </c>
      <c r="O59" s="20">
        <v>252</v>
      </c>
      <c r="P59" s="20">
        <v>268.89999999999998</v>
      </c>
    </row>
    <row r="60" spans="1:39">
      <c r="A60" s="2"/>
      <c r="C60" s="1"/>
      <c r="D60" s="44"/>
      <c r="E60" s="1"/>
      <c r="F60" s="1"/>
      <c r="G60" s="1"/>
      <c r="H60" s="1"/>
      <c r="I60" s="21"/>
      <c r="J60" s="1"/>
      <c r="K60" s="1"/>
      <c r="L60" s="1"/>
      <c r="M60" s="45"/>
    </row>
    <row r="61" spans="1:39">
      <c r="A61" s="2"/>
      <c r="C61" s="1"/>
      <c r="D61" s="44"/>
      <c r="E61" s="1"/>
      <c r="F61" s="1"/>
      <c r="G61" s="1"/>
      <c r="H61" s="1"/>
      <c r="I61" s="21"/>
      <c r="J61" s="1"/>
      <c r="K61" s="1"/>
      <c r="L61" s="1"/>
      <c r="M61" s="45"/>
    </row>
    <row r="62" spans="1:39">
      <c r="A62" s="2"/>
      <c r="C62" s="1"/>
      <c r="D62" s="44"/>
      <c r="E62" s="1"/>
      <c r="F62" s="1"/>
      <c r="G62" s="1"/>
      <c r="H62" s="1"/>
      <c r="I62" s="21"/>
      <c r="J62" s="1"/>
      <c r="K62" s="1"/>
      <c r="L62" s="1"/>
      <c r="M62" s="45"/>
    </row>
    <row r="63" spans="1:39">
      <c r="A63" s="3" t="s">
        <v>633</v>
      </c>
      <c r="B63" s="24" t="s">
        <v>634</v>
      </c>
      <c r="C63" s="25">
        <v>5888.5839999999998</v>
      </c>
      <c r="D63" s="58"/>
      <c r="E63" s="26"/>
      <c r="F63" s="26" t="s">
        <v>635</v>
      </c>
      <c r="G63" s="88" t="s">
        <v>636</v>
      </c>
      <c r="H63" s="88" t="s">
        <v>637</v>
      </c>
      <c r="I63" s="26" t="s">
        <v>639</v>
      </c>
      <c r="J63" s="88" t="s">
        <v>640</v>
      </c>
      <c r="K63" s="88" t="s">
        <v>641</v>
      </c>
      <c r="M63" s="45"/>
    </row>
    <row r="64" spans="1:39">
      <c r="A64" s="2"/>
      <c r="B64" s="24" t="s">
        <v>638</v>
      </c>
      <c r="C64" s="25">
        <v>5889.9508999999998</v>
      </c>
      <c r="D64" s="58"/>
      <c r="E64" s="26"/>
      <c r="F64" s="26" t="s">
        <v>277</v>
      </c>
      <c r="G64" s="88" t="s">
        <v>279</v>
      </c>
      <c r="H64" s="88" t="s">
        <v>280</v>
      </c>
      <c r="I64" s="26" t="s">
        <v>646</v>
      </c>
      <c r="J64" s="88" t="s">
        <v>647</v>
      </c>
      <c r="K64" s="88" t="s">
        <v>454</v>
      </c>
      <c r="M64" s="45"/>
    </row>
    <row r="65" spans="1:13">
      <c r="A65" s="2"/>
      <c r="B65" s="24" t="s">
        <v>321</v>
      </c>
      <c r="C65" s="25">
        <v>5891.451</v>
      </c>
      <c r="D65" s="58"/>
      <c r="E65" s="26"/>
      <c r="F65" s="88" t="s">
        <v>472</v>
      </c>
      <c r="G65" s="88" t="s">
        <v>474</v>
      </c>
      <c r="H65" s="88" t="s">
        <v>473</v>
      </c>
      <c r="I65" s="26" t="s">
        <v>275</v>
      </c>
      <c r="J65" s="88" t="s">
        <v>455</v>
      </c>
      <c r="K65" s="88" t="s">
        <v>456</v>
      </c>
      <c r="M65" s="45"/>
    </row>
    <row r="66" spans="1:13">
      <c r="A66" s="2"/>
      <c r="B66" s="24" t="s">
        <v>322</v>
      </c>
      <c r="C66" s="114">
        <v>7647.38</v>
      </c>
      <c r="D66" s="58"/>
      <c r="E66" s="26"/>
      <c r="F66" s="26" t="s">
        <v>643</v>
      </c>
      <c r="G66" s="88" t="s">
        <v>644</v>
      </c>
      <c r="H66" s="88" t="s">
        <v>645</v>
      </c>
      <c r="I66" s="26" t="s">
        <v>324</v>
      </c>
      <c r="J66" s="88" t="s">
        <v>452</v>
      </c>
      <c r="K66" s="88" t="s">
        <v>453</v>
      </c>
      <c r="M66" s="45"/>
    </row>
    <row r="67" spans="1:13">
      <c r="A67" s="2"/>
      <c r="B67" s="24" t="s">
        <v>323</v>
      </c>
      <c r="C67" s="25">
        <v>7698.9647000000004</v>
      </c>
      <c r="D67" s="58"/>
      <c r="E67" s="26"/>
      <c r="F67" s="26" t="s">
        <v>278</v>
      </c>
      <c r="G67" s="88" t="s">
        <v>281</v>
      </c>
      <c r="H67" s="88" t="s">
        <v>282</v>
      </c>
      <c r="I67" s="26" t="s">
        <v>284</v>
      </c>
      <c r="J67" s="88" t="s">
        <v>285</v>
      </c>
      <c r="K67" s="88" t="s">
        <v>286</v>
      </c>
      <c r="M67" s="45"/>
    </row>
    <row r="68" spans="1:13">
      <c r="A68" s="2"/>
      <c r="B68" s="27"/>
      <c r="C68" s="26"/>
      <c r="D68" s="58"/>
      <c r="E68" s="26"/>
      <c r="K68" s="113"/>
      <c r="M68" s="45"/>
    </row>
    <row r="69" spans="1:13">
      <c r="A69" s="2"/>
      <c r="B69" s="24" t="s">
        <v>574</v>
      </c>
      <c r="C69" s="439" t="s">
        <v>649</v>
      </c>
      <c r="D69" s="439"/>
      <c r="E69" s="26" t="s">
        <v>287</v>
      </c>
      <c r="K69" s="113"/>
    </row>
    <row r="70" spans="1:13">
      <c r="A70" s="2"/>
      <c r="B70" s="24" t="s">
        <v>575</v>
      </c>
      <c r="C70" s="439" t="s">
        <v>650</v>
      </c>
      <c r="D70" s="439"/>
      <c r="E70" s="8"/>
      <c r="K70" s="113"/>
    </row>
    <row r="71" spans="1:13">
      <c r="A71" s="2"/>
      <c r="B71" s="24" t="s">
        <v>576</v>
      </c>
      <c r="C71" s="439" t="s">
        <v>816</v>
      </c>
      <c r="D71" s="439"/>
      <c r="E71" s="8"/>
      <c r="K71" s="113"/>
    </row>
    <row r="72" spans="1:13">
      <c r="A72" s="2"/>
      <c r="B72" s="24" t="s">
        <v>577</v>
      </c>
      <c r="C72" s="439" t="s">
        <v>817</v>
      </c>
      <c r="D72" s="439"/>
      <c r="E72" s="8"/>
      <c r="F72" s="113"/>
      <c r="G72" s="20"/>
      <c r="H72" s="20"/>
      <c r="L72" t="s">
        <v>750</v>
      </c>
    </row>
    <row r="73" spans="1:13">
      <c r="A73" s="2"/>
      <c r="B73" s="2"/>
      <c r="C73" s="113"/>
      <c r="D73" s="44"/>
      <c r="E73" s="8"/>
      <c r="F73" s="113"/>
      <c r="G73" s="20"/>
      <c r="H73" s="20"/>
    </row>
    <row r="74" spans="1:13">
      <c r="A74" s="2"/>
      <c r="B74" s="3" t="s">
        <v>818</v>
      </c>
      <c r="C74" s="6" t="s">
        <v>819</v>
      </c>
      <c r="D74" s="49" t="s">
        <v>820</v>
      </c>
      <c r="E74" s="8"/>
      <c r="F74" s="113"/>
      <c r="G74" s="20"/>
      <c r="H74" s="20"/>
    </row>
    <row r="75" spans="1:13">
      <c r="A75" s="2"/>
      <c r="B75" s="3"/>
      <c r="C75" s="6" t="s">
        <v>821</v>
      </c>
      <c r="D75" s="49" t="s">
        <v>822</v>
      </c>
      <c r="E75" s="8"/>
      <c r="F75" s="113"/>
      <c r="G75" s="20"/>
      <c r="H75" s="20"/>
    </row>
    <row r="76" spans="1:13">
      <c r="A76" s="2"/>
      <c r="B76" s="2"/>
      <c r="C76" s="113"/>
      <c r="D76" s="44"/>
      <c r="E76" s="8"/>
      <c r="F76" s="113"/>
      <c r="G76" s="129" t="s">
        <v>376</v>
      </c>
      <c r="H76" s="129" t="s">
        <v>377</v>
      </c>
      <c r="I76" s="128" t="s">
        <v>378</v>
      </c>
      <c r="J76" s="5" t="s">
        <v>379</v>
      </c>
      <c r="K76" s="5"/>
    </row>
    <row r="77" spans="1:13">
      <c r="A77" s="2"/>
      <c r="B77" s="3" t="s">
        <v>676</v>
      </c>
      <c r="C77" s="6">
        <v>1</v>
      </c>
      <c r="D77" s="427" t="s">
        <v>677</v>
      </c>
      <c r="E77" s="427"/>
      <c r="F77" s="427"/>
      <c r="G77" s="130">
        <f>AVERAGE(O12,O13,O23,O31,O40,O47,O57,O58,O59)</f>
        <v>252.09999999999997</v>
      </c>
      <c r="H77" s="130">
        <f>AVERAGE(P12,P13,P23,P31,P40,P47,P57,P58,P59)</f>
        <v>268.73333333333335</v>
      </c>
      <c r="I77" s="131">
        <f>STDEV(O12,O13,O23,O31,O40,O47,O57,O58,O59)</f>
        <v>8.6602540502786832E-2</v>
      </c>
      <c r="J77" s="131">
        <f>STDEV(P12,P13,P23,P31,P40,P47,P57,P58,P59)</f>
        <v>0.14142135620026638</v>
      </c>
      <c r="K77" s="131"/>
    </row>
    <row r="78" spans="1:13">
      <c r="A78" s="2"/>
      <c r="B78" s="28"/>
      <c r="C78" s="3"/>
      <c r="D78" s="435" t="s">
        <v>466</v>
      </c>
      <c r="E78" s="436"/>
      <c r="F78" s="436"/>
      <c r="G78" s="20"/>
      <c r="H78" s="20"/>
    </row>
    <row r="79" spans="1:13">
      <c r="A79" s="2"/>
      <c r="B79" s="2"/>
      <c r="C79" s="71">
        <v>2</v>
      </c>
      <c r="D79" s="427" t="s">
        <v>724</v>
      </c>
      <c r="E79" s="427"/>
      <c r="F79" s="427"/>
      <c r="G79" s="20"/>
      <c r="H79" s="20"/>
    </row>
    <row r="80" spans="1:13">
      <c r="A80" s="2"/>
      <c r="B80" s="2"/>
      <c r="C80" s="3"/>
      <c r="D80" s="435" t="s">
        <v>725</v>
      </c>
      <c r="E80" s="436"/>
      <c r="F80" s="436"/>
      <c r="G80" s="20"/>
      <c r="H80" s="20"/>
    </row>
    <row r="81" spans="1:8">
      <c r="A81" s="2"/>
      <c r="C81" s="6">
        <v>3</v>
      </c>
      <c r="D81" s="437" t="s">
        <v>535</v>
      </c>
      <c r="E81" s="437"/>
      <c r="F81" s="437"/>
      <c r="G81" s="20"/>
      <c r="H81" s="20"/>
    </row>
    <row r="82" spans="1:8">
      <c r="A82" s="2"/>
      <c r="C82" s="5"/>
      <c r="D82" s="434" t="s">
        <v>536</v>
      </c>
      <c r="E82" s="434"/>
      <c r="F82" s="434"/>
      <c r="G82" s="20"/>
      <c r="H82" s="20"/>
    </row>
    <row r="83" spans="1:8">
      <c r="A83" s="2"/>
      <c r="C83" s="6">
        <v>4</v>
      </c>
      <c r="D83" s="437" t="s">
        <v>537</v>
      </c>
      <c r="E83" s="437"/>
      <c r="F83" s="437"/>
      <c r="G83" s="20"/>
      <c r="H83" s="20"/>
    </row>
    <row r="84" spans="1:8">
      <c r="A84" s="2"/>
      <c r="D84" s="434" t="s">
        <v>538</v>
      </c>
      <c r="E84" s="434"/>
      <c r="F84" s="434"/>
      <c r="G84" s="20"/>
      <c r="H84" s="20"/>
    </row>
    <row r="85" spans="1:8">
      <c r="A85" s="2"/>
      <c r="C85" s="1"/>
      <c r="D85" s="44"/>
      <c r="E85" s="1"/>
      <c r="F85" s="1"/>
      <c r="G85" s="1"/>
      <c r="H85" s="1"/>
    </row>
    <row r="86" spans="1:8">
      <c r="A86" s="2"/>
      <c r="C86" s="1"/>
      <c r="D86" s="44"/>
      <c r="E86" s="1"/>
      <c r="F86" s="1"/>
      <c r="G86" s="1"/>
      <c r="H86" s="1"/>
    </row>
    <row r="87" spans="1:8">
      <c r="A87" s="2" t="s">
        <v>330</v>
      </c>
      <c r="B87" t="s">
        <v>331</v>
      </c>
      <c r="C87" s="135" t="s">
        <v>327</v>
      </c>
      <c r="D87" s="44"/>
      <c r="E87" s="1"/>
      <c r="F87" s="1"/>
      <c r="G87" s="1"/>
      <c r="H87" s="1"/>
    </row>
    <row r="88" spans="1:8">
      <c r="A88" s="2" t="s">
        <v>328</v>
      </c>
      <c r="B88">
        <v>96.9</v>
      </c>
      <c r="C88" s="44">
        <v>0.16111111111111112</v>
      </c>
      <c r="D88" s="44"/>
      <c r="E88" s="1"/>
      <c r="F88" s="1"/>
      <c r="G88" s="1"/>
      <c r="H88" s="1"/>
    </row>
    <row r="89" spans="1:8">
      <c r="A89" t="s">
        <v>340</v>
      </c>
      <c r="B89">
        <v>97</v>
      </c>
      <c r="C89" s="43">
        <v>0.23333333333333331</v>
      </c>
    </row>
    <row r="90" spans="1:8">
      <c r="A90" s="2" t="s">
        <v>341</v>
      </c>
      <c r="B90">
        <v>97</v>
      </c>
      <c r="C90" s="43">
        <v>0.28194444444444444</v>
      </c>
    </row>
    <row r="91" spans="1:8">
      <c r="A91" s="2" t="s">
        <v>342</v>
      </c>
      <c r="B91">
        <v>97</v>
      </c>
      <c r="C91" s="43">
        <v>0.3430555555555555</v>
      </c>
    </row>
    <row r="92" spans="1:8">
      <c r="A92" s="2" t="s">
        <v>343</v>
      </c>
      <c r="B92">
        <v>97</v>
      </c>
      <c r="C92" s="43">
        <v>0.37916666666666665</v>
      </c>
    </row>
    <row r="93" spans="1:8">
      <c r="A93" s="2" t="s">
        <v>344</v>
      </c>
      <c r="B93">
        <v>97</v>
      </c>
      <c r="C93" s="43">
        <v>0.45277777777777778</v>
      </c>
    </row>
  </sheetData>
  <sheetCalcPr fullCalcOnLoad="1"/>
  <mergeCells count="25">
    <mergeCell ref="AC10:AD10"/>
    <mergeCell ref="AE10:AF10"/>
    <mergeCell ref="A1:H1"/>
    <mergeCell ref="A3:E3"/>
    <mergeCell ref="F3:I3"/>
    <mergeCell ref="F4:I4"/>
    <mergeCell ref="G10:H10"/>
    <mergeCell ref="A5:E5"/>
    <mergeCell ref="F5:I5"/>
    <mergeCell ref="F6:I6"/>
    <mergeCell ref="F7:I7"/>
    <mergeCell ref="D83:F83"/>
    <mergeCell ref="D84:F84"/>
    <mergeCell ref="O10:P10"/>
    <mergeCell ref="Q10:R10"/>
    <mergeCell ref="C69:D69"/>
    <mergeCell ref="C70:D70"/>
    <mergeCell ref="C71:D71"/>
    <mergeCell ref="C72:D72"/>
    <mergeCell ref="D77:F77"/>
    <mergeCell ref="D78:F78"/>
    <mergeCell ref="D79:F79"/>
    <mergeCell ref="D80:F80"/>
    <mergeCell ref="D81:F81"/>
    <mergeCell ref="D82:F82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0"/>
  <sheetViews>
    <sheetView topLeftCell="A22" workbookViewId="0">
      <selection activeCell="I20" sqref="I20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679</v>
      </c>
      <c r="G3" s="428"/>
      <c r="H3" s="428"/>
      <c r="I3" s="428"/>
      <c r="J3" s="30"/>
      <c r="N3" s="29"/>
    </row>
    <row r="4" spans="1:39">
      <c r="A4" s="3" t="s">
        <v>663</v>
      </c>
      <c r="B4" s="3"/>
      <c r="C4" s="6"/>
      <c r="D4" s="49"/>
      <c r="E4" s="6"/>
      <c r="F4" s="428" t="s">
        <v>476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477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 t="s">
        <v>622</v>
      </c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785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82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48">
      <c r="A12" s="64" t="s">
        <v>856</v>
      </c>
      <c r="B12" s="68" t="s">
        <v>460</v>
      </c>
      <c r="C12" s="37">
        <v>0.14097222222222222</v>
      </c>
      <c r="D12" s="37"/>
      <c r="E12" s="38">
        <v>10</v>
      </c>
      <c r="F12" s="23" t="s">
        <v>539</v>
      </c>
      <c r="G12" s="38">
        <v>1190</v>
      </c>
      <c r="H12" s="38">
        <v>1092</v>
      </c>
      <c r="I12" s="84" t="s">
        <v>459</v>
      </c>
      <c r="J12" s="70" t="s">
        <v>631</v>
      </c>
      <c r="K12" s="38">
        <v>4</v>
      </c>
      <c r="L12" s="38">
        <v>180</v>
      </c>
      <c r="M12" s="115">
        <v>5889.9508999999998</v>
      </c>
      <c r="N12" s="56"/>
      <c r="O12" s="55">
        <v>252.2</v>
      </c>
      <c r="P12" s="55">
        <v>268.39999999999998</v>
      </c>
      <c r="Q12" s="55"/>
      <c r="R12" s="55"/>
    </row>
    <row r="13" spans="1:39" ht="24">
      <c r="A13" s="64" t="s">
        <v>475</v>
      </c>
      <c r="B13" s="29" t="s">
        <v>857</v>
      </c>
      <c r="C13" s="19">
        <v>0.15625</v>
      </c>
      <c r="D13" s="19"/>
      <c r="E13" s="23">
        <v>30</v>
      </c>
      <c r="F13" s="23" t="s">
        <v>539</v>
      </c>
      <c r="G13" s="38">
        <v>1190</v>
      </c>
      <c r="H13" s="38">
        <v>988</v>
      </c>
      <c r="I13" s="21" t="s">
        <v>482</v>
      </c>
      <c r="J13" s="70" t="s">
        <v>631</v>
      </c>
      <c r="K13" s="38">
        <v>4</v>
      </c>
      <c r="L13" s="20">
        <v>180</v>
      </c>
      <c r="M13" s="116">
        <v>5891.451</v>
      </c>
      <c r="N13" s="29" t="s">
        <v>478</v>
      </c>
      <c r="O13" s="20">
        <v>252.2</v>
      </c>
      <c r="P13" s="20">
        <v>268.8</v>
      </c>
      <c r="Q13" s="20"/>
      <c r="R13" s="20"/>
    </row>
    <row r="14" spans="1:39" ht="24">
      <c r="A14" s="64" t="s">
        <v>475</v>
      </c>
      <c r="B14" s="68" t="s">
        <v>462</v>
      </c>
      <c r="C14" s="19">
        <v>0.15902777777777777</v>
      </c>
      <c r="D14" s="19"/>
      <c r="E14" s="23">
        <v>30</v>
      </c>
      <c r="F14" s="23" t="s">
        <v>539</v>
      </c>
      <c r="G14" s="38">
        <v>1070</v>
      </c>
      <c r="H14" s="38">
        <v>868</v>
      </c>
      <c r="I14" s="59" t="s">
        <v>858</v>
      </c>
      <c r="J14" s="70" t="s">
        <v>631</v>
      </c>
      <c r="K14" s="38">
        <v>4</v>
      </c>
      <c r="L14" s="38">
        <v>180</v>
      </c>
      <c r="M14" s="116">
        <v>5891.451</v>
      </c>
      <c r="N14" s="21" t="s">
        <v>482</v>
      </c>
      <c r="O14" s="20">
        <v>252.3</v>
      </c>
      <c r="P14" s="20">
        <v>268.60000000000002</v>
      </c>
      <c r="Q14" s="20"/>
      <c r="R14" s="20"/>
    </row>
    <row r="15" spans="1:39">
      <c r="A15" s="64" t="s">
        <v>542</v>
      </c>
      <c r="B15" s="68" t="s">
        <v>715</v>
      </c>
      <c r="C15" s="19">
        <v>0.16597222222222222</v>
      </c>
      <c r="D15" s="19"/>
      <c r="E15" s="23">
        <v>30</v>
      </c>
      <c r="F15" s="23" t="s">
        <v>539</v>
      </c>
      <c r="G15" s="38">
        <v>1190</v>
      </c>
      <c r="H15" s="38">
        <v>1092</v>
      </c>
      <c r="I15" s="59" t="s">
        <v>870</v>
      </c>
      <c r="J15" s="70" t="s">
        <v>668</v>
      </c>
      <c r="K15" s="38">
        <v>4</v>
      </c>
      <c r="L15" s="38">
        <v>180</v>
      </c>
      <c r="M15" s="115">
        <v>5889.9508999999998</v>
      </c>
      <c r="N15" s="29"/>
      <c r="O15" s="20"/>
      <c r="P15" s="20"/>
      <c r="Q15" s="20"/>
      <c r="R15" s="20"/>
      <c r="S15" s="317">
        <v>242.68457000000001</v>
      </c>
      <c r="T15" s="317">
        <v>-20.05528</v>
      </c>
      <c r="U15" s="314">
        <v>129.03579999999999</v>
      </c>
      <c r="V15" s="314">
        <v>18.098199999999999</v>
      </c>
      <c r="W15" s="316">
        <v>12.7374963148</v>
      </c>
      <c r="X15" s="314">
        <v>3.1819999999999999</v>
      </c>
      <c r="Y15" s="314">
        <v>0.503</v>
      </c>
      <c r="Z15" s="314">
        <v>3.43</v>
      </c>
      <c r="AA15" s="314">
        <v>99.99</v>
      </c>
      <c r="AB15" s="313">
        <v>2007.104</v>
      </c>
      <c r="AC15" s="314">
        <v>358.57269000000002</v>
      </c>
      <c r="AD15" s="314">
        <v>-1.46374</v>
      </c>
      <c r="AE15" s="314">
        <v>358.06328000000002</v>
      </c>
      <c r="AF15" s="314">
        <v>-0.46095000000000003</v>
      </c>
      <c r="AG15" s="312">
        <v>151875893.30000001</v>
      </c>
      <c r="AH15" s="315">
        <v>0.29511080000000001</v>
      </c>
      <c r="AI15" s="312">
        <v>357097.45221999998</v>
      </c>
      <c r="AJ15" s="315">
        <v>-0.29707729999999999</v>
      </c>
      <c r="AK15" s="314">
        <v>178.87</v>
      </c>
      <c r="AL15" s="312" t="s">
        <v>227</v>
      </c>
      <c r="AM15" s="314">
        <v>1.1274</v>
      </c>
    </row>
    <row r="16" spans="1:39">
      <c r="A16" s="64" t="s">
        <v>707</v>
      </c>
      <c r="B16" s="68" t="s">
        <v>859</v>
      </c>
      <c r="C16" s="19">
        <v>0.17083333333333331</v>
      </c>
      <c r="D16" s="19"/>
      <c r="E16" s="23">
        <v>300</v>
      </c>
      <c r="F16" s="23" t="s">
        <v>539</v>
      </c>
      <c r="G16" s="38">
        <v>1190</v>
      </c>
      <c r="H16" s="38">
        <v>1092</v>
      </c>
      <c r="I16" s="59" t="s">
        <v>545</v>
      </c>
      <c r="J16" s="70" t="s">
        <v>668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317">
        <v>242.77073999999999</v>
      </c>
      <c r="T16" s="317">
        <v>-20.07546</v>
      </c>
      <c r="U16" s="314">
        <v>130.7825</v>
      </c>
      <c r="V16" s="314">
        <v>19.659099999999999</v>
      </c>
      <c r="W16" s="316">
        <v>12.904619311399999</v>
      </c>
      <c r="X16" s="314">
        <v>2.944</v>
      </c>
      <c r="Y16" s="314">
        <v>0.46600000000000003</v>
      </c>
      <c r="Z16" s="314">
        <v>3.43</v>
      </c>
      <c r="AA16" s="314">
        <v>99.99</v>
      </c>
      <c r="AB16" s="313">
        <v>2008.09</v>
      </c>
      <c r="AC16" s="314">
        <v>358.56457999999998</v>
      </c>
      <c r="AD16" s="314">
        <v>-1.46079</v>
      </c>
      <c r="AE16" s="314">
        <v>357.97868</v>
      </c>
      <c r="AF16" s="314">
        <v>-0.46118999999999999</v>
      </c>
      <c r="AG16" s="312">
        <v>151876069.80000001</v>
      </c>
      <c r="AH16" s="315">
        <v>0.29347570000000001</v>
      </c>
      <c r="AI16" s="312">
        <v>356922.09220000001</v>
      </c>
      <c r="AJ16" s="315">
        <v>-0.28737550000000001</v>
      </c>
      <c r="AK16" s="314">
        <v>178.8357</v>
      </c>
      <c r="AL16" s="312" t="s">
        <v>227</v>
      </c>
      <c r="AM16" s="314">
        <v>1.1616</v>
      </c>
    </row>
    <row r="17" spans="1:39">
      <c r="A17" s="64" t="s">
        <v>707</v>
      </c>
      <c r="B17" s="68" t="s">
        <v>860</v>
      </c>
      <c r="C17" s="19">
        <v>0.17777777777777778</v>
      </c>
      <c r="D17" s="19"/>
      <c r="E17" s="23">
        <v>300</v>
      </c>
      <c r="F17" s="23" t="s">
        <v>539</v>
      </c>
      <c r="G17" s="38">
        <v>1190</v>
      </c>
      <c r="H17" s="38">
        <v>1092</v>
      </c>
      <c r="I17" s="59" t="s">
        <v>664</v>
      </c>
      <c r="J17" s="70" t="s">
        <v>668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317">
        <v>242.85567</v>
      </c>
      <c r="T17" s="317">
        <v>-20.09525</v>
      </c>
      <c r="U17" s="314">
        <v>132.58750000000001</v>
      </c>
      <c r="V17" s="314">
        <v>21.179200000000002</v>
      </c>
      <c r="W17" s="316">
        <v>13.071742307999999</v>
      </c>
      <c r="X17" s="314">
        <v>2.7450000000000001</v>
      </c>
      <c r="Y17" s="314">
        <v>0.434</v>
      </c>
      <c r="Z17" s="314">
        <v>3.43</v>
      </c>
      <c r="AA17" s="314">
        <v>99.989000000000004</v>
      </c>
      <c r="AB17" s="313">
        <v>2009.0440000000001</v>
      </c>
      <c r="AC17" s="314">
        <v>358.55525</v>
      </c>
      <c r="AD17" s="314">
        <v>-1.4579299999999999</v>
      </c>
      <c r="AE17" s="314">
        <v>357.89407999999997</v>
      </c>
      <c r="AF17" s="314">
        <v>-0.46143000000000001</v>
      </c>
      <c r="AG17" s="312">
        <v>151876245.40000001</v>
      </c>
      <c r="AH17" s="315">
        <v>0.2918405</v>
      </c>
      <c r="AI17" s="312">
        <v>356752.69861999998</v>
      </c>
      <c r="AJ17" s="315">
        <v>-0.2771921</v>
      </c>
      <c r="AK17" s="314">
        <v>178.79820000000001</v>
      </c>
      <c r="AL17" s="312" t="s">
        <v>227</v>
      </c>
      <c r="AM17" s="314">
        <v>1.1991000000000001</v>
      </c>
    </row>
    <row r="18" spans="1:39">
      <c r="A18" s="29" t="s">
        <v>707</v>
      </c>
      <c r="B18" s="29" t="s">
        <v>861</v>
      </c>
      <c r="C18" s="19">
        <v>0.1875</v>
      </c>
      <c r="D18" s="19"/>
      <c r="E18" s="23">
        <v>300</v>
      </c>
      <c r="F18" s="23" t="s">
        <v>539</v>
      </c>
      <c r="G18" s="38">
        <v>1190</v>
      </c>
      <c r="H18" s="38">
        <v>1092</v>
      </c>
      <c r="I18" s="59" t="s">
        <v>709</v>
      </c>
      <c r="J18" s="70" t="s">
        <v>668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317">
        <v>242.97256999999999</v>
      </c>
      <c r="T18" s="317">
        <v>-20.122250000000001</v>
      </c>
      <c r="U18" s="314">
        <v>135.2174</v>
      </c>
      <c r="V18" s="314">
        <v>23.232900000000001</v>
      </c>
      <c r="W18" s="316">
        <v>13.305714503400001</v>
      </c>
      <c r="X18" s="314">
        <v>2.5179999999999998</v>
      </c>
      <c r="Y18" s="314">
        <v>0.39800000000000002</v>
      </c>
      <c r="Z18" s="314">
        <v>3.44</v>
      </c>
      <c r="AA18" s="314">
        <v>99.988</v>
      </c>
      <c r="AB18" s="313">
        <v>2010.3209999999999</v>
      </c>
      <c r="AC18" s="314">
        <v>358.54018000000002</v>
      </c>
      <c r="AD18" s="314">
        <v>-1.4541599999999999</v>
      </c>
      <c r="AE18" s="314">
        <v>357.77564999999998</v>
      </c>
      <c r="AF18" s="314">
        <v>-0.46177000000000001</v>
      </c>
      <c r="AG18" s="312">
        <v>151876489.59999999</v>
      </c>
      <c r="AH18" s="315">
        <v>0.289551</v>
      </c>
      <c r="AI18" s="312">
        <v>356526.10956999997</v>
      </c>
      <c r="AJ18" s="315">
        <v>-0.26215939999999999</v>
      </c>
      <c r="AK18" s="314">
        <v>178.74090000000001</v>
      </c>
      <c r="AL18" s="312" t="s">
        <v>227</v>
      </c>
      <c r="AM18" s="314">
        <v>1.2563</v>
      </c>
    </row>
    <row r="19" spans="1:39">
      <c r="A19" s="29" t="s">
        <v>707</v>
      </c>
      <c r="B19" s="29" t="s">
        <v>465</v>
      </c>
      <c r="C19" s="19">
        <v>0.19444444444444445</v>
      </c>
      <c r="D19" s="19"/>
      <c r="E19" s="23">
        <v>300</v>
      </c>
      <c r="F19" s="23" t="s">
        <v>539</v>
      </c>
      <c r="G19" s="38">
        <v>1190</v>
      </c>
      <c r="H19" s="38">
        <v>1092</v>
      </c>
      <c r="I19" s="59" t="s">
        <v>710</v>
      </c>
      <c r="J19" s="70" t="s">
        <v>668</v>
      </c>
      <c r="K19" s="38">
        <v>4</v>
      </c>
      <c r="L19" s="38">
        <v>180</v>
      </c>
      <c r="M19" s="115">
        <v>5889.9508999999998</v>
      </c>
      <c r="N19" s="29"/>
      <c r="O19" s="20"/>
      <c r="P19" s="20"/>
      <c r="Q19" s="20"/>
      <c r="R19" s="20"/>
      <c r="S19" s="317">
        <v>243.05471</v>
      </c>
      <c r="T19" s="317">
        <v>-20.141020000000001</v>
      </c>
      <c r="U19" s="314">
        <v>137.1728</v>
      </c>
      <c r="V19" s="314">
        <v>24.642399999999999</v>
      </c>
      <c r="W19" s="316">
        <v>13.472837500100001</v>
      </c>
      <c r="X19" s="314">
        <v>2.3839999999999999</v>
      </c>
      <c r="Y19" s="314">
        <v>0.377</v>
      </c>
      <c r="Z19" s="314">
        <v>3.44</v>
      </c>
      <c r="AA19" s="314">
        <v>99.986999999999995</v>
      </c>
      <c r="AB19" s="313">
        <v>2011.1890000000001</v>
      </c>
      <c r="AC19" s="314">
        <v>358.52805000000001</v>
      </c>
      <c r="AD19" s="314">
        <v>-1.4516500000000001</v>
      </c>
      <c r="AE19" s="314">
        <v>357.69105000000002</v>
      </c>
      <c r="AF19" s="314">
        <v>-0.46200999999999998</v>
      </c>
      <c r="AG19" s="312">
        <v>151876662.90000001</v>
      </c>
      <c r="AH19" s="315">
        <v>0.28791559999999999</v>
      </c>
      <c r="AI19" s="312">
        <v>356372.17278999998</v>
      </c>
      <c r="AJ19" s="315">
        <v>-0.25089299999999998</v>
      </c>
      <c r="AK19" s="314">
        <v>178.69720000000001</v>
      </c>
      <c r="AL19" s="312" t="s">
        <v>227</v>
      </c>
      <c r="AM19" s="314">
        <v>1.2998000000000001</v>
      </c>
    </row>
    <row r="20" spans="1:39">
      <c r="A20" s="29" t="s">
        <v>707</v>
      </c>
      <c r="B20" s="29" t="s">
        <v>544</v>
      </c>
      <c r="C20" s="19">
        <v>0.20069444444444443</v>
      </c>
      <c r="D20" s="19"/>
      <c r="E20" s="23">
        <v>300</v>
      </c>
      <c r="F20" s="23" t="s">
        <v>539</v>
      </c>
      <c r="G20" s="38">
        <v>1190</v>
      </c>
      <c r="H20" s="38">
        <v>1092</v>
      </c>
      <c r="I20" s="281" t="s">
        <v>730</v>
      </c>
      <c r="J20" s="70" t="s">
        <v>668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317">
        <v>243.12772000000001</v>
      </c>
      <c r="T20" s="317">
        <v>-20.157520000000002</v>
      </c>
      <c r="U20" s="314">
        <v>138.9896</v>
      </c>
      <c r="V20" s="314">
        <v>25.866800000000001</v>
      </c>
      <c r="W20" s="316">
        <v>13.623248197200001</v>
      </c>
      <c r="X20" s="314">
        <v>2.2799999999999998</v>
      </c>
      <c r="Y20" s="314">
        <v>0.36099999999999999</v>
      </c>
      <c r="Z20" s="314">
        <v>3.44</v>
      </c>
      <c r="AA20" s="314">
        <v>99.986000000000004</v>
      </c>
      <c r="AB20" s="313">
        <v>2011.9380000000001</v>
      </c>
      <c r="AC20" s="314">
        <v>358.51618999999999</v>
      </c>
      <c r="AD20" s="314">
        <v>-1.44956</v>
      </c>
      <c r="AE20" s="314">
        <v>357.61491000000001</v>
      </c>
      <c r="AF20" s="314">
        <v>-0.46222000000000002</v>
      </c>
      <c r="AG20" s="312">
        <v>151876817.90000001</v>
      </c>
      <c r="AH20" s="315">
        <v>0.28644360000000002</v>
      </c>
      <c r="AI20" s="312">
        <v>356239.51050999999</v>
      </c>
      <c r="AJ20" s="315">
        <v>-0.24039469999999999</v>
      </c>
      <c r="AK20" s="314">
        <v>178.65629999999999</v>
      </c>
      <c r="AL20" s="312" t="s">
        <v>227</v>
      </c>
      <c r="AM20" s="314">
        <v>1.3407</v>
      </c>
    </row>
    <row r="21" spans="1:39">
      <c r="A21" s="29" t="s">
        <v>542</v>
      </c>
      <c r="B21" s="29" t="s">
        <v>666</v>
      </c>
      <c r="C21" s="19">
        <v>0.20625000000000002</v>
      </c>
      <c r="D21" s="19"/>
      <c r="E21" s="23">
        <v>30</v>
      </c>
      <c r="F21" s="23" t="s">
        <v>539</v>
      </c>
      <c r="G21" s="38">
        <v>1190</v>
      </c>
      <c r="H21" s="38">
        <v>1092</v>
      </c>
      <c r="I21" s="59" t="s">
        <v>870</v>
      </c>
      <c r="J21" s="70" t="s">
        <v>668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317">
        <v>243.16791000000001</v>
      </c>
      <c r="T21" s="317">
        <v>-20.166530000000002</v>
      </c>
      <c r="U21" s="314">
        <v>140.02279999999999</v>
      </c>
      <c r="V21" s="314">
        <v>26.527999999999999</v>
      </c>
      <c r="W21" s="316">
        <v>13.706809695600001</v>
      </c>
      <c r="X21" s="314">
        <v>2.2280000000000002</v>
      </c>
      <c r="Y21" s="314">
        <v>0.35199999999999998</v>
      </c>
      <c r="Z21" s="314">
        <v>3.44</v>
      </c>
      <c r="AA21" s="314">
        <v>99.986000000000004</v>
      </c>
      <c r="AB21" s="313">
        <v>2012.34</v>
      </c>
      <c r="AC21" s="314">
        <v>358.50923</v>
      </c>
      <c r="AD21" s="314">
        <v>-1.44848</v>
      </c>
      <c r="AE21" s="314">
        <v>357.57261999999997</v>
      </c>
      <c r="AF21" s="314">
        <v>-0.46233999999999997</v>
      </c>
      <c r="AG21" s="312">
        <v>151876903.80000001</v>
      </c>
      <c r="AH21" s="315">
        <v>0.28562569999999998</v>
      </c>
      <c r="AI21" s="312">
        <v>356168.28581999999</v>
      </c>
      <c r="AJ21" s="315">
        <v>-0.2344213</v>
      </c>
      <c r="AK21" s="314">
        <v>178.63290000000001</v>
      </c>
      <c r="AL21" s="312" t="s">
        <v>227</v>
      </c>
      <c r="AM21" s="314">
        <v>1.3640000000000001</v>
      </c>
    </row>
    <row r="22" spans="1:39">
      <c r="A22" s="29" t="s">
        <v>546</v>
      </c>
      <c r="B22" s="29" t="s">
        <v>722</v>
      </c>
      <c r="C22" s="19">
        <v>0.21319444444444444</v>
      </c>
      <c r="D22" s="19"/>
      <c r="E22" s="23">
        <v>600</v>
      </c>
      <c r="F22" s="23" t="s">
        <v>539</v>
      </c>
      <c r="G22" s="38">
        <v>1190</v>
      </c>
      <c r="H22" s="38">
        <v>1092</v>
      </c>
      <c r="I22" s="59" t="s">
        <v>594</v>
      </c>
      <c r="J22" s="70" t="s">
        <v>668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8"/>
      <c r="T22" s="8"/>
      <c r="U22" s="8"/>
      <c r="V22" s="8"/>
      <c r="W22" s="8"/>
      <c r="X22" s="8"/>
      <c r="Y22" s="8"/>
      <c r="Z22" s="8"/>
    </row>
    <row r="23" spans="1:39" ht="24">
      <c r="A23" s="29" t="s">
        <v>475</v>
      </c>
      <c r="B23" s="29" t="s">
        <v>457</v>
      </c>
      <c r="C23" s="19">
        <v>0.22222222222222221</v>
      </c>
      <c r="D23" s="19"/>
      <c r="E23" s="23">
        <v>30</v>
      </c>
      <c r="F23" s="23" t="s">
        <v>539</v>
      </c>
      <c r="G23" s="20">
        <v>1190</v>
      </c>
      <c r="H23" s="20">
        <v>988</v>
      </c>
      <c r="I23" s="21" t="s">
        <v>482</v>
      </c>
      <c r="J23" s="70" t="s">
        <v>631</v>
      </c>
      <c r="K23" s="38">
        <v>4</v>
      </c>
      <c r="L23" s="20">
        <v>180</v>
      </c>
      <c r="M23" s="116">
        <v>5891.451</v>
      </c>
      <c r="N23" s="29" t="s">
        <v>479</v>
      </c>
      <c r="O23" s="20">
        <v>252.2</v>
      </c>
      <c r="P23" s="20">
        <v>268.5</v>
      </c>
      <c r="Q23" s="20"/>
      <c r="R23" s="20"/>
      <c r="S23" s="8"/>
      <c r="T23" s="8"/>
      <c r="U23" s="8"/>
      <c r="V23" s="8"/>
      <c r="W23" s="8"/>
      <c r="X23" s="8"/>
      <c r="Y23" s="8"/>
      <c r="Z23" s="8"/>
    </row>
    <row r="24" spans="1:39">
      <c r="A24" s="29" t="s">
        <v>708</v>
      </c>
      <c r="B24" s="29" t="s">
        <v>670</v>
      </c>
      <c r="C24" s="19">
        <v>0.23541666666666669</v>
      </c>
      <c r="D24" s="19"/>
      <c r="E24" s="23">
        <v>300</v>
      </c>
      <c r="F24" s="23" t="s">
        <v>539</v>
      </c>
      <c r="G24" s="20">
        <v>1190</v>
      </c>
      <c r="H24" s="20">
        <v>1092</v>
      </c>
      <c r="I24" s="59" t="s">
        <v>545</v>
      </c>
      <c r="J24" s="20" t="s">
        <v>668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317">
        <v>243.51920999999999</v>
      </c>
      <c r="T24" s="317">
        <v>-20.241990000000001</v>
      </c>
      <c r="U24" s="314">
        <v>150.11429999999999</v>
      </c>
      <c r="V24" s="314">
        <v>31.782399999999999</v>
      </c>
      <c r="W24" s="316">
        <v>14.4588631815</v>
      </c>
      <c r="X24" s="314">
        <v>1.8919999999999999</v>
      </c>
      <c r="Y24" s="314">
        <v>0.29899999999999999</v>
      </c>
      <c r="Z24" s="314">
        <v>3.44</v>
      </c>
      <c r="AA24" s="314">
        <v>99.980999999999995</v>
      </c>
      <c r="AB24" s="313">
        <v>2015.489</v>
      </c>
      <c r="AC24" s="314">
        <v>358.43574999999998</v>
      </c>
      <c r="AD24" s="314">
        <v>-1.4417199999999999</v>
      </c>
      <c r="AE24" s="314">
        <v>357.19193000000001</v>
      </c>
      <c r="AF24" s="314">
        <v>-0.46342</v>
      </c>
      <c r="AG24" s="312">
        <v>151877665</v>
      </c>
      <c r="AH24" s="315">
        <v>0.27826430000000002</v>
      </c>
      <c r="AI24" s="312">
        <v>355611.85324000003</v>
      </c>
      <c r="AJ24" s="315">
        <v>-0.1766045</v>
      </c>
      <c r="AK24" s="314">
        <v>178.40950000000001</v>
      </c>
      <c r="AL24" s="312" t="s">
        <v>227</v>
      </c>
      <c r="AM24" s="314">
        <v>1.5869</v>
      </c>
    </row>
    <row r="25" spans="1:39">
      <c r="A25" s="2" t="s">
        <v>708</v>
      </c>
      <c r="B25" s="2" t="s">
        <v>484</v>
      </c>
      <c r="C25" s="44">
        <v>0.24027777777777778</v>
      </c>
      <c r="D25" s="44"/>
      <c r="E25" s="8">
        <v>300</v>
      </c>
      <c r="F25" s="23" t="s">
        <v>539</v>
      </c>
      <c r="G25" s="20">
        <v>1190</v>
      </c>
      <c r="H25" s="20">
        <v>1092</v>
      </c>
      <c r="I25" s="59" t="s">
        <v>664</v>
      </c>
      <c r="J25" s="20" t="s">
        <v>668</v>
      </c>
      <c r="K25" s="38">
        <v>4</v>
      </c>
      <c r="L25" s="38">
        <v>180</v>
      </c>
      <c r="M25" s="115">
        <v>5889.9508999999998</v>
      </c>
      <c r="N25" s="29"/>
      <c r="S25" s="317">
        <v>243.57236</v>
      </c>
      <c r="T25" s="317">
        <v>-20.252780000000001</v>
      </c>
      <c r="U25" s="314">
        <v>151.8133</v>
      </c>
      <c r="V25" s="314">
        <v>32.473500000000001</v>
      </c>
      <c r="W25" s="316">
        <v>14.5758492794</v>
      </c>
      <c r="X25" s="314">
        <v>1.857</v>
      </c>
      <c r="Y25" s="314">
        <v>0.29399999999999998</v>
      </c>
      <c r="Z25" s="314">
        <v>3.44</v>
      </c>
      <c r="AA25" s="314">
        <v>99.98</v>
      </c>
      <c r="AB25" s="313">
        <v>2015.8979999999999</v>
      </c>
      <c r="AC25" s="314">
        <v>358.42273999999998</v>
      </c>
      <c r="AD25" s="314">
        <v>-1.4412499999999999</v>
      </c>
      <c r="AE25" s="314">
        <v>357.13270999999997</v>
      </c>
      <c r="AF25" s="314">
        <v>-0.46357999999999999</v>
      </c>
      <c r="AG25" s="312">
        <v>151877781.59999999</v>
      </c>
      <c r="AH25" s="315">
        <v>0.27711910000000001</v>
      </c>
      <c r="AI25" s="312">
        <v>355539.68472999998</v>
      </c>
      <c r="AJ25" s="315">
        <v>-0.1670334</v>
      </c>
      <c r="AK25" s="314">
        <v>178.3732</v>
      </c>
      <c r="AL25" s="312" t="s">
        <v>227</v>
      </c>
      <c r="AM25" s="314">
        <v>1.6231</v>
      </c>
    </row>
    <row r="26" spans="1:39">
      <c r="A26" s="29" t="s">
        <v>708</v>
      </c>
      <c r="B26" s="29" t="s">
        <v>485</v>
      </c>
      <c r="C26" s="43">
        <v>0.24652777777777779</v>
      </c>
      <c r="E26" s="23">
        <v>300</v>
      </c>
      <c r="F26" s="23" t="s">
        <v>539</v>
      </c>
      <c r="G26" s="20">
        <v>1190</v>
      </c>
      <c r="H26" s="20">
        <v>1092</v>
      </c>
      <c r="I26" s="59" t="s">
        <v>709</v>
      </c>
      <c r="J26" s="20" t="s">
        <v>668</v>
      </c>
      <c r="K26" s="38">
        <v>4</v>
      </c>
      <c r="L26" s="38">
        <v>180</v>
      </c>
      <c r="M26" s="115">
        <v>5889.9508999999998</v>
      </c>
      <c r="N26" s="29"/>
      <c r="S26" s="317">
        <v>243.64021</v>
      </c>
      <c r="T26" s="317">
        <v>-20.266259999999999</v>
      </c>
      <c r="U26" s="314">
        <v>154.04750000000001</v>
      </c>
      <c r="V26" s="314">
        <v>33.3063</v>
      </c>
      <c r="W26" s="316">
        <v>14.7262599767</v>
      </c>
      <c r="X26" s="314">
        <v>1.8160000000000001</v>
      </c>
      <c r="Y26" s="314">
        <v>0.28699999999999998</v>
      </c>
      <c r="Z26" s="314">
        <v>3.45</v>
      </c>
      <c r="AA26" s="314">
        <v>99.978999999999999</v>
      </c>
      <c r="AB26" s="313">
        <v>2016.3910000000001</v>
      </c>
      <c r="AC26" s="314">
        <v>358.40548000000001</v>
      </c>
      <c r="AD26" s="314">
        <v>-1.4409099999999999</v>
      </c>
      <c r="AE26" s="314">
        <v>357.05657000000002</v>
      </c>
      <c r="AF26" s="314">
        <v>-0.46379999999999999</v>
      </c>
      <c r="AG26" s="312">
        <v>151877930.90000001</v>
      </c>
      <c r="AH26" s="315">
        <v>0.27564660000000002</v>
      </c>
      <c r="AI26" s="312">
        <v>355452.85232000001</v>
      </c>
      <c r="AJ26" s="315">
        <v>-0.15453410000000001</v>
      </c>
      <c r="AK26" s="314">
        <v>178.3261</v>
      </c>
      <c r="AL26" s="312" t="s">
        <v>227</v>
      </c>
      <c r="AM26" s="314">
        <v>1.6701999999999999</v>
      </c>
    </row>
    <row r="27" spans="1:39">
      <c r="A27" s="29" t="s">
        <v>708</v>
      </c>
      <c r="B27" s="29" t="s">
        <v>682</v>
      </c>
      <c r="C27" s="43">
        <v>0.25208333333333333</v>
      </c>
      <c r="E27" s="23">
        <v>300</v>
      </c>
      <c r="F27" s="23" t="s">
        <v>539</v>
      </c>
      <c r="G27" s="20">
        <v>1190</v>
      </c>
      <c r="H27" s="20">
        <v>1092</v>
      </c>
      <c r="I27" s="59" t="s">
        <v>710</v>
      </c>
      <c r="J27" s="20" t="s">
        <v>668</v>
      </c>
      <c r="K27" s="38">
        <v>4</v>
      </c>
      <c r="L27" s="38">
        <v>180</v>
      </c>
      <c r="M27" s="115">
        <v>5889.9508999999998</v>
      </c>
      <c r="N27" s="29"/>
      <c r="S27" s="317">
        <v>243.70008000000001</v>
      </c>
      <c r="T27" s="317">
        <v>-20.27786</v>
      </c>
      <c r="U27" s="314">
        <v>156.07900000000001</v>
      </c>
      <c r="V27" s="314">
        <v>33.991700000000002</v>
      </c>
      <c r="W27" s="316">
        <v>14.8599583743</v>
      </c>
      <c r="X27" s="314">
        <v>1.784</v>
      </c>
      <c r="Y27" s="314">
        <v>0.28199999999999997</v>
      </c>
      <c r="Z27" s="314">
        <v>3.45</v>
      </c>
      <c r="AA27" s="314">
        <v>99.977999999999994</v>
      </c>
      <c r="AB27" s="313">
        <v>2016.796</v>
      </c>
      <c r="AC27" s="314">
        <v>358.38965000000002</v>
      </c>
      <c r="AD27" s="314">
        <v>-1.44086</v>
      </c>
      <c r="AE27" s="314">
        <v>356.98889000000003</v>
      </c>
      <c r="AF27" s="314">
        <v>-0.46399000000000001</v>
      </c>
      <c r="AG27" s="312">
        <v>151878062.90000001</v>
      </c>
      <c r="AH27" s="315">
        <v>0.27433760000000001</v>
      </c>
      <c r="AI27" s="312">
        <v>355381.37721000001</v>
      </c>
      <c r="AJ27" s="315">
        <v>-0.1432544</v>
      </c>
      <c r="AK27" s="314">
        <v>178.28380000000001</v>
      </c>
      <c r="AL27" s="312" t="s">
        <v>227</v>
      </c>
      <c r="AM27" s="314">
        <v>1.7122999999999999</v>
      </c>
    </row>
    <row r="28" spans="1:39">
      <c r="A28" s="29" t="s">
        <v>708</v>
      </c>
      <c r="B28" s="29" t="s">
        <v>683</v>
      </c>
      <c r="C28" s="43">
        <v>0.25763888888888892</v>
      </c>
      <c r="E28" s="23">
        <v>300</v>
      </c>
      <c r="F28" s="23" t="s">
        <v>539</v>
      </c>
      <c r="G28" s="20">
        <v>1190</v>
      </c>
      <c r="H28" s="20">
        <v>1092</v>
      </c>
      <c r="I28" s="59" t="s">
        <v>447</v>
      </c>
      <c r="J28" s="20" t="s">
        <v>668</v>
      </c>
      <c r="K28" s="38">
        <v>4</v>
      </c>
      <c r="L28" s="38">
        <v>180</v>
      </c>
      <c r="M28" s="115">
        <v>5889.9508999999998</v>
      </c>
      <c r="N28" s="29"/>
      <c r="S28" s="317">
        <v>243.75957</v>
      </c>
      <c r="T28" s="317">
        <v>-20.289100000000001</v>
      </c>
      <c r="U28" s="314">
        <v>158.15180000000001</v>
      </c>
      <c r="V28" s="314">
        <v>34.6233</v>
      </c>
      <c r="W28" s="316">
        <v>14.993656772</v>
      </c>
      <c r="X28" s="314">
        <v>1.7549999999999999</v>
      </c>
      <c r="Y28" s="314">
        <v>0.27800000000000002</v>
      </c>
      <c r="Z28" s="314">
        <v>3.45</v>
      </c>
      <c r="AA28" s="314">
        <v>99.977000000000004</v>
      </c>
      <c r="AB28" s="313">
        <v>2017.171</v>
      </c>
      <c r="AC28" s="314">
        <v>358.3734</v>
      </c>
      <c r="AD28" s="314">
        <v>-1.4410799999999999</v>
      </c>
      <c r="AE28" s="314">
        <v>356.92122000000001</v>
      </c>
      <c r="AF28" s="314">
        <v>-0.46417999999999998</v>
      </c>
      <c r="AG28" s="312">
        <v>151878194.30000001</v>
      </c>
      <c r="AH28" s="315">
        <v>0.27302860000000001</v>
      </c>
      <c r="AI28" s="312">
        <v>355315.35187999997</v>
      </c>
      <c r="AJ28" s="315">
        <v>-0.1318289</v>
      </c>
      <c r="AK28" s="314">
        <v>178.24119999999999</v>
      </c>
      <c r="AL28" s="312" t="s">
        <v>227</v>
      </c>
      <c r="AM28" s="314">
        <v>1.7547999999999999</v>
      </c>
    </row>
    <row r="29" spans="1:39">
      <c r="A29" s="29" t="s">
        <v>542</v>
      </c>
      <c r="B29" s="29" t="s">
        <v>684</v>
      </c>
      <c r="C29" s="43">
        <v>0.26250000000000001</v>
      </c>
      <c r="E29" s="23">
        <v>30</v>
      </c>
      <c r="F29" s="23" t="s">
        <v>539</v>
      </c>
      <c r="G29" s="20">
        <v>1190</v>
      </c>
      <c r="H29" s="20">
        <v>1092</v>
      </c>
      <c r="I29" s="59" t="s">
        <v>870</v>
      </c>
      <c r="J29" s="20" t="s">
        <v>668</v>
      </c>
      <c r="K29" s="38">
        <v>4</v>
      </c>
      <c r="L29" s="38">
        <v>180</v>
      </c>
      <c r="M29" s="115">
        <v>5889.9508999999998</v>
      </c>
      <c r="N29" s="29"/>
      <c r="S29" s="317">
        <v>243.78918999999999</v>
      </c>
      <c r="T29" s="317">
        <v>-20.29458</v>
      </c>
      <c r="U29" s="314">
        <v>159.203</v>
      </c>
      <c r="V29" s="314">
        <v>34.918399999999998</v>
      </c>
      <c r="W29" s="316">
        <v>15.0605059708</v>
      </c>
      <c r="X29" s="314">
        <v>1.742</v>
      </c>
      <c r="Y29" s="314">
        <v>0.27600000000000002</v>
      </c>
      <c r="Z29" s="314">
        <v>3.45</v>
      </c>
      <c r="AA29" s="314">
        <v>99.975999999999999</v>
      </c>
      <c r="AB29" s="313">
        <v>2017.347</v>
      </c>
      <c r="AC29" s="314">
        <v>358.36511999999999</v>
      </c>
      <c r="AD29" s="314">
        <v>-1.44129</v>
      </c>
      <c r="AE29" s="314">
        <v>356.88738000000001</v>
      </c>
      <c r="AF29" s="314">
        <v>-0.46428000000000003</v>
      </c>
      <c r="AG29" s="312">
        <v>151878259.69999999</v>
      </c>
      <c r="AH29" s="315">
        <v>0.27237410000000001</v>
      </c>
      <c r="AI29" s="312">
        <v>355284.40402000002</v>
      </c>
      <c r="AJ29" s="315">
        <v>-0.1260655</v>
      </c>
      <c r="AK29" s="314">
        <v>178.21979999999999</v>
      </c>
      <c r="AL29" s="312" t="s">
        <v>227</v>
      </c>
      <c r="AM29" s="314">
        <v>1.7762</v>
      </c>
    </row>
    <row r="30" spans="1:39">
      <c r="A30" s="29" t="s">
        <v>546</v>
      </c>
      <c r="B30" s="29" t="s">
        <v>486</v>
      </c>
      <c r="C30" s="43">
        <v>0.26597222222222222</v>
      </c>
      <c r="E30" s="23">
        <v>600</v>
      </c>
      <c r="F30" s="23" t="s">
        <v>539</v>
      </c>
      <c r="G30" s="20">
        <v>1190</v>
      </c>
      <c r="H30" s="20">
        <v>1092</v>
      </c>
      <c r="I30" s="59" t="s">
        <v>594</v>
      </c>
      <c r="J30" s="20" t="s">
        <v>668</v>
      </c>
      <c r="K30" s="38">
        <v>4</v>
      </c>
      <c r="L30" s="38">
        <v>180</v>
      </c>
      <c r="M30" s="115">
        <v>5889.9508999999998</v>
      </c>
      <c r="N30" s="29"/>
      <c r="S30" s="8"/>
      <c r="T30" s="8"/>
      <c r="U30" s="8"/>
      <c r="V30" s="8"/>
      <c r="W30" s="8"/>
      <c r="X30" s="8"/>
      <c r="Y30" s="8"/>
      <c r="Z30" s="8"/>
    </row>
    <row r="31" spans="1:39" ht="24">
      <c r="A31" s="29" t="s">
        <v>475</v>
      </c>
      <c r="B31" s="29" t="s">
        <v>449</v>
      </c>
      <c r="C31" s="43">
        <v>0.27569444444444446</v>
      </c>
      <c r="E31" s="23">
        <v>30</v>
      </c>
      <c r="F31" s="23" t="s">
        <v>539</v>
      </c>
      <c r="G31">
        <v>1190</v>
      </c>
      <c r="H31">
        <v>988</v>
      </c>
      <c r="I31" s="21" t="s">
        <v>482</v>
      </c>
      <c r="J31" s="70" t="s">
        <v>631</v>
      </c>
      <c r="K31" s="38">
        <v>4</v>
      </c>
      <c r="L31" s="20">
        <v>180</v>
      </c>
      <c r="M31" s="116">
        <v>5891.451</v>
      </c>
      <c r="N31" s="29" t="s">
        <v>487</v>
      </c>
      <c r="O31" s="20">
        <v>252.2</v>
      </c>
      <c r="P31" s="20">
        <v>268.60000000000002</v>
      </c>
      <c r="S31" s="8"/>
      <c r="T31" s="8"/>
      <c r="U31" s="8"/>
      <c r="V31" s="8"/>
      <c r="W31" s="8"/>
      <c r="X31" s="8"/>
      <c r="Y31" s="8"/>
      <c r="Z31" s="8"/>
    </row>
    <row r="32" spans="1:39">
      <c r="A32" s="29" t="s">
        <v>543</v>
      </c>
      <c r="B32" s="29" t="s">
        <v>688</v>
      </c>
      <c r="C32" s="43">
        <v>0.28680555555555554</v>
      </c>
      <c r="E32" s="23">
        <v>300</v>
      </c>
      <c r="F32" s="23" t="s">
        <v>539</v>
      </c>
      <c r="G32">
        <v>1190</v>
      </c>
      <c r="H32">
        <v>1092</v>
      </c>
      <c r="I32" s="59" t="s">
        <v>545</v>
      </c>
      <c r="J32" s="20" t="s">
        <v>668</v>
      </c>
      <c r="K32" s="38">
        <v>4</v>
      </c>
      <c r="L32" s="38">
        <v>180</v>
      </c>
      <c r="M32" s="115">
        <v>5889.9508999999998</v>
      </c>
      <c r="N32" s="29"/>
      <c r="S32" s="317">
        <v>244.06711999999999</v>
      </c>
      <c r="T32" s="317">
        <v>-20.341999999999999</v>
      </c>
      <c r="U32" s="314">
        <v>169.61009999999999</v>
      </c>
      <c r="V32" s="314">
        <v>36.986600000000003</v>
      </c>
      <c r="W32" s="316">
        <v>15.695573360099999</v>
      </c>
      <c r="X32" s="314">
        <v>1.6579999999999999</v>
      </c>
      <c r="Y32" s="314">
        <v>0.26200000000000001</v>
      </c>
      <c r="Z32" s="314">
        <v>3.45</v>
      </c>
      <c r="AA32" s="314">
        <v>99.97</v>
      </c>
      <c r="AB32" s="313">
        <v>2018.6189999999999</v>
      </c>
      <c r="AC32" s="314">
        <v>358.28237999999999</v>
      </c>
      <c r="AD32" s="314">
        <v>-1.44695</v>
      </c>
      <c r="AE32" s="314">
        <v>356.56590999999997</v>
      </c>
      <c r="AF32" s="314">
        <v>-0.46518999999999999</v>
      </c>
      <c r="AG32" s="312">
        <v>151878873.59999999</v>
      </c>
      <c r="AH32" s="315">
        <v>0.266156</v>
      </c>
      <c r="AI32" s="312">
        <v>355060.51175000001</v>
      </c>
      <c r="AJ32" s="315">
        <v>-6.9978100000000001E-2</v>
      </c>
      <c r="AK32" s="314">
        <v>178.01329999999999</v>
      </c>
      <c r="AL32" s="312" t="s">
        <v>227</v>
      </c>
      <c r="AM32" s="314">
        <v>1.9822</v>
      </c>
    </row>
    <row r="33" spans="1:39">
      <c r="A33" s="29" t="s">
        <v>543</v>
      </c>
      <c r="B33" s="29" t="s">
        <v>689</v>
      </c>
      <c r="C33" s="43">
        <v>0.2951388888888889</v>
      </c>
      <c r="E33" s="23">
        <v>300</v>
      </c>
      <c r="F33" s="23" t="s">
        <v>539</v>
      </c>
      <c r="G33">
        <v>1190</v>
      </c>
      <c r="H33">
        <v>1092</v>
      </c>
      <c r="I33" s="59" t="s">
        <v>664</v>
      </c>
      <c r="J33" s="20" t="s">
        <v>668</v>
      </c>
      <c r="K33" s="38">
        <v>4</v>
      </c>
      <c r="L33" s="38">
        <v>180</v>
      </c>
      <c r="M33" s="115">
        <v>5889.9508999999998</v>
      </c>
      <c r="N33" s="29"/>
      <c r="S33" s="317">
        <v>244.15396999999999</v>
      </c>
      <c r="T33" s="317">
        <v>-20.355180000000001</v>
      </c>
      <c r="U33" s="314">
        <v>173.01669999999999</v>
      </c>
      <c r="V33" s="314">
        <v>37.347999999999999</v>
      </c>
      <c r="W33" s="316">
        <v>15.896120956800001</v>
      </c>
      <c r="X33" s="314">
        <v>1.645</v>
      </c>
      <c r="Y33" s="314">
        <v>0.26</v>
      </c>
      <c r="Z33" s="314">
        <v>3.46</v>
      </c>
      <c r="AA33" s="314">
        <v>99.968000000000004</v>
      </c>
      <c r="AB33" s="313">
        <v>2018.8679999999999</v>
      </c>
      <c r="AC33" s="314">
        <v>358.25504999999998</v>
      </c>
      <c r="AD33" s="314">
        <v>-1.45021</v>
      </c>
      <c r="AE33" s="314">
        <v>356.46438999999998</v>
      </c>
      <c r="AF33" s="314">
        <v>-0.46546999999999999</v>
      </c>
      <c r="AG33" s="312">
        <v>151879064.5</v>
      </c>
      <c r="AH33" s="315">
        <v>0.26419229999999999</v>
      </c>
      <c r="AI33" s="312">
        <v>355016.62595999998</v>
      </c>
      <c r="AJ33" s="315">
        <v>-5.1908200000000002E-2</v>
      </c>
      <c r="AK33" s="314">
        <v>177.947</v>
      </c>
      <c r="AL33" s="312" t="s">
        <v>227</v>
      </c>
      <c r="AM33" s="314">
        <v>2.0484</v>
      </c>
    </row>
    <row r="34" spans="1:39">
      <c r="A34" s="29" t="s">
        <v>543</v>
      </c>
      <c r="B34" s="29" t="s">
        <v>690</v>
      </c>
      <c r="C34" s="43">
        <v>0.30138888888888887</v>
      </c>
      <c r="E34" s="23">
        <v>300</v>
      </c>
      <c r="F34" s="23" t="s">
        <v>539</v>
      </c>
      <c r="G34">
        <v>1190</v>
      </c>
      <c r="H34">
        <v>1092</v>
      </c>
      <c r="I34" s="59" t="s">
        <v>687</v>
      </c>
      <c r="J34" s="20" t="s">
        <v>668</v>
      </c>
      <c r="K34" s="38">
        <v>4</v>
      </c>
      <c r="L34" s="38">
        <v>180</v>
      </c>
      <c r="M34" s="115">
        <v>5889.9508999999998</v>
      </c>
      <c r="N34" s="29"/>
      <c r="S34" s="317">
        <v>244.21894</v>
      </c>
      <c r="T34" s="317">
        <v>-20.3645</v>
      </c>
      <c r="U34" s="314">
        <v>175.59389999999999</v>
      </c>
      <c r="V34" s="314">
        <v>37.523299999999999</v>
      </c>
      <c r="W34" s="316">
        <v>16.046531654399999</v>
      </c>
      <c r="X34" s="314">
        <v>1.6379999999999999</v>
      </c>
      <c r="Y34" s="314">
        <v>0.25900000000000001</v>
      </c>
      <c r="Z34" s="314">
        <v>3.46</v>
      </c>
      <c r="AA34" s="314">
        <v>99.966999999999999</v>
      </c>
      <c r="AB34" s="313">
        <v>2019.0070000000001</v>
      </c>
      <c r="AC34" s="314">
        <v>358.23428000000001</v>
      </c>
      <c r="AD34" s="314">
        <v>-1.45316</v>
      </c>
      <c r="AE34" s="314">
        <v>356.38825000000003</v>
      </c>
      <c r="AF34" s="314">
        <v>-0.46568999999999999</v>
      </c>
      <c r="AG34" s="312">
        <v>151879206.80000001</v>
      </c>
      <c r="AH34" s="315">
        <v>0.26271939999999999</v>
      </c>
      <c r="AI34" s="312">
        <v>354992.26984000002</v>
      </c>
      <c r="AJ34" s="315">
        <v>-3.8293099999999997E-2</v>
      </c>
      <c r="AK34" s="314">
        <v>177.89689999999999</v>
      </c>
      <c r="AL34" s="312" t="s">
        <v>227</v>
      </c>
      <c r="AM34" s="314">
        <v>2.0983999999999998</v>
      </c>
    </row>
    <row r="35" spans="1:39">
      <c r="A35" s="29" t="s">
        <v>543</v>
      </c>
      <c r="B35" s="29" t="s">
        <v>691</v>
      </c>
      <c r="C35" s="43">
        <v>0.30972222222222223</v>
      </c>
      <c r="E35" s="23">
        <v>300</v>
      </c>
      <c r="F35" s="23" t="s">
        <v>539</v>
      </c>
      <c r="G35">
        <v>1190</v>
      </c>
      <c r="H35">
        <v>1092</v>
      </c>
      <c r="I35" s="59" t="s">
        <v>866</v>
      </c>
      <c r="J35" s="20" t="s">
        <v>668</v>
      </c>
      <c r="K35" s="38">
        <v>4</v>
      </c>
      <c r="L35" s="38">
        <v>180</v>
      </c>
      <c r="M35" s="115">
        <v>5889.9508999999998</v>
      </c>
      <c r="N35" s="29"/>
      <c r="S35" s="317">
        <v>244.30547000000001</v>
      </c>
      <c r="T35" s="317">
        <v>-20.376159999999999</v>
      </c>
      <c r="U35" s="314">
        <v>179.04669999999999</v>
      </c>
      <c r="V35" s="314">
        <v>37.627699999999997</v>
      </c>
      <c r="W35" s="316">
        <v>16.247079251100001</v>
      </c>
      <c r="X35" s="314">
        <v>1.6339999999999999</v>
      </c>
      <c r="Y35" s="314">
        <v>0.25800000000000001</v>
      </c>
      <c r="Z35" s="314">
        <v>3.46</v>
      </c>
      <c r="AA35" s="314">
        <v>99.963999999999999</v>
      </c>
      <c r="AB35" s="313">
        <v>2019.126</v>
      </c>
      <c r="AC35" s="314">
        <v>358.20634000000001</v>
      </c>
      <c r="AD35" s="314">
        <v>-1.4577800000000001</v>
      </c>
      <c r="AE35" s="314">
        <v>356.28674000000001</v>
      </c>
      <c r="AF35" s="314">
        <v>-0.46597</v>
      </c>
      <c r="AG35" s="312">
        <v>151879395.30000001</v>
      </c>
      <c r="AH35" s="315">
        <v>0.26075569999999998</v>
      </c>
      <c r="AI35" s="312">
        <v>354971.24857</v>
      </c>
      <c r="AJ35" s="315">
        <v>-2.00941E-2</v>
      </c>
      <c r="AK35" s="314">
        <v>177.8295</v>
      </c>
      <c r="AL35" s="312" t="s">
        <v>227</v>
      </c>
      <c r="AM35" s="314">
        <v>2.1655000000000002</v>
      </c>
    </row>
    <row r="36" spans="1:39">
      <c r="A36" s="29" t="s">
        <v>542</v>
      </c>
      <c r="B36" s="29" t="s">
        <v>865</v>
      </c>
      <c r="C36" s="43">
        <v>0.31458333333333333</v>
      </c>
      <c r="E36" s="23">
        <v>30</v>
      </c>
      <c r="F36" s="23" t="s">
        <v>539</v>
      </c>
      <c r="G36">
        <v>1190</v>
      </c>
      <c r="H36">
        <v>1092</v>
      </c>
      <c r="I36" s="59" t="s">
        <v>870</v>
      </c>
      <c r="J36" s="20" t="s">
        <v>668</v>
      </c>
      <c r="K36" s="38">
        <v>4</v>
      </c>
      <c r="L36" s="38">
        <v>180</v>
      </c>
      <c r="M36" s="115">
        <v>5889.9508999999998</v>
      </c>
      <c r="N36" s="29"/>
      <c r="S36" s="317">
        <v>244.33430000000001</v>
      </c>
      <c r="T36" s="317">
        <v>-20.379850000000001</v>
      </c>
      <c r="U36" s="314">
        <v>180.19919999999999</v>
      </c>
      <c r="V36" s="314">
        <v>37.6295</v>
      </c>
      <c r="W36" s="316">
        <v>16.313928450100001</v>
      </c>
      <c r="X36" s="314">
        <v>1.6339999999999999</v>
      </c>
      <c r="Y36" s="314">
        <v>0.25800000000000001</v>
      </c>
      <c r="Z36" s="314">
        <v>3.46</v>
      </c>
      <c r="AA36" s="314">
        <v>99.963999999999999</v>
      </c>
      <c r="AB36" s="313">
        <v>2019.15</v>
      </c>
      <c r="AC36" s="314">
        <v>358.19697000000002</v>
      </c>
      <c r="AD36" s="314">
        <v>-1.4595</v>
      </c>
      <c r="AE36" s="314">
        <v>356.25290000000001</v>
      </c>
      <c r="AF36" s="314">
        <v>-0.46606999999999998</v>
      </c>
      <c r="AG36" s="312">
        <v>151879457.80000001</v>
      </c>
      <c r="AH36" s="315">
        <v>0.26010109999999997</v>
      </c>
      <c r="AI36" s="312">
        <v>354967.15447000001</v>
      </c>
      <c r="AJ36" s="315">
        <v>-1.40235E-2</v>
      </c>
      <c r="AK36" s="314">
        <v>177.80699999999999</v>
      </c>
      <c r="AL36" s="312" t="s">
        <v>227</v>
      </c>
      <c r="AM36" s="314">
        <v>2.1880999999999999</v>
      </c>
    </row>
    <row r="37" spans="1:39">
      <c r="A37" s="29" t="s">
        <v>542</v>
      </c>
      <c r="B37" s="29" t="s">
        <v>867</v>
      </c>
      <c r="C37" s="43">
        <v>0.31597222222222221</v>
      </c>
      <c r="E37" s="23">
        <v>30</v>
      </c>
      <c r="F37" s="20" t="s">
        <v>541</v>
      </c>
      <c r="G37">
        <v>870</v>
      </c>
      <c r="H37">
        <v>771</v>
      </c>
      <c r="I37" s="59" t="s">
        <v>870</v>
      </c>
      <c r="J37" s="20" t="s">
        <v>668</v>
      </c>
      <c r="K37" s="38">
        <v>4</v>
      </c>
      <c r="L37" s="38">
        <v>180</v>
      </c>
      <c r="M37" s="116">
        <v>7698.9647000000004</v>
      </c>
      <c r="N37" s="29"/>
      <c r="S37" s="317">
        <v>244.34871999999999</v>
      </c>
      <c r="T37" s="317">
        <v>-20.38166</v>
      </c>
      <c r="U37" s="314">
        <v>180.77539999999999</v>
      </c>
      <c r="V37" s="314">
        <v>37.624200000000002</v>
      </c>
      <c r="W37" s="316">
        <v>16.347353049599999</v>
      </c>
      <c r="X37" s="314">
        <v>1.6339999999999999</v>
      </c>
      <c r="Y37" s="314">
        <v>0.25900000000000001</v>
      </c>
      <c r="Z37" s="314">
        <v>3.46</v>
      </c>
      <c r="AA37" s="314">
        <v>99.962999999999994</v>
      </c>
      <c r="AB37" s="313">
        <v>2019.1579999999999</v>
      </c>
      <c r="AC37" s="314">
        <v>358.19227999999998</v>
      </c>
      <c r="AD37" s="314">
        <v>-1.4603900000000001</v>
      </c>
      <c r="AE37" s="314">
        <v>356.23597999999998</v>
      </c>
      <c r="AF37" s="314">
        <v>-0.46611999999999998</v>
      </c>
      <c r="AG37" s="312">
        <v>151879489</v>
      </c>
      <c r="AH37" s="315">
        <v>0.2597738</v>
      </c>
      <c r="AI37" s="312">
        <v>354965.65376999998</v>
      </c>
      <c r="AJ37" s="315">
        <v>-1.0988400000000001E-2</v>
      </c>
      <c r="AK37" s="314">
        <v>177.79570000000001</v>
      </c>
      <c r="AL37" s="312" t="s">
        <v>227</v>
      </c>
      <c r="AM37" s="314">
        <v>2.1993</v>
      </c>
    </row>
    <row r="38" spans="1:39">
      <c r="A38" s="29" t="s">
        <v>543</v>
      </c>
      <c r="B38" s="29" t="s">
        <v>693</v>
      </c>
      <c r="C38" s="43">
        <v>0.31875000000000003</v>
      </c>
      <c r="E38" s="23">
        <v>300</v>
      </c>
      <c r="F38" s="20" t="s">
        <v>541</v>
      </c>
      <c r="G38">
        <v>870</v>
      </c>
      <c r="H38">
        <v>771</v>
      </c>
      <c r="I38" s="59" t="s">
        <v>545</v>
      </c>
      <c r="J38" s="20" t="s">
        <v>668</v>
      </c>
      <c r="K38" s="38">
        <v>4</v>
      </c>
      <c r="L38" s="38">
        <v>180</v>
      </c>
      <c r="M38" s="116">
        <v>7698.9647000000004</v>
      </c>
      <c r="N38" s="29"/>
      <c r="S38" s="317">
        <v>244.39919</v>
      </c>
      <c r="T38" s="317">
        <v>-20.387799999999999</v>
      </c>
      <c r="U38" s="314">
        <v>182.79040000000001</v>
      </c>
      <c r="V38" s="314">
        <v>37.573099999999997</v>
      </c>
      <c r="W38" s="316">
        <v>16.464339147800001</v>
      </c>
      <c r="X38" s="314">
        <v>1.6359999999999999</v>
      </c>
      <c r="Y38" s="314">
        <v>0.25900000000000001</v>
      </c>
      <c r="Z38" s="314">
        <v>3.46</v>
      </c>
      <c r="AA38" s="314">
        <v>99.962000000000003</v>
      </c>
      <c r="AB38" s="313">
        <v>2019.172</v>
      </c>
      <c r="AC38" s="314">
        <v>358.17585000000003</v>
      </c>
      <c r="AD38" s="314">
        <v>-1.4637</v>
      </c>
      <c r="AE38" s="314">
        <v>356.17676</v>
      </c>
      <c r="AF38" s="314">
        <v>-0.46628999999999998</v>
      </c>
      <c r="AG38" s="312">
        <v>151879597.80000001</v>
      </c>
      <c r="AH38" s="315">
        <v>0.25862819999999997</v>
      </c>
      <c r="AI38" s="312">
        <v>354963.26884999999</v>
      </c>
      <c r="AJ38" s="315">
        <v>-3.701E-4</v>
      </c>
      <c r="AK38" s="314">
        <v>177.7559</v>
      </c>
      <c r="AL38" s="312" t="s">
        <v>227</v>
      </c>
      <c r="AM38" s="314">
        <v>2.2389999999999999</v>
      </c>
    </row>
    <row r="39" spans="1:39">
      <c r="A39" s="29" t="s">
        <v>546</v>
      </c>
      <c r="B39" s="29" t="s">
        <v>527</v>
      </c>
      <c r="C39" s="43">
        <v>0.33958333333333335</v>
      </c>
      <c r="E39" s="23">
        <v>600</v>
      </c>
      <c r="F39" s="20" t="s">
        <v>541</v>
      </c>
      <c r="G39">
        <v>870</v>
      </c>
      <c r="H39">
        <v>771</v>
      </c>
      <c r="I39" s="59" t="s">
        <v>594</v>
      </c>
      <c r="J39" s="20" t="s">
        <v>668</v>
      </c>
      <c r="K39" s="38">
        <v>4</v>
      </c>
      <c r="L39" s="38">
        <v>180</v>
      </c>
      <c r="M39" s="116">
        <v>7698.9647000000004</v>
      </c>
      <c r="N39" s="29"/>
    </row>
    <row r="40" spans="1:39" ht="24">
      <c r="A40" s="29" t="s">
        <v>475</v>
      </c>
      <c r="B40" s="29" t="s">
        <v>528</v>
      </c>
      <c r="C40" s="43">
        <v>0.34930555555555554</v>
      </c>
      <c r="E40" s="23">
        <v>30</v>
      </c>
      <c r="F40" s="23" t="s">
        <v>539</v>
      </c>
      <c r="G40">
        <v>1190</v>
      </c>
      <c r="H40">
        <v>988</v>
      </c>
      <c r="I40" s="21" t="s">
        <v>482</v>
      </c>
      <c r="J40" s="70" t="s">
        <v>631</v>
      </c>
      <c r="K40" s="38">
        <v>4</v>
      </c>
      <c r="L40" s="20">
        <v>180</v>
      </c>
      <c r="M40" s="116">
        <v>5891.451</v>
      </c>
      <c r="N40" s="29" t="s">
        <v>488</v>
      </c>
      <c r="O40" s="20">
        <v>252.2</v>
      </c>
      <c r="P40" s="20">
        <v>268.3</v>
      </c>
    </row>
    <row r="41" spans="1:39">
      <c r="A41" s="29" t="s">
        <v>489</v>
      </c>
      <c r="B41" s="29" t="s">
        <v>846</v>
      </c>
      <c r="C41" s="43">
        <v>0.35486111111111113</v>
      </c>
      <c r="E41" s="23">
        <v>300</v>
      </c>
      <c r="F41" s="23" t="s">
        <v>539</v>
      </c>
      <c r="G41">
        <v>1190</v>
      </c>
      <c r="H41">
        <v>1092</v>
      </c>
      <c r="I41" s="59" t="s">
        <v>545</v>
      </c>
      <c r="J41" s="20" t="s">
        <v>668</v>
      </c>
      <c r="K41" s="38">
        <v>4</v>
      </c>
      <c r="L41" s="38">
        <v>180</v>
      </c>
      <c r="M41" s="115">
        <v>5889.9508999999998</v>
      </c>
      <c r="N41" s="29"/>
      <c r="S41" s="317">
        <v>244.77703</v>
      </c>
      <c r="T41" s="317">
        <v>-20.42408</v>
      </c>
      <c r="U41" s="314">
        <v>197.3828</v>
      </c>
      <c r="V41" s="314">
        <v>35.648000000000003</v>
      </c>
      <c r="W41" s="316">
        <v>17.333378734699998</v>
      </c>
      <c r="X41" s="314">
        <v>1.712</v>
      </c>
      <c r="Y41" s="314">
        <v>0.27100000000000002</v>
      </c>
      <c r="Z41" s="314">
        <v>3.47</v>
      </c>
      <c r="AA41" s="314">
        <v>99.950999999999993</v>
      </c>
      <c r="AB41" s="313">
        <v>2018.4839999999999</v>
      </c>
      <c r="AC41" s="314">
        <v>358.05459999999999</v>
      </c>
      <c r="AD41" s="314">
        <v>-1.4974400000000001</v>
      </c>
      <c r="AE41" s="314">
        <v>355.73685</v>
      </c>
      <c r="AF41" s="314">
        <v>-0.46753</v>
      </c>
      <c r="AG41" s="312">
        <v>151880391.5</v>
      </c>
      <c r="AH41" s="315">
        <v>0.25011850000000002</v>
      </c>
      <c r="AI41" s="312">
        <v>355084.18575</v>
      </c>
      <c r="AJ41" s="315">
        <v>7.7430100000000002E-2</v>
      </c>
      <c r="AK41" s="314">
        <v>177.453</v>
      </c>
      <c r="AL41" s="312" t="s">
        <v>227</v>
      </c>
      <c r="AM41" s="314">
        <v>2.5411999999999999</v>
      </c>
    </row>
    <row r="42" spans="1:39">
      <c r="A42" s="29" t="s">
        <v>489</v>
      </c>
      <c r="B42" s="29" t="s">
        <v>847</v>
      </c>
      <c r="C42" s="43">
        <v>0.36041666666666666</v>
      </c>
      <c r="E42" s="23">
        <v>300</v>
      </c>
      <c r="F42" s="23" t="s">
        <v>539</v>
      </c>
      <c r="G42">
        <v>1190</v>
      </c>
      <c r="H42">
        <v>1092</v>
      </c>
      <c r="I42" s="59" t="s">
        <v>664</v>
      </c>
      <c r="J42" s="20" t="s">
        <v>668</v>
      </c>
      <c r="K42" s="38">
        <v>4</v>
      </c>
      <c r="L42" s="38">
        <v>180</v>
      </c>
      <c r="M42" s="115">
        <v>5889.9508999999998</v>
      </c>
      <c r="N42" s="29"/>
      <c r="S42" s="317">
        <v>244.83599000000001</v>
      </c>
      <c r="T42" s="317">
        <v>-20.42822</v>
      </c>
      <c r="U42" s="314">
        <v>199.52440000000001</v>
      </c>
      <c r="V42" s="314">
        <v>35.121299999999998</v>
      </c>
      <c r="W42" s="316">
        <v>17.4670771328</v>
      </c>
      <c r="X42" s="314">
        <v>1.734</v>
      </c>
      <c r="Y42" s="314">
        <v>0.27400000000000002</v>
      </c>
      <c r="Z42" s="314">
        <v>3.47</v>
      </c>
      <c r="AA42" s="314">
        <v>99.948999999999998</v>
      </c>
      <c r="AB42" s="313">
        <v>2018.2570000000001</v>
      </c>
      <c r="AC42" s="314">
        <v>358.03644000000003</v>
      </c>
      <c r="AD42" s="314">
        <v>-1.5041199999999999</v>
      </c>
      <c r="AE42" s="314">
        <v>355.66917999999998</v>
      </c>
      <c r="AF42" s="314">
        <v>-0.46772000000000002</v>
      </c>
      <c r="AG42" s="312">
        <v>151880511.19999999</v>
      </c>
      <c r="AH42" s="315">
        <v>0.24880930000000001</v>
      </c>
      <c r="AI42" s="312">
        <v>355124.15405000001</v>
      </c>
      <c r="AJ42" s="315">
        <v>8.9086100000000001E-2</v>
      </c>
      <c r="AK42" s="314">
        <v>177.405</v>
      </c>
      <c r="AL42" s="312" t="s">
        <v>227</v>
      </c>
      <c r="AM42" s="314">
        <v>2.5891000000000002</v>
      </c>
    </row>
    <row r="43" spans="1:39">
      <c r="A43" s="29" t="s">
        <v>489</v>
      </c>
      <c r="B43" s="29" t="s">
        <v>848</v>
      </c>
      <c r="C43" s="43">
        <v>0.375</v>
      </c>
      <c r="E43" s="23">
        <v>300</v>
      </c>
      <c r="F43" s="23" t="s">
        <v>539</v>
      </c>
      <c r="G43">
        <v>1190</v>
      </c>
      <c r="H43">
        <v>1092</v>
      </c>
      <c r="I43" s="59" t="s">
        <v>687</v>
      </c>
      <c r="J43" s="20" t="s">
        <v>668</v>
      </c>
      <c r="K43" s="38">
        <v>4</v>
      </c>
      <c r="L43" s="38">
        <v>180</v>
      </c>
      <c r="M43" s="115">
        <v>5889.9508999999998</v>
      </c>
      <c r="S43" s="317">
        <v>244.99238</v>
      </c>
      <c r="T43" s="317">
        <v>-20.4373</v>
      </c>
      <c r="U43" s="314">
        <v>204.96289999999999</v>
      </c>
      <c r="V43" s="314">
        <v>33.471400000000003</v>
      </c>
      <c r="W43" s="316">
        <v>17.8180354279</v>
      </c>
      <c r="X43" s="314">
        <v>1.8080000000000001</v>
      </c>
      <c r="Y43" s="314">
        <v>0.28599999999999998</v>
      </c>
      <c r="Z43" s="314">
        <v>3.47</v>
      </c>
      <c r="AA43" s="314">
        <v>99.944000000000003</v>
      </c>
      <c r="AB43" s="313">
        <v>2017.511</v>
      </c>
      <c r="AC43" s="314">
        <v>357.98989999999998</v>
      </c>
      <c r="AD43" s="314">
        <v>-1.52359</v>
      </c>
      <c r="AE43" s="314">
        <v>355.49151999999998</v>
      </c>
      <c r="AF43" s="314">
        <v>-0.46822000000000003</v>
      </c>
      <c r="AG43" s="312">
        <v>151880822.5</v>
      </c>
      <c r="AH43" s="315">
        <v>0.2453729</v>
      </c>
      <c r="AI43" s="312">
        <v>355255.39204000001</v>
      </c>
      <c r="AJ43" s="315">
        <v>0.1190693</v>
      </c>
      <c r="AK43" s="314">
        <v>177.27670000000001</v>
      </c>
      <c r="AL43" s="312" t="s">
        <v>227</v>
      </c>
      <c r="AM43" s="314">
        <v>2.7170000000000001</v>
      </c>
    </row>
    <row r="44" spans="1:39" ht="24">
      <c r="A44" s="29" t="s">
        <v>475</v>
      </c>
      <c r="B44" s="29" t="s">
        <v>532</v>
      </c>
      <c r="C44" s="43">
        <v>0.3888888888888889</v>
      </c>
      <c r="E44" s="23">
        <v>30</v>
      </c>
      <c r="F44" s="23" t="s">
        <v>539</v>
      </c>
      <c r="G44">
        <v>1190</v>
      </c>
      <c r="H44">
        <v>988</v>
      </c>
      <c r="I44" s="21" t="s">
        <v>482</v>
      </c>
      <c r="J44" s="70" t="s">
        <v>631</v>
      </c>
      <c r="K44" s="38">
        <v>4</v>
      </c>
      <c r="L44" s="20">
        <v>180</v>
      </c>
      <c r="M44" s="116">
        <v>5891.451</v>
      </c>
      <c r="O44" s="20">
        <v>252.3</v>
      </c>
      <c r="P44" s="20">
        <v>268.7</v>
      </c>
    </row>
    <row r="45" spans="1:39">
      <c r="A45" s="29" t="s">
        <v>863</v>
      </c>
      <c r="B45" s="29" t="s">
        <v>869</v>
      </c>
      <c r="C45" s="43">
        <v>0.3923611111111111</v>
      </c>
      <c r="E45" s="23">
        <v>300</v>
      </c>
      <c r="F45" s="23" t="s">
        <v>539</v>
      </c>
      <c r="G45">
        <v>1190</v>
      </c>
      <c r="H45">
        <v>1092</v>
      </c>
      <c r="I45" s="59" t="s">
        <v>545</v>
      </c>
      <c r="J45" s="89" t="s">
        <v>668</v>
      </c>
      <c r="K45" s="38">
        <v>4</v>
      </c>
      <c r="L45" s="38">
        <v>180</v>
      </c>
      <c r="M45" s="115">
        <v>5889.9508999999998</v>
      </c>
      <c r="S45" s="317">
        <v>245.18231</v>
      </c>
      <c r="T45" s="317">
        <v>-20.44483</v>
      </c>
      <c r="U45" s="314">
        <v>211.05289999999999</v>
      </c>
      <c r="V45" s="314">
        <v>31.041799999999999</v>
      </c>
      <c r="W45" s="316">
        <v>18.235842922300002</v>
      </c>
      <c r="X45" s="314">
        <v>1.9330000000000001</v>
      </c>
      <c r="Y45" s="314">
        <v>0.30599999999999999</v>
      </c>
      <c r="Z45" s="314">
        <v>3.48</v>
      </c>
      <c r="AA45" s="314">
        <v>99.936999999999998</v>
      </c>
      <c r="AB45" s="313">
        <v>2016.3510000000001</v>
      </c>
      <c r="AC45" s="314">
        <v>357.93734000000001</v>
      </c>
      <c r="AD45" s="314">
        <v>-1.55047</v>
      </c>
      <c r="AE45" s="314">
        <v>355.28003000000001</v>
      </c>
      <c r="AF45" s="314">
        <v>-0.46882000000000001</v>
      </c>
      <c r="AG45" s="312">
        <v>151881187.5</v>
      </c>
      <c r="AH45" s="315">
        <v>0.2412821</v>
      </c>
      <c r="AI45" s="312">
        <v>355459.91421000002</v>
      </c>
      <c r="AJ45" s="315">
        <v>0.15334200000000001</v>
      </c>
      <c r="AK45" s="314">
        <v>177.11949999999999</v>
      </c>
      <c r="AL45" s="312" t="s">
        <v>227</v>
      </c>
      <c r="AM45" s="314">
        <v>2.8738999999999999</v>
      </c>
    </row>
    <row r="46" spans="1:39">
      <c r="A46" s="29" t="s">
        <v>863</v>
      </c>
      <c r="B46" s="29" t="s">
        <v>850</v>
      </c>
      <c r="C46" s="43">
        <v>0.39861111111111108</v>
      </c>
      <c r="E46" s="23">
        <v>300</v>
      </c>
      <c r="F46" s="23" t="s">
        <v>539</v>
      </c>
      <c r="G46">
        <v>1190</v>
      </c>
      <c r="H46">
        <v>1092</v>
      </c>
      <c r="I46" s="59" t="s">
        <v>664</v>
      </c>
      <c r="J46" s="89" t="s">
        <v>668</v>
      </c>
      <c r="K46" s="38">
        <v>4</v>
      </c>
      <c r="L46" s="38">
        <v>180</v>
      </c>
      <c r="M46" s="115">
        <v>5889.9508999999998</v>
      </c>
      <c r="S46" s="317">
        <v>245.25187</v>
      </c>
      <c r="T46" s="317">
        <v>-20.4467</v>
      </c>
      <c r="U46" s="314">
        <v>213.137</v>
      </c>
      <c r="V46" s="314">
        <v>30.054500000000001</v>
      </c>
      <c r="W46" s="316">
        <v>18.3862536203</v>
      </c>
      <c r="X46" s="314">
        <v>1.9890000000000001</v>
      </c>
      <c r="Y46" s="314">
        <v>0.315</v>
      </c>
      <c r="Z46" s="314">
        <v>3.48</v>
      </c>
      <c r="AA46" s="314">
        <v>99.935000000000002</v>
      </c>
      <c r="AB46" s="313">
        <v>2015.8630000000001</v>
      </c>
      <c r="AC46" s="314">
        <v>357.91933999999998</v>
      </c>
      <c r="AD46" s="314">
        <v>-1.5611299999999999</v>
      </c>
      <c r="AE46" s="314">
        <v>355.20389</v>
      </c>
      <c r="AF46" s="314">
        <v>-0.46904000000000001</v>
      </c>
      <c r="AG46" s="312">
        <v>151881317.40000001</v>
      </c>
      <c r="AH46" s="315">
        <v>0.23980950000000001</v>
      </c>
      <c r="AI46" s="312">
        <v>355545.94052</v>
      </c>
      <c r="AJ46" s="315">
        <v>0.16523309999999999</v>
      </c>
      <c r="AK46" s="314">
        <v>177.0616</v>
      </c>
      <c r="AL46" s="312" t="s">
        <v>227</v>
      </c>
      <c r="AM46" s="314">
        <v>2.9317000000000002</v>
      </c>
    </row>
    <row r="47" spans="1:39">
      <c r="A47" s="29" t="s">
        <v>863</v>
      </c>
      <c r="B47" s="29" t="s">
        <v>851</v>
      </c>
      <c r="C47" s="43">
        <v>0.41388888888888892</v>
      </c>
      <c r="E47" s="23">
        <v>300</v>
      </c>
      <c r="F47" s="23" t="s">
        <v>539</v>
      </c>
      <c r="G47">
        <v>1190</v>
      </c>
      <c r="H47">
        <v>1092</v>
      </c>
      <c r="I47" s="59" t="s">
        <v>467</v>
      </c>
      <c r="J47" s="89" t="s">
        <v>668</v>
      </c>
      <c r="K47" s="38">
        <v>4</v>
      </c>
      <c r="L47" s="38">
        <v>180</v>
      </c>
      <c r="M47" s="115">
        <v>5889.9508999999998</v>
      </c>
      <c r="N47" t="s">
        <v>375</v>
      </c>
      <c r="S47" s="317">
        <v>245.42490000000001</v>
      </c>
      <c r="T47" s="317">
        <v>-20.449449999999999</v>
      </c>
      <c r="U47" s="314">
        <v>217.98689999999999</v>
      </c>
      <c r="V47" s="314">
        <v>27.415400000000002</v>
      </c>
      <c r="W47" s="316">
        <v>18.753924215600001</v>
      </c>
      <c r="X47" s="314">
        <v>2.1619999999999999</v>
      </c>
      <c r="Y47" s="314">
        <v>0.34200000000000003</v>
      </c>
      <c r="Z47" s="314">
        <v>3.48</v>
      </c>
      <c r="AA47" s="314">
        <v>99.927999999999997</v>
      </c>
      <c r="AB47" s="313">
        <v>2014.521</v>
      </c>
      <c r="AC47" s="314">
        <v>357.87781000000001</v>
      </c>
      <c r="AD47" s="314">
        <v>-1.5893900000000001</v>
      </c>
      <c r="AE47" s="314">
        <v>355.01776999999998</v>
      </c>
      <c r="AF47" s="314">
        <v>-0.46956999999999999</v>
      </c>
      <c r="AG47" s="312">
        <v>151881631.59999999</v>
      </c>
      <c r="AH47" s="315">
        <v>0.23621010000000001</v>
      </c>
      <c r="AI47" s="312">
        <v>355782.66220000002</v>
      </c>
      <c r="AJ47" s="315">
        <v>0.19315499999999999</v>
      </c>
      <c r="AK47" s="314">
        <v>176.91669999999999</v>
      </c>
      <c r="AL47" s="312" t="s">
        <v>227</v>
      </c>
      <c r="AM47" s="314">
        <v>3.0762999999999998</v>
      </c>
    </row>
    <row r="48" spans="1:39">
      <c r="A48" s="2" t="s">
        <v>542</v>
      </c>
      <c r="B48" s="29" t="s">
        <v>657</v>
      </c>
      <c r="C48" s="44">
        <v>0.4201388888888889</v>
      </c>
      <c r="D48" s="44"/>
      <c r="E48" s="1">
        <v>30</v>
      </c>
      <c r="F48" s="23" t="s">
        <v>539</v>
      </c>
      <c r="G48">
        <v>1190</v>
      </c>
      <c r="H48">
        <v>1092</v>
      </c>
      <c r="I48" s="59" t="s">
        <v>870</v>
      </c>
      <c r="J48" s="89" t="s">
        <v>668</v>
      </c>
      <c r="K48" s="38">
        <v>4</v>
      </c>
      <c r="L48" s="38">
        <v>180</v>
      </c>
      <c r="M48" s="115">
        <v>5889.9508999999998</v>
      </c>
      <c r="S48" s="317">
        <v>245.47289000000001</v>
      </c>
      <c r="T48" s="317">
        <v>-20.449760000000001</v>
      </c>
      <c r="U48" s="314">
        <v>219.25</v>
      </c>
      <c r="V48" s="314">
        <v>26.644100000000002</v>
      </c>
      <c r="W48" s="316">
        <v>18.8541980143</v>
      </c>
      <c r="X48" s="314">
        <v>2.2189999999999999</v>
      </c>
      <c r="Y48" s="314">
        <v>0.35099999999999998</v>
      </c>
      <c r="Z48" s="314">
        <v>3.48</v>
      </c>
      <c r="AA48" s="314">
        <v>99.926000000000002</v>
      </c>
      <c r="AB48" s="313">
        <v>2014.12</v>
      </c>
      <c r="AC48" s="314">
        <v>357.86714000000001</v>
      </c>
      <c r="AD48" s="314">
        <v>-1.5976300000000001</v>
      </c>
      <c r="AE48" s="314">
        <v>354.96701999999999</v>
      </c>
      <c r="AF48" s="314">
        <v>-0.46971000000000002</v>
      </c>
      <c r="AG48" s="312">
        <v>151881716.5</v>
      </c>
      <c r="AH48" s="315">
        <v>0.23522850000000001</v>
      </c>
      <c r="AI48" s="312">
        <v>355853.51747999998</v>
      </c>
      <c r="AJ48" s="315">
        <v>0.2004648</v>
      </c>
      <c r="AK48" s="314">
        <v>176.87629999999999</v>
      </c>
      <c r="AL48" s="312" t="s">
        <v>227</v>
      </c>
      <c r="AM48" s="314">
        <v>3.1166</v>
      </c>
    </row>
    <row r="49" spans="1:39">
      <c r="A49" s="2" t="s">
        <v>490</v>
      </c>
      <c r="B49" s="29" t="s">
        <v>658</v>
      </c>
      <c r="C49" s="44">
        <v>0.42222222222222222</v>
      </c>
      <c r="D49" s="44"/>
      <c r="E49" s="1">
        <v>300</v>
      </c>
      <c r="F49" s="23" t="s">
        <v>539</v>
      </c>
      <c r="G49">
        <v>1190</v>
      </c>
      <c r="H49">
        <v>1092</v>
      </c>
      <c r="I49" s="59" t="s">
        <v>545</v>
      </c>
      <c r="J49" s="89" t="s">
        <v>668</v>
      </c>
      <c r="K49" s="38">
        <v>4</v>
      </c>
      <c r="L49" s="38">
        <v>180</v>
      </c>
      <c r="M49" s="115">
        <v>5889.9508999999998</v>
      </c>
      <c r="S49" s="317">
        <v>245.52125000000001</v>
      </c>
      <c r="T49" s="317">
        <v>-20.4499</v>
      </c>
      <c r="U49" s="314">
        <v>220.4879</v>
      </c>
      <c r="V49" s="314">
        <v>25.8523</v>
      </c>
      <c r="W49" s="316">
        <v>18.954471813000001</v>
      </c>
      <c r="X49" s="314">
        <v>2.2810000000000001</v>
      </c>
      <c r="Y49" s="314">
        <v>0.36099999999999999</v>
      </c>
      <c r="Z49" s="314">
        <v>3.48</v>
      </c>
      <c r="AA49" s="314">
        <v>99.924000000000007</v>
      </c>
      <c r="AB49" s="313">
        <v>2013.7049999999999</v>
      </c>
      <c r="AC49" s="314">
        <v>357.85678000000001</v>
      </c>
      <c r="AD49" s="314">
        <v>-1.6061000000000001</v>
      </c>
      <c r="AE49" s="314">
        <v>354.91626000000002</v>
      </c>
      <c r="AF49" s="314">
        <v>-0.46984999999999999</v>
      </c>
      <c r="AG49" s="312">
        <v>151881801</v>
      </c>
      <c r="AH49" s="315">
        <v>0.23424690000000001</v>
      </c>
      <c r="AI49" s="312">
        <v>355926.97925999999</v>
      </c>
      <c r="AJ49" s="315">
        <v>0.20763499999999999</v>
      </c>
      <c r="AK49" s="314">
        <v>176.8355</v>
      </c>
      <c r="AL49" s="312" t="s">
        <v>227</v>
      </c>
      <c r="AM49" s="314">
        <v>3.1573000000000002</v>
      </c>
    </row>
    <row r="50" spans="1:39">
      <c r="A50" s="2" t="s">
        <v>490</v>
      </c>
      <c r="B50" s="29" t="s">
        <v>852</v>
      </c>
      <c r="C50" s="44">
        <v>0.42708333333333331</v>
      </c>
      <c r="D50" s="44"/>
      <c r="E50" s="1">
        <v>300</v>
      </c>
      <c r="F50" s="23" t="s">
        <v>539</v>
      </c>
      <c r="G50">
        <v>1190</v>
      </c>
      <c r="H50">
        <v>1092</v>
      </c>
      <c r="I50" s="59" t="s">
        <v>664</v>
      </c>
      <c r="J50" s="89" t="s">
        <v>668</v>
      </c>
      <c r="K50" s="38">
        <v>4</v>
      </c>
      <c r="L50" s="38">
        <v>180</v>
      </c>
      <c r="M50" s="115">
        <v>5889.9508999999998</v>
      </c>
      <c r="S50" s="317">
        <v>245.57816</v>
      </c>
      <c r="T50" s="317">
        <v>-20.449839999999998</v>
      </c>
      <c r="U50" s="314">
        <v>221.90100000000001</v>
      </c>
      <c r="V50" s="314">
        <v>24.903600000000001</v>
      </c>
      <c r="W50" s="316">
        <v>19.0714579116</v>
      </c>
      <c r="X50" s="314">
        <v>2.3610000000000002</v>
      </c>
      <c r="Y50" s="314">
        <v>0.373</v>
      </c>
      <c r="Z50" s="314">
        <v>3.49</v>
      </c>
      <c r="AA50" s="314">
        <v>99.921999999999997</v>
      </c>
      <c r="AB50" s="313">
        <v>2013.202</v>
      </c>
      <c r="AC50" s="314">
        <v>357.8451</v>
      </c>
      <c r="AD50" s="314">
        <v>-1.61626</v>
      </c>
      <c r="AE50" s="314">
        <v>354.85703999999998</v>
      </c>
      <c r="AF50" s="314">
        <v>-0.47001999999999999</v>
      </c>
      <c r="AG50" s="312">
        <v>151881899.09999999</v>
      </c>
      <c r="AH50" s="315">
        <v>0.2331018</v>
      </c>
      <c r="AI50" s="312">
        <v>356015.91077000002</v>
      </c>
      <c r="AJ50" s="315">
        <v>0.2158177</v>
      </c>
      <c r="AK50" s="314">
        <v>176.78739999999999</v>
      </c>
      <c r="AL50" s="312" t="s">
        <v>227</v>
      </c>
      <c r="AM50" s="314">
        <v>3.2052</v>
      </c>
    </row>
    <row r="51" spans="1:39">
      <c r="A51" s="2" t="s">
        <v>490</v>
      </c>
      <c r="B51" s="29" t="s">
        <v>853</v>
      </c>
      <c r="C51" s="44">
        <v>0.43263888888888885</v>
      </c>
      <c r="D51" s="44"/>
      <c r="E51" s="1">
        <v>300</v>
      </c>
      <c r="F51" s="23" t="s">
        <v>539</v>
      </c>
      <c r="G51">
        <v>1190</v>
      </c>
      <c r="H51">
        <v>1092</v>
      </c>
      <c r="I51" s="59" t="s">
        <v>651</v>
      </c>
      <c r="J51" s="89" t="s">
        <v>668</v>
      </c>
      <c r="K51" s="38">
        <v>4</v>
      </c>
      <c r="L51" s="38">
        <v>180</v>
      </c>
      <c r="M51" s="115">
        <v>5889.9508999999998</v>
      </c>
      <c r="S51" s="317">
        <v>245.64384000000001</v>
      </c>
      <c r="T51" s="317">
        <v>-20.449480000000001</v>
      </c>
      <c r="U51" s="314">
        <v>223.47550000000001</v>
      </c>
      <c r="V51" s="314">
        <v>23.7881</v>
      </c>
      <c r="W51" s="316">
        <v>19.20515631</v>
      </c>
      <c r="X51" s="314">
        <v>2.464</v>
      </c>
      <c r="Y51" s="314">
        <v>0.39</v>
      </c>
      <c r="Z51" s="314">
        <v>3.49</v>
      </c>
      <c r="AA51" s="314">
        <v>99.918999999999997</v>
      </c>
      <c r="AB51" s="313">
        <v>2012.604</v>
      </c>
      <c r="AC51" s="314">
        <v>357.83231000000001</v>
      </c>
      <c r="AD51" s="314">
        <v>-1.62826</v>
      </c>
      <c r="AE51" s="314">
        <v>354.78935999999999</v>
      </c>
      <c r="AF51" s="314">
        <v>-0.47021000000000002</v>
      </c>
      <c r="AG51" s="312">
        <v>151882010.69999999</v>
      </c>
      <c r="AH51" s="315">
        <v>0.2317931</v>
      </c>
      <c r="AI51" s="312">
        <v>356121.69799999997</v>
      </c>
      <c r="AJ51" s="315">
        <v>0.22492010000000001</v>
      </c>
      <c r="AK51" s="314">
        <v>176.7319</v>
      </c>
      <c r="AL51" s="312" t="s">
        <v>227</v>
      </c>
      <c r="AM51" s="314">
        <v>3.2606999999999999</v>
      </c>
    </row>
    <row r="52" spans="1:39">
      <c r="A52" s="2" t="s">
        <v>542</v>
      </c>
      <c r="B52" s="29" t="s">
        <v>854</v>
      </c>
      <c r="C52" s="44">
        <v>0.4375</v>
      </c>
      <c r="D52" s="44"/>
      <c r="E52" s="1">
        <v>30</v>
      </c>
      <c r="F52" s="23" t="s">
        <v>539</v>
      </c>
      <c r="G52">
        <v>1190</v>
      </c>
      <c r="H52">
        <v>1092</v>
      </c>
      <c r="I52" s="59" t="s">
        <v>870</v>
      </c>
      <c r="J52" s="89" t="s">
        <v>668</v>
      </c>
      <c r="K52" s="38">
        <v>4</v>
      </c>
      <c r="L52" s="38">
        <v>180</v>
      </c>
      <c r="M52" s="115">
        <v>5889.9508999999998</v>
      </c>
      <c r="S52" s="317">
        <v>245.67696000000001</v>
      </c>
      <c r="T52" s="317">
        <v>-20.449190000000002</v>
      </c>
      <c r="U52" s="314">
        <v>224.24690000000001</v>
      </c>
      <c r="V52" s="314">
        <v>23.218299999999999</v>
      </c>
      <c r="W52" s="316">
        <v>19.2720055092</v>
      </c>
      <c r="X52" s="314">
        <v>2.52</v>
      </c>
      <c r="Y52" s="314">
        <v>0.39900000000000002</v>
      </c>
      <c r="Z52" s="314">
        <v>3.49</v>
      </c>
      <c r="AA52" s="314">
        <v>99.918000000000006</v>
      </c>
      <c r="AB52" s="313">
        <v>2012.2950000000001</v>
      </c>
      <c r="AC52" s="314">
        <v>357.82614000000001</v>
      </c>
      <c r="AD52" s="314">
        <v>-1.6344000000000001</v>
      </c>
      <c r="AE52" s="314">
        <v>354.75551999999999</v>
      </c>
      <c r="AF52" s="314">
        <v>-0.47031000000000001</v>
      </c>
      <c r="AG52" s="312">
        <v>151882066.19999999</v>
      </c>
      <c r="AH52" s="315">
        <v>0.23113880000000001</v>
      </c>
      <c r="AI52" s="312">
        <v>356176.21372</v>
      </c>
      <c r="AJ52" s="315">
        <v>0.22936870000000001</v>
      </c>
      <c r="AK52" s="314">
        <v>176.7038</v>
      </c>
      <c r="AL52" s="312" t="s">
        <v>227</v>
      </c>
      <c r="AM52" s="314">
        <v>3.2887</v>
      </c>
    </row>
    <row r="53" spans="1:39">
      <c r="A53" s="2" t="s">
        <v>546</v>
      </c>
      <c r="B53" s="29" t="s">
        <v>491</v>
      </c>
      <c r="C53" s="44">
        <v>0.44027777777777777</v>
      </c>
      <c r="D53" s="44"/>
      <c r="E53" s="1">
        <v>600</v>
      </c>
      <c r="F53" s="23" t="s">
        <v>539</v>
      </c>
      <c r="G53">
        <v>1190</v>
      </c>
      <c r="H53">
        <v>1092</v>
      </c>
      <c r="I53" s="59" t="s">
        <v>594</v>
      </c>
      <c r="J53" s="89" t="s">
        <v>668</v>
      </c>
      <c r="K53" s="38">
        <v>4</v>
      </c>
      <c r="L53" s="38">
        <v>180</v>
      </c>
      <c r="M53" s="115">
        <v>5889.9508999999998</v>
      </c>
    </row>
    <row r="54" spans="1:39" ht="24">
      <c r="A54" s="2" t="s">
        <v>856</v>
      </c>
      <c r="B54" s="29" t="s">
        <v>492</v>
      </c>
      <c r="C54" s="44">
        <v>0.45624999999999999</v>
      </c>
      <c r="D54" s="44"/>
      <c r="E54" s="1">
        <v>10</v>
      </c>
      <c r="F54" s="23" t="s">
        <v>539</v>
      </c>
      <c r="G54">
        <v>1190</v>
      </c>
      <c r="H54">
        <v>1092</v>
      </c>
      <c r="I54" s="59" t="s">
        <v>738</v>
      </c>
      <c r="J54" s="89" t="s">
        <v>631</v>
      </c>
      <c r="K54" s="38">
        <v>4</v>
      </c>
      <c r="L54" s="38">
        <v>180</v>
      </c>
      <c r="M54" s="115">
        <v>5889.9508999999998</v>
      </c>
      <c r="O54">
        <v>252.2</v>
      </c>
      <c r="P54">
        <v>268.5</v>
      </c>
    </row>
    <row r="55" spans="1:39" ht="24">
      <c r="A55" s="2" t="s">
        <v>475</v>
      </c>
      <c r="B55" s="29" t="s">
        <v>493</v>
      </c>
      <c r="C55" s="44">
        <v>0.45763888888888887</v>
      </c>
      <c r="D55" s="44"/>
      <c r="E55" s="1">
        <v>30</v>
      </c>
      <c r="F55" s="23" t="s">
        <v>539</v>
      </c>
      <c r="G55">
        <v>1190</v>
      </c>
      <c r="H55" s="1">
        <v>988</v>
      </c>
      <c r="I55" s="21" t="s">
        <v>482</v>
      </c>
      <c r="J55" s="70" t="s">
        <v>631</v>
      </c>
      <c r="K55" s="38">
        <v>4</v>
      </c>
      <c r="L55" s="20">
        <v>180</v>
      </c>
      <c r="M55" s="116">
        <v>5891.451</v>
      </c>
      <c r="N55" t="s">
        <v>494</v>
      </c>
      <c r="O55" s="20">
        <v>252.2</v>
      </c>
      <c r="P55" s="20">
        <v>268.7</v>
      </c>
    </row>
    <row r="56" spans="1:39">
      <c r="A56" s="2"/>
      <c r="C56" s="1"/>
      <c r="D56" s="44"/>
      <c r="E56" s="1"/>
      <c r="F56" s="1"/>
      <c r="G56" s="1"/>
      <c r="H56" s="1"/>
      <c r="I56" s="21"/>
      <c r="J56" s="1"/>
      <c r="K56" s="1"/>
      <c r="L56" s="1"/>
      <c r="M56" s="45"/>
    </row>
    <row r="57" spans="1:39">
      <c r="A57" s="2"/>
      <c r="C57" s="1"/>
      <c r="D57" s="44"/>
      <c r="E57" s="1"/>
      <c r="F57" s="1"/>
      <c r="G57" s="1"/>
      <c r="H57" s="1"/>
      <c r="I57" s="21"/>
      <c r="J57" s="1"/>
      <c r="K57" s="1"/>
      <c r="L57" s="1"/>
      <c r="M57" s="45"/>
    </row>
    <row r="58" spans="1:39">
      <c r="A58" s="2"/>
      <c r="C58" s="1"/>
      <c r="D58" s="44"/>
      <c r="E58" s="1"/>
      <c r="F58" s="1"/>
      <c r="G58" s="1"/>
      <c r="H58" s="1"/>
      <c r="I58" s="21"/>
      <c r="J58" s="1"/>
      <c r="K58" s="1"/>
      <c r="L58" s="1"/>
      <c r="M58" s="45"/>
    </row>
    <row r="59" spans="1:39">
      <c r="A59" s="3" t="s">
        <v>633</v>
      </c>
      <c r="B59" s="24" t="s">
        <v>634</v>
      </c>
      <c r="C59" s="25">
        <v>5888.5839999999998</v>
      </c>
      <c r="D59" s="58"/>
      <c r="E59" s="26"/>
      <c r="F59" s="26" t="s">
        <v>635</v>
      </c>
      <c r="G59" s="88" t="s">
        <v>636</v>
      </c>
      <c r="H59" s="88" t="s">
        <v>637</v>
      </c>
      <c r="I59" s="26" t="s">
        <v>639</v>
      </c>
      <c r="J59" s="88" t="s">
        <v>640</v>
      </c>
      <c r="K59" s="88" t="s">
        <v>641</v>
      </c>
      <c r="M59" s="45"/>
    </row>
    <row r="60" spans="1:39">
      <c r="A60" s="2"/>
      <c r="B60" s="24" t="s">
        <v>638</v>
      </c>
      <c r="C60" s="25">
        <v>5889.9508999999998</v>
      </c>
      <c r="D60" s="58"/>
      <c r="E60" s="26"/>
      <c r="F60" s="26" t="s">
        <v>277</v>
      </c>
      <c r="G60" s="88" t="s">
        <v>279</v>
      </c>
      <c r="H60" s="88" t="s">
        <v>280</v>
      </c>
      <c r="I60" s="26" t="s">
        <v>646</v>
      </c>
      <c r="J60" s="88" t="s">
        <v>647</v>
      </c>
      <c r="K60" s="88" t="s">
        <v>454</v>
      </c>
      <c r="M60" s="45"/>
    </row>
    <row r="61" spans="1:39">
      <c r="A61" s="2"/>
      <c r="B61" s="24" t="s">
        <v>321</v>
      </c>
      <c r="C61" s="25">
        <v>5891.451</v>
      </c>
      <c r="D61" s="58"/>
      <c r="E61" s="26"/>
      <c r="F61" s="88" t="s">
        <v>472</v>
      </c>
      <c r="G61" s="88" t="s">
        <v>474</v>
      </c>
      <c r="H61" s="88" t="s">
        <v>473</v>
      </c>
      <c r="I61" s="26" t="s">
        <v>275</v>
      </c>
      <c r="J61" s="88" t="s">
        <v>455</v>
      </c>
      <c r="K61" s="88" t="s">
        <v>456</v>
      </c>
      <c r="M61" s="45"/>
    </row>
    <row r="62" spans="1:39">
      <c r="A62" s="2"/>
      <c r="B62" s="24" t="s">
        <v>322</v>
      </c>
      <c r="C62" s="114">
        <v>7647.38</v>
      </c>
      <c r="D62" s="58"/>
      <c r="E62" s="26"/>
      <c r="F62" s="26" t="s">
        <v>643</v>
      </c>
      <c r="G62" s="88" t="s">
        <v>644</v>
      </c>
      <c r="H62" s="88" t="s">
        <v>645</v>
      </c>
      <c r="I62" s="26" t="s">
        <v>324</v>
      </c>
      <c r="J62" s="88" t="s">
        <v>452</v>
      </c>
      <c r="K62" s="88" t="s">
        <v>453</v>
      </c>
      <c r="M62" s="45"/>
    </row>
    <row r="63" spans="1:39">
      <c r="A63" s="2"/>
      <c r="B63" s="24" t="s">
        <v>323</v>
      </c>
      <c r="C63" s="25">
        <v>7698.9647000000004</v>
      </c>
      <c r="D63" s="58"/>
      <c r="E63" s="26"/>
      <c r="F63" s="26" t="s">
        <v>278</v>
      </c>
      <c r="G63" s="88" t="s">
        <v>281</v>
      </c>
      <c r="H63" s="88" t="s">
        <v>282</v>
      </c>
      <c r="I63" s="26" t="s">
        <v>284</v>
      </c>
      <c r="J63" s="88" t="s">
        <v>285</v>
      </c>
      <c r="K63" s="88" t="s">
        <v>286</v>
      </c>
    </row>
    <row r="64" spans="1:39">
      <c r="A64" s="2"/>
      <c r="B64" s="27"/>
      <c r="C64" s="26"/>
      <c r="D64" s="58"/>
      <c r="E64" s="26"/>
      <c r="K64" s="113"/>
    </row>
    <row r="65" spans="1:12">
      <c r="A65" s="2"/>
      <c r="B65" s="24" t="s">
        <v>574</v>
      </c>
      <c r="C65" s="439" t="s">
        <v>649</v>
      </c>
      <c r="D65" s="439"/>
      <c r="E65" s="26" t="s">
        <v>287</v>
      </c>
      <c r="K65" s="113"/>
    </row>
    <row r="66" spans="1:12">
      <c r="A66" s="2"/>
      <c r="B66" s="24" t="s">
        <v>575</v>
      </c>
      <c r="C66" s="439" t="s">
        <v>650</v>
      </c>
      <c r="D66" s="439"/>
      <c r="E66" s="8"/>
      <c r="K66" s="113"/>
    </row>
    <row r="67" spans="1:12">
      <c r="A67" s="2"/>
      <c r="B67" s="24" t="s">
        <v>576</v>
      </c>
      <c r="C67" s="439" t="s">
        <v>816</v>
      </c>
      <c r="D67" s="439"/>
      <c r="E67" s="8"/>
      <c r="K67" s="113"/>
    </row>
    <row r="68" spans="1:12">
      <c r="A68" s="2"/>
      <c r="B68" s="24" t="s">
        <v>577</v>
      </c>
      <c r="C68" s="439" t="s">
        <v>817</v>
      </c>
      <c r="D68" s="439"/>
      <c r="E68" s="8"/>
      <c r="F68" s="113"/>
      <c r="G68" s="20"/>
      <c r="H68" s="20"/>
      <c r="L68" t="s">
        <v>750</v>
      </c>
    </row>
    <row r="69" spans="1:12">
      <c r="A69" s="2"/>
      <c r="B69" s="2"/>
      <c r="C69" s="113"/>
      <c r="D69" s="44"/>
      <c r="E69" s="8"/>
      <c r="F69" s="113"/>
      <c r="G69" s="20"/>
      <c r="H69" s="20"/>
    </row>
    <row r="70" spans="1:12">
      <c r="A70" s="2"/>
      <c r="B70" s="3" t="s">
        <v>818</v>
      </c>
      <c r="C70" s="6" t="s">
        <v>819</v>
      </c>
      <c r="D70" s="49" t="s">
        <v>820</v>
      </c>
      <c r="E70" s="8"/>
      <c r="F70" s="113"/>
      <c r="G70" s="20"/>
      <c r="H70" s="20"/>
    </row>
    <row r="71" spans="1:12">
      <c r="A71" s="2"/>
      <c r="B71" s="3"/>
      <c r="C71" s="6" t="s">
        <v>821</v>
      </c>
      <c r="D71" s="49" t="s">
        <v>822</v>
      </c>
      <c r="E71" s="8"/>
      <c r="F71" s="113"/>
      <c r="G71" s="20"/>
      <c r="H71" s="20"/>
    </row>
    <row r="72" spans="1:12">
      <c r="A72" s="2"/>
      <c r="B72" s="2"/>
      <c r="C72" s="113"/>
      <c r="D72" s="44"/>
      <c r="E72" s="8"/>
      <c r="F72" s="113"/>
      <c r="G72" s="129" t="s">
        <v>376</v>
      </c>
      <c r="H72" s="129" t="s">
        <v>377</v>
      </c>
      <c r="I72" s="128" t="s">
        <v>378</v>
      </c>
      <c r="J72" s="5" t="s">
        <v>379</v>
      </c>
      <c r="K72" s="5"/>
    </row>
    <row r="73" spans="1:12">
      <c r="A73" s="2"/>
      <c r="B73" s="3" t="s">
        <v>676</v>
      </c>
      <c r="C73" s="6">
        <v>1</v>
      </c>
      <c r="D73" s="427" t="s">
        <v>677</v>
      </c>
      <c r="E73" s="427"/>
      <c r="F73" s="427"/>
      <c r="G73" s="130">
        <f>AVERAGE(O12,O13,O14,O23,O31,O40,O44,O54,O55)</f>
        <v>252.22222222222223</v>
      </c>
      <c r="H73" s="130">
        <f>AVERAGE(P12,P13,P14,P23,P31,P40,P44,P54,P55)</f>
        <v>268.56666666666666</v>
      </c>
      <c r="I73" s="131">
        <f>STDEV(O12,O13,O14,O23,O31,O40,O44,O54,O55)</f>
        <v>4.4095855058274055E-2</v>
      </c>
      <c r="J73" s="131">
        <f>STDEV(P12,P13,P14,P23,P31,P40,P44,P54,P55)</f>
        <v>0.15811388303602927</v>
      </c>
    </row>
    <row r="74" spans="1:12">
      <c r="A74" s="2"/>
      <c r="B74" s="28"/>
      <c r="C74" s="3"/>
      <c r="D74" s="435" t="s">
        <v>466</v>
      </c>
      <c r="E74" s="436"/>
      <c r="F74" s="436"/>
      <c r="G74" s="20"/>
      <c r="H74" s="20"/>
    </row>
    <row r="75" spans="1:12">
      <c r="A75" s="2"/>
      <c r="B75" s="2"/>
      <c r="C75" s="71">
        <v>2</v>
      </c>
      <c r="D75" s="427" t="s">
        <v>724</v>
      </c>
      <c r="E75" s="427"/>
      <c r="F75" s="427"/>
      <c r="G75" s="20"/>
      <c r="H75" s="20"/>
    </row>
    <row r="76" spans="1:12">
      <c r="A76" s="2"/>
      <c r="B76" s="2"/>
      <c r="C76" s="3"/>
      <c r="D76" s="435" t="s">
        <v>725</v>
      </c>
      <c r="E76" s="436"/>
      <c r="F76" s="436"/>
      <c r="G76" s="20"/>
      <c r="H76" s="20"/>
    </row>
    <row r="77" spans="1:12">
      <c r="A77" s="2"/>
      <c r="C77" s="6">
        <v>3</v>
      </c>
      <c r="D77" s="437" t="s">
        <v>535</v>
      </c>
      <c r="E77" s="437"/>
      <c r="F77" s="437"/>
      <c r="G77" s="20"/>
      <c r="H77" s="20"/>
    </row>
    <row r="78" spans="1:12">
      <c r="A78" s="2"/>
      <c r="C78" s="5"/>
      <c r="D78" s="434" t="s">
        <v>536</v>
      </c>
      <c r="E78" s="434"/>
      <c r="F78" s="434"/>
      <c r="G78" s="20"/>
      <c r="H78" s="20"/>
    </row>
    <row r="79" spans="1:12">
      <c r="A79" s="2"/>
      <c r="C79" s="6">
        <v>4</v>
      </c>
      <c r="D79" s="437" t="s">
        <v>537</v>
      </c>
      <c r="E79" s="437"/>
      <c r="F79" s="437"/>
      <c r="G79" s="20"/>
      <c r="H79" s="20"/>
    </row>
    <row r="80" spans="1:12">
      <c r="A80" s="2"/>
      <c r="D80" s="434" t="s">
        <v>538</v>
      </c>
      <c r="E80" s="434"/>
      <c r="F80" s="434"/>
      <c r="G80" s="20"/>
      <c r="H80" s="20"/>
    </row>
    <row r="84" spans="1:9">
      <c r="A84" t="s">
        <v>330</v>
      </c>
      <c r="B84" t="s">
        <v>331</v>
      </c>
      <c r="C84" t="s">
        <v>327</v>
      </c>
    </row>
    <row r="85" spans="1:9">
      <c r="A85" t="s">
        <v>328</v>
      </c>
      <c r="B85">
        <v>97</v>
      </c>
      <c r="C85" s="43">
        <v>0.15625</v>
      </c>
    </row>
    <row r="86" spans="1:9">
      <c r="A86" t="s">
        <v>345</v>
      </c>
      <c r="B86">
        <v>97.4</v>
      </c>
      <c r="C86" s="43">
        <v>0.22222222222222221</v>
      </c>
    </row>
    <row r="87" spans="1:9">
      <c r="A87" t="s">
        <v>341</v>
      </c>
      <c r="B87">
        <v>97.5</v>
      </c>
      <c r="C87" s="43">
        <v>0.27569444444444446</v>
      </c>
    </row>
    <row r="88" spans="1:9">
      <c r="A88" s="2" t="s">
        <v>346</v>
      </c>
      <c r="B88">
        <v>97</v>
      </c>
      <c r="C88" s="44">
        <v>0.34930555555555554</v>
      </c>
      <c r="D88" s="44"/>
      <c r="E88" s="1"/>
      <c r="F88" s="1"/>
      <c r="G88" s="1"/>
      <c r="H88" s="1"/>
      <c r="I88" s="21"/>
    </row>
    <row r="89" spans="1:9">
      <c r="A89" t="s">
        <v>347</v>
      </c>
      <c r="B89">
        <v>97.1</v>
      </c>
      <c r="C89" s="43">
        <v>0.3888888888888889</v>
      </c>
    </row>
    <row r="90" spans="1:9">
      <c r="A90" t="s">
        <v>313</v>
      </c>
      <c r="B90">
        <v>97.1</v>
      </c>
      <c r="C90" s="43">
        <v>0.45763888888888887</v>
      </c>
    </row>
  </sheetData>
  <mergeCells count="25">
    <mergeCell ref="AC10:AD10"/>
    <mergeCell ref="AE10:AF10"/>
    <mergeCell ref="C68:D68"/>
    <mergeCell ref="D73:F73"/>
    <mergeCell ref="D74:F74"/>
    <mergeCell ref="O10:P10"/>
    <mergeCell ref="Q10:R10"/>
    <mergeCell ref="C65:D65"/>
    <mergeCell ref="C66:D66"/>
    <mergeCell ref="C67:D67"/>
    <mergeCell ref="G10:H10"/>
    <mergeCell ref="A5:E5"/>
    <mergeCell ref="F5:I5"/>
    <mergeCell ref="F6:I6"/>
    <mergeCell ref="F7:I7"/>
    <mergeCell ref="A1:H1"/>
    <mergeCell ref="A3:E3"/>
    <mergeCell ref="F3:I3"/>
    <mergeCell ref="F4:I4"/>
    <mergeCell ref="D80:F80"/>
    <mergeCell ref="D75:F75"/>
    <mergeCell ref="D76:F76"/>
    <mergeCell ref="D77:F77"/>
    <mergeCell ref="D78:F78"/>
    <mergeCell ref="D79:F79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87"/>
  <sheetViews>
    <sheetView topLeftCell="A11" workbookViewId="0">
      <selection activeCell="AB12" sqref="AB12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29"/>
    </row>
    <row r="4" spans="1:39">
      <c r="A4" s="3" t="s">
        <v>495</v>
      </c>
      <c r="B4" s="3"/>
      <c r="C4" s="6"/>
      <c r="D4" s="49"/>
      <c r="E4" s="6"/>
      <c r="F4" s="428" t="s">
        <v>496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497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 t="s">
        <v>622</v>
      </c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785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72"/>
      <c r="G8" s="72"/>
      <c r="H8" s="72"/>
      <c r="I8" s="73" t="s">
        <v>394</v>
      </c>
      <c r="J8" s="7"/>
      <c r="K8" s="7"/>
      <c r="L8" s="7"/>
      <c r="N8" s="29"/>
    </row>
    <row r="9" spans="1:39" ht="12.75" customHeight="1">
      <c r="A9" s="3"/>
      <c r="B9" s="3"/>
      <c r="C9" s="6"/>
      <c r="D9" s="49"/>
      <c r="E9" s="8"/>
      <c r="F9" s="431" t="s">
        <v>681</v>
      </c>
      <c r="G9" s="431"/>
      <c r="H9" s="431"/>
      <c r="I9" s="431"/>
      <c r="J9" s="7"/>
      <c r="K9" s="7"/>
      <c r="L9" s="7"/>
      <c r="N9" s="29"/>
    </row>
    <row r="10" spans="1:39" ht="12.75" customHeight="1">
      <c r="A10" s="3"/>
      <c r="B10" s="3"/>
      <c r="C10" s="6"/>
      <c r="D10" s="49"/>
      <c r="E10" s="8"/>
      <c r="F10" s="1"/>
      <c r="G10" s="1"/>
      <c r="H10" s="1"/>
      <c r="I10" s="50"/>
      <c r="J10" s="7"/>
      <c r="K10" s="7"/>
      <c r="L10" s="7"/>
      <c r="N10" s="29"/>
    </row>
    <row r="11" spans="1:39">
      <c r="A11" s="3"/>
      <c r="B11" s="3"/>
      <c r="C11" s="6"/>
      <c r="D11" s="49"/>
      <c r="E11" s="8"/>
      <c r="F11" s="1"/>
      <c r="G11" s="1"/>
      <c r="H11" s="1"/>
      <c r="I11" s="50"/>
      <c r="J11" s="31"/>
      <c r="K11" s="31"/>
      <c r="L11" s="31"/>
      <c r="N11" s="29"/>
    </row>
    <row r="12" spans="1:39">
      <c r="A12" s="10"/>
      <c r="B12" s="10"/>
      <c r="C12" s="11" t="s">
        <v>790</v>
      </c>
      <c r="D12" s="51" t="s">
        <v>791</v>
      </c>
      <c r="E12" s="278" t="s">
        <v>16</v>
      </c>
      <c r="F12" s="11"/>
      <c r="G12" s="444" t="s">
        <v>612</v>
      </c>
      <c r="H12" s="444"/>
      <c r="I12" s="52"/>
      <c r="J12" s="12" t="s">
        <v>826</v>
      </c>
      <c r="K12" s="12" t="s">
        <v>613</v>
      </c>
      <c r="L12" s="6" t="s">
        <v>614</v>
      </c>
      <c r="M12" s="13" t="s">
        <v>615</v>
      </c>
      <c r="N12" s="32"/>
      <c r="O12" s="438" t="s">
        <v>818</v>
      </c>
      <c r="P12" s="438"/>
      <c r="Q12" s="438" t="s">
        <v>241</v>
      </c>
      <c r="R12" s="438"/>
      <c r="S12" s="12" t="s">
        <v>389</v>
      </c>
      <c r="T12" s="12" t="s">
        <v>390</v>
      </c>
      <c r="U12" s="12" t="s">
        <v>399</v>
      </c>
      <c r="V12" s="12" t="s">
        <v>400</v>
      </c>
      <c r="Z12" s="143" t="s">
        <v>405</v>
      </c>
      <c r="AA12" s="143" t="s">
        <v>406</v>
      </c>
      <c r="AB12" s="279" t="s">
        <v>726</v>
      </c>
      <c r="AC12" s="433" t="s">
        <v>221</v>
      </c>
      <c r="AD12" s="433"/>
      <c r="AE12" s="433" t="s">
        <v>224</v>
      </c>
      <c r="AF12" s="433"/>
      <c r="AG12" s="142" t="s">
        <v>396</v>
      </c>
      <c r="AH12" s="142" t="s">
        <v>397</v>
      </c>
      <c r="AI12" s="142" t="s">
        <v>398</v>
      </c>
      <c r="AJ12" s="142" t="s">
        <v>391</v>
      </c>
      <c r="AK12" s="142" t="s">
        <v>413</v>
      </c>
      <c r="AL12" s="142" t="s">
        <v>412</v>
      </c>
      <c r="AM12" s="142" t="s">
        <v>392</v>
      </c>
    </row>
    <row r="13" spans="1:39" ht="13" thickBot="1">
      <c r="A13" s="15" t="s">
        <v>623</v>
      </c>
      <c r="B13" s="15" t="s">
        <v>624</v>
      </c>
      <c r="C13" s="16" t="s">
        <v>625</v>
      </c>
      <c r="D13" s="53" t="s">
        <v>626</v>
      </c>
      <c r="E13" s="182" t="s">
        <v>240</v>
      </c>
      <c r="F13" s="16" t="s">
        <v>627</v>
      </c>
      <c r="G13" s="16" t="s">
        <v>827</v>
      </c>
      <c r="H13" s="16" t="s">
        <v>671</v>
      </c>
      <c r="I13" s="34" t="s">
        <v>672</v>
      </c>
      <c r="J13" s="16" t="s">
        <v>673</v>
      </c>
      <c r="K13" s="17"/>
      <c r="L13" s="16" t="s">
        <v>177</v>
      </c>
      <c r="M13" s="18" t="s">
        <v>628</v>
      </c>
      <c r="N13" s="34" t="s">
        <v>674</v>
      </c>
      <c r="O13" s="16" t="s">
        <v>178</v>
      </c>
      <c r="P13" s="16" t="s">
        <v>179</v>
      </c>
      <c r="Q13" s="16" t="s">
        <v>629</v>
      </c>
      <c r="R13" s="16" t="s">
        <v>630</v>
      </c>
      <c r="S13" s="138" t="s">
        <v>409</v>
      </c>
      <c r="T13" s="138" t="s">
        <v>410</v>
      </c>
      <c r="U13" s="244" t="s">
        <v>236</v>
      </c>
      <c r="V13" s="244" t="s">
        <v>236</v>
      </c>
      <c r="W13" s="139" t="s">
        <v>401</v>
      </c>
      <c r="X13" s="139" t="s">
        <v>402</v>
      </c>
      <c r="Y13" s="139" t="s">
        <v>403</v>
      </c>
      <c r="Z13" s="139" t="s">
        <v>404</v>
      </c>
      <c r="AA13" s="139" t="s">
        <v>407</v>
      </c>
      <c r="AB13" s="244" t="s">
        <v>237</v>
      </c>
      <c r="AC13" s="154" t="s">
        <v>222</v>
      </c>
      <c r="AD13" s="154" t="s">
        <v>223</v>
      </c>
      <c r="AE13" s="154" t="s">
        <v>222</v>
      </c>
      <c r="AF13" s="154" t="s">
        <v>223</v>
      </c>
      <c r="AG13" s="139" t="s">
        <v>226</v>
      </c>
      <c r="AH13" s="139" t="s">
        <v>225</v>
      </c>
      <c r="AI13" s="139" t="s">
        <v>226</v>
      </c>
      <c r="AJ13" s="138" t="s">
        <v>225</v>
      </c>
      <c r="AK13" s="243" t="s">
        <v>236</v>
      </c>
      <c r="AL13" s="155" t="s">
        <v>750</v>
      </c>
      <c r="AM13" s="243" t="s">
        <v>236</v>
      </c>
    </row>
    <row r="14" spans="1:39" ht="48">
      <c r="A14" s="64" t="s">
        <v>856</v>
      </c>
      <c r="B14" s="68" t="s">
        <v>460</v>
      </c>
      <c r="C14" s="37">
        <v>0.16666666666666666</v>
      </c>
      <c r="D14" s="37"/>
      <c r="E14" s="38">
        <v>10</v>
      </c>
      <c r="F14" s="23" t="s">
        <v>539</v>
      </c>
      <c r="G14" s="38">
        <v>1190</v>
      </c>
      <c r="H14" s="102">
        <v>1092</v>
      </c>
      <c r="I14" s="84" t="s">
        <v>459</v>
      </c>
      <c r="J14" s="70" t="s">
        <v>631</v>
      </c>
      <c r="K14" s="38">
        <v>4</v>
      </c>
      <c r="L14" s="38">
        <v>180</v>
      </c>
      <c r="M14" s="115">
        <v>5889.9508999999998</v>
      </c>
      <c r="N14" s="65" t="s">
        <v>498</v>
      </c>
      <c r="O14" s="38">
        <v>252.2</v>
      </c>
      <c r="P14" s="38">
        <v>268.39999999999998</v>
      </c>
      <c r="Q14" s="38"/>
      <c r="R14" s="55"/>
    </row>
    <row r="15" spans="1:39" ht="24">
      <c r="A15" s="64" t="s">
        <v>475</v>
      </c>
      <c r="B15" s="29" t="s">
        <v>857</v>
      </c>
      <c r="C15" s="19">
        <v>0.1763888888888889</v>
      </c>
      <c r="D15" s="37"/>
      <c r="E15" s="23">
        <v>30</v>
      </c>
      <c r="F15" s="23" t="s">
        <v>539</v>
      </c>
      <c r="G15" s="20">
        <v>1190</v>
      </c>
      <c r="H15" s="20">
        <v>988</v>
      </c>
      <c r="I15" s="21" t="s">
        <v>482</v>
      </c>
      <c r="J15" s="70" t="s">
        <v>631</v>
      </c>
      <c r="K15" s="38">
        <v>4</v>
      </c>
      <c r="L15" s="38">
        <v>180</v>
      </c>
      <c r="M15" s="116">
        <v>5891.451</v>
      </c>
      <c r="N15" s="29"/>
      <c r="O15" s="20">
        <v>252.4</v>
      </c>
      <c r="P15" s="20">
        <v>268.5</v>
      </c>
      <c r="Q15" s="20"/>
      <c r="R15" s="20"/>
    </row>
    <row r="16" spans="1:39">
      <c r="A16" s="64" t="s">
        <v>707</v>
      </c>
      <c r="B16" s="68" t="s">
        <v>714</v>
      </c>
      <c r="C16" s="19">
        <v>0.19097222222222221</v>
      </c>
      <c r="D16" s="37"/>
      <c r="E16" s="23">
        <v>300</v>
      </c>
      <c r="F16" s="23" t="s">
        <v>539</v>
      </c>
      <c r="G16" s="20">
        <v>1190</v>
      </c>
      <c r="H16" s="38">
        <v>1092</v>
      </c>
      <c r="I16" s="62" t="s">
        <v>545</v>
      </c>
      <c r="J16" s="20" t="s">
        <v>668</v>
      </c>
      <c r="K16" s="38">
        <v>4</v>
      </c>
      <c r="L16" s="38">
        <v>180</v>
      </c>
      <c r="M16" s="115">
        <v>5889.9508999999998</v>
      </c>
      <c r="N16" s="29"/>
      <c r="O16" s="20"/>
      <c r="P16" s="20"/>
      <c r="Q16" s="20"/>
      <c r="R16" s="20"/>
      <c r="S16" s="323">
        <v>259.2672</v>
      </c>
      <c r="T16" s="323">
        <v>-20.83841</v>
      </c>
      <c r="U16" s="320">
        <v>125.6692</v>
      </c>
      <c r="V16" s="320">
        <v>13.6412</v>
      </c>
      <c r="W16" s="322">
        <v>13.4549878526</v>
      </c>
      <c r="X16" s="320">
        <v>4.1529999999999996</v>
      </c>
      <c r="Y16" s="320">
        <v>0.65700000000000003</v>
      </c>
      <c r="Z16" s="320">
        <v>3.78</v>
      </c>
      <c r="AA16" s="320">
        <v>98.254999999999995</v>
      </c>
      <c r="AB16" s="319">
        <v>2008.701</v>
      </c>
      <c r="AC16" s="320">
        <v>0.52188999999999997</v>
      </c>
      <c r="AD16" s="320">
        <v>-3.0695999999999999</v>
      </c>
      <c r="AE16" s="320">
        <v>345.55092999999999</v>
      </c>
      <c r="AF16" s="320">
        <v>-0.49637999999999999</v>
      </c>
      <c r="AG16" s="318">
        <v>151891377.5</v>
      </c>
      <c r="AH16" s="321">
        <v>5.4917199999999999E-2</v>
      </c>
      <c r="AI16" s="318">
        <v>356813.63773999998</v>
      </c>
      <c r="AJ16" s="321">
        <v>-0.2954272</v>
      </c>
      <c r="AK16" s="320">
        <v>164.7774</v>
      </c>
      <c r="AL16" s="318" t="s">
        <v>227</v>
      </c>
      <c r="AM16" s="320">
        <v>15.1875</v>
      </c>
    </row>
    <row r="17" spans="1:39">
      <c r="A17" s="64" t="s">
        <v>707</v>
      </c>
      <c r="B17" s="29" t="s">
        <v>715</v>
      </c>
      <c r="C17" s="19">
        <v>0.1986111111111111</v>
      </c>
      <c r="D17" s="37"/>
      <c r="E17" s="23">
        <v>300</v>
      </c>
      <c r="F17" s="23" t="s">
        <v>539</v>
      </c>
      <c r="G17" s="20">
        <v>1190</v>
      </c>
      <c r="H17" s="38">
        <v>1092</v>
      </c>
      <c r="I17" s="59" t="s">
        <v>664</v>
      </c>
      <c r="J17" s="20" t="s">
        <v>668</v>
      </c>
      <c r="K17" s="38">
        <v>4</v>
      </c>
      <c r="L17" s="38">
        <v>180</v>
      </c>
      <c r="M17" s="115">
        <v>5889.9508999999998</v>
      </c>
      <c r="N17" s="29"/>
      <c r="O17" s="20"/>
      <c r="P17" s="20"/>
      <c r="Q17" s="20"/>
      <c r="R17" s="20"/>
      <c r="S17" s="323">
        <v>259.36687000000001</v>
      </c>
      <c r="T17" s="323">
        <v>-20.850439999999999</v>
      </c>
      <c r="U17" s="320">
        <v>127.4336</v>
      </c>
      <c r="V17" s="320">
        <v>15.444599999999999</v>
      </c>
      <c r="W17" s="322">
        <v>13.638823153300001</v>
      </c>
      <c r="X17" s="320">
        <v>3.6949999999999998</v>
      </c>
      <c r="Y17" s="320">
        <v>0.58399999999999996</v>
      </c>
      <c r="Z17" s="320">
        <v>3.78</v>
      </c>
      <c r="AA17" s="320">
        <v>98.236000000000004</v>
      </c>
      <c r="AB17" s="319">
        <v>2009.7819999999999</v>
      </c>
      <c r="AC17" s="320">
        <v>0.51524999999999999</v>
      </c>
      <c r="AD17" s="320">
        <v>-3.0665800000000001</v>
      </c>
      <c r="AE17" s="320">
        <v>345.45785999999998</v>
      </c>
      <c r="AF17" s="320">
        <v>-0.49664999999999998</v>
      </c>
      <c r="AG17" s="318">
        <v>151891413.09999999</v>
      </c>
      <c r="AH17" s="321">
        <v>5.3165900000000002E-2</v>
      </c>
      <c r="AI17" s="318">
        <v>356621.67839000002</v>
      </c>
      <c r="AJ17" s="321">
        <v>-0.28617749999999997</v>
      </c>
      <c r="AK17" s="320">
        <v>164.6926</v>
      </c>
      <c r="AL17" s="318" t="s">
        <v>227</v>
      </c>
      <c r="AM17" s="320">
        <v>15.2721</v>
      </c>
    </row>
    <row r="18" spans="1:39">
      <c r="A18" s="64" t="s">
        <v>708</v>
      </c>
      <c r="B18" s="29" t="s">
        <v>859</v>
      </c>
      <c r="C18" s="19">
        <v>0.20416666666666669</v>
      </c>
      <c r="D18" s="19"/>
      <c r="E18" s="23">
        <v>300</v>
      </c>
      <c r="F18" s="23" t="s">
        <v>539</v>
      </c>
      <c r="G18" s="20">
        <v>1190</v>
      </c>
      <c r="H18" s="38">
        <v>1092</v>
      </c>
      <c r="I18" s="59" t="s">
        <v>545</v>
      </c>
      <c r="J18" s="20" t="s">
        <v>668</v>
      </c>
      <c r="K18" s="38">
        <v>4</v>
      </c>
      <c r="L18" s="38">
        <v>180</v>
      </c>
      <c r="M18" s="115">
        <v>5889.9508999999998</v>
      </c>
      <c r="N18" s="29"/>
      <c r="O18" s="20"/>
      <c r="P18" s="20"/>
      <c r="Q18" s="20"/>
      <c r="R18" s="20"/>
      <c r="S18" s="323">
        <v>259.43833000000001</v>
      </c>
      <c r="T18" s="323">
        <v>-20.858910000000002</v>
      </c>
      <c r="U18" s="320">
        <v>128.75550000000001</v>
      </c>
      <c r="V18" s="320">
        <v>16.7301</v>
      </c>
      <c r="W18" s="322">
        <v>13.772521553800001</v>
      </c>
      <c r="X18" s="320">
        <v>3.427</v>
      </c>
      <c r="Y18" s="320">
        <v>0.54200000000000004</v>
      </c>
      <c r="Z18" s="320">
        <v>3.78</v>
      </c>
      <c r="AA18" s="320">
        <v>98.221999999999994</v>
      </c>
      <c r="AB18" s="319">
        <v>2010.547</v>
      </c>
      <c r="AC18" s="320">
        <v>0.50943000000000005</v>
      </c>
      <c r="AD18" s="320">
        <v>-3.06453</v>
      </c>
      <c r="AE18" s="320">
        <v>345.39017999999999</v>
      </c>
      <c r="AF18" s="320">
        <v>-0.49684</v>
      </c>
      <c r="AG18" s="318">
        <v>151891438.30000001</v>
      </c>
      <c r="AH18" s="321">
        <v>5.18927E-2</v>
      </c>
      <c r="AI18" s="318">
        <v>356486.01267000003</v>
      </c>
      <c r="AJ18" s="321">
        <v>-0.2790569</v>
      </c>
      <c r="AK18" s="320">
        <v>164.6319</v>
      </c>
      <c r="AL18" s="318" t="s">
        <v>227</v>
      </c>
      <c r="AM18" s="320">
        <v>15.332599999999999</v>
      </c>
    </row>
    <row r="19" spans="1:39">
      <c r="A19" s="64" t="s">
        <v>863</v>
      </c>
      <c r="B19" s="29" t="s">
        <v>860</v>
      </c>
      <c r="C19" s="19">
        <v>0.21041666666666667</v>
      </c>
      <c r="D19" s="19"/>
      <c r="E19" s="23">
        <v>300</v>
      </c>
      <c r="F19" s="23" t="s">
        <v>539</v>
      </c>
      <c r="G19" s="20">
        <v>1190</v>
      </c>
      <c r="H19" s="38">
        <v>1092</v>
      </c>
      <c r="I19" s="59" t="s">
        <v>545</v>
      </c>
      <c r="J19" s="20" t="s">
        <v>668</v>
      </c>
      <c r="K19" s="38">
        <v>4</v>
      </c>
      <c r="L19" s="38">
        <v>180</v>
      </c>
      <c r="M19" s="115">
        <v>5889.9508999999998</v>
      </c>
      <c r="O19" s="20"/>
      <c r="P19" s="20"/>
      <c r="Q19" s="20"/>
      <c r="R19" s="20"/>
      <c r="S19" s="323">
        <v>259.51769999999999</v>
      </c>
      <c r="T19" s="323">
        <v>-20.868130000000001</v>
      </c>
      <c r="U19" s="320">
        <v>130.28370000000001</v>
      </c>
      <c r="V19" s="320">
        <v>18.148299999999999</v>
      </c>
      <c r="W19" s="322">
        <v>13.922932254299999</v>
      </c>
      <c r="X19" s="320">
        <v>3.1739999999999999</v>
      </c>
      <c r="Y19" s="320">
        <v>0.502</v>
      </c>
      <c r="Z19" s="320">
        <v>3.78</v>
      </c>
      <c r="AA19" s="320">
        <v>98.206000000000003</v>
      </c>
      <c r="AB19" s="319">
        <v>2011.384</v>
      </c>
      <c r="AC19" s="320">
        <v>0.50190000000000001</v>
      </c>
      <c r="AD19" s="320">
        <v>-3.0623900000000002</v>
      </c>
      <c r="AE19" s="320">
        <v>345.31403</v>
      </c>
      <c r="AF19" s="320">
        <v>-0.49704999999999999</v>
      </c>
      <c r="AG19" s="318">
        <v>151891466</v>
      </c>
      <c r="AH19" s="321">
        <v>5.0460999999999999E-2</v>
      </c>
      <c r="AI19" s="318">
        <v>356337.57478999998</v>
      </c>
      <c r="AJ19" s="321">
        <v>-0.27066059999999997</v>
      </c>
      <c r="AK19" s="320">
        <v>164.56450000000001</v>
      </c>
      <c r="AL19" s="318" t="s">
        <v>227</v>
      </c>
      <c r="AM19" s="320">
        <v>15.399900000000001</v>
      </c>
    </row>
    <row r="20" spans="1:39">
      <c r="A20" s="64" t="s">
        <v>543</v>
      </c>
      <c r="B20" s="29" t="s">
        <v>861</v>
      </c>
      <c r="C20" s="19">
        <v>0.21736111111111112</v>
      </c>
      <c r="D20" s="37"/>
      <c r="E20" s="23">
        <v>300</v>
      </c>
      <c r="F20" s="23" t="s">
        <v>539</v>
      </c>
      <c r="G20" s="20">
        <v>1190</v>
      </c>
      <c r="H20" s="38">
        <v>1092</v>
      </c>
      <c r="I20" s="29" t="s">
        <v>545</v>
      </c>
      <c r="J20" s="20" t="s">
        <v>668</v>
      </c>
      <c r="K20" s="38">
        <v>4</v>
      </c>
      <c r="L20" s="38">
        <v>180</v>
      </c>
      <c r="M20" s="115">
        <v>5889.9508999999998</v>
      </c>
      <c r="N20" s="29"/>
      <c r="O20" s="20"/>
      <c r="P20" s="20"/>
      <c r="Q20" s="20"/>
      <c r="R20" s="20"/>
      <c r="S20" s="323">
        <v>259.60466000000002</v>
      </c>
      <c r="T20" s="323">
        <v>-20.877980000000001</v>
      </c>
      <c r="U20" s="320">
        <v>132.03489999999999</v>
      </c>
      <c r="V20" s="320">
        <v>19.686900000000001</v>
      </c>
      <c r="W20" s="322">
        <v>14.090055254999999</v>
      </c>
      <c r="X20" s="320">
        <v>2.94</v>
      </c>
      <c r="Y20" s="320">
        <v>0.46500000000000002</v>
      </c>
      <c r="Z20" s="320">
        <v>3.79</v>
      </c>
      <c r="AA20" s="320">
        <v>98.188999999999993</v>
      </c>
      <c r="AB20" s="319">
        <v>2012.2850000000001</v>
      </c>
      <c r="AC20" s="320">
        <v>0.49235000000000001</v>
      </c>
      <c r="AD20" s="320">
        <v>-3.0602499999999999</v>
      </c>
      <c r="AE20" s="320">
        <v>345.22942999999998</v>
      </c>
      <c r="AF20" s="320">
        <v>-0.49729000000000001</v>
      </c>
      <c r="AG20" s="318">
        <v>151891495.80000001</v>
      </c>
      <c r="AH20" s="321">
        <v>4.8870799999999999E-2</v>
      </c>
      <c r="AI20" s="318">
        <v>356178.09698999999</v>
      </c>
      <c r="AJ20" s="321">
        <v>-0.26086599999999999</v>
      </c>
      <c r="AK20" s="320">
        <v>164.49080000000001</v>
      </c>
      <c r="AL20" s="318" t="s">
        <v>227</v>
      </c>
      <c r="AM20" s="320">
        <v>15.4734</v>
      </c>
    </row>
    <row r="21" spans="1:39">
      <c r="A21" s="64" t="s">
        <v>864</v>
      </c>
      <c r="B21" s="29" t="s">
        <v>465</v>
      </c>
      <c r="C21" s="19">
        <v>0.22291666666666665</v>
      </c>
      <c r="D21" s="19"/>
      <c r="E21" s="23">
        <v>300</v>
      </c>
      <c r="F21" s="23" t="s">
        <v>539</v>
      </c>
      <c r="G21" s="20">
        <v>1190</v>
      </c>
      <c r="H21" s="38">
        <v>1092</v>
      </c>
      <c r="I21" s="29" t="s">
        <v>545</v>
      </c>
      <c r="J21" s="20" t="s">
        <v>668</v>
      </c>
      <c r="K21" s="38">
        <v>4</v>
      </c>
      <c r="L21" s="38">
        <v>180</v>
      </c>
      <c r="M21" s="115">
        <v>5889.9508999999998</v>
      </c>
      <c r="N21" s="29"/>
      <c r="O21" s="20"/>
      <c r="P21" s="20"/>
      <c r="Q21" s="20"/>
      <c r="R21" s="20"/>
      <c r="S21" s="323">
        <v>259.67333000000002</v>
      </c>
      <c r="T21" s="323">
        <v>-20.885560000000002</v>
      </c>
      <c r="U21" s="320">
        <v>133.4778</v>
      </c>
      <c r="V21" s="320">
        <v>20.887899999999998</v>
      </c>
      <c r="W21" s="322">
        <v>14.223753655499999</v>
      </c>
      <c r="X21" s="320">
        <v>2.7810000000000001</v>
      </c>
      <c r="Y21" s="320">
        <v>0.44</v>
      </c>
      <c r="Z21" s="320">
        <v>3.79</v>
      </c>
      <c r="AA21" s="320">
        <v>98.174999999999997</v>
      </c>
      <c r="AB21" s="319">
        <v>2012.981</v>
      </c>
      <c r="AC21" s="320">
        <v>0.48383999999999999</v>
      </c>
      <c r="AD21" s="320">
        <v>-3.0587300000000002</v>
      </c>
      <c r="AE21" s="320">
        <v>345.16174000000001</v>
      </c>
      <c r="AF21" s="320">
        <v>-0.49747999999999998</v>
      </c>
      <c r="AG21" s="318">
        <v>151891518.90000001</v>
      </c>
      <c r="AH21" s="321">
        <v>4.7599299999999997E-2</v>
      </c>
      <c r="AI21" s="318">
        <v>356054.83529999998</v>
      </c>
      <c r="AJ21" s="321">
        <v>-0.25268839999999998</v>
      </c>
      <c r="AK21" s="320">
        <v>164.43260000000001</v>
      </c>
      <c r="AL21" s="318" t="s">
        <v>227</v>
      </c>
      <c r="AM21" s="320">
        <v>15.531499999999999</v>
      </c>
    </row>
    <row r="22" spans="1:39">
      <c r="A22" s="64" t="s">
        <v>721</v>
      </c>
      <c r="B22" s="29" t="s">
        <v>544</v>
      </c>
      <c r="C22" s="19">
        <v>0.22847222222222222</v>
      </c>
      <c r="D22" s="19"/>
      <c r="E22" s="23">
        <v>30</v>
      </c>
      <c r="F22" s="23" t="s">
        <v>539</v>
      </c>
      <c r="G22" s="20">
        <v>1190</v>
      </c>
      <c r="H22" s="38">
        <v>1092</v>
      </c>
      <c r="I22" s="29" t="s">
        <v>870</v>
      </c>
      <c r="J22" s="20" t="s">
        <v>668</v>
      </c>
      <c r="K22" s="38">
        <v>4</v>
      </c>
      <c r="L22" s="38">
        <v>180</v>
      </c>
      <c r="M22" s="115">
        <v>5889.9508999999998</v>
      </c>
      <c r="N22" s="29"/>
      <c r="O22" s="20"/>
      <c r="P22" s="20"/>
      <c r="Q22" s="20"/>
      <c r="R22" s="20"/>
      <c r="S22" s="323">
        <v>259.71586000000002</v>
      </c>
      <c r="T22" s="323">
        <v>-20.890149999999998</v>
      </c>
      <c r="U22" s="320">
        <v>134.39920000000001</v>
      </c>
      <c r="V22" s="320">
        <v>21.624300000000002</v>
      </c>
      <c r="W22" s="322">
        <v>14.3073151558</v>
      </c>
      <c r="X22" s="320">
        <v>2.6930000000000001</v>
      </c>
      <c r="Y22" s="320">
        <v>0.42599999999999999</v>
      </c>
      <c r="Z22" s="320">
        <v>3.79</v>
      </c>
      <c r="AA22" s="320">
        <v>98.167000000000002</v>
      </c>
      <c r="AB22" s="319">
        <v>2013.4059999999999</v>
      </c>
      <c r="AC22" s="320">
        <v>0.47813</v>
      </c>
      <c r="AD22" s="320">
        <v>-3.0578699999999999</v>
      </c>
      <c r="AE22" s="320">
        <v>345.11944</v>
      </c>
      <c r="AF22" s="320">
        <v>-0.49759999999999999</v>
      </c>
      <c r="AG22" s="318">
        <v>151891533.09999999</v>
      </c>
      <c r="AH22" s="321">
        <v>4.6804699999999998E-2</v>
      </c>
      <c r="AI22" s="318">
        <v>355979.81711</v>
      </c>
      <c r="AJ22" s="321">
        <v>-0.24742739999999999</v>
      </c>
      <c r="AK22" s="320">
        <v>164.39660000000001</v>
      </c>
      <c r="AL22" s="318" t="s">
        <v>227</v>
      </c>
      <c r="AM22" s="320">
        <v>15.567399999999999</v>
      </c>
    </row>
    <row r="23" spans="1:39">
      <c r="A23" s="64" t="s">
        <v>707</v>
      </c>
      <c r="B23" s="29" t="s">
        <v>666</v>
      </c>
      <c r="C23" s="19">
        <v>0.23124999999999998</v>
      </c>
      <c r="D23" s="19"/>
      <c r="E23" s="23">
        <v>300</v>
      </c>
      <c r="F23" s="23" t="s">
        <v>539</v>
      </c>
      <c r="G23" s="20">
        <v>1190</v>
      </c>
      <c r="H23" s="38">
        <v>1092</v>
      </c>
      <c r="I23" s="59" t="s">
        <v>545</v>
      </c>
      <c r="J23" s="20" t="s">
        <v>668</v>
      </c>
      <c r="K23" s="38">
        <v>4</v>
      </c>
      <c r="L23" s="38">
        <v>180</v>
      </c>
      <c r="M23" s="115">
        <v>5889.9508999999998</v>
      </c>
      <c r="N23" s="29"/>
      <c r="O23" s="20"/>
      <c r="P23" s="20"/>
      <c r="Q23" s="20"/>
      <c r="R23" s="20"/>
      <c r="S23" s="323">
        <v>259.77489000000003</v>
      </c>
      <c r="T23" s="323">
        <v>-20.89639</v>
      </c>
      <c r="U23" s="320">
        <v>135.71530000000001</v>
      </c>
      <c r="V23" s="320">
        <v>22.635899999999999</v>
      </c>
      <c r="W23" s="322">
        <v>14.4243012563</v>
      </c>
      <c r="X23" s="320">
        <v>2.58</v>
      </c>
      <c r="Y23" s="320">
        <v>0.40799999999999997</v>
      </c>
      <c r="Z23" s="320">
        <v>3.79</v>
      </c>
      <c r="AA23" s="320">
        <v>98.155000000000001</v>
      </c>
      <c r="AB23" s="319">
        <v>2013.9849999999999</v>
      </c>
      <c r="AC23" s="320">
        <v>0.46966000000000002</v>
      </c>
      <c r="AD23" s="320">
        <v>-3.0568</v>
      </c>
      <c r="AE23" s="320">
        <v>345.06022000000002</v>
      </c>
      <c r="AF23" s="320">
        <v>-0.49776999999999999</v>
      </c>
      <c r="AG23" s="318">
        <v>151891552.5</v>
      </c>
      <c r="AH23" s="321">
        <v>4.5692700000000003E-2</v>
      </c>
      <c r="AI23" s="318">
        <v>355877.47914000001</v>
      </c>
      <c r="AJ23" s="321">
        <v>-0.23987320000000001</v>
      </c>
      <c r="AK23" s="320">
        <v>164.3467</v>
      </c>
      <c r="AL23" s="318" t="s">
        <v>227</v>
      </c>
      <c r="AM23" s="320">
        <v>15.6173</v>
      </c>
    </row>
    <row r="24" spans="1:39">
      <c r="A24" s="64" t="s">
        <v>708</v>
      </c>
      <c r="B24" s="29" t="s">
        <v>667</v>
      </c>
      <c r="C24" s="19">
        <v>0.23680555555555557</v>
      </c>
      <c r="D24" s="19"/>
      <c r="E24" s="23">
        <v>300</v>
      </c>
      <c r="F24" s="23" t="s">
        <v>539</v>
      </c>
      <c r="G24" s="20">
        <v>1190</v>
      </c>
      <c r="H24" s="38">
        <v>1092</v>
      </c>
      <c r="I24" s="59" t="s">
        <v>545</v>
      </c>
      <c r="J24" s="20" t="s">
        <v>668</v>
      </c>
      <c r="K24" s="38">
        <v>4</v>
      </c>
      <c r="L24" s="38">
        <v>180</v>
      </c>
      <c r="M24" s="115">
        <v>5889.9508999999998</v>
      </c>
      <c r="N24" s="29"/>
      <c r="O24" s="20"/>
      <c r="P24" s="20"/>
      <c r="Q24" s="20"/>
      <c r="R24" s="20"/>
      <c r="S24" s="323">
        <v>259.84167000000002</v>
      </c>
      <c r="T24" s="323">
        <v>-20.90324</v>
      </c>
      <c r="U24" s="320">
        <v>137.25739999999999</v>
      </c>
      <c r="V24" s="320">
        <v>23.763200000000001</v>
      </c>
      <c r="W24" s="322">
        <v>14.5579996568</v>
      </c>
      <c r="X24" s="320">
        <v>2.4660000000000002</v>
      </c>
      <c r="Y24" s="320">
        <v>0.39</v>
      </c>
      <c r="Z24" s="320">
        <v>3.79</v>
      </c>
      <c r="AA24" s="320">
        <v>98.141999999999996</v>
      </c>
      <c r="AB24" s="319">
        <v>2014.624</v>
      </c>
      <c r="AC24" s="320">
        <v>0.45931</v>
      </c>
      <c r="AD24" s="320">
        <v>-3.0557599999999998</v>
      </c>
      <c r="AE24" s="320">
        <v>344.99252999999999</v>
      </c>
      <c r="AF24" s="320">
        <v>-0.49796000000000001</v>
      </c>
      <c r="AG24" s="318">
        <v>151891574.09999999</v>
      </c>
      <c r="AH24" s="321">
        <v>4.4422299999999998E-2</v>
      </c>
      <c r="AI24" s="318">
        <v>355764.46703</v>
      </c>
      <c r="AJ24" s="321">
        <v>-0.2309775</v>
      </c>
      <c r="AK24" s="320">
        <v>164.2902</v>
      </c>
      <c r="AL24" s="318" t="s">
        <v>227</v>
      </c>
      <c r="AM24" s="320">
        <v>15.6736</v>
      </c>
    </row>
    <row r="25" spans="1:39">
      <c r="A25" s="64" t="s">
        <v>863</v>
      </c>
      <c r="B25" s="29" t="s">
        <v>669</v>
      </c>
      <c r="C25" s="19">
        <v>0.24236111111111111</v>
      </c>
      <c r="D25" s="19"/>
      <c r="E25" s="23">
        <v>300</v>
      </c>
      <c r="F25" s="23" t="s">
        <v>539</v>
      </c>
      <c r="G25" s="20">
        <v>1190</v>
      </c>
      <c r="H25" s="38">
        <v>1092</v>
      </c>
      <c r="I25" s="59" t="s">
        <v>545</v>
      </c>
      <c r="J25" s="20" t="s">
        <v>668</v>
      </c>
      <c r="K25" s="38">
        <v>4</v>
      </c>
      <c r="L25" s="38">
        <v>180</v>
      </c>
      <c r="M25" s="115">
        <v>5889.9508999999998</v>
      </c>
      <c r="N25" s="29"/>
      <c r="O25" s="20"/>
      <c r="P25" s="20"/>
      <c r="Q25" s="20"/>
      <c r="R25" s="20"/>
      <c r="S25" s="323">
        <v>259.90773999999999</v>
      </c>
      <c r="T25" s="323">
        <v>-20.909780000000001</v>
      </c>
      <c r="U25" s="320">
        <v>138.84110000000001</v>
      </c>
      <c r="V25" s="320">
        <v>24.8581</v>
      </c>
      <c r="W25" s="322">
        <v>14.6916980574</v>
      </c>
      <c r="X25" s="320">
        <v>2.3650000000000002</v>
      </c>
      <c r="Y25" s="320">
        <v>0.374</v>
      </c>
      <c r="Z25" s="320">
        <v>3.79</v>
      </c>
      <c r="AA25" s="320">
        <v>98.129000000000005</v>
      </c>
      <c r="AB25" s="319">
        <v>2015.24</v>
      </c>
      <c r="AC25" s="320">
        <v>0.44825999999999999</v>
      </c>
      <c r="AD25" s="320">
        <v>-3.0549300000000001</v>
      </c>
      <c r="AE25" s="320">
        <v>344.92484999999999</v>
      </c>
      <c r="AF25" s="320">
        <v>-0.49814999999999998</v>
      </c>
      <c r="AG25" s="318">
        <v>151891595.19999999</v>
      </c>
      <c r="AH25" s="321">
        <v>4.31524E-2</v>
      </c>
      <c r="AI25" s="318">
        <v>355655.79</v>
      </c>
      <c r="AJ25" s="321">
        <v>-0.2218116</v>
      </c>
      <c r="AK25" s="320">
        <v>164.23439999999999</v>
      </c>
      <c r="AL25" s="318" t="s">
        <v>227</v>
      </c>
      <c r="AM25" s="320">
        <v>15.7293</v>
      </c>
    </row>
    <row r="26" spans="1:39">
      <c r="A26" s="64" t="s">
        <v>543</v>
      </c>
      <c r="B26" s="29" t="s">
        <v>670</v>
      </c>
      <c r="C26" s="19">
        <v>0.25</v>
      </c>
      <c r="D26" s="19"/>
      <c r="E26" s="23">
        <v>300</v>
      </c>
      <c r="F26" s="23" t="s">
        <v>539</v>
      </c>
      <c r="G26" s="20">
        <v>1190</v>
      </c>
      <c r="H26" s="38">
        <v>1092</v>
      </c>
      <c r="I26" s="59" t="s">
        <v>545</v>
      </c>
      <c r="J26" s="20" t="s">
        <v>668</v>
      </c>
      <c r="K26" s="38">
        <v>4</v>
      </c>
      <c r="L26" s="38">
        <v>180</v>
      </c>
      <c r="M26" s="115">
        <v>5889.9508999999998</v>
      </c>
      <c r="N26" s="29"/>
      <c r="O26" s="20"/>
      <c r="P26" s="20"/>
      <c r="Q26" s="20"/>
      <c r="R26" s="20"/>
      <c r="S26" s="323">
        <v>259.99747000000002</v>
      </c>
      <c r="T26" s="323">
        <v>-20.91827</v>
      </c>
      <c r="U26" s="320">
        <v>141.08850000000001</v>
      </c>
      <c r="V26" s="320">
        <v>26.307400000000001</v>
      </c>
      <c r="W26" s="322">
        <v>14.8755333581</v>
      </c>
      <c r="X26" s="320">
        <v>2.2450000000000001</v>
      </c>
      <c r="Y26" s="320">
        <v>0.35499999999999998</v>
      </c>
      <c r="Z26" s="320">
        <v>3.79</v>
      </c>
      <c r="AA26" s="320">
        <v>98.111000000000004</v>
      </c>
      <c r="AB26" s="319">
        <v>2016.046</v>
      </c>
      <c r="AC26" s="320">
        <v>0.43197999999999998</v>
      </c>
      <c r="AD26" s="320">
        <v>-3.0541700000000001</v>
      </c>
      <c r="AE26" s="320">
        <v>344.83177999999998</v>
      </c>
      <c r="AF26" s="320">
        <v>-0.49841999999999997</v>
      </c>
      <c r="AG26" s="318">
        <v>151891623.09999999</v>
      </c>
      <c r="AH26" s="321">
        <v>4.1406999999999999E-2</v>
      </c>
      <c r="AI26" s="318">
        <v>355513.67048999999</v>
      </c>
      <c r="AJ26" s="321">
        <v>-0.20878569999999999</v>
      </c>
      <c r="AK26" s="320">
        <v>164.15870000000001</v>
      </c>
      <c r="AL26" s="318" t="s">
        <v>227</v>
      </c>
      <c r="AM26" s="320">
        <v>15.8048</v>
      </c>
    </row>
    <row r="27" spans="1:39">
      <c r="A27" s="64" t="s">
        <v>864</v>
      </c>
      <c r="B27" s="29" t="s">
        <v>484</v>
      </c>
      <c r="C27" s="19">
        <v>0.25625000000000003</v>
      </c>
      <c r="D27" s="19"/>
      <c r="E27" s="23">
        <v>300</v>
      </c>
      <c r="F27" s="23" t="s">
        <v>539</v>
      </c>
      <c r="G27" s="20">
        <v>1190</v>
      </c>
      <c r="H27" s="38">
        <v>1092</v>
      </c>
      <c r="I27" s="59" t="s">
        <v>545</v>
      </c>
      <c r="J27" s="20" t="s">
        <v>668</v>
      </c>
      <c r="K27" s="38">
        <v>4</v>
      </c>
      <c r="L27" s="38">
        <v>180</v>
      </c>
      <c r="M27" s="115">
        <v>5889.9508999999998</v>
      </c>
      <c r="N27" s="29"/>
      <c r="O27" s="20"/>
      <c r="P27" s="20"/>
      <c r="Q27" s="20"/>
      <c r="R27" s="20"/>
      <c r="S27" s="323">
        <v>260.06997000000001</v>
      </c>
      <c r="T27" s="323">
        <v>-20.92475</v>
      </c>
      <c r="U27" s="320">
        <v>142.9888</v>
      </c>
      <c r="V27" s="320">
        <v>27.441800000000001</v>
      </c>
      <c r="W27" s="322">
        <v>15.0259440588</v>
      </c>
      <c r="X27" s="320">
        <v>2.16</v>
      </c>
      <c r="Y27" s="320">
        <v>0.34200000000000003</v>
      </c>
      <c r="Z27" s="320">
        <v>3.79</v>
      </c>
      <c r="AA27" s="320">
        <v>98.096999999999994</v>
      </c>
      <c r="AB27" s="319">
        <v>2016.6679999999999</v>
      </c>
      <c r="AC27" s="320">
        <v>0.41776999999999997</v>
      </c>
      <c r="AD27" s="320">
        <v>-3.0538799999999999</v>
      </c>
      <c r="AE27" s="320">
        <v>344.75563</v>
      </c>
      <c r="AF27" s="320">
        <v>-0.49863000000000002</v>
      </c>
      <c r="AG27" s="318">
        <v>151891645</v>
      </c>
      <c r="AH27" s="321">
        <v>3.9979599999999997E-2</v>
      </c>
      <c r="AI27" s="318">
        <v>355403.88668</v>
      </c>
      <c r="AJ27" s="321">
        <v>-0.1977816</v>
      </c>
      <c r="AK27" s="320">
        <v>164.0976</v>
      </c>
      <c r="AL27" s="318" t="s">
        <v>227</v>
      </c>
      <c r="AM27" s="320">
        <v>15.8658</v>
      </c>
    </row>
    <row r="28" spans="1:39">
      <c r="A28" s="64" t="s">
        <v>721</v>
      </c>
      <c r="B28" s="29" t="s">
        <v>485</v>
      </c>
      <c r="C28" s="19">
        <v>0.26458333333333334</v>
      </c>
      <c r="D28" s="19"/>
      <c r="E28" s="23">
        <v>30</v>
      </c>
      <c r="F28" s="23" t="s">
        <v>539</v>
      </c>
      <c r="G28" s="20">
        <v>1190</v>
      </c>
      <c r="H28" s="38">
        <v>1092</v>
      </c>
      <c r="I28" s="59" t="s">
        <v>870</v>
      </c>
      <c r="J28" s="20" t="s">
        <v>668</v>
      </c>
      <c r="K28" s="38">
        <v>4</v>
      </c>
      <c r="L28" s="38">
        <v>180</v>
      </c>
      <c r="M28" s="115">
        <v>5889.9508999999998</v>
      </c>
      <c r="N28" s="29"/>
      <c r="O28" s="20"/>
      <c r="P28" s="20"/>
      <c r="Q28" s="20"/>
      <c r="R28" s="20"/>
      <c r="S28" s="323">
        <v>260.14168999999998</v>
      </c>
      <c r="T28" s="323">
        <v>-20.930810000000001</v>
      </c>
      <c r="U28" s="320">
        <v>144.9451</v>
      </c>
      <c r="V28" s="320">
        <v>28.527000000000001</v>
      </c>
      <c r="W28" s="322">
        <v>15.176354759400001</v>
      </c>
      <c r="X28" s="320">
        <v>2.085</v>
      </c>
      <c r="Y28" s="320">
        <v>0.33</v>
      </c>
      <c r="Z28" s="320">
        <v>3.8</v>
      </c>
      <c r="AA28" s="320">
        <v>98.081999999999994</v>
      </c>
      <c r="AB28" s="319">
        <v>2017.2570000000001</v>
      </c>
      <c r="AC28" s="320">
        <v>0.40278000000000003</v>
      </c>
      <c r="AD28" s="320">
        <v>-3.0539100000000001</v>
      </c>
      <c r="AE28" s="320">
        <v>344.67948999999999</v>
      </c>
      <c r="AF28" s="320">
        <v>-0.49885000000000002</v>
      </c>
      <c r="AG28" s="318">
        <v>151891666.19999999</v>
      </c>
      <c r="AH28" s="321">
        <v>3.8552799999999998E-2</v>
      </c>
      <c r="AI28" s="318">
        <v>355300.12534000003</v>
      </c>
      <c r="AJ28" s="321">
        <v>-0.18648229999999999</v>
      </c>
      <c r="AK28" s="320">
        <v>164.03720000000001</v>
      </c>
      <c r="AL28" s="318" t="s">
        <v>227</v>
      </c>
      <c r="AM28" s="320">
        <v>15.9261</v>
      </c>
    </row>
    <row r="29" spans="1:39" ht="24">
      <c r="A29" s="64" t="s">
        <v>475</v>
      </c>
      <c r="B29" s="29" t="s">
        <v>563</v>
      </c>
      <c r="C29" s="19">
        <v>0.26805555555555555</v>
      </c>
      <c r="D29" s="19"/>
      <c r="E29" s="23">
        <v>30</v>
      </c>
      <c r="F29" s="23" t="s">
        <v>539</v>
      </c>
      <c r="G29" s="20">
        <v>1190</v>
      </c>
      <c r="H29" s="20">
        <v>988</v>
      </c>
      <c r="I29" s="21" t="s">
        <v>482</v>
      </c>
      <c r="J29" s="70" t="s">
        <v>631</v>
      </c>
      <c r="K29" s="38">
        <v>4</v>
      </c>
      <c r="L29" s="38">
        <v>180</v>
      </c>
      <c r="M29" s="116">
        <v>5891.451</v>
      </c>
      <c r="N29" s="29" t="s">
        <v>499</v>
      </c>
      <c r="O29" s="20">
        <v>252.3</v>
      </c>
      <c r="P29" s="20">
        <v>268.8</v>
      </c>
      <c r="Q29" s="20"/>
      <c r="R29" s="20"/>
      <c r="S29" s="8"/>
      <c r="T29" s="8"/>
      <c r="U29" s="8"/>
      <c r="V29" s="8"/>
      <c r="W29" s="8"/>
      <c r="X29" s="8"/>
      <c r="Y29" s="8"/>
      <c r="Z29" s="8"/>
    </row>
    <row r="30" spans="1:39">
      <c r="A30" s="64" t="s">
        <v>546</v>
      </c>
      <c r="B30" s="29" t="s">
        <v>593</v>
      </c>
      <c r="C30" s="19">
        <v>0.27430555555555552</v>
      </c>
      <c r="D30" s="19"/>
      <c r="E30" s="23">
        <v>600</v>
      </c>
      <c r="F30" s="23" t="s">
        <v>539</v>
      </c>
      <c r="G30" s="20">
        <v>1190</v>
      </c>
      <c r="H30" s="20">
        <v>1092</v>
      </c>
      <c r="I30" s="59" t="s">
        <v>594</v>
      </c>
      <c r="J30" s="20" t="s">
        <v>668</v>
      </c>
      <c r="K30" s="38">
        <v>4</v>
      </c>
      <c r="L30" s="38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>
      <c r="A31" s="64" t="s">
        <v>707</v>
      </c>
      <c r="B31" s="29" t="s">
        <v>684</v>
      </c>
      <c r="C31" s="19">
        <v>0.28819444444444448</v>
      </c>
      <c r="D31" s="19"/>
      <c r="E31" s="23">
        <v>300</v>
      </c>
      <c r="F31" s="23" t="s">
        <v>539</v>
      </c>
      <c r="G31" s="20">
        <v>1190</v>
      </c>
      <c r="H31" s="20">
        <v>1092</v>
      </c>
      <c r="I31" s="59" t="s">
        <v>545</v>
      </c>
      <c r="J31" s="20" t="s">
        <v>668</v>
      </c>
      <c r="K31" s="38">
        <v>4</v>
      </c>
      <c r="L31" s="38">
        <v>180</v>
      </c>
      <c r="M31" s="115">
        <v>5889.9508999999998</v>
      </c>
      <c r="N31" s="29"/>
      <c r="O31" s="20"/>
      <c r="P31" s="20"/>
      <c r="Q31" s="20"/>
      <c r="R31" s="20"/>
      <c r="S31" s="323">
        <v>260.42930000000001</v>
      </c>
      <c r="T31" s="323">
        <v>-20.951080000000001</v>
      </c>
      <c r="U31" s="320">
        <v>153.58150000000001</v>
      </c>
      <c r="V31" s="320">
        <v>32.411999999999999</v>
      </c>
      <c r="W31" s="322">
        <v>15.794709862099999</v>
      </c>
      <c r="X31" s="320">
        <v>1.86</v>
      </c>
      <c r="Y31" s="320">
        <v>0.29399999999999998</v>
      </c>
      <c r="Z31" s="320">
        <v>3.8</v>
      </c>
      <c r="AA31" s="320">
        <v>98.024000000000001</v>
      </c>
      <c r="AB31" s="319">
        <v>2019.3040000000001</v>
      </c>
      <c r="AC31" s="320">
        <v>0.33399000000000001</v>
      </c>
      <c r="AD31" s="320">
        <v>-3.0577100000000002</v>
      </c>
      <c r="AE31" s="320">
        <v>344.36644000000001</v>
      </c>
      <c r="AF31" s="320">
        <v>-0.49973000000000001</v>
      </c>
      <c r="AG31" s="318">
        <v>151891745.30000001</v>
      </c>
      <c r="AH31" s="321">
        <v>3.2693699999999999E-2</v>
      </c>
      <c r="AI31" s="318">
        <v>354939.99481</v>
      </c>
      <c r="AJ31" s="321">
        <v>-0.13727980000000001</v>
      </c>
      <c r="AK31" s="320">
        <v>163.79519999999999</v>
      </c>
      <c r="AL31" s="318" t="s">
        <v>227</v>
      </c>
      <c r="AM31" s="320">
        <v>16.1676</v>
      </c>
    </row>
    <row r="32" spans="1:39">
      <c r="A32" s="64" t="s">
        <v>708</v>
      </c>
      <c r="B32" s="29" t="s">
        <v>685</v>
      </c>
      <c r="C32" s="19">
        <v>0.2951388888888889</v>
      </c>
      <c r="D32" s="19"/>
      <c r="E32" s="23">
        <v>300</v>
      </c>
      <c r="F32" s="23" t="s">
        <v>539</v>
      </c>
      <c r="G32" s="20">
        <v>1190</v>
      </c>
      <c r="H32" s="20">
        <v>1092</v>
      </c>
      <c r="I32" s="59" t="s">
        <v>545</v>
      </c>
      <c r="J32" s="20" t="s">
        <v>668</v>
      </c>
      <c r="K32" s="38">
        <v>4</v>
      </c>
      <c r="L32" s="38">
        <v>180</v>
      </c>
      <c r="M32" s="115">
        <v>5889.9508999999998</v>
      </c>
      <c r="N32" s="29"/>
      <c r="O32" s="20"/>
      <c r="P32" s="20"/>
      <c r="Q32" s="20"/>
      <c r="R32" s="20"/>
      <c r="S32" s="323">
        <v>260.50529</v>
      </c>
      <c r="T32" s="323">
        <v>-20.955220000000001</v>
      </c>
      <c r="U32" s="320">
        <v>156.0754</v>
      </c>
      <c r="V32" s="320">
        <v>33.285600000000002</v>
      </c>
      <c r="W32" s="322">
        <v>15.9618328629</v>
      </c>
      <c r="X32" s="320">
        <v>1.8169999999999999</v>
      </c>
      <c r="Y32" s="320">
        <v>0.28699999999999998</v>
      </c>
      <c r="Z32" s="320">
        <v>3.8</v>
      </c>
      <c r="AA32" s="320">
        <v>98.007999999999996</v>
      </c>
      <c r="AB32" s="319">
        <v>2019.749</v>
      </c>
      <c r="AC32" s="320">
        <v>0.31365999999999999</v>
      </c>
      <c r="AD32" s="320">
        <v>-3.0598399999999999</v>
      </c>
      <c r="AE32" s="320">
        <v>344.28183000000001</v>
      </c>
      <c r="AF32" s="320">
        <v>-0.49997000000000003</v>
      </c>
      <c r="AG32" s="318">
        <v>151891764.5</v>
      </c>
      <c r="AH32" s="321">
        <v>3.1112000000000001E-2</v>
      </c>
      <c r="AI32" s="318">
        <v>354861.80303000001</v>
      </c>
      <c r="AJ32" s="321">
        <v>-0.1233259</v>
      </c>
      <c r="AK32" s="320">
        <v>163.73140000000001</v>
      </c>
      <c r="AL32" s="318" t="s">
        <v>227</v>
      </c>
      <c r="AM32" s="320">
        <v>16.231300000000001</v>
      </c>
    </row>
    <row r="33" spans="1:39">
      <c r="A33" s="64" t="s">
        <v>863</v>
      </c>
      <c r="B33" s="29" t="s">
        <v>686</v>
      </c>
      <c r="C33" s="19">
        <v>0.30208333333333331</v>
      </c>
      <c r="D33" s="19"/>
      <c r="E33" s="23">
        <v>300</v>
      </c>
      <c r="F33" s="23" t="s">
        <v>539</v>
      </c>
      <c r="G33" s="20">
        <v>1190</v>
      </c>
      <c r="H33" s="20">
        <v>1092</v>
      </c>
      <c r="I33" s="59" t="s">
        <v>545</v>
      </c>
      <c r="J33" s="20" t="s">
        <v>668</v>
      </c>
      <c r="K33" s="38">
        <v>4</v>
      </c>
      <c r="L33" s="38">
        <v>180</v>
      </c>
      <c r="M33" s="115">
        <v>5889.9508999999998</v>
      </c>
      <c r="N33" s="59"/>
      <c r="O33" s="20"/>
      <c r="P33" s="20"/>
      <c r="Q33" s="20"/>
      <c r="R33" s="20"/>
      <c r="S33" s="323">
        <v>260.58067999999997</v>
      </c>
      <c r="T33" s="323">
        <v>-20.958780000000001</v>
      </c>
      <c r="U33" s="320">
        <v>158.63290000000001</v>
      </c>
      <c r="V33" s="320">
        <v>34.076799999999999</v>
      </c>
      <c r="W33" s="322">
        <v>16.1289558637</v>
      </c>
      <c r="X33" s="320">
        <v>1.78</v>
      </c>
      <c r="Y33" s="320">
        <v>0.28100000000000003</v>
      </c>
      <c r="Z33" s="320">
        <v>3.8</v>
      </c>
      <c r="AA33" s="320">
        <v>97.992999999999995</v>
      </c>
      <c r="AB33" s="319">
        <v>2020.146</v>
      </c>
      <c r="AC33" s="320">
        <v>0.29271000000000003</v>
      </c>
      <c r="AD33" s="320">
        <v>-3.0624600000000002</v>
      </c>
      <c r="AE33" s="320">
        <v>344.19722999999999</v>
      </c>
      <c r="AF33" s="320">
        <v>-0.50021000000000004</v>
      </c>
      <c r="AG33" s="318">
        <v>151891782.69999999</v>
      </c>
      <c r="AH33" s="321">
        <v>2.9531000000000002E-2</v>
      </c>
      <c r="AI33" s="318">
        <v>354792.05437999999</v>
      </c>
      <c r="AJ33" s="321">
        <v>-0.1091395</v>
      </c>
      <c r="AK33" s="320">
        <v>163.66800000000001</v>
      </c>
      <c r="AL33" s="318" t="s">
        <v>227</v>
      </c>
      <c r="AM33" s="320">
        <v>16.294499999999999</v>
      </c>
    </row>
    <row r="34" spans="1:39">
      <c r="A34" s="64" t="s">
        <v>543</v>
      </c>
      <c r="B34" s="29" t="s">
        <v>688</v>
      </c>
      <c r="C34" s="19">
        <v>0.30972222222222223</v>
      </c>
      <c r="D34" s="37"/>
      <c r="E34" s="23">
        <v>300</v>
      </c>
      <c r="F34" s="23" t="s">
        <v>539</v>
      </c>
      <c r="G34" s="20">
        <v>1190</v>
      </c>
      <c r="H34" s="20">
        <v>1092</v>
      </c>
      <c r="I34" s="59" t="s">
        <v>545</v>
      </c>
      <c r="J34" s="20" t="s">
        <v>668</v>
      </c>
      <c r="K34" s="38">
        <v>4</v>
      </c>
      <c r="L34" s="38">
        <v>180</v>
      </c>
      <c r="M34" s="115">
        <v>5889.9508999999998</v>
      </c>
      <c r="N34" s="29"/>
      <c r="O34" s="20"/>
      <c r="P34" s="20"/>
      <c r="Q34" s="20"/>
      <c r="R34" s="20"/>
      <c r="S34" s="323">
        <v>260.66296999999997</v>
      </c>
      <c r="T34" s="323">
        <v>-20.962</v>
      </c>
      <c r="U34" s="320">
        <v>161.51499999999999</v>
      </c>
      <c r="V34" s="320">
        <v>34.847499999999997</v>
      </c>
      <c r="W34" s="322">
        <v>16.3127911646</v>
      </c>
      <c r="X34" s="320">
        <v>1.7450000000000001</v>
      </c>
      <c r="Y34" s="320">
        <v>0.27600000000000002</v>
      </c>
      <c r="Z34" s="320">
        <v>3.81</v>
      </c>
      <c r="AA34" s="320">
        <v>97.975999999999999</v>
      </c>
      <c r="AB34" s="319">
        <v>2020.527</v>
      </c>
      <c r="AC34" s="320">
        <v>0.26901999999999998</v>
      </c>
      <c r="AD34" s="320">
        <v>-3.0659299999999998</v>
      </c>
      <c r="AE34" s="320">
        <v>344.10415999999998</v>
      </c>
      <c r="AF34" s="320">
        <v>-0.50046999999999997</v>
      </c>
      <c r="AG34" s="318">
        <v>151891801.59999999</v>
      </c>
      <c r="AH34" s="321">
        <v>2.7792899999999999E-2</v>
      </c>
      <c r="AI34" s="318">
        <v>354725.23968</v>
      </c>
      <c r="AJ34" s="321">
        <v>-9.3296100000000007E-2</v>
      </c>
      <c r="AK34" s="320">
        <v>163.59889999999999</v>
      </c>
      <c r="AL34" s="318" t="s">
        <v>227</v>
      </c>
      <c r="AM34" s="320">
        <v>16.363399999999999</v>
      </c>
    </row>
    <row r="35" spans="1:39">
      <c r="A35" s="64" t="s">
        <v>864</v>
      </c>
      <c r="B35" s="29" t="s">
        <v>689</v>
      </c>
      <c r="C35" s="19">
        <v>0.31597222222222221</v>
      </c>
      <c r="D35" s="37"/>
      <c r="E35" s="23">
        <v>300</v>
      </c>
      <c r="F35" s="23" t="s">
        <v>539</v>
      </c>
      <c r="G35" s="20">
        <v>1190</v>
      </c>
      <c r="H35" s="20">
        <v>1092</v>
      </c>
      <c r="I35" s="59" t="s">
        <v>545</v>
      </c>
      <c r="J35" s="20" t="s">
        <v>668</v>
      </c>
      <c r="K35" s="38">
        <v>4</v>
      </c>
      <c r="L35" s="38">
        <v>180</v>
      </c>
      <c r="M35" s="115">
        <v>5889.9508999999998</v>
      </c>
      <c r="N35" s="29"/>
      <c r="O35" s="20"/>
      <c r="P35" s="20"/>
      <c r="Q35" s="20"/>
      <c r="R35" s="20"/>
      <c r="S35" s="323">
        <v>260.72987000000001</v>
      </c>
      <c r="T35" s="323">
        <v>-20.964089999999999</v>
      </c>
      <c r="U35" s="320">
        <v>163.9222</v>
      </c>
      <c r="V35" s="320">
        <v>35.397399999999998</v>
      </c>
      <c r="W35" s="322">
        <v>16.4632018653</v>
      </c>
      <c r="X35" s="320">
        <v>1.722</v>
      </c>
      <c r="Y35" s="320">
        <v>0.27200000000000002</v>
      </c>
      <c r="Z35" s="320">
        <v>3.81</v>
      </c>
      <c r="AA35" s="320">
        <v>97.962000000000003</v>
      </c>
      <c r="AB35" s="319">
        <v>2020.7940000000001</v>
      </c>
      <c r="AC35" s="320">
        <v>0.24918999999999999</v>
      </c>
      <c r="AD35" s="320">
        <v>-3.0692499999999998</v>
      </c>
      <c r="AE35" s="320">
        <v>344.02800999999999</v>
      </c>
      <c r="AF35" s="320">
        <v>-0.50068999999999997</v>
      </c>
      <c r="AG35" s="318">
        <v>151891816.19999999</v>
      </c>
      <c r="AH35" s="321">
        <v>2.6371499999999999E-2</v>
      </c>
      <c r="AI35" s="318">
        <v>354678.39885</v>
      </c>
      <c r="AJ35" s="321">
        <v>-8.0170900000000003E-2</v>
      </c>
      <c r="AK35" s="320">
        <v>163.5427</v>
      </c>
      <c r="AL35" s="318" t="s">
        <v>227</v>
      </c>
      <c r="AM35" s="320">
        <v>16.419499999999999</v>
      </c>
    </row>
    <row r="36" spans="1:39">
      <c r="A36" s="64" t="s">
        <v>721</v>
      </c>
      <c r="B36" s="29" t="s">
        <v>690</v>
      </c>
      <c r="C36" s="19">
        <v>0.32361111111111113</v>
      </c>
      <c r="D36" s="37"/>
      <c r="E36" s="23">
        <v>300</v>
      </c>
      <c r="F36" s="23" t="s">
        <v>539</v>
      </c>
      <c r="G36" s="20">
        <v>1190</v>
      </c>
      <c r="H36" s="20">
        <v>1092</v>
      </c>
      <c r="I36" s="59" t="s">
        <v>870</v>
      </c>
      <c r="J36" s="20" t="s">
        <v>668</v>
      </c>
      <c r="K36" s="38">
        <v>4</v>
      </c>
      <c r="L36" s="38">
        <v>180</v>
      </c>
      <c r="M36" s="115">
        <v>5889.9508999999998</v>
      </c>
      <c r="N36" s="29"/>
      <c r="O36" s="20"/>
      <c r="P36" s="20"/>
      <c r="Q36" s="20"/>
      <c r="R36" s="20"/>
      <c r="S36" s="323">
        <v>260.81119999999999</v>
      </c>
      <c r="T36" s="323">
        <v>-20.965969999999999</v>
      </c>
      <c r="U36" s="320">
        <v>166.91759999999999</v>
      </c>
      <c r="V36" s="320">
        <v>35.967399999999998</v>
      </c>
      <c r="W36" s="322">
        <v>16.647037166200001</v>
      </c>
      <c r="X36" s="320">
        <v>1.698</v>
      </c>
      <c r="Y36" s="320">
        <v>0.26900000000000002</v>
      </c>
      <c r="Z36" s="320">
        <v>3.81</v>
      </c>
      <c r="AA36" s="320">
        <v>97.944999999999993</v>
      </c>
      <c r="AB36" s="319">
        <v>2021.0650000000001</v>
      </c>
      <c r="AC36" s="320">
        <v>0.22448000000000001</v>
      </c>
      <c r="AD36" s="320">
        <v>-3.0739000000000001</v>
      </c>
      <c r="AE36" s="320">
        <v>343.93493999999998</v>
      </c>
      <c r="AF36" s="320">
        <v>-0.50095000000000001</v>
      </c>
      <c r="AG36" s="318">
        <v>151891833</v>
      </c>
      <c r="AH36" s="321">
        <v>2.46351E-2</v>
      </c>
      <c r="AI36" s="318">
        <v>354630.82764999999</v>
      </c>
      <c r="AJ36" s="321">
        <v>-6.3960000000000003E-2</v>
      </c>
      <c r="AK36" s="320">
        <v>163.47450000000001</v>
      </c>
      <c r="AL36" s="318" t="s">
        <v>227</v>
      </c>
      <c r="AM36" s="320">
        <v>16.4876</v>
      </c>
    </row>
    <row r="37" spans="1:39">
      <c r="A37" s="64" t="s">
        <v>707</v>
      </c>
      <c r="B37" s="29" t="s">
        <v>691</v>
      </c>
      <c r="C37" s="19">
        <v>0.32847222222222222</v>
      </c>
      <c r="D37" s="37"/>
      <c r="E37" s="23">
        <v>300</v>
      </c>
      <c r="F37" s="23" t="s">
        <v>539</v>
      </c>
      <c r="G37" s="20">
        <v>1190</v>
      </c>
      <c r="H37" s="20">
        <v>1092</v>
      </c>
      <c r="I37" s="59" t="s">
        <v>545</v>
      </c>
      <c r="J37" s="20" t="s">
        <v>668</v>
      </c>
      <c r="K37" s="38">
        <v>4</v>
      </c>
      <c r="L37" s="38">
        <v>180</v>
      </c>
      <c r="M37" s="115">
        <v>5889.9508999999998</v>
      </c>
      <c r="N37" s="29"/>
      <c r="O37" s="20"/>
      <c r="P37" s="20"/>
      <c r="Q37" s="20"/>
      <c r="R37" s="20"/>
      <c r="S37" s="323">
        <v>260.86273</v>
      </c>
      <c r="T37" s="323">
        <v>-20.96677</v>
      </c>
      <c r="U37" s="320">
        <v>168.85040000000001</v>
      </c>
      <c r="V37" s="320">
        <v>36.270000000000003</v>
      </c>
      <c r="W37" s="322">
        <v>16.764023266700001</v>
      </c>
      <c r="X37" s="320">
        <v>1.6859999999999999</v>
      </c>
      <c r="Y37" s="320">
        <v>0.26700000000000002</v>
      </c>
      <c r="Z37" s="320">
        <v>3.81</v>
      </c>
      <c r="AA37" s="320">
        <v>97.935000000000002</v>
      </c>
      <c r="AB37" s="319">
        <v>2021.2049999999999</v>
      </c>
      <c r="AC37" s="320">
        <v>0.20852000000000001</v>
      </c>
      <c r="AD37" s="320">
        <v>-3.07721</v>
      </c>
      <c r="AE37" s="320">
        <v>343.87572</v>
      </c>
      <c r="AF37" s="320">
        <v>-0.50112000000000001</v>
      </c>
      <c r="AG37" s="318">
        <v>151891843.09999999</v>
      </c>
      <c r="AH37" s="321">
        <v>2.3530700000000002E-2</v>
      </c>
      <c r="AI37" s="318">
        <v>354606.14665000001</v>
      </c>
      <c r="AJ37" s="321">
        <v>-5.35623E-2</v>
      </c>
      <c r="AK37" s="320">
        <v>163.43119999999999</v>
      </c>
      <c r="AL37" s="318" t="s">
        <v>227</v>
      </c>
      <c r="AM37" s="320">
        <v>16.530799999999999</v>
      </c>
    </row>
    <row r="38" spans="1:39">
      <c r="A38" s="64" t="s">
        <v>708</v>
      </c>
      <c r="B38" s="29" t="s">
        <v>865</v>
      </c>
      <c r="C38" s="19">
        <v>0.3354166666666667</v>
      </c>
      <c r="D38" s="37"/>
      <c r="E38" s="23">
        <v>300</v>
      </c>
      <c r="F38" s="23" t="s">
        <v>539</v>
      </c>
      <c r="G38" s="20">
        <v>1190</v>
      </c>
      <c r="H38" s="20">
        <v>1092</v>
      </c>
      <c r="I38" s="59" t="s">
        <v>545</v>
      </c>
      <c r="J38" s="20" t="s">
        <v>668</v>
      </c>
      <c r="K38" s="38">
        <v>4</v>
      </c>
      <c r="L38" s="38">
        <v>180</v>
      </c>
      <c r="M38" s="115">
        <v>5889.9508999999998</v>
      </c>
      <c r="N38" s="29"/>
      <c r="O38" s="20"/>
      <c r="P38" s="20"/>
      <c r="Q38" s="20"/>
      <c r="R38" s="20"/>
      <c r="S38" s="323">
        <v>260.93610999999999</v>
      </c>
      <c r="T38" s="323">
        <v>-20.967400000000001</v>
      </c>
      <c r="U38" s="320">
        <v>171.64150000000001</v>
      </c>
      <c r="V38" s="320">
        <v>36.619300000000003</v>
      </c>
      <c r="W38" s="322">
        <v>16.931146267500001</v>
      </c>
      <c r="X38" s="320">
        <v>1.673</v>
      </c>
      <c r="Y38" s="320">
        <v>0.26500000000000001</v>
      </c>
      <c r="Z38" s="320">
        <v>3.81</v>
      </c>
      <c r="AA38" s="320">
        <v>97.918999999999997</v>
      </c>
      <c r="AB38" s="319">
        <v>2021.3630000000001</v>
      </c>
      <c r="AC38" s="320">
        <v>0.18546000000000001</v>
      </c>
      <c r="AD38" s="320">
        <v>-3.0824099999999999</v>
      </c>
      <c r="AE38" s="320">
        <v>343.79111</v>
      </c>
      <c r="AF38" s="320">
        <v>-0.50136000000000003</v>
      </c>
      <c r="AG38" s="318">
        <v>151891856.80000001</v>
      </c>
      <c r="AH38" s="321">
        <v>2.19536E-2</v>
      </c>
      <c r="AI38" s="318">
        <v>354578.48820000002</v>
      </c>
      <c r="AJ38" s="321">
        <v>-3.8619500000000001E-2</v>
      </c>
      <c r="AK38" s="320">
        <v>163.36949999999999</v>
      </c>
      <c r="AL38" s="318" t="s">
        <v>227</v>
      </c>
      <c r="AM38" s="320">
        <v>16.592300000000002</v>
      </c>
    </row>
    <row r="39" spans="1:39">
      <c r="A39" s="64" t="s">
        <v>863</v>
      </c>
      <c r="B39" s="29" t="s">
        <v>867</v>
      </c>
      <c r="C39" s="19">
        <v>0.34236111111111112</v>
      </c>
      <c r="D39" s="37"/>
      <c r="E39" s="23">
        <v>300</v>
      </c>
      <c r="F39" s="23" t="s">
        <v>539</v>
      </c>
      <c r="G39" s="20">
        <v>1190</v>
      </c>
      <c r="H39" s="20">
        <v>1092</v>
      </c>
      <c r="I39" s="59" t="s">
        <v>545</v>
      </c>
      <c r="J39" s="20" t="s">
        <v>668</v>
      </c>
      <c r="K39" s="38">
        <v>4</v>
      </c>
      <c r="L39" s="38">
        <v>180</v>
      </c>
      <c r="M39" s="115">
        <v>5889.9508999999998</v>
      </c>
      <c r="N39" s="29"/>
      <c r="O39" s="20"/>
      <c r="P39" s="20"/>
      <c r="Q39" s="20"/>
      <c r="R39" s="20"/>
      <c r="S39" s="323">
        <v>261.00927999999999</v>
      </c>
      <c r="T39" s="323">
        <v>-20.967400000000001</v>
      </c>
      <c r="U39" s="320">
        <v>174.46019999999999</v>
      </c>
      <c r="V39" s="320">
        <v>36.869300000000003</v>
      </c>
      <c r="W39" s="322">
        <v>17.098269268399999</v>
      </c>
      <c r="X39" s="320">
        <v>1.663</v>
      </c>
      <c r="Y39" s="320">
        <v>0.26300000000000001</v>
      </c>
      <c r="Z39" s="320">
        <v>3.81</v>
      </c>
      <c r="AA39" s="320">
        <v>97.903999999999996</v>
      </c>
      <c r="AB39" s="319">
        <v>2021.4690000000001</v>
      </c>
      <c r="AC39" s="320">
        <v>0.16214999999999999</v>
      </c>
      <c r="AD39" s="320">
        <v>-3.0881799999999999</v>
      </c>
      <c r="AE39" s="320">
        <v>343.70650000000001</v>
      </c>
      <c r="AF39" s="320">
        <v>-0.50160000000000005</v>
      </c>
      <c r="AG39" s="318">
        <v>151891869.5</v>
      </c>
      <c r="AH39" s="321">
        <v>2.0377300000000001E-2</v>
      </c>
      <c r="AI39" s="318">
        <v>354559.82072999998</v>
      </c>
      <c r="AJ39" s="321">
        <v>-2.3596099999999998E-2</v>
      </c>
      <c r="AK39" s="320">
        <v>163.3081</v>
      </c>
      <c r="AL39" s="318" t="s">
        <v>227</v>
      </c>
      <c r="AM39" s="320">
        <v>16.653700000000001</v>
      </c>
    </row>
    <row r="40" spans="1:39">
      <c r="A40" s="64" t="s">
        <v>543</v>
      </c>
      <c r="B40" s="29" t="s">
        <v>693</v>
      </c>
      <c r="C40" s="19">
        <v>0.34861111111111115</v>
      </c>
      <c r="D40" s="37"/>
      <c r="E40" s="23">
        <v>300</v>
      </c>
      <c r="F40" s="23" t="s">
        <v>539</v>
      </c>
      <c r="G40" s="20">
        <v>1190</v>
      </c>
      <c r="H40" s="20">
        <v>1092</v>
      </c>
      <c r="I40" s="59" t="s">
        <v>545</v>
      </c>
      <c r="J40" s="20" t="s">
        <v>668</v>
      </c>
      <c r="K40" s="38">
        <v>4</v>
      </c>
      <c r="L40" s="38">
        <v>180</v>
      </c>
      <c r="M40" s="115">
        <v>5889.9508999999998</v>
      </c>
      <c r="N40" s="29"/>
      <c r="O40" s="20"/>
      <c r="P40" s="20"/>
      <c r="Q40" s="20"/>
      <c r="R40" s="20"/>
      <c r="S40" s="323">
        <v>261.07501000000002</v>
      </c>
      <c r="T40" s="323">
        <v>-20.96687</v>
      </c>
      <c r="U40" s="320">
        <v>177.01320000000001</v>
      </c>
      <c r="V40" s="320">
        <v>37.008099999999999</v>
      </c>
      <c r="W40" s="322">
        <v>17.248679969099999</v>
      </c>
      <c r="X40" s="320">
        <v>1.6579999999999999</v>
      </c>
      <c r="Y40" s="320">
        <v>0.26200000000000001</v>
      </c>
      <c r="Z40" s="320">
        <v>3.81</v>
      </c>
      <c r="AA40" s="320">
        <v>97.89</v>
      </c>
      <c r="AB40" s="319">
        <v>2021.521</v>
      </c>
      <c r="AC40" s="320">
        <v>0.14102000000000001</v>
      </c>
      <c r="AD40" s="320">
        <v>-3.0938599999999998</v>
      </c>
      <c r="AE40" s="320">
        <v>343.63036</v>
      </c>
      <c r="AF40" s="320">
        <v>-0.50180999999999998</v>
      </c>
      <c r="AG40" s="318">
        <v>151891880.09999999</v>
      </c>
      <c r="AH40" s="321">
        <v>1.8959299999999998E-2</v>
      </c>
      <c r="AI40" s="318">
        <v>354550.74083999998</v>
      </c>
      <c r="AJ40" s="321">
        <v>-1.0028499999999999E-2</v>
      </c>
      <c r="AK40" s="320">
        <v>163.25280000000001</v>
      </c>
      <c r="AL40" s="318" t="s">
        <v>227</v>
      </c>
      <c r="AM40" s="320">
        <v>16.7088</v>
      </c>
    </row>
    <row r="41" spans="1:39">
      <c r="A41" s="64" t="s">
        <v>864</v>
      </c>
      <c r="B41" s="29" t="s">
        <v>694</v>
      </c>
      <c r="C41" s="19">
        <v>0.35486111111111113</v>
      </c>
      <c r="D41" s="37"/>
      <c r="E41" s="23">
        <v>300</v>
      </c>
      <c r="F41" s="23" t="s">
        <v>539</v>
      </c>
      <c r="G41" s="20">
        <v>1190</v>
      </c>
      <c r="H41" s="20">
        <v>1092</v>
      </c>
      <c r="I41" s="59" t="s">
        <v>545</v>
      </c>
      <c r="J41" s="20" t="s">
        <v>668</v>
      </c>
      <c r="K41" s="38">
        <v>4</v>
      </c>
      <c r="L41" s="38">
        <v>180</v>
      </c>
      <c r="M41" s="115">
        <v>5889.9508999999998</v>
      </c>
      <c r="N41" s="29"/>
      <c r="O41" s="20"/>
      <c r="P41" s="20"/>
      <c r="Q41" s="20"/>
      <c r="R41" s="20"/>
      <c r="S41" s="323">
        <v>261.14067999999997</v>
      </c>
      <c r="T41" s="323">
        <v>-20.96583</v>
      </c>
      <c r="U41" s="320">
        <v>179.5745</v>
      </c>
      <c r="V41" s="320">
        <v>37.064500000000002</v>
      </c>
      <c r="W41" s="322">
        <v>17.399090669900001</v>
      </c>
      <c r="X41" s="320">
        <v>1.655</v>
      </c>
      <c r="Y41" s="320">
        <v>0.26200000000000001</v>
      </c>
      <c r="Z41" s="320">
        <v>3.82</v>
      </c>
      <c r="AA41" s="320">
        <v>97.876000000000005</v>
      </c>
      <c r="AB41" s="319">
        <v>2021.5309999999999</v>
      </c>
      <c r="AC41" s="320">
        <v>0.11978</v>
      </c>
      <c r="AD41" s="320">
        <v>-3.1000200000000002</v>
      </c>
      <c r="AE41" s="320">
        <v>343.55421000000001</v>
      </c>
      <c r="AF41" s="320">
        <v>-0.50202999999999998</v>
      </c>
      <c r="AG41" s="318">
        <v>151891890</v>
      </c>
      <c r="AH41" s="321">
        <v>1.7541999999999999E-2</v>
      </c>
      <c r="AI41" s="318">
        <v>354548.99446999998</v>
      </c>
      <c r="AJ41" s="321">
        <v>3.5625000000000001E-3</v>
      </c>
      <c r="AK41" s="320">
        <v>163.19759999999999</v>
      </c>
      <c r="AL41" s="318" t="s">
        <v>227</v>
      </c>
      <c r="AM41" s="320">
        <v>16.7639</v>
      </c>
    </row>
    <row r="42" spans="1:39">
      <c r="A42" s="64" t="s">
        <v>721</v>
      </c>
      <c r="B42" s="29" t="s">
        <v>695</v>
      </c>
      <c r="C42" s="19">
        <v>0.3611111111111111</v>
      </c>
      <c r="D42" s="37"/>
      <c r="E42" s="23">
        <v>30</v>
      </c>
      <c r="F42" s="23" t="s">
        <v>539</v>
      </c>
      <c r="G42" s="20">
        <v>1190</v>
      </c>
      <c r="H42" s="20">
        <v>1092</v>
      </c>
      <c r="I42" s="59" t="s">
        <v>870</v>
      </c>
      <c r="J42" s="20" t="s">
        <v>668</v>
      </c>
      <c r="K42" s="38">
        <v>4</v>
      </c>
      <c r="L42" s="38">
        <v>180</v>
      </c>
      <c r="M42" s="115">
        <v>5889.9508999999998</v>
      </c>
      <c r="N42" s="82"/>
      <c r="O42" s="20"/>
      <c r="P42" s="20"/>
      <c r="Q42" s="20"/>
      <c r="R42" s="20"/>
      <c r="S42" s="323">
        <v>261.18445000000003</v>
      </c>
      <c r="T42" s="323">
        <v>-20.964849999999998</v>
      </c>
      <c r="U42" s="320">
        <v>181.2833</v>
      </c>
      <c r="V42" s="320">
        <v>37.0563</v>
      </c>
      <c r="W42" s="322">
        <v>17.4993644704</v>
      </c>
      <c r="X42" s="320">
        <v>1.6559999999999999</v>
      </c>
      <c r="Y42" s="320">
        <v>0.26200000000000001</v>
      </c>
      <c r="Z42" s="320">
        <v>3.82</v>
      </c>
      <c r="AA42" s="320">
        <v>97.867000000000004</v>
      </c>
      <c r="AB42" s="319">
        <v>2021.5139999999999</v>
      </c>
      <c r="AC42" s="320">
        <v>0.1056</v>
      </c>
      <c r="AD42" s="320">
        <v>-3.10439</v>
      </c>
      <c r="AE42" s="320">
        <v>343.50344000000001</v>
      </c>
      <c r="AF42" s="320">
        <v>-0.50217000000000001</v>
      </c>
      <c r="AG42" s="318">
        <v>151891896.09999999</v>
      </c>
      <c r="AH42" s="321">
        <v>1.6597500000000001E-2</v>
      </c>
      <c r="AI42" s="318">
        <v>354551.90844000003</v>
      </c>
      <c r="AJ42" s="321">
        <v>1.2626500000000001E-2</v>
      </c>
      <c r="AK42" s="320">
        <v>163.16079999999999</v>
      </c>
      <c r="AL42" s="318" t="s">
        <v>227</v>
      </c>
      <c r="AM42" s="320">
        <v>16.800599999999999</v>
      </c>
    </row>
    <row r="43" spans="1:39">
      <c r="A43" s="64" t="s">
        <v>546</v>
      </c>
      <c r="B43" s="29" t="s">
        <v>500</v>
      </c>
      <c r="C43" s="19">
        <v>0.36249999999999999</v>
      </c>
      <c r="D43" s="37"/>
      <c r="E43" s="23">
        <v>600</v>
      </c>
      <c r="F43" s="23" t="s">
        <v>539</v>
      </c>
      <c r="G43" s="20">
        <v>1190</v>
      </c>
      <c r="H43" s="20">
        <v>1092</v>
      </c>
      <c r="I43" s="59" t="s">
        <v>594</v>
      </c>
      <c r="J43" s="20" t="s">
        <v>668</v>
      </c>
      <c r="K43" s="38">
        <v>4</v>
      </c>
      <c r="L43" s="38">
        <v>180</v>
      </c>
      <c r="M43" s="115">
        <v>5889.9508999999998</v>
      </c>
      <c r="N43" s="82"/>
      <c r="O43" s="20"/>
      <c r="P43" s="20"/>
      <c r="Q43" s="20"/>
      <c r="R43" s="20"/>
      <c r="S43" s="8"/>
      <c r="T43" s="8"/>
      <c r="U43" s="8"/>
      <c r="V43" s="8"/>
      <c r="W43" s="8"/>
      <c r="X43" s="8"/>
      <c r="Y43" s="8"/>
      <c r="Z43" s="8"/>
    </row>
    <row r="44" spans="1:39" ht="24">
      <c r="A44" s="64" t="s">
        <v>475</v>
      </c>
      <c r="B44" s="29" t="s">
        <v>501</v>
      </c>
      <c r="C44" s="19">
        <v>0.375</v>
      </c>
      <c r="D44" s="37"/>
      <c r="E44" s="23">
        <v>30</v>
      </c>
      <c r="F44" s="23" t="s">
        <v>539</v>
      </c>
      <c r="G44" s="20">
        <v>1190</v>
      </c>
      <c r="H44" s="20">
        <v>988</v>
      </c>
      <c r="I44" s="21" t="s">
        <v>482</v>
      </c>
      <c r="J44" s="70" t="s">
        <v>631</v>
      </c>
      <c r="K44" s="38">
        <v>4</v>
      </c>
      <c r="L44" s="38">
        <v>180</v>
      </c>
      <c r="M44" s="116">
        <v>5891.451</v>
      </c>
      <c r="N44" s="82"/>
      <c r="O44" s="20">
        <v>252.2</v>
      </c>
      <c r="P44" s="20">
        <v>268.7</v>
      </c>
      <c r="Q44" s="20"/>
      <c r="R44" s="20"/>
      <c r="S44" s="8"/>
      <c r="T44" s="8"/>
      <c r="U44" s="8"/>
      <c r="V44" s="8"/>
      <c r="W44" s="8"/>
      <c r="X44" s="8"/>
      <c r="Y44" s="8"/>
      <c r="Z44" s="8"/>
    </row>
    <row r="45" spans="1:39">
      <c r="A45" s="64" t="s">
        <v>707</v>
      </c>
      <c r="B45" s="29" t="s">
        <v>848</v>
      </c>
      <c r="C45" s="19">
        <v>0.37847222222222227</v>
      </c>
      <c r="D45" s="19"/>
      <c r="E45" s="23">
        <v>300</v>
      </c>
      <c r="F45" s="23" t="s">
        <v>539</v>
      </c>
      <c r="G45" s="20">
        <v>1190</v>
      </c>
      <c r="H45" s="20">
        <v>1092</v>
      </c>
      <c r="I45" s="59" t="s">
        <v>545</v>
      </c>
      <c r="J45" s="20" t="s">
        <v>668</v>
      </c>
      <c r="K45" s="38">
        <v>4</v>
      </c>
      <c r="L45" s="38">
        <v>180</v>
      </c>
      <c r="M45" s="115">
        <v>5889.9508999999998</v>
      </c>
      <c r="N45" s="29"/>
      <c r="O45" s="20"/>
      <c r="P45" s="20"/>
      <c r="Q45" s="20"/>
      <c r="R45" s="20"/>
      <c r="S45" s="323">
        <v>261.38909000000001</v>
      </c>
      <c r="T45" s="323">
        <v>-20.95731</v>
      </c>
      <c r="U45" s="320">
        <v>189.2045</v>
      </c>
      <c r="V45" s="320">
        <v>36.5349</v>
      </c>
      <c r="W45" s="322">
        <v>17.9673088728</v>
      </c>
      <c r="X45" s="320">
        <v>1.6759999999999999</v>
      </c>
      <c r="Y45" s="320">
        <v>0.26500000000000001</v>
      </c>
      <c r="Z45" s="320">
        <v>3.82</v>
      </c>
      <c r="AA45" s="320">
        <v>97.823999999999998</v>
      </c>
      <c r="AB45" s="319">
        <v>2021.191</v>
      </c>
      <c r="AC45" s="320">
        <v>3.9550000000000002E-2</v>
      </c>
      <c r="AD45" s="320">
        <v>-3.1276299999999999</v>
      </c>
      <c r="AE45" s="320">
        <v>343.26654000000002</v>
      </c>
      <c r="AF45" s="320">
        <v>-0.50283999999999995</v>
      </c>
      <c r="AG45" s="318">
        <v>151891920.30000001</v>
      </c>
      <c r="AH45" s="321">
        <v>1.2193900000000001E-2</v>
      </c>
      <c r="AI45" s="318">
        <v>354608.57767000003</v>
      </c>
      <c r="AJ45" s="321">
        <v>5.4773599999999999E-2</v>
      </c>
      <c r="AK45" s="320">
        <v>162.98830000000001</v>
      </c>
      <c r="AL45" s="318" t="s">
        <v>227</v>
      </c>
      <c r="AM45" s="320">
        <v>16.9727</v>
      </c>
    </row>
    <row r="46" spans="1:39">
      <c r="A46" s="64" t="s">
        <v>708</v>
      </c>
      <c r="B46" s="29" t="s">
        <v>868</v>
      </c>
      <c r="C46" s="19">
        <v>0.42222222222222222</v>
      </c>
      <c r="D46" s="19"/>
      <c r="E46" s="23">
        <v>300</v>
      </c>
      <c r="F46" s="23" t="s">
        <v>539</v>
      </c>
      <c r="G46" s="20">
        <v>1190</v>
      </c>
      <c r="H46" s="20">
        <v>1092</v>
      </c>
      <c r="I46" s="59" t="s">
        <v>545</v>
      </c>
      <c r="J46" s="20" t="s">
        <v>668</v>
      </c>
      <c r="K46" s="38">
        <v>4</v>
      </c>
      <c r="L46" s="38">
        <v>180</v>
      </c>
      <c r="M46" s="115">
        <v>5889.9508999999998</v>
      </c>
      <c r="N46" s="29"/>
      <c r="O46" s="20"/>
      <c r="P46" s="20"/>
      <c r="Q46" s="20"/>
      <c r="R46" s="20"/>
      <c r="S46" s="323">
        <v>261.85843999999997</v>
      </c>
      <c r="T46" s="323">
        <v>-20.922720000000002</v>
      </c>
      <c r="U46" s="320">
        <v>205.94300000000001</v>
      </c>
      <c r="V46" s="320">
        <v>32.6205</v>
      </c>
      <c r="W46" s="322">
        <v>19.0201837784</v>
      </c>
      <c r="X46" s="320">
        <v>1.849</v>
      </c>
      <c r="Y46" s="320">
        <v>0.29199999999999998</v>
      </c>
      <c r="Z46" s="320">
        <v>3.83</v>
      </c>
      <c r="AA46" s="320">
        <v>97.721000000000004</v>
      </c>
      <c r="AB46" s="319">
        <v>2019.0170000000001</v>
      </c>
      <c r="AC46" s="320">
        <v>359.89805000000001</v>
      </c>
      <c r="AD46" s="320">
        <v>-3.1971099999999999</v>
      </c>
      <c r="AE46" s="320">
        <v>342.73351000000002</v>
      </c>
      <c r="AF46" s="320">
        <v>-0.50434999999999997</v>
      </c>
      <c r="AG46" s="318">
        <v>151891947.69999999</v>
      </c>
      <c r="AH46" s="321">
        <v>2.3102000000000001E-3</v>
      </c>
      <c r="AI46" s="318">
        <v>354990.55306000001</v>
      </c>
      <c r="AJ46" s="321">
        <v>0.14620320000000001</v>
      </c>
      <c r="AK46" s="320">
        <v>162.5907</v>
      </c>
      <c r="AL46" s="318" t="s">
        <v>227</v>
      </c>
      <c r="AM46" s="320">
        <v>17.369399999999999</v>
      </c>
    </row>
    <row r="47" spans="1:39">
      <c r="A47" s="64" t="s">
        <v>863</v>
      </c>
      <c r="B47" s="2" t="s">
        <v>869</v>
      </c>
      <c r="C47" s="44">
        <v>0.43055555555555558</v>
      </c>
      <c r="D47" s="44"/>
      <c r="E47" s="8">
        <v>300</v>
      </c>
      <c r="F47" s="23" t="s">
        <v>539</v>
      </c>
      <c r="G47" s="20">
        <v>1190</v>
      </c>
      <c r="H47" s="20">
        <v>1092</v>
      </c>
      <c r="I47" s="59" t="s">
        <v>545</v>
      </c>
      <c r="J47" s="20" t="s">
        <v>668</v>
      </c>
      <c r="K47" s="38">
        <v>4</v>
      </c>
      <c r="L47" s="38">
        <v>180</v>
      </c>
      <c r="M47" s="115">
        <v>5889.9508999999998</v>
      </c>
      <c r="N47" s="29"/>
      <c r="S47" s="323">
        <v>261.95031</v>
      </c>
      <c r="T47" s="323">
        <v>-20.91347</v>
      </c>
      <c r="U47" s="320">
        <v>208.8673</v>
      </c>
      <c r="V47" s="320">
        <v>31.489899999999999</v>
      </c>
      <c r="W47" s="322">
        <v>19.220731379499998</v>
      </c>
      <c r="X47" s="320">
        <v>1.9079999999999999</v>
      </c>
      <c r="Y47" s="320">
        <v>0.30199999999999999</v>
      </c>
      <c r="Z47" s="320">
        <v>3.83</v>
      </c>
      <c r="AA47" s="320">
        <v>97.700999999999993</v>
      </c>
      <c r="AB47" s="319">
        <v>2018.384</v>
      </c>
      <c r="AC47" s="320">
        <v>359.87322999999998</v>
      </c>
      <c r="AD47" s="320">
        <v>-3.2130100000000001</v>
      </c>
      <c r="AE47" s="320">
        <v>342.63198</v>
      </c>
      <c r="AF47" s="320">
        <v>-0.50463000000000002</v>
      </c>
      <c r="AG47" s="318">
        <v>151891948.69999999</v>
      </c>
      <c r="AH47" s="321">
        <v>4.3150000000000003E-4</v>
      </c>
      <c r="AI47" s="318">
        <v>355101.77075000003</v>
      </c>
      <c r="AJ47" s="321">
        <v>0.1626802</v>
      </c>
      <c r="AK47" s="320">
        <v>162.51249999999999</v>
      </c>
      <c r="AL47" s="318" t="s">
        <v>227</v>
      </c>
      <c r="AM47" s="320">
        <v>17.447399999999998</v>
      </c>
    </row>
    <row r="48" spans="1:39">
      <c r="A48" s="64" t="s">
        <v>543</v>
      </c>
      <c r="B48" s="29" t="s">
        <v>850</v>
      </c>
      <c r="C48" s="44">
        <v>0.4368055555555555</v>
      </c>
      <c r="E48" s="23">
        <v>300</v>
      </c>
      <c r="F48" s="23" t="s">
        <v>539</v>
      </c>
      <c r="G48" s="20">
        <v>1190</v>
      </c>
      <c r="H48" s="20">
        <v>1092</v>
      </c>
      <c r="I48" s="59" t="s">
        <v>545</v>
      </c>
      <c r="J48" s="20" t="s">
        <v>668</v>
      </c>
      <c r="K48" s="38">
        <v>4</v>
      </c>
      <c r="L48" s="38">
        <v>180</v>
      </c>
      <c r="M48" s="115">
        <v>5889.9508999999998</v>
      </c>
      <c r="N48" s="29"/>
      <c r="S48" s="323">
        <v>262.01988999999998</v>
      </c>
      <c r="T48" s="323">
        <v>-20.905999999999999</v>
      </c>
      <c r="U48" s="320">
        <v>210.99610000000001</v>
      </c>
      <c r="V48" s="320">
        <v>30.570900000000002</v>
      </c>
      <c r="W48" s="322">
        <v>19.371142080399999</v>
      </c>
      <c r="X48" s="320">
        <v>1.9590000000000001</v>
      </c>
      <c r="Y48" s="320">
        <v>0.31</v>
      </c>
      <c r="Z48" s="320">
        <v>3.83</v>
      </c>
      <c r="AA48" s="320">
        <v>97.686000000000007</v>
      </c>
      <c r="AB48" s="319">
        <v>2017.866</v>
      </c>
      <c r="AC48" s="320">
        <v>359.85523000000001</v>
      </c>
      <c r="AD48" s="320">
        <v>-3.2254800000000001</v>
      </c>
      <c r="AE48" s="320">
        <v>342.55583000000001</v>
      </c>
      <c r="AF48" s="320">
        <v>-0.50485000000000002</v>
      </c>
      <c r="AG48" s="318">
        <v>151891948.5</v>
      </c>
      <c r="AH48" s="321">
        <v>-9.7659999999999999E-4</v>
      </c>
      <c r="AI48" s="318">
        <v>355192.89139</v>
      </c>
      <c r="AJ48" s="321">
        <v>0.1747745</v>
      </c>
      <c r="AK48" s="320">
        <v>162.45310000000001</v>
      </c>
      <c r="AL48" s="318" t="s">
        <v>227</v>
      </c>
      <c r="AM48" s="320">
        <v>17.506599999999999</v>
      </c>
    </row>
    <row r="49" spans="1:39">
      <c r="A49" s="64" t="s">
        <v>864</v>
      </c>
      <c r="B49" s="29" t="s">
        <v>851</v>
      </c>
      <c r="C49" s="44">
        <v>0.44305555555555554</v>
      </c>
      <c r="E49" s="23">
        <v>300</v>
      </c>
      <c r="F49" s="23" t="s">
        <v>539</v>
      </c>
      <c r="G49" s="20">
        <v>1190</v>
      </c>
      <c r="H49" s="20">
        <v>1092</v>
      </c>
      <c r="I49" s="59" t="s">
        <v>545</v>
      </c>
      <c r="J49" s="20" t="s">
        <v>668</v>
      </c>
      <c r="K49" s="38">
        <v>4</v>
      </c>
      <c r="L49" s="38">
        <v>180</v>
      </c>
      <c r="M49" s="115">
        <v>5889.9508999999998</v>
      </c>
      <c r="N49" s="29"/>
      <c r="S49" s="323">
        <v>262.09012000000001</v>
      </c>
      <c r="T49" s="323">
        <v>-20.89808</v>
      </c>
      <c r="U49" s="320">
        <v>213.0685</v>
      </c>
      <c r="V49" s="320">
        <v>29.594200000000001</v>
      </c>
      <c r="W49" s="322">
        <v>19.5215527812</v>
      </c>
      <c r="X49" s="320">
        <v>2.0169999999999999</v>
      </c>
      <c r="Y49" s="320">
        <v>0.31900000000000001</v>
      </c>
      <c r="Z49" s="320">
        <v>3.83</v>
      </c>
      <c r="AA49" s="320">
        <v>97.67</v>
      </c>
      <c r="AB49" s="319">
        <v>2017.3119999999999</v>
      </c>
      <c r="AC49" s="320">
        <v>359.83780000000002</v>
      </c>
      <c r="AD49" s="320">
        <v>-3.23841</v>
      </c>
      <c r="AE49" s="320">
        <v>342.47967999999997</v>
      </c>
      <c r="AF49" s="320">
        <v>-0.50505999999999995</v>
      </c>
      <c r="AG49" s="318">
        <v>151891947.59999999</v>
      </c>
      <c r="AH49" s="321">
        <v>-2.3841000000000001E-3</v>
      </c>
      <c r="AI49" s="318">
        <v>355290.47735</v>
      </c>
      <c r="AJ49" s="321">
        <v>0.1866237</v>
      </c>
      <c r="AK49" s="320">
        <v>162.3931</v>
      </c>
      <c r="AL49" s="318" t="s">
        <v>227</v>
      </c>
      <c r="AM49" s="320">
        <v>17.566500000000001</v>
      </c>
    </row>
    <row r="50" spans="1:39">
      <c r="A50" s="64" t="s">
        <v>721</v>
      </c>
      <c r="B50" s="29" t="s">
        <v>657</v>
      </c>
      <c r="C50" s="44">
        <v>0.4548611111111111</v>
      </c>
      <c r="E50" s="23">
        <v>30</v>
      </c>
      <c r="F50" s="23" t="s">
        <v>539</v>
      </c>
      <c r="G50" s="20">
        <v>1190</v>
      </c>
      <c r="H50" s="20">
        <v>1092</v>
      </c>
      <c r="I50" t="s">
        <v>870</v>
      </c>
      <c r="J50" s="20" t="s">
        <v>668</v>
      </c>
      <c r="K50" s="38">
        <v>4</v>
      </c>
      <c r="L50" s="38">
        <v>180</v>
      </c>
      <c r="M50" s="115">
        <v>5889.9508999999998</v>
      </c>
      <c r="N50" s="29"/>
      <c r="S50" s="323">
        <v>262.20076</v>
      </c>
      <c r="T50" s="323">
        <v>-20.884899999999998</v>
      </c>
      <c r="U50" s="320">
        <v>216.17959999999999</v>
      </c>
      <c r="V50" s="320">
        <v>27.966799999999999</v>
      </c>
      <c r="W50" s="322">
        <v>19.755524982499999</v>
      </c>
      <c r="X50" s="320">
        <v>2.1230000000000002</v>
      </c>
      <c r="Y50" s="320">
        <v>0.33600000000000002</v>
      </c>
      <c r="Z50" s="320">
        <v>3.84</v>
      </c>
      <c r="AA50" s="320">
        <v>97.644999999999996</v>
      </c>
      <c r="AB50" s="319">
        <v>2016.38</v>
      </c>
      <c r="AC50" s="320">
        <v>359.81193999999999</v>
      </c>
      <c r="AD50" s="320">
        <v>-3.25942</v>
      </c>
      <c r="AE50" s="320">
        <v>342.36122</v>
      </c>
      <c r="AF50" s="320">
        <v>-0.50539999999999996</v>
      </c>
      <c r="AG50" s="318">
        <v>151891944.69999999</v>
      </c>
      <c r="AH50" s="321">
        <v>-4.5719999999999997E-3</v>
      </c>
      <c r="AI50" s="318">
        <v>355454.80288999999</v>
      </c>
      <c r="AJ50" s="321">
        <v>0.2045286</v>
      </c>
      <c r="AK50" s="320">
        <v>162.29839999999999</v>
      </c>
      <c r="AL50" s="318" t="s">
        <v>227</v>
      </c>
      <c r="AM50" s="320">
        <v>17.661000000000001</v>
      </c>
    </row>
    <row r="51" spans="1:39">
      <c r="A51" s="64" t="s">
        <v>721</v>
      </c>
      <c r="B51" s="29" t="s">
        <v>658</v>
      </c>
      <c r="C51" s="44">
        <v>0.45624999999999999</v>
      </c>
      <c r="E51" s="23">
        <v>30</v>
      </c>
      <c r="F51" s="20" t="s">
        <v>541</v>
      </c>
      <c r="G51" s="20">
        <v>870</v>
      </c>
      <c r="H51" s="20">
        <v>771</v>
      </c>
      <c r="I51" t="s">
        <v>870</v>
      </c>
      <c r="J51" s="20" t="s">
        <v>668</v>
      </c>
      <c r="K51" s="38">
        <v>4</v>
      </c>
      <c r="L51" s="38">
        <v>180</v>
      </c>
      <c r="M51" s="116">
        <v>7698.9647000000004</v>
      </c>
      <c r="N51" s="29"/>
      <c r="S51" s="323">
        <v>262.21670999999998</v>
      </c>
      <c r="T51" s="323">
        <v>-20.882930000000002</v>
      </c>
      <c r="U51" s="320">
        <v>216.6129</v>
      </c>
      <c r="V51" s="320">
        <v>27.7241</v>
      </c>
      <c r="W51" s="322">
        <v>19.788949582699999</v>
      </c>
      <c r="X51" s="320">
        <v>2.14</v>
      </c>
      <c r="Y51" s="320">
        <v>0.33800000000000002</v>
      </c>
      <c r="Z51" s="320">
        <v>3.84</v>
      </c>
      <c r="AA51" s="320">
        <v>97.641000000000005</v>
      </c>
      <c r="AB51" s="319">
        <v>2016.24</v>
      </c>
      <c r="AC51" s="320">
        <v>359.80838</v>
      </c>
      <c r="AD51" s="320">
        <v>-3.2625099999999998</v>
      </c>
      <c r="AE51" s="320">
        <v>342.34429999999998</v>
      </c>
      <c r="AF51" s="320">
        <v>-0.50544999999999995</v>
      </c>
      <c r="AG51" s="318">
        <v>151891944.09999999</v>
      </c>
      <c r="AH51" s="321">
        <v>-4.8843999999999997E-3</v>
      </c>
      <c r="AI51" s="318">
        <v>355479.49586000002</v>
      </c>
      <c r="AJ51" s="321">
        <v>0.20703099999999999</v>
      </c>
      <c r="AK51" s="320">
        <v>162.28469999999999</v>
      </c>
      <c r="AL51" s="318" t="s">
        <v>227</v>
      </c>
      <c r="AM51" s="320">
        <v>17.674600000000002</v>
      </c>
    </row>
    <row r="52" spans="1:39">
      <c r="A52" s="64" t="s">
        <v>707</v>
      </c>
      <c r="B52" s="29" t="s">
        <v>852</v>
      </c>
      <c r="C52" s="44">
        <v>0.45833333333333331</v>
      </c>
      <c r="E52" s="23">
        <v>300</v>
      </c>
      <c r="F52" s="20" t="s">
        <v>541</v>
      </c>
      <c r="G52" s="20">
        <v>870</v>
      </c>
      <c r="H52" s="20">
        <v>771</v>
      </c>
      <c r="I52" s="59" t="s">
        <v>545</v>
      </c>
      <c r="J52" s="20" t="s">
        <v>668</v>
      </c>
      <c r="K52" s="38">
        <v>4</v>
      </c>
      <c r="L52" s="38">
        <v>180</v>
      </c>
      <c r="M52" s="116">
        <v>7698.9647000000004</v>
      </c>
      <c r="N52" s="29"/>
      <c r="S52" s="323">
        <v>262.26477999999997</v>
      </c>
      <c r="T52" s="323">
        <v>-20.876909999999999</v>
      </c>
      <c r="U52" s="320">
        <v>217.89599999999999</v>
      </c>
      <c r="V52" s="320">
        <v>26.981300000000001</v>
      </c>
      <c r="W52" s="322">
        <v>19.889223383299999</v>
      </c>
      <c r="X52" s="320">
        <v>2.194</v>
      </c>
      <c r="Y52" s="320">
        <v>0.34699999999999998</v>
      </c>
      <c r="Z52" s="320">
        <v>3.84</v>
      </c>
      <c r="AA52" s="320">
        <v>97.63</v>
      </c>
      <c r="AB52" s="319">
        <v>2015.809</v>
      </c>
      <c r="AC52" s="320">
        <v>359.79790000000003</v>
      </c>
      <c r="AD52" s="320">
        <v>-3.2719</v>
      </c>
      <c r="AE52" s="320">
        <v>342.29354000000001</v>
      </c>
      <c r="AF52" s="320">
        <v>-0.50558999999999998</v>
      </c>
      <c r="AG52" s="318">
        <v>151891942.19999999</v>
      </c>
      <c r="AH52" s="321">
        <v>-5.8214E-3</v>
      </c>
      <c r="AI52" s="318">
        <v>355555.36431999999</v>
      </c>
      <c r="AJ52" s="321">
        <v>0.21445130000000001</v>
      </c>
      <c r="AK52" s="320">
        <v>162.24350000000001</v>
      </c>
      <c r="AL52" s="318" t="s">
        <v>227</v>
      </c>
      <c r="AM52" s="320">
        <v>17.715800000000002</v>
      </c>
    </row>
    <row r="53" spans="1:39">
      <c r="A53" s="64" t="s">
        <v>546</v>
      </c>
      <c r="B53" s="29" t="s">
        <v>502</v>
      </c>
      <c r="C53" s="44"/>
      <c r="E53" s="23">
        <v>600</v>
      </c>
      <c r="F53" s="23" t="s">
        <v>539</v>
      </c>
      <c r="G53" s="20">
        <v>1190</v>
      </c>
      <c r="H53" s="20">
        <v>1092</v>
      </c>
      <c r="I53" s="59" t="s">
        <v>594</v>
      </c>
      <c r="J53" s="20" t="s">
        <v>668</v>
      </c>
      <c r="K53" s="38">
        <v>4</v>
      </c>
      <c r="L53" s="38">
        <v>180</v>
      </c>
      <c r="M53" s="115">
        <v>5889.9508999999998</v>
      </c>
      <c r="N53" s="29"/>
    </row>
    <row r="54" spans="1:39" ht="24">
      <c r="A54" s="64" t="s">
        <v>856</v>
      </c>
      <c r="B54" s="29" t="s">
        <v>503</v>
      </c>
      <c r="C54" s="44">
        <v>0.49652777777777773</v>
      </c>
      <c r="E54" s="23">
        <v>10</v>
      </c>
      <c r="F54" s="23" t="s">
        <v>539</v>
      </c>
      <c r="G54" s="20">
        <v>1190</v>
      </c>
      <c r="H54" s="20">
        <v>1092</v>
      </c>
      <c r="I54" s="59" t="s">
        <v>738</v>
      </c>
      <c r="J54" s="20" t="s">
        <v>631</v>
      </c>
      <c r="K54" s="38">
        <v>4</v>
      </c>
      <c r="L54" s="38">
        <v>180</v>
      </c>
      <c r="M54" s="115">
        <v>5889.9508999999998</v>
      </c>
      <c r="N54" s="29"/>
      <c r="O54" s="102">
        <v>252.2</v>
      </c>
      <c r="P54" s="102">
        <v>268.5</v>
      </c>
    </row>
    <row r="55" spans="1:39" ht="24">
      <c r="A55" s="64" t="s">
        <v>475</v>
      </c>
      <c r="B55" s="29" t="s">
        <v>504</v>
      </c>
      <c r="C55" s="44">
        <v>0.48402777777777778</v>
      </c>
      <c r="E55" s="23">
        <v>30</v>
      </c>
      <c r="F55" s="23" t="s">
        <v>539</v>
      </c>
      <c r="G55" s="20">
        <v>1190</v>
      </c>
      <c r="H55" s="20">
        <v>988</v>
      </c>
      <c r="I55" s="21" t="s">
        <v>482</v>
      </c>
      <c r="J55" s="70" t="s">
        <v>631</v>
      </c>
      <c r="K55" s="38">
        <v>4</v>
      </c>
      <c r="L55" s="38">
        <v>180</v>
      </c>
      <c r="M55" s="116">
        <v>5891.451</v>
      </c>
      <c r="N55" s="29" t="s">
        <v>505</v>
      </c>
      <c r="O55" s="102">
        <v>252.2</v>
      </c>
      <c r="P55" s="102">
        <v>268.5</v>
      </c>
    </row>
    <row r="56" spans="1:39">
      <c r="A56" s="64"/>
      <c r="B56" s="29"/>
      <c r="C56" s="43"/>
      <c r="E56" s="23"/>
      <c r="G56" s="20"/>
      <c r="H56" s="20"/>
      <c r="I56" s="21"/>
      <c r="N56" s="29"/>
    </row>
    <row r="57" spans="1:39" ht="24">
      <c r="A57" s="64"/>
      <c r="B57" s="29"/>
      <c r="C57" s="43"/>
      <c r="E57" s="23"/>
      <c r="G57" s="20"/>
      <c r="H57" s="20"/>
      <c r="I57" s="21"/>
      <c r="N57" s="29" t="s">
        <v>506</v>
      </c>
    </row>
    <row r="58" spans="1:39">
      <c r="A58" s="64"/>
      <c r="B58" s="29"/>
      <c r="C58" s="43"/>
      <c r="E58" s="23"/>
      <c r="G58" s="20"/>
      <c r="H58" s="20"/>
      <c r="I58" s="21"/>
      <c r="N58" s="29"/>
    </row>
    <row r="59" spans="1:39">
      <c r="A59" s="3" t="s">
        <v>633</v>
      </c>
      <c r="B59" s="24" t="s">
        <v>634</v>
      </c>
      <c r="C59" s="25">
        <v>5888.5839999999998</v>
      </c>
      <c r="D59" s="58"/>
      <c r="E59" s="26"/>
      <c r="F59" s="26" t="s">
        <v>635</v>
      </c>
      <c r="G59" s="88" t="s">
        <v>636</v>
      </c>
      <c r="H59" s="88" t="s">
        <v>637</v>
      </c>
      <c r="I59" s="26" t="s">
        <v>639</v>
      </c>
      <c r="J59" s="88" t="s">
        <v>640</v>
      </c>
      <c r="K59" s="88" t="s">
        <v>641</v>
      </c>
      <c r="N59" s="29"/>
    </row>
    <row r="60" spans="1:39">
      <c r="A60" s="2"/>
      <c r="B60" s="24" t="s">
        <v>638</v>
      </c>
      <c r="C60" s="25">
        <v>5889.9508999999998</v>
      </c>
      <c r="D60" s="58"/>
      <c r="E60" s="26"/>
      <c r="F60" s="26" t="s">
        <v>277</v>
      </c>
      <c r="G60" s="88" t="s">
        <v>279</v>
      </c>
      <c r="H60" s="88" t="s">
        <v>280</v>
      </c>
      <c r="I60" s="26" t="s">
        <v>646</v>
      </c>
      <c r="J60" s="88" t="s">
        <v>647</v>
      </c>
      <c r="K60" s="88" t="s">
        <v>454</v>
      </c>
      <c r="N60" s="29"/>
    </row>
    <row r="61" spans="1:39">
      <c r="A61" s="2"/>
      <c r="B61" s="24" t="s">
        <v>321</v>
      </c>
      <c r="C61" s="25">
        <v>5891.451</v>
      </c>
      <c r="D61" s="58"/>
      <c r="E61" s="26"/>
      <c r="F61" s="88" t="s">
        <v>472</v>
      </c>
      <c r="G61" s="88" t="s">
        <v>474</v>
      </c>
      <c r="H61" s="88" t="s">
        <v>473</v>
      </c>
      <c r="I61" s="26" t="s">
        <v>275</v>
      </c>
      <c r="J61" s="88" t="s">
        <v>455</v>
      </c>
      <c r="K61" s="88" t="s">
        <v>456</v>
      </c>
      <c r="N61" s="29"/>
    </row>
    <row r="62" spans="1:39">
      <c r="A62" s="2"/>
      <c r="B62" s="24" t="s">
        <v>322</v>
      </c>
      <c r="C62" s="114">
        <v>7647.38</v>
      </c>
      <c r="D62" s="58"/>
      <c r="E62" s="26"/>
      <c r="F62" s="26" t="s">
        <v>643</v>
      </c>
      <c r="G62" s="88" t="s">
        <v>644</v>
      </c>
      <c r="H62" s="88" t="s">
        <v>645</v>
      </c>
      <c r="I62" s="26" t="s">
        <v>324</v>
      </c>
      <c r="J62" s="88" t="s">
        <v>452</v>
      </c>
      <c r="K62" s="88" t="s">
        <v>453</v>
      </c>
      <c r="N62" s="29"/>
    </row>
    <row r="63" spans="1:39">
      <c r="A63" s="2"/>
      <c r="B63" s="24" t="s">
        <v>323</v>
      </c>
      <c r="C63" s="25">
        <v>7698.9647000000004</v>
      </c>
      <c r="D63" s="58"/>
      <c r="E63" s="26"/>
      <c r="F63" s="26" t="s">
        <v>278</v>
      </c>
      <c r="G63" s="88" t="s">
        <v>281</v>
      </c>
      <c r="H63" s="88" t="s">
        <v>282</v>
      </c>
      <c r="I63" s="26" t="s">
        <v>284</v>
      </c>
      <c r="J63" s="88" t="s">
        <v>285</v>
      </c>
      <c r="K63" s="88" t="s">
        <v>286</v>
      </c>
      <c r="M63" s="45"/>
    </row>
    <row r="64" spans="1:39">
      <c r="A64" s="2"/>
      <c r="B64" s="27"/>
      <c r="C64" s="26"/>
      <c r="D64" s="58"/>
      <c r="E64" s="26"/>
      <c r="K64" s="113"/>
      <c r="M64" s="45"/>
    </row>
    <row r="65" spans="1:13">
      <c r="A65" s="2"/>
      <c r="B65" s="24" t="s">
        <v>574</v>
      </c>
      <c r="C65" s="439" t="s">
        <v>649</v>
      </c>
      <c r="D65" s="439"/>
      <c r="E65" s="26" t="s">
        <v>287</v>
      </c>
      <c r="K65" s="113"/>
      <c r="M65" s="45"/>
    </row>
    <row r="66" spans="1:13">
      <c r="A66" s="2"/>
      <c r="B66" s="24" t="s">
        <v>575</v>
      </c>
      <c r="C66" s="439" t="s">
        <v>650</v>
      </c>
      <c r="D66" s="439"/>
      <c r="E66" s="8"/>
      <c r="K66" s="113"/>
      <c r="M66" s="45"/>
    </row>
    <row r="67" spans="1:13">
      <c r="A67" s="2"/>
      <c r="B67" s="24" t="s">
        <v>576</v>
      </c>
      <c r="C67" s="439" t="s">
        <v>816</v>
      </c>
      <c r="D67" s="439"/>
      <c r="E67" s="8"/>
      <c r="K67" s="113"/>
      <c r="M67" s="45"/>
    </row>
    <row r="68" spans="1:13">
      <c r="A68" s="2"/>
      <c r="B68" s="24" t="s">
        <v>577</v>
      </c>
      <c r="C68" s="439" t="s">
        <v>817</v>
      </c>
      <c r="D68" s="439"/>
      <c r="E68" s="8"/>
      <c r="F68" s="113"/>
      <c r="G68" s="20"/>
      <c r="H68" s="20"/>
      <c r="L68" t="s">
        <v>750</v>
      </c>
      <c r="M68" s="45"/>
    </row>
    <row r="69" spans="1:13">
      <c r="A69" s="2"/>
      <c r="B69" s="2"/>
      <c r="C69" s="113"/>
      <c r="D69" s="44"/>
      <c r="E69" s="8"/>
      <c r="F69" s="113"/>
      <c r="G69" s="20"/>
      <c r="H69" s="20"/>
      <c r="M69" s="45"/>
    </row>
    <row r="70" spans="1:13">
      <c r="A70" s="2"/>
      <c r="B70" s="3" t="s">
        <v>818</v>
      </c>
      <c r="C70" s="6" t="s">
        <v>819</v>
      </c>
      <c r="D70" s="49" t="s">
        <v>820</v>
      </c>
      <c r="E70" s="8"/>
      <c r="F70" s="113"/>
      <c r="G70" s="20"/>
      <c r="H70" s="20"/>
      <c r="M70" s="45"/>
    </row>
    <row r="71" spans="1:13">
      <c r="A71" s="2"/>
      <c r="B71" s="3"/>
      <c r="C71" s="6" t="s">
        <v>821</v>
      </c>
      <c r="D71" s="49" t="s">
        <v>822</v>
      </c>
      <c r="E71" s="8"/>
      <c r="F71" s="113"/>
      <c r="G71" s="20"/>
      <c r="H71" s="20"/>
      <c r="M71" s="45"/>
    </row>
    <row r="72" spans="1:13">
      <c r="A72" s="2"/>
      <c r="B72" s="2"/>
      <c r="C72" s="113"/>
      <c r="D72" s="44"/>
      <c r="E72" s="8"/>
      <c r="F72" s="113"/>
      <c r="G72" s="129" t="s">
        <v>376</v>
      </c>
      <c r="H72" s="129" t="s">
        <v>377</v>
      </c>
      <c r="I72" s="128" t="s">
        <v>378</v>
      </c>
      <c r="J72" s="5" t="s">
        <v>379</v>
      </c>
      <c r="K72" s="5"/>
      <c r="M72" s="45"/>
    </row>
    <row r="73" spans="1:13">
      <c r="A73" s="2"/>
      <c r="B73" s="3" t="s">
        <v>676</v>
      </c>
      <c r="C73" s="6">
        <v>1</v>
      </c>
      <c r="D73" s="427" t="s">
        <v>677</v>
      </c>
      <c r="E73" s="427"/>
      <c r="F73" s="427"/>
      <c r="G73" s="130">
        <f>AVERAGE(O14,O15,O29,O44,O54,O55)</f>
        <v>252.25000000000003</v>
      </c>
      <c r="H73" s="130">
        <f>AVERAGE(P14,P15,P29,P44,P54,P55)</f>
        <v>268.56666666666666</v>
      </c>
      <c r="I73" s="131">
        <f>STDEV(O14,O15,O29,O44,O54,O55)</f>
        <v>8.366600262279611E-2</v>
      </c>
      <c r="J73" s="131">
        <f>STDEV(P14,P15,P29,P44,P54,P55)</f>
        <v>0.15055453050882447</v>
      </c>
      <c r="M73" s="45"/>
    </row>
    <row r="74" spans="1:13">
      <c r="A74" s="2"/>
      <c r="B74" s="28"/>
      <c r="C74" s="3"/>
      <c r="D74" s="435" t="s">
        <v>466</v>
      </c>
      <c r="E74" s="436"/>
      <c r="F74" s="436"/>
      <c r="G74" s="20"/>
      <c r="H74" s="20"/>
      <c r="M74" s="45"/>
    </row>
    <row r="75" spans="1:13">
      <c r="A75" s="2"/>
      <c r="B75" s="2"/>
      <c r="C75" s="71">
        <v>2</v>
      </c>
      <c r="D75" s="427" t="s">
        <v>724</v>
      </c>
      <c r="E75" s="427"/>
      <c r="F75" s="427"/>
      <c r="G75" s="20"/>
      <c r="H75" s="20"/>
      <c r="M75" s="45"/>
    </row>
    <row r="76" spans="1:13">
      <c r="A76" s="2"/>
      <c r="B76" s="2"/>
      <c r="C76" s="3"/>
      <c r="D76" s="435" t="s">
        <v>725</v>
      </c>
      <c r="E76" s="436"/>
      <c r="F76" s="436"/>
      <c r="G76" s="20"/>
      <c r="H76" s="20"/>
      <c r="M76" s="45"/>
    </row>
    <row r="77" spans="1:13">
      <c r="A77" s="2"/>
      <c r="C77" s="6">
        <v>3</v>
      </c>
      <c r="D77" s="437" t="s">
        <v>535</v>
      </c>
      <c r="E77" s="437"/>
      <c r="F77" s="437"/>
      <c r="G77" s="20"/>
      <c r="H77" s="20"/>
      <c r="M77" s="45"/>
    </row>
    <row r="78" spans="1:13">
      <c r="A78" s="2"/>
      <c r="C78" s="5"/>
      <c r="D78" s="434" t="s">
        <v>536</v>
      </c>
      <c r="E78" s="434"/>
      <c r="F78" s="434"/>
      <c r="G78" s="20"/>
      <c r="H78" s="20"/>
      <c r="M78" s="45"/>
    </row>
    <row r="79" spans="1:13">
      <c r="A79" s="2"/>
      <c r="C79" s="6">
        <v>4</v>
      </c>
      <c r="D79" s="437" t="s">
        <v>537</v>
      </c>
      <c r="E79" s="437"/>
      <c r="F79" s="437"/>
      <c r="G79" s="20"/>
      <c r="H79" s="20"/>
      <c r="M79" s="45"/>
    </row>
    <row r="80" spans="1:13">
      <c r="A80" s="2"/>
      <c r="D80" s="434" t="s">
        <v>538</v>
      </c>
      <c r="E80" s="434"/>
      <c r="F80" s="434"/>
      <c r="G80" s="20"/>
      <c r="H80" s="20"/>
      <c r="M80" s="45"/>
    </row>
    <row r="81" spans="1:13">
      <c r="A81" s="2"/>
      <c r="C81" s="1"/>
      <c r="D81" s="44"/>
      <c r="E81" s="1"/>
      <c r="F81" s="1"/>
      <c r="G81" s="1"/>
      <c r="H81" s="1"/>
      <c r="I81" s="21"/>
      <c r="J81" s="1"/>
      <c r="K81" s="1"/>
      <c r="L81" s="1"/>
      <c r="M81" s="45"/>
    </row>
    <row r="82" spans="1:13">
      <c r="A82" s="2"/>
      <c r="C82" s="1"/>
      <c r="D82" s="44"/>
      <c r="E82" s="1"/>
      <c r="F82" s="1"/>
      <c r="G82" s="1"/>
      <c r="H82" s="1"/>
      <c r="I82" s="21"/>
      <c r="J82" s="1"/>
      <c r="K82" s="1"/>
      <c r="L82" s="1"/>
      <c r="M82" s="45"/>
    </row>
    <row r="83" spans="1:13">
      <c r="A83" s="2" t="s">
        <v>330</v>
      </c>
      <c r="B83" t="s">
        <v>331</v>
      </c>
      <c r="C83" s="135" t="s">
        <v>327</v>
      </c>
      <c r="D83" s="44"/>
      <c r="E83" s="1"/>
      <c r="F83" s="1"/>
      <c r="G83" s="1"/>
      <c r="H83" s="1"/>
      <c r="I83" s="21"/>
      <c r="J83" s="1"/>
      <c r="K83" s="1"/>
      <c r="L83" s="1"/>
      <c r="M83" s="45"/>
    </row>
    <row r="84" spans="1:13">
      <c r="A84" s="2" t="s">
        <v>334</v>
      </c>
      <c r="B84">
        <v>97.4</v>
      </c>
      <c r="C84" s="43">
        <v>0.1763888888888889</v>
      </c>
      <c r="D84" s="44"/>
      <c r="E84" s="1"/>
      <c r="F84" s="1"/>
      <c r="G84" s="1"/>
      <c r="H84" s="1"/>
      <c r="I84" s="21"/>
      <c r="J84" s="1"/>
      <c r="K84" s="1"/>
      <c r="L84" s="1"/>
      <c r="M84" s="45"/>
    </row>
    <row r="85" spans="1:13">
      <c r="A85" s="2" t="s">
        <v>314</v>
      </c>
      <c r="B85">
        <v>97.6</v>
      </c>
      <c r="C85" s="43">
        <v>0.26805555555555555</v>
      </c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 t="s">
        <v>315</v>
      </c>
      <c r="B86">
        <v>97.4</v>
      </c>
      <c r="C86" s="43">
        <v>0.375</v>
      </c>
    </row>
    <row r="87" spans="1:13">
      <c r="A87" s="2" t="s">
        <v>316</v>
      </c>
      <c r="B87">
        <v>97.2</v>
      </c>
      <c r="C87" s="43">
        <v>0.48402777777777778</v>
      </c>
    </row>
  </sheetData>
  <sheetCalcPr fullCalcOnLoad="1"/>
  <mergeCells count="26">
    <mergeCell ref="AC12:AD12"/>
    <mergeCell ref="AE12:AF12"/>
    <mergeCell ref="D73:F73"/>
    <mergeCell ref="A1:H1"/>
    <mergeCell ref="A3:E3"/>
    <mergeCell ref="F3:I3"/>
    <mergeCell ref="F4:I4"/>
    <mergeCell ref="A5:E5"/>
    <mergeCell ref="F5:I5"/>
    <mergeCell ref="F6:I6"/>
    <mergeCell ref="F7:I7"/>
    <mergeCell ref="G12:H12"/>
    <mergeCell ref="F9:I9"/>
    <mergeCell ref="C68:D68"/>
    <mergeCell ref="O12:P12"/>
    <mergeCell ref="Q12:R12"/>
    <mergeCell ref="C65:D65"/>
    <mergeCell ref="C66:D66"/>
    <mergeCell ref="C67:D67"/>
    <mergeCell ref="D79:F79"/>
    <mergeCell ref="D80:F80"/>
    <mergeCell ref="D74:F74"/>
    <mergeCell ref="D75:F75"/>
    <mergeCell ref="D76:F76"/>
    <mergeCell ref="D77:F77"/>
    <mergeCell ref="D78:F78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workbookViewId="0">
      <selection activeCell="J12" sqref="J12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29"/>
    </row>
    <row r="4" spans="1:39">
      <c r="A4" s="3" t="s">
        <v>530</v>
      </c>
      <c r="B4" s="3"/>
      <c r="C4" s="6"/>
      <c r="D4" s="49"/>
      <c r="E4" s="6"/>
      <c r="F4" s="428" t="s">
        <v>696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697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 t="s">
        <v>622</v>
      </c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529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/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82" t="s">
        <v>731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48">
      <c r="A12" s="60" t="s">
        <v>632</v>
      </c>
      <c r="B12" s="61" t="s">
        <v>460</v>
      </c>
      <c r="C12" s="103">
        <v>9.3055555555555558E-2</v>
      </c>
      <c r="D12" s="54"/>
      <c r="E12" s="55">
        <v>10</v>
      </c>
      <c r="F12" s="23" t="s">
        <v>539</v>
      </c>
      <c r="G12" s="55">
        <v>1190</v>
      </c>
      <c r="H12" s="55">
        <v>1093</v>
      </c>
      <c r="I12" s="84" t="s">
        <v>459</v>
      </c>
      <c r="J12" s="94" t="s">
        <v>631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475</v>
      </c>
      <c r="B13" s="29" t="s">
        <v>857</v>
      </c>
      <c r="C13" s="19">
        <v>0.10902777777777778</v>
      </c>
      <c r="D13" s="54"/>
      <c r="E13" s="23">
        <v>30</v>
      </c>
      <c r="F13" s="23" t="s">
        <v>539</v>
      </c>
      <c r="G13" s="20">
        <v>1190</v>
      </c>
      <c r="H13" s="55">
        <v>988</v>
      </c>
      <c r="I13" s="21" t="s">
        <v>482</v>
      </c>
      <c r="J13" s="70" t="s">
        <v>631</v>
      </c>
      <c r="K13" s="38">
        <v>4</v>
      </c>
      <c r="L13" s="38">
        <v>180</v>
      </c>
      <c r="M13" s="116">
        <v>5891.451</v>
      </c>
      <c r="N13" s="62"/>
      <c r="O13" s="20">
        <v>252.2</v>
      </c>
      <c r="P13" s="20">
        <v>268.5</v>
      </c>
      <c r="Q13" s="20"/>
      <c r="R13" s="20"/>
    </row>
    <row r="14" spans="1:39">
      <c r="A14" s="64" t="s">
        <v>698</v>
      </c>
      <c r="B14" s="29" t="s">
        <v>699</v>
      </c>
      <c r="C14" s="19">
        <v>0.16250000000000001</v>
      </c>
      <c r="D14" s="54"/>
      <c r="E14" s="23">
        <v>30</v>
      </c>
      <c r="F14" s="20" t="s">
        <v>374</v>
      </c>
      <c r="G14" s="20">
        <v>1250</v>
      </c>
      <c r="H14" s="55">
        <v>985</v>
      </c>
      <c r="I14" s="62"/>
      <c r="J14" s="20" t="s">
        <v>668</v>
      </c>
      <c r="K14" s="95">
        <v>4</v>
      </c>
      <c r="L14" s="95">
        <v>180</v>
      </c>
      <c r="M14" s="115"/>
      <c r="N14" s="62"/>
      <c r="O14" s="20"/>
      <c r="P14" s="20"/>
      <c r="Q14" s="20"/>
      <c r="R14" s="20"/>
    </row>
    <row r="15" spans="1:39">
      <c r="A15" s="64" t="s">
        <v>700</v>
      </c>
      <c r="B15" s="61" t="s">
        <v>715</v>
      </c>
      <c r="C15" s="19">
        <v>0.23055555555555554</v>
      </c>
      <c r="D15" s="54"/>
      <c r="E15" s="23">
        <v>300</v>
      </c>
      <c r="F15" s="23" t="s">
        <v>539</v>
      </c>
      <c r="G15" s="20">
        <v>1190</v>
      </c>
      <c r="H15" s="55">
        <v>1093</v>
      </c>
      <c r="I15" s="62" t="s">
        <v>545</v>
      </c>
      <c r="J15" s="20" t="s">
        <v>668</v>
      </c>
      <c r="K15" s="95">
        <v>4</v>
      </c>
      <c r="L15" s="95">
        <v>180</v>
      </c>
      <c r="M15" s="115">
        <v>5889.9508999999998</v>
      </c>
      <c r="N15" s="62"/>
      <c r="O15" s="20"/>
      <c r="P15" s="20"/>
      <c r="Q15" s="20"/>
      <c r="R15" s="20"/>
      <c r="S15" s="329">
        <v>275.96908000000002</v>
      </c>
      <c r="T15" s="329">
        <v>-20.075710000000001</v>
      </c>
      <c r="U15" s="326">
        <v>124.15009999999999</v>
      </c>
      <c r="V15" s="326">
        <v>13.1752</v>
      </c>
      <c r="W15" s="328">
        <v>14.4733010671</v>
      </c>
      <c r="X15" s="326">
        <v>4.29</v>
      </c>
      <c r="Y15" s="326">
        <v>0.67900000000000005</v>
      </c>
      <c r="Z15" s="326">
        <v>4.1100000000000003</v>
      </c>
      <c r="AA15" s="326">
        <v>93.388999999999996</v>
      </c>
      <c r="AB15" s="325">
        <v>2001.702</v>
      </c>
      <c r="AC15" s="326">
        <v>2.4633600000000002</v>
      </c>
      <c r="AD15" s="326">
        <v>-4.4010499999999997</v>
      </c>
      <c r="AE15" s="326">
        <v>332.88398999999998</v>
      </c>
      <c r="AF15" s="326">
        <v>-0.53198999999999996</v>
      </c>
      <c r="AG15" s="324">
        <v>151885906.09999999</v>
      </c>
      <c r="AH15" s="327">
        <v>-0.17266480000000001</v>
      </c>
      <c r="AI15" s="324">
        <v>358061.10220000002</v>
      </c>
      <c r="AJ15" s="327">
        <v>-0.28186040000000001</v>
      </c>
      <c r="AK15" s="326">
        <v>150.1301</v>
      </c>
      <c r="AL15" s="324" t="s">
        <v>227</v>
      </c>
      <c r="AM15" s="326">
        <v>29.802800000000001</v>
      </c>
    </row>
    <row r="16" spans="1:39">
      <c r="A16" s="29" t="s">
        <v>700</v>
      </c>
      <c r="B16" s="29" t="s">
        <v>860</v>
      </c>
      <c r="C16" s="19">
        <v>0.28750000000000003</v>
      </c>
      <c r="D16" s="54"/>
      <c r="E16" s="23">
        <v>300</v>
      </c>
      <c r="F16" s="23" t="s">
        <v>539</v>
      </c>
      <c r="G16" s="20">
        <v>1190</v>
      </c>
      <c r="H16" s="95">
        <v>1093</v>
      </c>
      <c r="I16" s="59" t="s">
        <v>545</v>
      </c>
      <c r="J16" s="20" t="s">
        <v>668</v>
      </c>
      <c r="K16" s="95">
        <v>4</v>
      </c>
      <c r="L16" s="95">
        <v>180</v>
      </c>
      <c r="M16" s="115">
        <v>5889.9508999999998</v>
      </c>
      <c r="N16" s="62" t="s">
        <v>701</v>
      </c>
      <c r="O16" s="20"/>
      <c r="P16" s="20"/>
      <c r="Q16" s="20"/>
      <c r="R16" s="20"/>
      <c r="S16" s="329">
        <v>276.66552000000001</v>
      </c>
      <c r="T16" s="329">
        <v>-20.066369999999999</v>
      </c>
      <c r="U16" s="326">
        <v>138.70500000000001</v>
      </c>
      <c r="V16" s="326">
        <v>25.846</v>
      </c>
      <c r="W16" s="328">
        <v>15.843709667600001</v>
      </c>
      <c r="X16" s="326">
        <v>2.282</v>
      </c>
      <c r="Y16" s="326">
        <v>0.36099999999999999</v>
      </c>
      <c r="Z16" s="326">
        <v>4.12</v>
      </c>
      <c r="AA16" s="326">
        <v>93.13</v>
      </c>
      <c r="AB16" s="325">
        <v>2008.4390000000001</v>
      </c>
      <c r="AC16" s="326">
        <v>2.3692199999999999</v>
      </c>
      <c r="AD16" s="326">
        <v>-4.3930800000000003</v>
      </c>
      <c r="AE16" s="326">
        <v>332.19004000000001</v>
      </c>
      <c r="AF16" s="326">
        <v>-0.53391999999999995</v>
      </c>
      <c r="AG16" s="324">
        <v>151885027.80000001</v>
      </c>
      <c r="AH16" s="327">
        <v>-0.18433579999999999</v>
      </c>
      <c r="AI16" s="324">
        <v>356860.05924999999</v>
      </c>
      <c r="AJ16" s="327">
        <v>-0.20097880000000001</v>
      </c>
      <c r="AK16" s="326">
        <v>149.5361</v>
      </c>
      <c r="AL16" s="324" t="s">
        <v>227</v>
      </c>
      <c r="AM16" s="326">
        <v>30.395700000000001</v>
      </c>
    </row>
    <row r="17" spans="1:39">
      <c r="A17" s="29" t="s">
        <v>700</v>
      </c>
      <c r="B17" s="29" t="s">
        <v>861</v>
      </c>
      <c r="C17" s="19">
        <v>0.29236111111111113</v>
      </c>
      <c r="D17" s="54"/>
      <c r="E17" s="23">
        <v>300</v>
      </c>
      <c r="F17" s="23" t="s">
        <v>539</v>
      </c>
      <c r="G17" s="20">
        <v>1190</v>
      </c>
      <c r="H17" s="95">
        <v>1093</v>
      </c>
      <c r="I17" s="59" t="s">
        <v>664</v>
      </c>
      <c r="J17" s="20" t="s">
        <v>668</v>
      </c>
      <c r="K17" s="95">
        <v>4</v>
      </c>
      <c r="L17" s="95">
        <v>180</v>
      </c>
      <c r="M17" s="115">
        <v>5889.9508999999998</v>
      </c>
      <c r="N17" s="62"/>
      <c r="O17" s="20"/>
      <c r="P17" s="20"/>
      <c r="Q17" s="20"/>
      <c r="R17" s="20"/>
      <c r="S17" s="329">
        <v>276.72125999999997</v>
      </c>
      <c r="T17" s="329">
        <v>-20.064209999999999</v>
      </c>
      <c r="U17" s="326">
        <v>140.14439999999999</v>
      </c>
      <c r="V17" s="326">
        <v>26.785499999999999</v>
      </c>
      <c r="W17" s="328">
        <v>15.960695767500001</v>
      </c>
      <c r="X17" s="326">
        <v>2.2080000000000002</v>
      </c>
      <c r="Y17" s="326">
        <v>0.34899999999999998</v>
      </c>
      <c r="Z17" s="326">
        <v>4.12</v>
      </c>
      <c r="AA17" s="326">
        <v>93.108999999999995</v>
      </c>
      <c r="AB17" s="325">
        <v>2008.905</v>
      </c>
      <c r="AC17" s="326">
        <v>2.3577300000000001</v>
      </c>
      <c r="AD17" s="326">
        <v>-4.3937099999999996</v>
      </c>
      <c r="AE17" s="326">
        <v>332.13080000000002</v>
      </c>
      <c r="AF17" s="326">
        <v>-0.53408</v>
      </c>
      <c r="AG17" s="324">
        <v>151884950.19999999</v>
      </c>
      <c r="AH17" s="327">
        <v>-0.18532750000000001</v>
      </c>
      <c r="AI17" s="324">
        <v>356777.39282000001</v>
      </c>
      <c r="AJ17" s="327">
        <v>-0.19265789999999999</v>
      </c>
      <c r="AK17" s="326">
        <v>149.48869999999999</v>
      </c>
      <c r="AL17" s="324" t="s">
        <v>227</v>
      </c>
      <c r="AM17" s="326">
        <v>30.443100000000001</v>
      </c>
    </row>
    <row r="18" spans="1:39">
      <c r="A18" s="29" t="s">
        <v>702</v>
      </c>
      <c r="B18" s="29" t="s">
        <v>465</v>
      </c>
      <c r="C18" s="19">
        <v>0.29930555555555555</v>
      </c>
      <c r="D18" s="19"/>
      <c r="E18" s="23">
        <v>300</v>
      </c>
      <c r="F18" s="23" t="s">
        <v>539</v>
      </c>
      <c r="G18" s="20">
        <v>1190</v>
      </c>
      <c r="H18" s="95">
        <v>1093</v>
      </c>
      <c r="I18" s="59" t="s">
        <v>545</v>
      </c>
      <c r="J18" s="20" t="s">
        <v>668</v>
      </c>
      <c r="K18" s="95">
        <v>4</v>
      </c>
      <c r="L18" s="95">
        <v>180</v>
      </c>
      <c r="M18" s="115">
        <v>5889.9508999999998</v>
      </c>
      <c r="N18" s="29"/>
      <c r="O18" s="20"/>
      <c r="P18" s="20"/>
      <c r="Q18" s="20"/>
      <c r="R18" s="20"/>
      <c r="S18" s="329">
        <v>276.80002000000002</v>
      </c>
      <c r="T18" s="329">
        <v>-20.060700000000001</v>
      </c>
      <c r="U18" s="326">
        <v>142.26089999999999</v>
      </c>
      <c r="V18" s="326">
        <v>28.0793</v>
      </c>
      <c r="W18" s="328">
        <v>16.127818767499999</v>
      </c>
      <c r="X18" s="326">
        <v>2.1150000000000002</v>
      </c>
      <c r="Y18" s="326">
        <v>0.33500000000000002</v>
      </c>
      <c r="Z18" s="326">
        <v>4.12</v>
      </c>
      <c r="AA18" s="326">
        <v>93.078999999999994</v>
      </c>
      <c r="AB18" s="325">
        <v>2009.5350000000001</v>
      </c>
      <c r="AC18" s="326">
        <v>2.3405200000000002</v>
      </c>
      <c r="AD18" s="326">
        <v>-4.3950300000000002</v>
      </c>
      <c r="AE18" s="326">
        <v>332.04617000000002</v>
      </c>
      <c r="AF18" s="326">
        <v>-0.53432000000000002</v>
      </c>
      <c r="AG18" s="324">
        <v>151884838.59999999</v>
      </c>
      <c r="AH18" s="327">
        <v>-0.18674299999999999</v>
      </c>
      <c r="AI18" s="324">
        <v>356665.45051</v>
      </c>
      <c r="AJ18" s="327">
        <v>-0.18043819999999999</v>
      </c>
      <c r="AK18" s="326">
        <v>149.42169999999999</v>
      </c>
      <c r="AL18" s="324" t="s">
        <v>227</v>
      </c>
      <c r="AM18" s="326">
        <v>30.51</v>
      </c>
    </row>
    <row r="19" spans="1:39">
      <c r="A19" s="29" t="s">
        <v>702</v>
      </c>
      <c r="B19" s="29" t="s">
        <v>544</v>
      </c>
      <c r="C19" s="19">
        <v>0.3034722222222222</v>
      </c>
      <c r="D19" s="19"/>
      <c r="E19" s="23">
        <v>300</v>
      </c>
      <c r="F19" s="23" t="s">
        <v>539</v>
      </c>
      <c r="G19" s="20">
        <v>1190</v>
      </c>
      <c r="H19" s="95">
        <v>1093</v>
      </c>
      <c r="I19" s="59" t="s">
        <v>664</v>
      </c>
      <c r="J19" s="20" t="s">
        <v>668</v>
      </c>
      <c r="K19" s="95">
        <v>4</v>
      </c>
      <c r="L19" s="95">
        <v>180</v>
      </c>
      <c r="M19" s="115">
        <v>5889.9508999999998</v>
      </c>
      <c r="N19" s="29"/>
      <c r="O19" s="20"/>
      <c r="P19" s="20"/>
      <c r="Q19" s="20"/>
      <c r="R19" s="20"/>
      <c r="S19" s="329">
        <v>276.84681</v>
      </c>
      <c r="T19" s="329">
        <v>-20.058350000000001</v>
      </c>
      <c r="U19" s="326">
        <v>143.56540000000001</v>
      </c>
      <c r="V19" s="326">
        <v>28.827000000000002</v>
      </c>
      <c r="W19" s="328">
        <v>16.228092567499999</v>
      </c>
      <c r="X19" s="326">
        <v>2.0659999999999998</v>
      </c>
      <c r="Y19" s="326">
        <v>0.32700000000000001</v>
      </c>
      <c r="Z19" s="326">
        <v>4.12</v>
      </c>
      <c r="AA19" s="326">
        <v>93.061999999999998</v>
      </c>
      <c r="AB19" s="325">
        <v>2009.894</v>
      </c>
      <c r="AC19" s="326">
        <v>2.3297500000000002</v>
      </c>
      <c r="AD19" s="326">
        <v>-4.3960499999999998</v>
      </c>
      <c r="AE19" s="326">
        <v>331.99538999999999</v>
      </c>
      <c r="AF19" s="326">
        <v>-0.53446000000000005</v>
      </c>
      <c r="AG19" s="324">
        <v>151884771.19999999</v>
      </c>
      <c r="AH19" s="327">
        <v>-0.18759149999999999</v>
      </c>
      <c r="AI19" s="324">
        <v>356601.84417</v>
      </c>
      <c r="AJ19" s="327">
        <v>-0.17292630000000001</v>
      </c>
      <c r="AK19" s="326">
        <v>149.3819</v>
      </c>
      <c r="AL19" s="324" t="s">
        <v>227</v>
      </c>
      <c r="AM19" s="326">
        <v>30.549700000000001</v>
      </c>
    </row>
    <row r="20" spans="1:39">
      <c r="A20" s="29" t="s">
        <v>703</v>
      </c>
      <c r="B20" s="29" t="s">
        <v>666</v>
      </c>
      <c r="C20" s="19">
        <v>0.31388888888888888</v>
      </c>
      <c r="D20" s="19"/>
      <c r="E20" s="23">
        <v>300</v>
      </c>
      <c r="F20" s="23" t="s">
        <v>539</v>
      </c>
      <c r="G20" s="20">
        <v>1190</v>
      </c>
      <c r="H20" s="95">
        <v>1093</v>
      </c>
      <c r="I20" s="59" t="s">
        <v>704</v>
      </c>
      <c r="J20" s="20" t="s">
        <v>668</v>
      </c>
      <c r="K20" s="95">
        <v>4</v>
      </c>
      <c r="L20" s="95">
        <v>180</v>
      </c>
      <c r="M20" s="115">
        <v>5889.9508999999998</v>
      </c>
      <c r="N20" s="29"/>
      <c r="O20" s="20"/>
      <c r="P20" s="20"/>
      <c r="Q20" s="20"/>
      <c r="R20" s="20"/>
      <c r="S20" s="329">
        <v>276.96231999999998</v>
      </c>
      <c r="T20" s="329">
        <v>-20.051670000000001</v>
      </c>
      <c r="U20" s="326">
        <v>146.94130000000001</v>
      </c>
      <c r="V20" s="326">
        <v>30.595600000000001</v>
      </c>
      <c r="W20" s="328">
        <v>16.478777067300001</v>
      </c>
      <c r="X20" s="326">
        <v>1.958</v>
      </c>
      <c r="Y20" s="326">
        <v>0.31</v>
      </c>
      <c r="Z20" s="326">
        <v>4.12</v>
      </c>
      <c r="AA20" s="326">
        <v>93.018000000000001</v>
      </c>
      <c r="AB20" s="325">
        <v>2010.722</v>
      </c>
      <c r="AC20" s="326">
        <v>2.3014999999999999</v>
      </c>
      <c r="AD20" s="326">
        <v>-4.3994</v>
      </c>
      <c r="AE20" s="326">
        <v>331.86845</v>
      </c>
      <c r="AF20" s="326">
        <v>-0.53481000000000001</v>
      </c>
      <c r="AG20" s="324">
        <v>151884601.40000001</v>
      </c>
      <c r="AH20" s="327">
        <v>-0.18971060000000001</v>
      </c>
      <c r="AI20" s="324">
        <v>356454.86067999998</v>
      </c>
      <c r="AJ20" s="327">
        <v>-0.15359200000000001</v>
      </c>
      <c r="AK20" s="326">
        <v>149.28360000000001</v>
      </c>
      <c r="AL20" s="324" t="s">
        <v>227</v>
      </c>
      <c r="AM20" s="326">
        <v>30.6478</v>
      </c>
    </row>
    <row r="21" spans="1:39">
      <c r="A21" s="29" t="s">
        <v>703</v>
      </c>
      <c r="B21" s="29" t="s">
        <v>667</v>
      </c>
      <c r="C21" s="19">
        <v>0.31875000000000003</v>
      </c>
      <c r="D21" s="19"/>
      <c r="E21" s="23">
        <v>300</v>
      </c>
      <c r="F21" s="23" t="s">
        <v>539</v>
      </c>
      <c r="G21" s="20">
        <v>1190</v>
      </c>
      <c r="H21" s="95">
        <v>1093</v>
      </c>
      <c r="I21" s="59" t="s">
        <v>705</v>
      </c>
      <c r="J21" s="20" t="s">
        <v>668</v>
      </c>
      <c r="K21" s="95">
        <v>4</v>
      </c>
      <c r="L21" s="95">
        <v>180</v>
      </c>
      <c r="M21" s="115">
        <v>5889.9508999999998</v>
      </c>
      <c r="N21" s="29"/>
      <c r="O21" s="20"/>
      <c r="P21" s="20"/>
      <c r="Q21" s="20"/>
      <c r="R21" s="20"/>
      <c r="S21" s="329">
        <v>277.01555999999999</v>
      </c>
      <c r="T21" s="329">
        <v>-20.04815</v>
      </c>
      <c r="U21" s="326">
        <v>148.57310000000001</v>
      </c>
      <c r="V21" s="326">
        <v>31.369</v>
      </c>
      <c r="W21" s="328">
        <v>16.595763167299999</v>
      </c>
      <c r="X21" s="326">
        <v>1.915</v>
      </c>
      <c r="Y21" s="326">
        <v>0.30299999999999999</v>
      </c>
      <c r="Z21" s="326">
        <v>4.13</v>
      </c>
      <c r="AA21" s="326">
        <v>92.998000000000005</v>
      </c>
      <c r="AB21" s="325">
        <v>2011.075</v>
      </c>
      <c r="AC21" s="326">
        <v>2.2877000000000001</v>
      </c>
      <c r="AD21" s="326">
        <v>-4.4013600000000004</v>
      </c>
      <c r="AE21" s="326">
        <v>331.80919999999998</v>
      </c>
      <c r="AF21" s="326">
        <v>-0.53498000000000001</v>
      </c>
      <c r="AG21" s="324">
        <v>151884521.5</v>
      </c>
      <c r="AH21" s="327">
        <v>-0.19069829999999999</v>
      </c>
      <c r="AI21" s="324">
        <v>356392.29807999998</v>
      </c>
      <c r="AJ21" s="327">
        <v>-0.14431450000000001</v>
      </c>
      <c r="AK21" s="326">
        <v>149.23830000000001</v>
      </c>
      <c r="AL21" s="324" t="s">
        <v>227</v>
      </c>
      <c r="AM21" s="326">
        <v>30.693100000000001</v>
      </c>
    </row>
    <row r="22" spans="1:39">
      <c r="A22" s="29" t="s">
        <v>863</v>
      </c>
      <c r="B22" s="29" t="s">
        <v>669</v>
      </c>
      <c r="C22" s="19">
        <v>0.32430555555555557</v>
      </c>
      <c r="D22" s="19"/>
      <c r="E22" s="23">
        <v>300</v>
      </c>
      <c r="F22" s="23" t="s">
        <v>539</v>
      </c>
      <c r="G22" s="20">
        <v>1190</v>
      </c>
      <c r="H22" s="95">
        <v>1093</v>
      </c>
      <c r="I22" s="59" t="s">
        <v>545</v>
      </c>
      <c r="J22" s="20" t="s">
        <v>668</v>
      </c>
      <c r="K22" s="95">
        <v>4</v>
      </c>
      <c r="L22" s="95">
        <v>180</v>
      </c>
      <c r="M22" s="115">
        <v>5889.9508999999998</v>
      </c>
      <c r="N22" s="29"/>
      <c r="O22" s="20"/>
      <c r="P22" s="20"/>
      <c r="Q22" s="20"/>
      <c r="R22" s="20"/>
      <c r="S22" s="329">
        <v>277.07592</v>
      </c>
      <c r="T22" s="329">
        <v>-20.043800000000001</v>
      </c>
      <c r="U22" s="326">
        <v>150.482</v>
      </c>
      <c r="V22" s="326">
        <v>32.209899999999998</v>
      </c>
      <c r="W22" s="328">
        <v>16.7294615671</v>
      </c>
      <c r="X22" s="326">
        <v>1.87</v>
      </c>
      <c r="Y22" s="326">
        <v>0.29599999999999999</v>
      </c>
      <c r="Z22" s="326">
        <v>4.13</v>
      </c>
      <c r="AA22" s="326">
        <v>92.974999999999994</v>
      </c>
      <c r="AB22" s="325">
        <v>2011.452</v>
      </c>
      <c r="AC22" s="326">
        <v>2.27149</v>
      </c>
      <c r="AD22" s="326">
        <v>-4.4039000000000001</v>
      </c>
      <c r="AE22" s="326">
        <v>331.74149999999997</v>
      </c>
      <c r="AF22" s="326">
        <v>-0.53515999999999997</v>
      </c>
      <c r="AG22" s="324">
        <v>151884429.69999999</v>
      </c>
      <c r="AH22" s="327">
        <v>-0.1918262</v>
      </c>
      <c r="AI22" s="324">
        <v>356325.61186</v>
      </c>
      <c r="AJ22" s="327">
        <v>-0.13352700000000001</v>
      </c>
      <c r="AK22" s="326">
        <v>149.18690000000001</v>
      </c>
      <c r="AL22" s="324" t="s">
        <v>227</v>
      </c>
      <c r="AM22" s="326">
        <v>30.744399999999999</v>
      </c>
    </row>
    <row r="23" spans="1:39">
      <c r="A23" s="29" t="s">
        <v>863</v>
      </c>
      <c r="B23" s="29" t="s">
        <v>670</v>
      </c>
      <c r="C23" s="19">
        <v>0.32916666666666666</v>
      </c>
      <c r="D23" s="19"/>
      <c r="E23" s="23">
        <v>300</v>
      </c>
      <c r="F23" s="23" t="s">
        <v>539</v>
      </c>
      <c r="G23" s="20">
        <v>1190</v>
      </c>
      <c r="H23" s="95">
        <v>1093</v>
      </c>
      <c r="I23" s="59" t="s">
        <v>664</v>
      </c>
      <c r="J23" s="20" t="s">
        <v>668</v>
      </c>
      <c r="K23" s="95">
        <v>4</v>
      </c>
      <c r="L23" s="95">
        <v>180</v>
      </c>
      <c r="M23" s="115">
        <v>5889.9508999999998</v>
      </c>
      <c r="N23" s="29"/>
      <c r="O23" s="20"/>
      <c r="P23" s="20"/>
      <c r="Q23" s="20"/>
      <c r="R23" s="20"/>
      <c r="S23" s="329">
        <v>277.12833999999998</v>
      </c>
      <c r="T23" s="329">
        <v>-20.039709999999999</v>
      </c>
      <c r="U23" s="326">
        <v>152.1902</v>
      </c>
      <c r="V23" s="326">
        <v>32.906500000000001</v>
      </c>
      <c r="W23" s="328">
        <v>16.846447667</v>
      </c>
      <c r="X23" s="326">
        <v>1.835</v>
      </c>
      <c r="Y23" s="326">
        <v>0.28999999999999998</v>
      </c>
      <c r="Z23" s="326">
        <v>4.13</v>
      </c>
      <c r="AA23" s="326">
        <v>92.954999999999998</v>
      </c>
      <c r="AB23" s="325">
        <v>2011.7570000000001</v>
      </c>
      <c r="AC23" s="326">
        <v>2.2569400000000002</v>
      </c>
      <c r="AD23" s="326">
        <v>-4.4064100000000002</v>
      </c>
      <c r="AE23" s="326">
        <v>331.68225999999999</v>
      </c>
      <c r="AF23" s="326">
        <v>-0.53532999999999997</v>
      </c>
      <c r="AG23" s="324">
        <v>151884348.90000001</v>
      </c>
      <c r="AH23" s="327">
        <v>-0.19281239999999999</v>
      </c>
      <c r="AI23" s="324">
        <v>356271.54259999999</v>
      </c>
      <c r="AJ23" s="327">
        <v>-0.1239358</v>
      </c>
      <c r="AK23" s="326">
        <v>149.14230000000001</v>
      </c>
      <c r="AL23" s="324" t="s">
        <v>227</v>
      </c>
      <c r="AM23" s="326">
        <v>30.788900000000002</v>
      </c>
    </row>
    <row r="24" spans="1:39">
      <c r="A24" s="29" t="s">
        <v>864</v>
      </c>
      <c r="B24" s="29" t="s">
        <v>484</v>
      </c>
      <c r="C24" s="19">
        <v>0.3347222222222222</v>
      </c>
      <c r="D24" s="19"/>
      <c r="E24" s="23">
        <v>300</v>
      </c>
      <c r="F24" s="23" t="s">
        <v>539</v>
      </c>
      <c r="G24" s="20">
        <v>1190</v>
      </c>
      <c r="H24" s="95">
        <v>1093</v>
      </c>
      <c r="I24" s="59" t="s">
        <v>545</v>
      </c>
      <c r="J24" s="20" t="s">
        <v>668</v>
      </c>
      <c r="K24" s="95">
        <v>4</v>
      </c>
      <c r="L24" s="95">
        <v>180</v>
      </c>
      <c r="M24" s="115">
        <v>5889.9508999999998</v>
      </c>
      <c r="N24" s="29"/>
      <c r="O24" s="20"/>
      <c r="P24" s="20"/>
      <c r="Q24" s="20"/>
      <c r="R24" s="20"/>
      <c r="S24" s="329">
        <v>277.18781000000001</v>
      </c>
      <c r="T24" s="329">
        <v>-20.03471</v>
      </c>
      <c r="U24" s="326">
        <v>154.18520000000001</v>
      </c>
      <c r="V24" s="326">
        <v>33.655999999999999</v>
      </c>
      <c r="W24" s="328">
        <v>16.980146066900002</v>
      </c>
      <c r="X24" s="326">
        <v>1.7989999999999999</v>
      </c>
      <c r="Y24" s="326">
        <v>0.28499999999999998</v>
      </c>
      <c r="Z24" s="326">
        <v>4.13</v>
      </c>
      <c r="AA24" s="326">
        <v>92.933000000000007</v>
      </c>
      <c r="AB24" s="325">
        <v>2012.078</v>
      </c>
      <c r="AC24" s="326">
        <v>2.2399300000000002</v>
      </c>
      <c r="AD24" s="326">
        <v>-4.4096000000000002</v>
      </c>
      <c r="AE24" s="326">
        <v>331.61455000000001</v>
      </c>
      <c r="AF24" s="326">
        <v>-0.53552</v>
      </c>
      <c r="AG24" s="324">
        <v>151884256.09999999</v>
      </c>
      <c r="AH24" s="327">
        <v>-0.19393850000000001</v>
      </c>
      <c r="AI24" s="324">
        <v>356214.71941000002</v>
      </c>
      <c r="AJ24" s="327">
        <v>-0.1128116</v>
      </c>
      <c r="AK24" s="326">
        <v>149.0917</v>
      </c>
      <c r="AL24" s="324" t="s">
        <v>227</v>
      </c>
      <c r="AM24" s="326">
        <v>30.839400000000001</v>
      </c>
    </row>
    <row r="25" spans="1:39">
      <c r="A25" s="29" t="s">
        <v>864</v>
      </c>
      <c r="B25" s="29" t="s">
        <v>485</v>
      </c>
      <c r="C25" s="19">
        <v>0.34027777777777773</v>
      </c>
      <c r="D25" s="19"/>
      <c r="E25" s="23">
        <v>300</v>
      </c>
      <c r="F25" s="23" t="s">
        <v>539</v>
      </c>
      <c r="G25" s="20">
        <v>1190</v>
      </c>
      <c r="H25" s="95">
        <v>1093</v>
      </c>
      <c r="I25" s="59" t="s">
        <v>664</v>
      </c>
      <c r="J25" s="20" t="s">
        <v>668</v>
      </c>
      <c r="K25" s="95">
        <v>4</v>
      </c>
      <c r="L25" s="95">
        <v>180</v>
      </c>
      <c r="M25" s="115">
        <v>5889.9508999999998</v>
      </c>
      <c r="N25" s="29"/>
      <c r="O25" s="20"/>
      <c r="P25" s="20"/>
      <c r="Q25" s="20"/>
      <c r="R25" s="20"/>
      <c r="S25" s="329">
        <v>277.24687</v>
      </c>
      <c r="T25" s="329">
        <v>-20.029340000000001</v>
      </c>
      <c r="U25" s="326">
        <v>156.22450000000001</v>
      </c>
      <c r="V25" s="326">
        <v>34.3536</v>
      </c>
      <c r="W25" s="328">
        <v>17.1138444668</v>
      </c>
      <c r="X25" s="326">
        <v>1.7669999999999999</v>
      </c>
      <c r="Y25" s="326">
        <v>0.28000000000000003</v>
      </c>
      <c r="Z25" s="326">
        <v>4.13</v>
      </c>
      <c r="AA25" s="326">
        <v>92.91</v>
      </c>
      <c r="AB25" s="325">
        <v>2012.3689999999999</v>
      </c>
      <c r="AC25" s="326">
        <v>2.2225299999999999</v>
      </c>
      <c r="AD25" s="326">
        <v>-4.4131299999999998</v>
      </c>
      <c r="AE25" s="326">
        <v>331.54685000000001</v>
      </c>
      <c r="AF25" s="326">
        <v>-0.53571000000000002</v>
      </c>
      <c r="AG25" s="324">
        <v>151884162.80000001</v>
      </c>
      <c r="AH25" s="327">
        <v>-0.1950636</v>
      </c>
      <c r="AI25" s="324">
        <v>356163.27484000003</v>
      </c>
      <c r="AJ25" s="327">
        <v>-0.1015259</v>
      </c>
      <c r="AK25" s="326">
        <v>149.04140000000001</v>
      </c>
      <c r="AL25" s="324" t="s">
        <v>227</v>
      </c>
      <c r="AM25" s="326">
        <v>30.889700000000001</v>
      </c>
    </row>
    <row r="26" spans="1:39" ht="24">
      <c r="A26" s="29" t="s">
        <v>475</v>
      </c>
      <c r="B26" s="29" t="s">
        <v>563</v>
      </c>
      <c r="C26" s="19">
        <v>0.35138888888888892</v>
      </c>
      <c r="D26" s="54"/>
      <c r="E26" s="23">
        <v>30</v>
      </c>
      <c r="F26" s="23" t="s">
        <v>539</v>
      </c>
      <c r="G26" s="20">
        <v>1190</v>
      </c>
      <c r="H26" s="95">
        <v>1093</v>
      </c>
      <c r="I26" s="21" t="s">
        <v>482</v>
      </c>
      <c r="J26" s="70" t="s">
        <v>631</v>
      </c>
      <c r="K26" s="38">
        <v>4</v>
      </c>
      <c r="L26" s="38">
        <v>180</v>
      </c>
      <c r="M26" s="116">
        <v>5891.451</v>
      </c>
      <c r="N26" s="29" t="s">
        <v>348</v>
      </c>
      <c r="O26" s="20">
        <v>252.2</v>
      </c>
      <c r="P26" s="20">
        <v>268.5</v>
      </c>
      <c r="Q26" s="20"/>
      <c r="R26" s="20"/>
    </row>
    <row r="27" spans="1:39">
      <c r="A27" s="29" t="s">
        <v>864</v>
      </c>
      <c r="B27" s="29" t="s">
        <v>683</v>
      </c>
      <c r="C27" s="19">
        <v>0.38541666666666669</v>
      </c>
      <c r="D27" s="19"/>
      <c r="E27" s="23">
        <v>300</v>
      </c>
      <c r="F27" s="23" t="s">
        <v>539</v>
      </c>
      <c r="G27" s="20">
        <v>1190</v>
      </c>
      <c r="H27" s="95">
        <v>1093</v>
      </c>
      <c r="I27" s="59" t="s">
        <v>545</v>
      </c>
      <c r="J27" s="20" t="s">
        <v>668</v>
      </c>
      <c r="K27" s="95">
        <v>4</v>
      </c>
      <c r="L27" s="95">
        <v>180</v>
      </c>
      <c r="M27" s="115">
        <v>5889.9508999999998</v>
      </c>
      <c r="N27" s="29"/>
      <c r="O27" s="20"/>
      <c r="P27" s="20"/>
      <c r="Q27" s="20"/>
      <c r="R27" s="20"/>
      <c r="S27" s="329">
        <v>277.71526</v>
      </c>
      <c r="T27" s="329">
        <v>-19.972100000000001</v>
      </c>
      <c r="U27" s="326">
        <v>174.1387</v>
      </c>
      <c r="V27" s="326">
        <v>37.868200000000002</v>
      </c>
      <c r="W27" s="328">
        <v>18.200143965100001</v>
      </c>
      <c r="X27" s="326">
        <v>1.6259999999999999</v>
      </c>
      <c r="Y27" s="326">
        <v>0.25700000000000001</v>
      </c>
      <c r="Z27" s="326">
        <v>4.1399999999999997</v>
      </c>
      <c r="AA27" s="326">
        <v>92.73</v>
      </c>
      <c r="AB27" s="325">
        <v>2013.56</v>
      </c>
      <c r="AC27" s="326">
        <v>2.0710600000000001</v>
      </c>
      <c r="AD27" s="326">
        <v>-4.4550099999999997</v>
      </c>
      <c r="AE27" s="326">
        <v>330.99675000000002</v>
      </c>
      <c r="AF27" s="326">
        <v>-0.53722999999999999</v>
      </c>
      <c r="AG27" s="324">
        <v>151883384.19999999</v>
      </c>
      <c r="AH27" s="327">
        <v>-0.2041692</v>
      </c>
      <c r="AI27" s="324">
        <v>355952.5687</v>
      </c>
      <c r="AJ27" s="327">
        <v>-5.4993000000000004E-3</v>
      </c>
      <c r="AK27" s="326">
        <v>148.6412</v>
      </c>
      <c r="AL27" s="324" t="s">
        <v>227</v>
      </c>
      <c r="AM27" s="326">
        <v>31.289100000000001</v>
      </c>
    </row>
    <row r="28" spans="1:39">
      <c r="A28" s="29"/>
      <c r="B28" s="29"/>
      <c r="C28" s="19"/>
      <c r="D28" s="19"/>
      <c r="E28" s="23"/>
      <c r="F28" s="20"/>
      <c r="G28" s="20"/>
      <c r="H28" s="20"/>
      <c r="I28" s="59"/>
      <c r="J28" s="20"/>
      <c r="K28" s="20"/>
      <c r="L28" s="20"/>
      <c r="M28" s="22"/>
      <c r="N28" s="29" t="s">
        <v>349</v>
      </c>
      <c r="O28" s="20"/>
      <c r="P28" s="20"/>
      <c r="Q28" s="20"/>
      <c r="R28" s="20"/>
    </row>
    <row r="29" spans="1:39">
      <c r="A29" s="29"/>
      <c r="B29" s="29"/>
      <c r="C29" s="19"/>
      <c r="D29" s="19"/>
      <c r="E29" s="23"/>
      <c r="F29" s="20"/>
      <c r="G29" s="20"/>
      <c r="H29" s="20"/>
      <c r="I29" s="59"/>
      <c r="J29" s="20"/>
      <c r="K29" s="20"/>
      <c r="L29" s="20"/>
      <c r="M29" s="22"/>
      <c r="N29" s="29"/>
      <c r="O29" s="20"/>
      <c r="P29" s="20"/>
      <c r="Q29" s="20"/>
      <c r="R29" s="20"/>
    </row>
    <row r="30" spans="1:39">
      <c r="A30" s="29"/>
      <c r="B30" s="29"/>
      <c r="C30" s="19"/>
      <c r="D30" s="19"/>
      <c r="E30" s="23"/>
      <c r="F30" s="20"/>
      <c r="G30" s="20"/>
      <c r="H30" s="20"/>
      <c r="I30" s="59"/>
      <c r="J30" s="20"/>
      <c r="K30" s="20"/>
      <c r="L30" s="20"/>
      <c r="M30" s="22"/>
      <c r="N30" s="29"/>
      <c r="O30" s="20"/>
      <c r="P30" s="20"/>
      <c r="Q30" s="20"/>
      <c r="R30" s="20"/>
    </row>
    <row r="31" spans="1:39">
      <c r="A31" s="3" t="s">
        <v>633</v>
      </c>
      <c r="B31" s="24" t="s">
        <v>634</v>
      </c>
      <c r="C31" s="25">
        <v>5888.5839999999998</v>
      </c>
      <c r="D31" s="58"/>
      <c r="E31" s="26"/>
      <c r="F31" s="26" t="s">
        <v>635</v>
      </c>
      <c r="G31" s="88" t="s">
        <v>636</v>
      </c>
      <c r="H31" s="88" t="s">
        <v>637</v>
      </c>
      <c r="I31" s="26" t="s">
        <v>639</v>
      </c>
      <c r="J31" s="88" t="s">
        <v>640</v>
      </c>
      <c r="K31" s="88" t="s">
        <v>641</v>
      </c>
      <c r="M31" s="22"/>
      <c r="N31" s="29"/>
      <c r="O31" s="20"/>
      <c r="P31" s="20"/>
      <c r="Q31" s="20"/>
      <c r="R31" s="20"/>
    </row>
    <row r="32" spans="1:39">
      <c r="A32" s="2"/>
      <c r="B32" s="24" t="s">
        <v>638</v>
      </c>
      <c r="C32" s="25">
        <v>5889.9508999999998</v>
      </c>
      <c r="D32" s="58"/>
      <c r="E32" s="26"/>
      <c r="F32" s="26" t="s">
        <v>277</v>
      </c>
      <c r="G32" s="88" t="s">
        <v>279</v>
      </c>
      <c r="H32" s="88" t="s">
        <v>280</v>
      </c>
      <c r="I32" s="26" t="s">
        <v>646</v>
      </c>
      <c r="J32" s="88" t="s">
        <v>647</v>
      </c>
      <c r="K32" s="88" t="s">
        <v>454</v>
      </c>
      <c r="M32" s="22"/>
      <c r="N32" s="29"/>
      <c r="O32" s="20"/>
      <c r="P32" s="20"/>
      <c r="Q32" s="20"/>
      <c r="R32" s="20"/>
    </row>
    <row r="33" spans="1:18">
      <c r="A33" s="2"/>
      <c r="B33" s="24" t="s">
        <v>321</v>
      </c>
      <c r="C33" s="25">
        <v>5891.451</v>
      </c>
      <c r="D33" s="58"/>
      <c r="E33" s="26"/>
      <c r="F33" s="88" t="s">
        <v>472</v>
      </c>
      <c r="G33" s="88" t="s">
        <v>474</v>
      </c>
      <c r="H33" s="88" t="s">
        <v>473</v>
      </c>
      <c r="I33" s="26" t="s">
        <v>275</v>
      </c>
      <c r="J33" s="88" t="s">
        <v>455</v>
      </c>
      <c r="K33" s="88" t="s">
        <v>456</v>
      </c>
      <c r="M33" s="22"/>
      <c r="N33" s="29"/>
      <c r="O33" s="20"/>
      <c r="P33" s="20"/>
      <c r="Q33" s="20"/>
      <c r="R33" s="20"/>
    </row>
    <row r="34" spans="1:18">
      <c r="A34" s="2"/>
      <c r="B34" s="24" t="s">
        <v>322</v>
      </c>
      <c r="C34" s="114">
        <v>7647.38</v>
      </c>
      <c r="D34" s="58"/>
      <c r="E34" s="26"/>
      <c r="F34" s="26" t="s">
        <v>643</v>
      </c>
      <c r="G34" s="88" t="s">
        <v>644</v>
      </c>
      <c r="H34" s="88" t="s">
        <v>645</v>
      </c>
      <c r="I34" s="26" t="s">
        <v>324</v>
      </c>
      <c r="J34" s="88" t="s">
        <v>452</v>
      </c>
      <c r="K34" s="88" t="s">
        <v>453</v>
      </c>
      <c r="M34" s="22"/>
      <c r="N34" s="29"/>
      <c r="O34" s="20"/>
      <c r="P34" s="20"/>
      <c r="Q34" s="20"/>
      <c r="R34" s="20"/>
    </row>
    <row r="35" spans="1:18">
      <c r="A35" s="2"/>
      <c r="B35" s="24" t="s">
        <v>323</v>
      </c>
      <c r="C35" s="25">
        <v>7698.9647000000004</v>
      </c>
      <c r="D35" s="58"/>
      <c r="E35" s="26"/>
      <c r="F35" s="26" t="s">
        <v>278</v>
      </c>
      <c r="G35" s="88" t="s">
        <v>281</v>
      </c>
      <c r="H35" s="88" t="s">
        <v>282</v>
      </c>
      <c r="I35" s="26" t="s">
        <v>284</v>
      </c>
      <c r="J35" s="88" t="s">
        <v>285</v>
      </c>
      <c r="K35" s="88" t="s">
        <v>286</v>
      </c>
      <c r="M35" s="22"/>
      <c r="N35" s="29"/>
      <c r="O35" s="20"/>
      <c r="P35" s="20"/>
      <c r="Q35" s="20"/>
      <c r="R35" s="20"/>
    </row>
    <row r="36" spans="1:18">
      <c r="A36" s="2"/>
      <c r="B36" s="27"/>
      <c r="C36" s="26"/>
      <c r="D36" s="58"/>
      <c r="E36" s="26"/>
      <c r="K36" s="113"/>
      <c r="M36" s="22"/>
      <c r="N36" s="29"/>
      <c r="O36" s="20"/>
      <c r="P36" s="20"/>
      <c r="Q36" s="20"/>
      <c r="R36" s="20"/>
    </row>
    <row r="37" spans="1:18">
      <c r="A37" s="2"/>
      <c r="B37" s="24" t="s">
        <v>574</v>
      </c>
      <c r="C37" s="439" t="s">
        <v>649</v>
      </c>
      <c r="D37" s="439"/>
      <c r="E37" s="26" t="s">
        <v>287</v>
      </c>
      <c r="K37" s="113"/>
      <c r="M37" s="22"/>
      <c r="N37" s="29"/>
      <c r="O37" s="20"/>
      <c r="P37" s="20"/>
      <c r="Q37" s="20"/>
      <c r="R37" s="20"/>
    </row>
    <row r="38" spans="1:18">
      <c r="A38" s="2"/>
      <c r="B38" s="24" t="s">
        <v>575</v>
      </c>
      <c r="C38" s="439" t="s">
        <v>650</v>
      </c>
      <c r="D38" s="439"/>
      <c r="E38" s="8"/>
      <c r="K38" s="113"/>
      <c r="M38" s="22"/>
      <c r="N38" s="29"/>
      <c r="O38" s="20"/>
      <c r="P38" s="20"/>
      <c r="Q38" s="20"/>
      <c r="R38" s="20"/>
    </row>
    <row r="39" spans="1:18">
      <c r="A39" s="2"/>
      <c r="B39" s="24" t="s">
        <v>576</v>
      </c>
      <c r="C39" s="439" t="s">
        <v>816</v>
      </c>
      <c r="D39" s="439"/>
      <c r="E39" s="8"/>
      <c r="K39" s="113"/>
      <c r="M39" s="82"/>
      <c r="N39" s="29"/>
      <c r="O39" s="20"/>
      <c r="P39" s="20"/>
      <c r="Q39" s="20"/>
      <c r="R39" s="20"/>
    </row>
    <row r="40" spans="1:18">
      <c r="A40" s="2"/>
      <c r="B40" s="24" t="s">
        <v>577</v>
      </c>
      <c r="C40" s="439" t="s">
        <v>817</v>
      </c>
      <c r="D40" s="439"/>
      <c r="E40" s="8"/>
      <c r="F40" s="113"/>
      <c r="G40" s="20"/>
      <c r="H40" s="20"/>
      <c r="L40" t="s">
        <v>750</v>
      </c>
      <c r="M40" s="82"/>
      <c r="N40" s="29"/>
      <c r="O40" s="20"/>
      <c r="P40" s="20"/>
      <c r="Q40" s="20"/>
      <c r="R40" s="20"/>
    </row>
    <row r="41" spans="1:18">
      <c r="A41" s="2"/>
      <c r="B41" s="2"/>
      <c r="C41" s="113"/>
      <c r="D41" s="44"/>
      <c r="E41" s="8"/>
      <c r="F41" s="113"/>
      <c r="G41" s="20"/>
      <c r="H41" s="20"/>
      <c r="M41" s="82"/>
      <c r="N41" s="29"/>
      <c r="O41" s="20"/>
      <c r="P41" s="20"/>
      <c r="Q41" s="20"/>
      <c r="R41" s="20"/>
    </row>
    <row r="42" spans="1:18">
      <c r="A42" s="2"/>
      <c r="B42" s="3" t="s">
        <v>818</v>
      </c>
      <c r="C42" s="6" t="s">
        <v>819</v>
      </c>
      <c r="D42" s="49" t="s">
        <v>820</v>
      </c>
      <c r="E42" s="8"/>
      <c r="F42" s="113"/>
      <c r="G42" s="20"/>
      <c r="H42" s="20"/>
      <c r="M42" s="82"/>
      <c r="N42" s="29"/>
      <c r="O42" s="20"/>
      <c r="P42" s="20"/>
      <c r="Q42" s="20"/>
      <c r="R42" s="20"/>
    </row>
    <row r="43" spans="1:18">
      <c r="A43" s="2"/>
      <c r="B43" s="3"/>
      <c r="C43" s="6" t="s">
        <v>821</v>
      </c>
      <c r="D43" s="49" t="s">
        <v>822</v>
      </c>
      <c r="E43" s="8"/>
      <c r="F43" s="113"/>
      <c r="G43" s="20"/>
      <c r="H43" s="20"/>
      <c r="M43" s="82"/>
      <c r="N43" s="29"/>
      <c r="O43" s="20"/>
      <c r="P43" s="20"/>
      <c r="Q43" s="20"/>
      <c r="R43" s="20"/>
    </row>
    <row r="44" spans="1:18">
      <c r="A44" s="2"/>
      <c r="B44" s="2"/>
      <c r="C44" s="113"/>
      <c r="D44" s="44"/>
      <c r="E44" s="8"/>
      <c r="F44" s="113"/>
      <c r="G44" s="129" t="s">
        <v>376</v>
      </c>
      <c r="H44" s="129" t="s">
        <v>377</v>
      </c>
      <c r="I44" s="128" t="s">
        <v>378</v>
      </c>
      <c r="J44" s="5" t="s">
        <v>379</v>
      </c>
      <c r="K44" s="5"/>
      <c r="M44" s="82"/>
      <c r="N44" s="29"/>
      <c r="O44" s="20"/>
      <c r="P44" s="20"/>
      <c r="Q44" s="20"/>
      <c r="R44" s="20"/>
    </row>
    <row r="45" spans="1:18">
      <c r="A45" s="2"/>
      <c r="B45" s="3" t="s">
        <v>676</v>
      </c>
      <c r="C45" s="6">
        <v>1</v>
      </c>
      <c r="D45" s="427" t="s">
        <v>677</v>
      </c>
      <c r="E45" s="427"/>
      <c r="F45" s="427"/>
      <c r="G45" s="130">
        <f>AVERAGE(O12,O13,O26)</f>
        <v>252.26666666666665</v>
      </c>
      <c r="H45" s="130">
        <f>AVERAGE(P12,P13,P26)</f>
        <v>268.40000000000003</v>
      </c>
      <c r="I45" s="131">
        <f>STDEV(O12,O13,O26)</f>
        <v>0.11547005391269896</v>
      </c>
      <c r="J45" s="131">
        <f>STDEV(P12,P13,P26)</f>
        <v>0.17320508071151935</v>
      </c>
      <c r="M45" s="82"/>
      <c r="N45" s="29"/>
      <c r="O45" s="20"/>
      <c r="P45" s="20"/>
      <c r="Q45" s="20"/>
      <c r="R45" s="20"/>
    </row>
    <row r="46" spans="1:18">
      <c r="A46" s="2"/>
      <c r="B46" s="28"/>
      <c r="C46" s="3"/>
      <c r="D46" s="435" t="s">
        <v>466</v>
      </c>
      <c r="E46" s="436"/>
      <c r="F46" s="436"/>
      <c r="G46" s="20"/>
      <c r="H46" s="20"/>
      <c r="M46" s="82"/>
      <c r="N46" s="29"/>
      <c r="O46" s="20"/>
      <c r="P46" s="20"/>
      <c r="Q46" s="20"/>
      <c r="R46" s="20"/>
    </row>
    <row r="47" spans="1:18">
      <c r="A47" s="2"/>
      <c r="B47" s="2"/>
      <c r="C47" s="71">
        <v>2</v>
      </c>
      <c r="D47" s="427" t="s">
        <v>724</v>
      </c>
      <c r="E47" s="427"/>
      <c r="F47" s="427"/>
      <c r="G47" s="20"/>
      <c r="H47" s="20"/>
      <c r="M47" s="82"/>
      <c r="N47" s="29"/>
    </row>
    <row r="48" spans="1:18">
      <c r="A48" s="2"/>
      <c r="B48" s="2"/>
      <c r="C48" s="3"/>
      <c r="D48" s="435" t="s">
        <v>725</v>
      </c>
      <c r="E48" s="436"/>
      <c r="F48" s="436"/>
      <c r="G48" s="20"/>
      <c r="H48" s="20"/>
      <c r="M48" s="82"/>
      <c r="N48" s="29"/>
    </row>
    <row r="49" spans="1:14">
      <c r="A49" s="2"/>
      <c r="C49" s="6">
        <v>3</v>
      </c>
      <c r="D49" s="437" t="s">
        <v>535</v>
      </c>
      <c r="E49" s="437"/>
      <c r="F49" s="437"/>
      <c r="G49" s="20"/>
      <c r="H49" s="20"/>
      <c r="M49" s="82"/>
      <c r="N49" s="29"/>
    </row>
    <row r="50" spans="1:14">
      <c r="A50" s="2"/>
      <c r="C50" s="5"/>
      <c r="D50" s="434" t="s">
        <v>536</v>
      </c>
      <c r="E50" s="434"/>
      <c r="F50" s="434"/>
      <c r="G50" s="20"/>
      <c r="H50" s="20"/>
      <c r="M50" s="82"/>
      <c r="N50" s="29"/>
    </row>
    <row r="51" spans="1:14">
      <c r="A51" s="2"/>
      <c r="C51" s="6">
        <v>4</v>
      </c>
      <c r="D51" s="437" t="s">
        <v>537</v>
      </c>
      <c r="E51" s="437"/>
      <c r="F51" s="437"/>
      <c r="G51" s="20"/>
      <c r="H51" s="20"/>
      <c r="M51" s="82"/>
      <c r="N51" s="29"/>
    </row>
    <row r="52" spans="1:14">
      <c r="A52" s="2"/>
      <c r="D52" s="434" t="s">
        <v>538</v>
      </c>
      <c r="E52" s="434"/>
      <c r="F52" s="434"/>
      <c r="G52" s="20"/>
      <c r="H52" s="20"/>
      <c r="M52" s="82"/>
      <c r="N52" s="29"/>
    </row>
    <row r="53" spans="1:14">
      <c r="A53" s="29"/>
      <c r="B53" s="29"/>
      <c r="C53" s="19"/>
      <c r="D53" s="37"/>
      <c r="E53" s="20"/>
      <c r="F53" s="20"/>
      <c r="G53" s="20"/>
      <c r="H53" s="20"/>
      <c r="I53" s="59"/>
      <c r="J53" s="20"/>
      <c r="K53" s="20"/>
      <c r="L53" s="20"/>
      <c r="M53" s="22"/>
      <c r="N53" s="29"/>
    </row>
    <row r="54" spans="1:14">
      <c r="A54" t="s">
        <v>330</v>
      </c>
      <c r="B54" t="s">
        <v>331</v>
      </c>
      <c r="C54" t="s">
        <v>327</v>
      </c>
      <c r="N54" s="29"/>
    </row>
    <row r="55" spans="1:14">
      <c r="A55" s="29" t="s">
        <v>334</v>
      </c>
      <c r="B55">
        <v>97.5</v>
      </c>
      <c r="C55" s="43">
        <v>0.10902777777777778</v>
      </c>
    </row>
    <row r="56" spans="1:14">
      <c r="A56" s="29" t="s">
        <v>317</v>
      </c>
      <c r="B56">
        <v>97.4</v>
      </c>
      <c r="C56" s="43">
        <v>0.35138888888888892</v>
      </c>
    </row>
    <row r="57" spans="1:14">
      <c r="A57" s="29"/>
    </row>
    <row r="58" spans="1:14">
      <c r="A58" s="29"/>
    </row>
    <row r="59" spans="1:14">
      <c r="A59" s="29"/>
    </row>
    <row r="60" spans="1:14">
      <c r="A60" s="29"/>
    </row>
    <row r="61" spans="1:14">
      <c r="A61" s="29"/>
    </row>
    <row r="62" spans="1:14">
      <c r="A62" s="29"/>
    </row>
    <row r="63" spans="1:14">
      <c r="A63" s="29"/>
    </row>
    <row r="64" spans="1:14">
      <c r="A64" s="29"/>
    </row>
    <row r="83" spans="1:13">
      <c r="I83" s="21"/>
      <c r="J83" s="1"/>
      <c r="K83" s="1"/>
      <c r="L83" s="1"/>
      <c r="M83" s="45"/>
    </row>
    <row r="84" spans="1:13">
      <c r="I84" s="21"/>
      <c r="J84" s="1"/>
      <c r="K84" s="1"/>
      <c r="L84" s="1"/>
      <c r="M84" s="45"/>
    </row>
    <row r="85" spans="1:13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C86" s="1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C87" s="1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C88" s="1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37:D37"/>
    <mergeCell ref="C38:D38"/>
    <mergeCell ref="C39:D39"/>
    <mergeCell ref="D49:F49"/>
    <mergeCell ref="D50:F50"/>
    <mergeCell ref="D51:F51"/>
    <mergeCell ref="D52:F52"/>
    <mergeCell ref="C40:D40"/>
    <mergeCell ref="D45:F45"/>
    <mergeCell ref="D46:F46"/>
    <mergeCell ref="D47:F47"/>
    <mergeCell ref="D48:F48"/>
  </mergeCells>
  <phoneticPr fontId="0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M99"/>
  <sheetViews>
    <sheetView topLeftCell="A8" workbookViewId="0">
      <selection activeCell="V31" sqref="V31"/>
    </sheetView>
  </sheetViews>
  <sheetFormatPr baseColWidth="10" defaultColWidth="8.83203125" defaultRowHeight="12"/>
  <cols>
    <col min="1" max="1" width="16.6640625" customWidth="1" collapsed="1"/>
    <col min="2" max="2" width="11.6640625" customWidth="1" collapsed="1"/>
    <col min="3" max="4" width="10.6640625" customWidth="1" collapsed="1"/>
    <col min="5" max="5" width="9.6640625" customWidth="1" collapsed="1"/>
    <col min="6" max="6" width="15.6640625" customWidth="1" collapsed="1"/>
    <col min="7" max="8" width="8.6640625" customWidth="1" collapsed="1"/>
    <col min="9" max="9" width="30.6640625" customWidth="1" collapsed="1"/>
    <col min="10" max="10" width="8.6640625" customWidth="1" collapsed="1"/>
    <col min="11" max="11" width="6.6640625" customWidth="1" collapsed="1"/>
    <col min="12" max="12" width="9.6640625" customWidth="1" collapsed="1"/>
    <col min="13" max="13" width="12.6640625" customWidth="1" collapsed="1"/>
    <col min="14" max="14" width="25.6640625" customWidth="1" collapsed="1"/>
    <col min="15" max="18" width="7.6640625" customWidth="1" collapsed="1"/>
    <col min="19" max="22" width="11.6640625" customWidth="1" collapsed="1"/>
    <col min="23" max="23" width="8.6640625" customWidth="1" collapsed="1"/>
    <col min="24" max="25" width="7.6640625" customWidth="1" collapsed="1"/>
    <col min="26" max="26" width="12.6640625" customWidth="1" collapsed="1"/>
    <col min="27" max="28" width="11.6640625" customWidth="1" collapsed="1"/>
    <col min="29" max="32" width="10.6640625" customWidth="1" collapsed="1"/>
    <col min="33" max="33" width="11.6640625" customWidth="1" collapsed="1"/>
    <col min="34" max="34" width="8.6640625" customWidth="1" collapsed="1"/>
    <col min="35" max="35" width="10.6640625" customWidth="1" collapsed="1"/>
    <col min="36" max="36" width="8.6640625" customWidth="1" collapsed="1"/>
    <col min="38" max="38" width="6.6640625" customWidth="1" collapsed="1"/>
  </cols>
  <sheetData>
    <row r="1" spans="1:39" ht="15">
      <c r="A1" s="426" t="s">
        <v>749</v>
      </c>
      <c r="B1" s="426"/>
      <c r="C1" s="426"/>
      <c r="D1" s="426"/>
      <c r="E1" s="426"/>
      <c r="F1" s="426"/>
      <c r="G1" s="426"/>
      <c r="H1" s="426"/>
      <c r="I1" s="46"/>
      <c r="N1" s="29"/>
    </row>
    <row r="2" spans="1:39" ht="15">
      <c r="A2" s="47"/>
      <c r="B2" s="4"/>
      <c r="C2" s="4"/>
      <c r="D2" s="48"/>
      <c r="E2" s="4"/>
      <c r="F2" s="4"/>
      <c r="G2" s="4"/>
      <c r="H2" s="4"/>
      <c r="I2" s="46"/>
      <c r="N2" s="29"/>
    </row>
    <row r="3" spans="1:39">
      <c r="A3" s="427" t="s">
        <v>573</v>
      </c>
      <c r="B3" s="427"/>
      <c r="C3" s="427"/>
      <c r="D3" s="427"/>
      <c r="E3" s="427"/>
      <c r="F3" s="428" t="s">
        <v>824</v>
      </c>
      <c r="G3" s="428"/>
      <c r="H3" s="428"/>
      <c r="I3" s="428"/>
      <c r="J3" s="30"/>
      <c r="N3" s="29"/>
    </row>
    <row r="4" spans="1:39">
      <c r="A4" s="3" t="s">
        <v>509</v>
      </c>
      <c r="B4" s="3"/>
      <c r="C4" s="6"/>
      <c r="D4" s="49"/>
      <c r="E4" s="6"/>
      <c r="F4" s="428" t="s">
        <v>507</v>
      </c>
      <c r="G4" s="428"/>
      <c r="H4" s="428"/>
      <c r="I4" s="428"/>
      <c r="N4" s="29"/>
    </row>
    <row r="5" spans="1:39">
      <c r="A5" s="430"/>
      <c r="B5" s="430"/>
      <c r="C5" s="430"/>
      <c r="D5" s="430"/>
      <c r="E5" s="430"/>
      <c r="F5" s="428" t="s">
        <v>508</v>
      </c>
      <c r="G5" s="428"/>
      <c r="H5" s="428"/>
      <c r="I5" s="428"/>
      <c r="J5" s="30"/>
      <c r="N5" s="29"/>
    </row>
    <row r="6" spans="1:39">
      <c r="A6" s="71" t="s">
        <v>574</v>
      </c>
      <c r="B6" s="6" t="s">
        <v>575</v>
      </c>
      <c r="C6" s="6" t="s">
        <v>576</v>
      </c>
      <c r="D6" s="49" t="s">
        <v>577</v>
      </c>
      <c r="E6" s="6"/>
      <c r="F6" s="428" t="s">
        <v>622</v>
      </c>
      <c r="G6" s="428"/>
      <c r="H6" s="428"/>
      <c r="I6" s="428"/>
      <c r="J6" s="30"/>
      <c r="N6" s="29"/>
    </row>
    <row r="7" spans="1:39">
      <c r="A7" s="71" t="s">
        <v>578</v>
      </c>
      <c r="B7" s="6" t="s">
        <v>782</v>
      </c>
      <c r="C7" s="6" t="s">
        <v>783</v>
      </c>
      <c r="D7" s="49" t="s">
        <v>784</v>
      </c>
      <c r="E7" s="6"/>
      <c r="F7" s="428" t="s">
        <v>529</v>
      </c>
      <c r="G7" s="428"/>
      <c r="H7" s="428"/>
      <c r="I7" s="428"/>
      <c r="J7" s="30"/>
      <c r="N7" s="29"/>
    </row>
    <row r="8" spans="1:39" ht="12.75" customHeight="1">
      <c r="A8" s="71" t="s">
        <v>786</v>
      </c>
      <c r="B8" s="71" t="s">
        <v>787</v>
      </c>
      <c r="C8" s="6" t="s">
        <v>788</v>
      </c>
      <c r="D8" s="49" t="s">
        <v>789</v>
      </c>
      <c r="E8" s="8"/>
      <c r="F8" s="1"/>
      <c r="G8" s="1"/>
      <c r="H8" s="1"/>
      <c r="I8" s="50" t="s">
        <v>394</v>
      </c>
      <c r="J8" s="7"/>
      <c r="K8" s="7"/>
      <c r="L8" s="7"/>
      <c r="N8" s="29"/>
    </row>
    <row r="9" spans="1:39">
      <c r="A9" s="3"/>
      <c r="B9" s="3"/>
      <c r="C9" s="6"/>
      <c r="D9" s="49"/>
      <c r="E9" s="8"/>
      <c r="F9" s="1"/>
      <c r="G9" s="1"/>
      <c r="H9" s="1"/>
      <c r="I9" s="50"/>
      <c r="J9" s="31"/>
      <c r="K9" s="31"/>
      <c r="L9" s="31"/>
      <c r="N9" s="29"/>
    </row>
    <row r="10" spans="1:39">
      <c r="A10" s="10"/>
      <c r="B10" s="10"/>
      <c r="C10" s="11" t="s">
        <v>790</v>
      </c>
      <c r="D10" s="51" t="s">
        <v>791</v>
      </c>
      <c r="E10" s="278" t="s">
        <v>16</v>
      </c>
      <c r="F10" s="11"/>
      <c r="G10" s="444" t="s">
        <v>612</v>
      </c>
      <c r="H10" s="444"/>
      <c r="I10" s="52"/>
      <c r="J10" s="12" t="s">
        <v>826</v>
      </c>
      <c r="K10" s="12" t="s">
        <v>613</v>
      </c>
      <c r="L10" s="6" t="s">
        <v>614</v>
      </c>
      <c r="M10" s="13" t="s">
        <v>615</v>
      </c>
      <c r="N10" s="32"/>
      <c r="O10" s="438" t="s">
        <v>818</v>
      </c>
      <c r="P10" s="438"/>
      <c r="Q10" s="438" t="s">
        <v>241</v>
      </c>
      <c r="R10" s="438"/>
      <c r="S10" s="12" t="s">
        <v>389</v>
      </c>
      <c r="T10" s="12" t="s">
        <v>390</v>
      </c>
      <c r="U10" s="12" t="s">
        <v>399</v>
      </c>
      <c r="V10" s="12" t="s">
        <v>400</v>
      </c>
      <c r="Z10" s="143" t="s">
        <v>405</v>
      </c>
      <c r="AA10" s="143" t="s">
        <v>406</v>
      </c>
      <c r="AB10" s="279" t="s">
        <v>726</v>
      </c>
      <c r="AC10" s="433" t="s">
        <v>221</v>
      </c>
      <c r="AD10" s="433"/>
      <c r="AE10" s="433" t="s">
        <v>224</v>
      </c>
      <c r="AF10" s="433"/>
      <c r="AG10" s="142" t="s">
        <v>396</v>
      </c>
      <c r="AH10" s="142" t="s">
        <v>397</v>
      </c>
      <c r="AI10" s="142" t="s">
        <v>398</v>
      </c>
      <c r="AJ10" s="142" t="s">
        <v>391</v>
      </c>
      <c r="AK10" s="142" t="s">
        <v>413</v>
      </c>
      <c r="AL10" s="142" t="s">
        <v>412</v>
      </c>
      <c r="AM10" s="142" t="s">
        <v>392</v>
      </c>
    </row>
    <row r="11" spans="1:39" ht="13" thickBot="1">
      <c r="A11" s="15" t="s">
        <v>623</v>
      </c>
      <c r="B11" s="15" t="s">
        <v>624</v>
      </c>
      <c r="C11" s="16" t="s">
        <v>625</v>
      </c>
      <c r="D11" s="53" t="s">
        <v>626</v>
      </c>
      <c r="E11" s="182" t="s">
        <v>240</v>
      </c>
      <c r="F11" s="16" t="s">
        <v>627</v>
      </c>
      <c r="G11" s="16" t="s">
        <v>827</v>
      </c>
      <c r="H11" s="16" t="s">
        <v>671</v>
      </c>
      <c r="I11" s="34" t="s">
        <v>672</v>
      </c>
      <c r="J11" s="16" t="s">
        <v>673</v>
      </c>
      <c r="K11" s="17"/>
      <c r="L11" s="16" t="s">
        <v>177</v>
      </c>
      <c r="M11" s="18" t="s">
        <v>628</v>
      </c>
      <c r="N11" s="34" t="s">
        <v>674</v>
      </c>
      <c r="O11" s="16" t="s">
        <v>178</v>
      </c>
      <c r="P11" s="16" t="s">
        <v>179</v>
      </c>
      <c r="Q11" s="16" t="s">
        <v>629</v>
      </c>
      <c r="R11" s="16" t="s">
        <v>630</v>
      </c>
      <c r="S11" s="138" t="s">
        <v>409</v>
      </c>
      <c r="T11" s="138" t="s">
        <v>410</v>
      </c>
      <c r="U11" s="244" t="s">
        <v>236</v>
      </c>
      <c r="V11" s="244" t="s">
        <v>236</v>
      </c>
      <c r="W11" s="139" t="s">
        <v>401</v>
      </c>
      <c r="X11" s="139" t="s">
        <v>402</v>
      </c>
      <c r="Y11" s="139" t="s">
        <v>403</v>
      </c>
      <c r="Z11" s="139" t="s">
        <v>404</v>
      </c>
      <c r="AA11" s="139" t="s">
        <v>407</v>
      </c>
      <c r="AB11" s="244" t="s">
        <v>237</v>
      </c>
      <c r="AC11" s="154" t="s">
        <v>222</v>
      </c>
      <c r="AD11" s="154" t="s">
        <v>223</v>
      </c>
      <c r="AE11" s="154" t="s">
        <v>222</v>
      </c>
      <c r="AF11" s="154" t="s">
        <v>223</v>
      </c>
      <c r="AG11" s="139" t="s">
        <v>226</v>
      </c>
      <c r="AH11" s="139" t="s">
        <v>225</v>
      </c>
      <c r="AI11" s="139" t="s">
        <v>226</v>
      </c>
      <c r="AJ11" s="138" t="s">
        <v>225</v>
      </c>
      <c r="AK11" s="243" t="s">
        <v>236</v>
      </c>
      <c r="AL11" s="155" t="s">
        <v>750</v>
      </c>
      <c r="AM11" s="243" t="s">
        <v>236</v>
      </c>
    </row>
    <row r="12" spans="1:39" ht="48">
      <c r="A12" s="60" t="s">
        <v>856</v>
      </c>
      <c r="B12" s="61" t="s">
        <v>460</v>
      </c>
      <c r="C12" s="54">
        <v>0.20972222222222223</v>
      </c>
      <c r="D12" s="54"/>
      <c r="E12" s="55">
        <v>10</v>
      </c>
      <c r="F12" s="23" t="s">
        <v>539</v>
      </c>
      <c r="G12" s="55">
        <v>1190</v>
      </c>
      <c r="H12" s="55">
        <v>1093</v>
      </c>
      <c r="I12" s="84" t="s">
        <v>459</v>
      </c>
      <c r="J12" s="63" t="s">
        <v>631</v>
      </c>
      <c r="K12" s="55">
        <v>4</v>
      </c>
      <c r="L12" s="55">
        <v>180</v>
      </c>
      <c r="M12" s="115">
        <v>5889.9508999999998</v>
      </c>
      <c r="N12" s="62"/>
      <c r="O12" s="55">
        <v>252.4</v>
      </c>
      <c r="P12" s="55">
        <v>268.2</v>
      </c>
      <c r="Q12" s="55"/>
      <c r="R12" s="55"/>
    </row>
    <row r="13" spans="1:39" ht="24">
      <c r="A13" s="64" t="s">
        <v>741</v>
      </c>
      <c r="B13" s="29" t="s">
        <v>588</v>
      </c>
      <c r="C13" s="19">
        <v>0.21180555555555555</v>
      </c>
      <c r="D13" s="54"/>
      <c r="E13" s="23"/>
      <c r="F13" s="23" t="s">
        <v>539</v>
      </c>
      <c r="G13" s="95">
        <v>1190</v>
      </c>
      <c r="H13" s="95">
        <v>1093</v>
      </c>
      <c r="I13" s="29" t="s">
        <v>373</v>
      </c>
      <c r="J13" s="38" t="s">
        <v>320</v>
      </c>
      <c r="K13" s="38">
        <v>4</v>
      </c>
      <c r="L13" s="38">
        <v>180</v>
      </c>
      <c r="M13" s="115">
        <v>9999</v>
      </c>
      <c r="N13" s="62"/>
      <c r="O13" s="20"/>
      <c r="P13" s="20"/>
      <c r="Q13" s="20"/>
      <c r="R13" s="20"/>
    </row>
    <row r="14" spans="1:39" ht="24">
      <c r="A14" s="64" t="s">
        <v>475</v>
      </c>
      <c r="B14" s="29" t="s">
        <v>857</v>
      </c>
      <c r="C14" s="19">
        <v>0.22500000000000001</v>
      </c>
      <c r="D14" s="54"/>
      <c r="E14" s="23">
        <v>30</v>
      </c>
      <c r="F14" s="23" t="s">
        <v>539</v>
      </c>
      <c r="G14" s="20">
        <v>1190</v>
      </c>
      <c r="H14" s="55">
        <v>986</v>
      </c>
      <c r="I14" s="21" t="s">
        <v>482</v>
      </c>
      <c r="J14" s="70" t="s">
        <v>631</v>
      </c>
      <c r="K14" s="38">
        <v>4</v>
      </c>
      <c r="L14" s="38">
        <v>180</v>
      </c>
      <c r="M14" s="116">
        <v>5891.451</v>
      </c>
      <c r="N14" s="62" t="s">
        <v>510</v>
      </c>
      <c r="O14" s="20">
        <v>252.4</v>
      </c>
      <c r="P14" s="20">
        <v>268.2</v>
      </c>
      <c r="Q14" s="20"/>
      <c r="R14" s="20"/>
    </row>
    <row r="15" spans="1:39">
      <c r="A15" s="64" t="s">
        <v>542</v>
      </c>
      <c r="B15" s="61" t="s">
        <v>714</v>
      </c>
      <c r="C15" s="19">
        <v>0.24583333333333335</v>
      </c>
      <c r="D15" s="54"/>
      <c r="E15" s="23">
        <v>30</v>
      </c>
      <c r="F15" s="23" t="s">
        <v>539</v>
      </c>
      <c r="G15" s="20">
        <v>1190</v>
      </c>
      <c r="H15" s="55">
        <v>1093</v>
      </c>
      <c r="I15" s="62" t="s">
        <v>464</v>
      </c>
      <c r="J15" s="20" t="s">
        <v>668</v>
      </c>
      <c r="K15" s="120">
        <v>4</v>
      </c>
      <c r="L15" s="120">
        <v>180</v>
      </c>
      <c r="M15" s="115">
        <v>5889.9508999999998</v>
      </c>
      <c r="N15" s="62"/>
      <c r="O15" s="20"/>
      <c r="P15" s="20"/>
      <c r="Q15" s="20"/>
      <c r="R15" s="20"/>
      <c r="S15" s="335">
        <v>291.80585000000002</v>
      </c>
      <c r="T15" s="335">
        <v>-17.88561</v>
      </c>
      <c r="U15" s="332">
        <v>116.2863</v>
      </c>
      <c r="V15" s="332">
        <v>7.1818999999999997</v>
      </c>
      <c r="W15" s="334">
        <v>14.8565465011</v>
      </c>
      <c r="X15" s="332">
        <v>7.4429999999999996</v>
      </c>
      <c r="Y15" s="332">
        <v>1.177</v>
      </c>
      <c r="Z15" s="332">
        <v>4.4000000000000004</v>
      </c>
      <c r="AA15" s="332">
        <v>86.013999999999996</v>
      </c>
      <c r="AB15" s="331">
        <v>1982.213</v>
      </c>
      <c r="AC15" s="332">
        <v>4.26851</v>
      </c>
      <c r="AD15" s="332">
        <v>-5.3687500000000004</v>
      </c>
      <c r="AE15" s="332">
        <v>320.53449000000001</v>
      </c>
      <c r="AF15" s="332">
        <v>-0.56589</v>
      </c>
      <c r="AG15" s="330">
        <v>151862160.40000001</v>
      </c>
      <c r="AH15" s="333">
        <v>-0.36368200000000001</v>
      </c>
      <c r="AI15" s="330">
        <v>361581.61015999998</v>
      </c>
      <c r="AJ15" s="333">
        <v>-0.29774390000000001</v>
      </c>
      <c r="AK15" s="332">
        <v>135.9786</v>
      </c>
      <c r="AL15" s="330" t="s">
        <v>227</v>
      </c>
      <c r="AM15" s="332">
        <v>43.926699999999997</v>
      </c>
    </row>
    <row r="16" spans="1:39">
      <c r="A16" s="29" t="s">
        <v>542</v>
      </c>
      <c r="B16" s="29" t="s">
        <v>715</v>
      </c>
      <c r="C16" s="19">
        <v>0.25138888888888888</v>
      </c>
      <c r="D16" s="54"/>
      <c r="E16" s="23">
        <v>30</v>
      </c>
      <c r="F16" s="20" t="s">
        <v>541</v>
      </c>
      <c r="G16" s="20">
        <v>870</v>
      </c>
      <c r="H16" s="55">
        <v>771</v>
      </c>
      <c r="I16" s="59" t="s">
        <v>464</v>
      </c>
      <c r="J16" s="20" t="s">
        <v>668</v>
      </c>
      <c r="K16" s="120">
        <v>4</v>
      </c>
      <c r="L16" s="120">
        <v>180</v>
      </c>
      <c r="M16" s="115">
        <v>5889.9508999999998</v>
      </c>
      <c r="N16" s="62"/>
      <c r="O16" s="20"/>
      <c r="P16" s="20"/>
      <c r="Q16" s="20"/>
      <c r="R16" s="20"/>
      <c r="S16" s="335">
        <v>291.87907000000001</v>
      </c>
      <c r="T16" s="335">
        <v>-17.87866</v>
      </c>
      <c r="U16" s="332">
        <v>117.4064</v>
      </c>
      <c r="V16" s="332">
        <v>8.6488999999999994</v>
      </c>
      <c r="W16" s="334">
        <v>14.9902448976</v>
      </c>
      <c r="X16" s="332">
        <v>6.3179999999999996</v>
      </c>
      <c r="Y16" s="332">
        <v>0.999</v>
      </c>
      <c r="Z16" s="332">
        <v>4.4000000000000004</v>
      </c>
      <c r="AA16" s="332">
        <v>85.974999999999994</v>
      </c>
      <c r="AB16" s="331">
        <v>1982.991</v>
      </c>
      <c r="AC16" s="332">
        <v>4.2656000000000001</v>
      </c>
      <c r="AD16" s="332">
        <v>-5.3660899999999998</v>
      </c>
      <c r="AE16" s="332">
        <v>320.46676000000002</v>
      </c>
      <c r="AF16" s="332">
        <v>-0.56606999999999996</v>
      </c>
      <c r="AG16" s="330">
        <v>151861985.59999999</v>
      </c>
      <c r="AH16" s="333">
        <v>-0.36462240000000001</v>
      </c>
      <c r="AI16" s="330">
        <v>361439.77846</v>
      </c>
      <c r="AJ16" s="333">
        <v>-0.29319830000000002</v>
      </c>
      <c r="AK16" s="332">
        <v>135.9144</v>
      </c>
      <c r="AL16" s="330" t="s">
        <v>227</v>
      </c>
      <c r="AM16" s="332">
        <v>43.9908</v>
      </c>
    </row>
    <row r="17" spans="1:39">
      <c r="A17" s="29" t="s">
        <v>707</v>
      </c>
      <c r="B17" s="29" t="s">
        <v>859</v>
      </c>
      <c r="C17" s="19">
        <v>0.27361111111111108</v>
      </c>
      <c r="D17" s="54"/>
      <c r="E17" s="23">
        <v>300</v>
      </c>
      <c r="F17" s="23" t="s">
        <v>539</v>
      </c>
      <c r="G17" s="20">
        <v>1190</v>
      </c>
      <c r="H17" s="55">
        <v>1093</v>
      </c>
      <c r="I17" s="59" t="s">
        <v>545</v>
      </c>
      <c r="J17" s="20" t="s">
        <v>668</v>
      </c>
      <c r="K17" s="120">
        <v>4</v>
      </c>
      <c r="L17" s="120">
        <v>180</v>
      </c>
      <c r="M17" s="115">
        <v>5889.9508999999998</v>
      </c>
      <c r="N17" s="62" t="s">
        <v>511</v>
      </c>
      <c r="O17" s="20"/>
      <c r="P17" s="20"/>
      <c r="Q17" s="20"/>
      <c r="R17" s="20"/>
      <c r="S17" s="335">
        <v>292.18819999999999</v>
      </c>
      <c r="T17" s="335">
        <v>-17.846250000000001</v>
      </c>
      <c r="U17" s="332">
        <v>122.6161</v>
      </c>
      <c r="V17" s="332">
        <v>14.8894</v>
      </c>
      <c r="W17" s="334">
        <v>15.575175382199999</v>
      </c>
      <c r="X17" s="332">
        <v>3.8250000000000002</v>
      </c>
      <c r="Y17" s="332">
        <v>0.60499999999999998</v>
      </c>
      <c r="Z17" s="332">
        <v>4.4000000000000004</v>
      </c>
      <c r="AA17" s="332">
        <v>85.811000000000007</v>
      </c>
      <c r="AB17" s="331">
        <v>1986.241</v>
      </c>
      <c r="AC17" s="332">
        <v>4.2425600000000001</v>
      </c>
      <c r="AD17" s="332">
        <v>-5.3574799999999998</v>
      </c>
      <c r="AE17" s="332">
        <v>320.17045000000002</v>
      </c>
      <c r="AF17" s="332">
        <v>-0.56686999999999999</v>
      </c>
      <c r="AG17" s="330">
        <v>151861215.59999999</v>
      </c>
      <c r="AH17" s="333">
        <v>-0.3687221</v>
      </c>
      <c r="AI17" s="330">
        <v>360848.37482000003</v>
      </c>
      <c r="AJ17" s="333">
        <v>-0.2689048</v>
      </c>
      <c r="AK17" s="332">
        <v>135.6438</v>
      </c>
      <c r="AL17" s="330" t="s">
        <v>227</v>
      </c>
      <c r="AM17" s="332">
        <v>44.261099999999999</v>
      </c>
    </row>
    <row r="18" spans="1:39">
      <c r="A18" s="29" t="s">
        <v>707</v>
      </c>
      <c r="B18" s="29" t="s">
        <v>860</v>
      </c>
      <c r="C18" s="19">
        <v>0.28125</v>
      </c>
      <c r="D18" s="19"/>
      <c r="E18" s="23">
        <v>300</v>
      </c>
      <c r="F18" s="23" t="s">
        <v>539</v>
      </c>
      <c r="G18" s="20">
        <v>1190</v>
      </c>
      <c r="H18" s="95">
        <v>1093</v>
      </c>
      <c r="I18" s="59" t="s">
        <v>664</v>
      </c>
      <c r="J18" s="20" t="s">
        <v>668</v>
      </c>
      <c r="K18" s="120">
        <v>4</v>
      </c>
      <c r="L18" s="120">
        <v>180</v>
      </c>
      <c r="M18" s="115">
        <v>5889.9508999999998</v>
      </c>
      <c r="N18" s="29"/>
      <c r="O18" s="20"/>
      <c r="P18" s="20"/>
      <c r="Q18" s="20"/>
      <c r="R18" s="20"/>
      <c r="S18" s="335">
        <v>292.28172000000001</v>
      </c>
      <c r="T18" s="335">
        <v>-17.835329999999999</v>
      </c>
      <c r="U18" s="332">
        <v>124.3717</v>
      </c>
      <c r="V18" s="332">
        <v>16.781700000000001</v>
      </c>
      <c r="W18" s="334">
        <v>15.759010677199999</v>
      </c>
      <c r="X18" s="332">
        <v>3.4169999999999998</v>
      </c>
      <c r="Y18" s="332">
        <v>0.54</v>
      </c>
      <c r="Z18" s="332">
        <v>4.4000000000000004</v>
      </c>
      <c r="AA18" s="332">
        <v>85.760999999999996</v>
      </c>
      <c r="AB18" s="331">
        <v>1987.202</v>
      </c>
      <c r="AC18" s="332">
        <v>4.2319899999999997</v>
      </c>
      <c r="AD18" s="332">
        <v>-5.3558599999999998</v>
      </c>
      <c r="AE18" s="332">
        <v>320.07731999999999</v>
      </c>
      <c r="AF18" s="332">
        <v>-0.56711999999999996</v>
      </c>
      <c r="AG18" s="330">
        <v>151860971.80000001</v>
      </c>
      <c r="AH18" s="333">
        <v>-0.37000549999999999</v>
      </c>
      <c r="AI18" s="330">
        <v>360673.86485000001</v>
      </c>
      <c r="AJ18" s="333">
        <v>-0.2598393</v>
      </c>
      <c r="AK18" s="332">
        <v>135.56190000000001</v>
      </c>
      <c r="AL18" s="330" t="s">
        <v>227</v>
      </c>
      <c r="AM18" s="332">
        <v>44.3429</v>
      </c>
    </row>
    <row r="19" spans="1:39">
      <c r="A19" s="29" t="s">
        <v>732</v>
      </c>
      <c r="B19" s="29" t="s">
        <v>861</v>
      </c>
      <c r="C19" s="19">
        <v>0.28680555555555554</v>
      </c>
      <c r="D19" s="19"/>
      <c r="E19" s="23">
        <v>300</v>
      </c>
      <c r="F19" s="23" t="s">
        <v>539</v>
      </c>
      <c r="G19" s="20">
        <v>1190</v>
      </c>
      <c r="H19" s="95">
        <v>1093</v>
      </c>
      <c r="I19" s="59" t="s">
        <v>545</v>
      </c>
      <c r="J19" s="20" t="s">
        <v>668</v>
      </c>
      <c r="K19" s="120">
        <v>4</v>
      </c>
      <c r="L19" s="120">
        <v>180</v>
      </c>
      <c r="M19" s="115">
        <v>5889.9508999999998</v>
      </c>
      <c r="N19" s="29"/>
      <c r="O19" s="20"/>
      <c r="P19" s="20"/>
      <c r="Q19" s="20"/>
      <c r="R19" s="20"/>
      <c r="S19" s="335">
        <v>292.34868999999998</v>
      </c>
      <c r="T19" s="335">
        <v>-17.82714</v>
      </c>
      <c r="U19" s="332">
        <v>125.6884</v>
      </c>
      <c r="V19" s="332">
        <v>18.1342</v>
      </c>
      <c r="W19" s="334">
        <v>15.892709073600001</v>
      </c>
      <c r="X19" s="332">
        <v>3.1760000000000002</v>
      </c>
      <c r="Y19" s="332">
        <v>0.502</v>
      </c>
      <c r="Z19" s="332">
        <v>4.41</v>
      </c>
      <c r="AA19" s="332">
        <v>85.724999999999994</v>
      </c>
      <c r="AB19" s="331">
        <v>1987.88</v>
      </c>
      <c r="AC19" s="332">
        <v>4.2233599999999996</v>
      </c>
      <c r="AD19" s="332">
        <v>-5.3550300000000002</v>
      </c>
      <c r="AE19" s="332">
        <v>320.00959</v>
      </c>
      <c r="AF19" s="332">
        <v>-0.56730000000000003</v>
      </c>
      <c r="AG19" s="330">
        <v>151860794</v>
      </c>
      <c r="AH19" s="333">
        <v>-0.37093739999999997</v>
      </c>
      <c r="AI19" s="330">
        <v>360550.81803000002</v>
      </c>
      <c r="AJ19" s="333">
        <v>-0.25283420000000001</v>
      </c>
      <c r="AK19" s="332">
        <v>135.5033</v>
      </c>
      <c r="AL19" s="330" t="s">
        <v>227</v>
      </c>
      <c r="AM19" s="332">
        <v>44.401400000000002</v>
      </c>
    </row>
    <row r="20" spans="1:39">
      <c r="A20" s="29" t="s">
        <v>732</v>
      </c>
      <c r="B20" s="29" t="s">
        <v>465</v>
      </c>
      <c r="C20" s="19">
        <v>0.29236111111111113</v>
      </c>
      <c r="D20" s="19"/>
      <c r="E20" s="23">
        <v>300</v>
      </c>
      <c r="F20" s="23" t="s">
        <v>539</v>
      </c>
      <c r="G20" s="20">
        <v>1190</v>
      </c>
      <c r="H20" s="95">
        <v>1093</v>
      </c>
      <c r="I20" s="59" t="s">
        <v>664</v>
      </c>
      <c r="J20" s="20" t="s">
        <v>668</v>
      </c>
      <c r="K20" s="120">
        <v>4</v>
      </c>
      <c r="L20" s="120">
        <v>180</v>
      </c>
      <c r="M20" s="115">
        <v>5889.9508999999998</v>
      </c>
      <c r="N20" s="29"/>
      <c r="O20" s="20"/>
      <c r="P20" s="20"/>
      <c r="Q20" s="20"/>
      <c r="R20" s="20"/>
      <c r="S20" s="335">
        <v>292.41480000000001</v>
      </c>
      <c r="T20" s="335">
        <v>-17.818729999999999</v>
      </c>
      <c r="U20" s="332">
        <v>127.0407</v>
      </c>
      <c r="V20" s="332">
        <v>19.4651</v>
      </c>
      <c r="W20" s="334">
        <v>16.026407469900001</v>
      </c>
      <c r="X20" s="332">
        <v>2.972</v>
      </c>
      <c r="Y20" s="332">
        <v>0.47</v>
      </c>
      <c r="Z20" s="332">
        <v>4.41</v>
      </c>
      <c r="AA20" s="332">
        <v>85.69</v>
      </c>
      <c r="AB20" s="331">
        <v>1988.54</v>
      </c>
      <c r="AC20" s="332">
        <v>4.21394</v>
      </c>
      <c r="AD20" s="332">
        <v>-5.3544999999999998</v>
      </c>
      <c r="AE20" s="332">
        <v>319.94186000000002</v>
      </c>
      <c r="AF20" s="332">
        <v>-0.56747999999999998</v>
      </c>
      <c r="AG20" s="330">
        <v>151860615.69999999</v>
      </c>
      <c r="AH20" s="333">
        <v>-0.37186799999999998</v>
      </c>
      <c r="AI20" s="330">
        <v>360431.21497999999</v>
      </c>
      <c r="AJ20" s="333">
        <v>-0.2454905</v>
      </c>
      <c r="AK20" s="332">
        <v>135.44550000000001</v>
      </c>
      <c r="AL20" s="330" t="s">
        <v>227</v>
      </c>
      <c r="AM20" s="332">
        <v>44.459200000000003</v>
      </c>
    </row>
    <row r="21" spans="1:39">
      <c r="A21" s="29" t="s">
        <v>864</v>
      </c>
      <c r="B21" s="29" t="s">
        <v>544</v>
      </c>
      <c r="C21" s="19">
        <v>0.2986111111111111</v>
      </c>
      <c r="D21" s="19"/>
      <c r="E21" s="23">
        <v>300</v>
      </c>
      <c r="F21" s="23" t="s">
        <v>539</v>
      </c>
      <c r="G21" s="20">
        <v>1190</v>
      </c>
      <c r="H21" s="95">
        <v>1093</v>
      </c>
      <c r="I21" s="59" t="s">
        <v>545</v>
      </c>
      <c r="J21" s="20" t="s">
        <v>668</v>
      </c>
      <c r="K21" s="120">
        <v>4</v>
      </c>
      <c r="L21" s="120">
        <v>180</v>
      </c>
      <c r="M21" s="115">
        <v>5889.9508999999998</v>
      </c>
      <c r="N21" s="29"/>
      <c r="O21" s="20"/>
      <c r="P21" s="20"/>
      <c r="Q21" s="20"/>
      <c r="R21" s="20"/>
      <c r="S21" s="335">
        <v>292.48818</v>
      </c>
      <c r="T21" s="335">
        <v>-17.809000000000001</v>
      </c>
      <c r="U21" s="332">
        <v>128.60669999999999</v>
      </c>
      <c r="V21" s="332">
        <v>20.934999999999999</v>
      </c>
      <c r="W21" s="334">
        <v>16.176818165699999</v>
      </c>
      <c r="X21" s="332">
        <v>2.7749999999999999</v>
      </c>
      <c r="Y21" s="332">
        <v>0.439</v>
      </c>
      <c r="Z21" s="332">
        <v>4.41</v>
      </c>
      <c r="AA21" s="332">
        <v>85.650999999999996</v>
      </c>
      <c r="AB21" s="331">
        <v>1989.258</v>
      </c>
      <c r="AC21" s="332">
        <v>4.2024400000000002</v>
      </c>
      <c r="AD21" s="332">
        <v>-5.3542699999999996</v>
      </c>
      <c r="AE21" s="332">
        <v>319.86565999999999</v>
      </c>
      <c r="AF21" s="332">
        <v>-0.56769000000000003</v>
      </c>
      <c r="AG21" s="330">
        <v>151860414.59999999</v>
      </c>
      <c r="AH21" s="333">
        <v>-0.37291340000000001</v>
      </c>
      <c r="AI21" s="330">
        <v>360300.97778999998</v>
      </c>
      <c r="AJ21" s="333">
        <v>-0.23683409999999999</v>
      </c>
      <c r="AK21" s="332">
        <v>135.38120000000001</v>
      </c>
      <c r="AL21" s="330" t="s">
        <v>227</v>
      </c>
      <c r="AM21" s="332">
        <v>44.523400000000002</v>
      </c>
    </row>
    <row r="22" spans="1:39">
      <c r="A22" s="29" t="s">
        <v>864</v>
      </c>
      <c r="B22" s="29" t="s">
        <v>666</v>
      </c>
      <c r="C22" s="19">
        <v>0.30416666666666664</v>
      </c>
      <c r="D22" s="19"/>
      <c r="E22" s="23">
        <v>300</v>
      </c>
      <c r="F22" s="23" t="s">
        <v>539</v>
      </c>
      <c r="G22" s="20">
        <v>1190</v>
      </c>
      <c r="H22" s="95">
        <v>1093</v>
      </c>
      <c r="I22" s="59" t="s">
        <v>664</v>
      </c>
      <c r="J22" s="20" t="s">
        <v>668</v>
      </c>
      <c r="K22" s="120">
        <v>4</v>
      </c>
      <c r="L22" s="120">
        <v>180</v>
      </c>
      <c r="M22" s="115">
        <v>5889.9508999999998</v>
      </c>
      <c r="N22" s="29"/>
      <c r="O22" s="20"/>
      <c r="P22" s="20"/>
      <c r="Q22" s="20"/>
      <c r="R22" s="20"/>
      <c r="S22" s="335">
        <v>292.55254000000002</v>
      </c>
      <c r="T22" s="335">
        <v>-17.8001</v>
      </c>
      <c r="U22" s="332">
        <v>130.0403</v>
      </c>
      <c r="V22" s="332">
        <v>22.215599999999998</v>
      </c>
      <c r="W22" s="334">
        <v>16.310516562</v>
      </c>
      <c r="X22" s="332">
        <v>2.6259999999999999</v>
      </c>
      <c r="Y22" s="332">
        <v>0.41499999999999998</v>
      </c>
      <c r="Z22" s="332">
        <v>4.41</v>
      </c>
      <c r="AA22" s="332">
        <v>85.616</v>
      </c>
      <c r="AB22" s="331">
        <v>1989.876</v>
      </c>
      <c r="AC22" s="332">
        <v>4.1914300000000004</v>
      </c>
      <c r="AD22" s="332">
        <v>-5.3543900000000004</v>
      </c>
      <c r="AE22" s="332">
        <v>319.79793000000001</v>
      </c>
      <c r="AF22" s="332">
        <v>-0.56786999999999999</v>
      </c>
      <c r="AG22" s="330">
        <v>151860235.40000001</v>
      </c>
      <c r="AH22" s="333">
        <v>-0.37384129999999999</v>
      </c>
      <c r="AI22" s="330">
        <v>360189.22123000002</v>
      </c>
      <c r="AJ22" s="333">
        <v>-0.22879769999999999</v>
      </c>
      <c r="AK22" s="332">
        <v>135.32490000000001</v>
      </c>
      <c r="AL22" s="330" t="s">
        <v>227</v>
      </c>
      <c r="AM22" s="332">
        <v>44.579700000000003</v>
      </c>
    </row>
    <row r="23" spans="1:39" ht="24">
      <c r="A23" s="29" t="s">
        <v>542</v>
      </c>
      <c r="B23" s="29" t="s">
        <v>667</v>
      </c>
      <c r="C23" s="19">
        <v>0.31736111111111115</v>
      </c>
      <c r="D23" s="19"/>
      <c r="E23" s="23">
        <v>300</v>
      </c>
      <c r="F23" s="23" t="s">
        <v>539</v>
      </c>
      <c r="G23" s="20">
        <v>1190</v>
      </c>
      <c r="H23" s="95">
        <v>1093</v>
      </c>
      <c r="I23" s="59" t="s">
        <v>464</v>
      </c>
      <c r="J23" s="20" t="s">
        <v>668</v>
      </c>
      <c r="K23" s="120">
        <v>4</v>
      </c>
      <c r="L23" s="120">
        <v>180</v>
      </c>
      <c r="M23" s="115">
        <v>5889.9508999999998</v>
      </c>
      <c r="N23" s="29" t="s">
        <v>525</v>
      </c>
      <c r="O23" s="20"/>
      <c r="P23" s="20"/>
      <c r="Q23" s="20"/>
      <c r="R23" s="20"/>
      <c r="S23" s="335">
        <v>292.70224999999999</v>
      </c>
      <c r="T23" s="335">
        <v>-17.777999999999999</v>
      </c>
      <c r="U23" s="332">
        <v>133.6122</v>
      </c>
      <c r="V23" s="332">
        <v>25.1493</v>
      </c>
      <c r="W23" s="334">
        <v>16.6280502531</v>
      </c>
      <c r="X23" s="332">
        <v>2.34</v>
      </c>
      <c r="Y23" s="332">
        <v>0.37</v>
      </c>
      <c r="Z23" s="332">
        <v>4.41</v>
      </c>
      <c r="AA23" s="332">
        <v>85.536000000000001</v>
      </c>
      <c r="AB23" s="331">
        <v>1991.2539999999999</v>
      </c>
      <c r="AC23" s="332">
        <v>4.16249</v>
      </c>
      <c r="AD23" s="332">
        <v>-5.3559799999999997</v>
      </c>
      <c r="AE23" s="332">
        <v>319.63706999999999</v>
      </c>
      <c r="AF23" s="332">
        <v>-0.56830999999999998</v>
      </c>
      <c r="AG23" s="330">
        <v>151859808</v>
      </c>
      <c r="AH23" s="333">
        <v>-0.37603999999999999</v>
      </c>
      <c r="AI23" s="330">
        <v>359939.83101999998</v>
      </c>
      <c r="AJ23" s="333">
        <v>-0.20847589999999999</v>
      </c>
      <c r="AK23" s="332">
        <v>135.19370000000001</v>
      </c>
      <c r="AL23" s="330" t="s">
        <v>227</v>
      </c>
      <c r="AM23" s="332">
        <v>44.710599999999999</v>
      </c>
    </row>
    <row r="24" spans="1:39">
      <c r="A24" s="29" t="s">
        <v>863</v>
      </c>
      <c r="B24" s="29" t="s">
        <v>669</v>
      </c>
      <c r="C24" s="19">
        <v>0.32291666666666669</v>
      </c>
      <c r="D24" s="19"/>
      <c r="E24" s="23">
        <v>300</v>
      </c>
      <c r="F24" s="23" t="s">
        <v>539</v>
      </c>
      <c r="G24" s="20">
        <v>1190</v>
      </c>
      <c r="H24" s="95">
        <v>1093</v>
      </c>
      <c r="I24" s="59" t="s">
        <v>545</v>
      </c>
      <c r="J24" s="20" t="s">
        <v>668</v>
      </c>
      <c r="K24" s="120">
        <v>4</v>
      </c>
      <c r="L24" s="120">
        <v>180</v>
      </c>
      <c r="M24" s="115">
        <v>5889.9508999999998</v>
      </c>
      <c r="O24" s="20"/>
      <c r="P24" s="20"/>
      <c r="Q24" s="20"/>
      <c r="R24" s="20"/>
      <c r="S24" s="335">
        <v>292.76402999999999</v>
      </c>
      <c r="T24" s="335">
        <v>-17.768260000000001</v>
      </c>
      <c r="U24" s="332">
        <v>135.19059999999999</v>
      </c>
      <c r="V24" s="332">
        <v>26.3352</v>
      </c>
      <c r="W24" s="334">
        <v>16.761748649299999</v>
      </c>
      <c r="X24" s="332">
        <v>2.2429999999999999</v>
      </c>
      <c r="Y24" s="332">
        <v>0.35499999999999998</v>
      </c>
      <c r="Z24" s="332">
        <v>4.41</v>
      </c>
      <c r="AA24" s="332">
        <v>85.503</v>
      </c>
      <c r="AB24" s="331">
        <v>1991.796</v>
      </c>
      <c r="AC24" s="332">
        <v>4.1491800000000003</v>
      </c>
      <c r="AD24" s="332">
        <v>-5.3571900000000001</v>
      </c>
      <c r="AE24" s="332">
        <v>319.56934000000001</v>
      </c>
      <c r="AF24" s="332">
        <v>-0.56849000000000005</v>
      </c>
      <c r="AG24" s="330">
        <v>151859627.19999999</v>
      </c>
      <c r="AH24" s="333">
        <v>-0.37696350000000001</v>
      </c>
      <c r="AI24" s="330">
        <v>359841.93086999998</v>
      </c>
      <c r="AJ24" s="333">
        <v>-0.1994223</v>
      </c>
      <c r="AK24" s="332">
        <v>135.1396</v>
      </c>
      <c r="AL24" s="330" t="s">
        <v>227</v>
      </c>
      <c r="AM24" s="332">
        <v>44.764699999999998</v>
      </c>
    </row>
    <row r="25" spans="1:39">
      <c r="A25" s="104" t="s">
        <v>863</v>
      </c>
      <c r="B25" s="29" t="s">
        <v>670</v>
      </c>
      <c r="C25" s="19">
        <v>0.32777777777777778</v>
      </c>
      <c r="D25" s="19"/>
      <c r="E25" s="23">
        <v>300</v>
      </c>
      <c r="F25" s="23" t="s">
        <v>539</v>
      </c>
      <c r="G25" s="20">
        <v>1190</v>
      </c>
      <c r="H25" s="95">
        <v>1093</v>
      </c>
      <c r="I25" s="59" t="s">
        <v>664</v>
      </c>
      <c r="J25" s="20" t="s">
        <v>668</v>
      </c>
      <c r="K25" s="120">
        <v>4</v>
      </c>
      <c r="L25" s="120">
        <v>180</v>
      </c>
      <c r="M25" s="115">
        <v>5889.9508999999998</v>
      </c>
      <c r="N25" s="29"/>
      <c r="O25" s="20"/>
      <c r="P25" s="20"/>
      <c r="Q25" s="20"/>
      <c r="R25" s="20"/>
      <c r="S25" s="335">
        <v>292.81751000000003</v>
      </c>
      <c r="T25" s="335">
        <v>-17.759519999999998</v>
      </c>
      <c r="U25" s="332">
        <v>136.6096</v>
      </c>
      <c r="V25" s="332">
        <v>27.346599999999999</v>
      </c>
      <c r="W25" s="334">
        <v>16.878734745900001</v>
      </c>
      <c r="X25" s="332">
        <v>2.1669999999999998</v>
      </c>
      <c r="Y25" s="332">
        <v>0.34300000000000003</v>
      </c>
      <c r="Z25" s="332">
        <v>4.41</v>
      </c>
      <c r="AA25" s="332">
        <v>85.474000000000004</v>
      </c>
      <c r="AB25" s="331">
        <v>1992.25</v>
      </c>
      <c r="AC25" s="332">
        <v>4.1370100000000001</v>
      </c>
      <c r="AD25" s="332">
        <v>-5.35853</v>
      </c>
      <c r="AE25" s="332">
        <v>319.51006999999998</v>
      </c>
      <c r="AF25" s="332">
        <v>-0.56864999999999999</v>
      </c>
      <c r="AG25" s="330">
        <v>151859468.69999999</v>
      </c>
      <c r="AH25" s="333">
        <v>-0.37777060000000001</v>
      </c>
      <c r="AI25" s="330">
        <v>359759.88374999998</v>
      </c>
      <c r="AJ25" s="333">
        <v>-0.19127040000000001</v>
      </c>
      <c r="AK25" s="332">
        <v>135.09270000000001</v>
      </c>
      <c r="AL25" s="330" t="s">
        <v>227</v>
      </c>
      <c r="AM25" s="332">
        <v>44.811599999999999</v>
      </c>
    </row>
    <row r="26" spans="1:39">
      <c r="A26" s="29" t="s">
        <v>526</v>
      </c>
      <c r="B26" s="29" t="s">
        <v>484</v>
      </c>
      <c r="C26" s="19">
        <v>0.34166666666666662</v>
      </c>
      <c r="D26" s="54"/>
      <c r="E26" s="23">
        <v>300</v>
      </c>
      <c r="F26" s="23" t="s">
        <v>539</v>
      </c>
      <c r="G26" s="20">
        <v>1190</v>
      </c>
      <c r="H26" s="95">
        <v>1093</v>
      </c>
      <c r="I26" s="281" t="s">
        <v>733</v>
      </c>
      <c r="J26" s="20" t="s">
        <v>668</v>
      </c>
      <c r="K26" s="120">
        <v>4</v>
      </c>
      <c r="L26" s="120">
        <v>180</v>
      </c>
      <c r="M26" s="115">
        <v>5889.9508999999998</v>
      </c>
      <c r="N26" s="29"/>
      <c r="O26" s="20"/>
      <c r="P26" s="20"/>
      <c r="Q26" s="20"/>
      <c r="R26" s="20"/>
      <c r="S26" s="335">
        <v>292.96746000000002</v>
      </c>
      <c r="T26" s="335">
        <v>-17.7334</v>
      </c>
      <c r="U26" s="332">
        <v>140.86779999999999</v>
      </c>
      <c r="V26" s="332">
        <v>30.0901</v>
      </c>
      <c r="W26" s="334">
        <v>17.212980736199999</v>
      </c>
      <c r="X26" s="332">
        <v>1.9870000000000001</v>
      </c>
      <c r="Y26" s="332">
        <v>0.314</v>
      </c>
      <c r="Z26" s="332">
        <v>4.42</v>
      </c>
      <c r="AA26" s="332">
        <v>85.393000000000001</v>
      </c>
      <c r="AB26" s="331">
        <v>1993.442</v>
      </c>
      <c r="AC26" s="332">
        <v>4.0997599999999998</v>
      </c>
      <c r="AD26" s="332">
        <v>-5.3637899999999998</v>
      </c>
      <c r="AE26" s="332">
        <v>319.34073999999998</v>
      </c>
      <c r="AF26" s="332">
        <v>-0.56910000000000005</v>
      </c>
      <c r="AG26" s="330">
        <v>151859014</v>
      </c>
      <c r="AH26" s="333">
        <v>-0.3800711</v>
      </c>
      <c r="AI26" s="330">
        <v>359544.85923</v>
      </c>
      <c r="AJ26" s="333">
        <v>-0.1668607</v>
      </c>
      <c r="AK26" s="332">
        <v>134.96109999999999</v>
      </c>
      <c r="AL26" s="330" t="s">
        <v>227</v>
      </c>
      <c r="AM26" s="332">
        <v>44.942999999999998</v>
      </c>
    </row>
    <row r="27" spans="1:39">
      <c r="A27" s="29" t="s">
        <v>526</v>
      </c>
      <c r="B27" s="29" t="s">
        <v>485</v>
      </c>
      <c r="C27" s="19">
        <v>0.34930555555555554</v>
      </c>
      <c r="D27" s="19"/>
      <c r="E27" s="23">
        <v>300</v>
      </c>
      <c r="F27" s="23" t="s">
        <v>539</v>
      </c>
      <c r="G27" s="20">
        <v>1190</v>
      </c>
      <c r="H27" s="95">
        <v>1093</v>
      </c>
      <c r="I27" s="281" t="s">
        <v>734</v>
      </c>
      <c r="J27" s="20" t="s">
        <v>668</v>
      </c>
      <c r="K27" s="120">
        <v>4</v>
      </c>
      <c r="L27" s="120">
        <v>180</v>
      </c>
      <c r="M27" s="115">
        <v>5889.9508999999998</v>
      </c>
      <c r="N27" s="29"/>
      <c r="O27" s="20"/>
      <c r="P27" s="20"/>
      <c r="Q27" s="20"/>
      <c r="R27" s="20"/>
      <c r="S27" s="335">
        <v>293.04826000000003</v>
      </c>
      <c r="T27" s="335">
        <v>-17.71828</v>
      </c>
      <c r="U27" s="332">
        <v>143.3433</v>
      </c>
      <c r="V27" s="332">
        <v>31.497900000000001</v>
      </c>
      <c r="W27" s="334">
        <v>17.396816030899998</v>
      </c>
      <c r="X27" s="332">
        <v>1.9079999999999999</v>
      </c>
      <c r="Y27" s="332">
        <v>0.30199999999999999</v>
      </c>
      <c r="Z27" s="332">
        <v>4.42</v>
      </c>
      <c r="AA27" s="332">
        <v>85.349000000000004</v>
      </c>
      <c r="AB27" s="331">
        <v>1994.027</v>
      </c>
      <c r="AC27" s="332">
        <v>4.0778100000000004</v>
      </c>
      <c r="AD27" s="332">
        <v>-5.3675899999999999</v>
      </c>
      <c r="AE27" s="332">
        <v>319.24761000000001</v>
      </c>
      <c r="AF27" s="332">
        <v>-0.56935000000000002</v>
      </c>
      <c r="AG27" s="330">
        <v>151858762.80000001</v>
      </c>
      <c r="AH27" s="333">
        <v>-0.38133289999999997</v>
      </c>
      <c r="AI27" s="330">
        <v>359439.36213000002</v>
      </c>
      <c r="AJ27" s="333">
        <v>-0.15277560000000001</v>
      </c>
      <c r="AK27" s="332">
        <v>134.89009999999999</v>
      </c>
      <c r="AL27" s="330" t="s">
        <v>227</v>
      </c>
      <c r="AM27" s="332">
        <v>45.0139</v>
      </c>
    </row>
    <row r="28" spans="1:39">
      <c r="A28" s="29" t="s">
        <v>526</v>
      </c>
      <c r="B28" s="29" t="s">
        <v>682</v>
      </c>
      <c r="C28" s="19">
        <v>0.35555555555555557</v>
      </c>
      <c r="D28" s="19"/>
      <c r="E28" s="23">
        <v>300</v>
      </c>
      <c r="F28" s="23" t="s">
        <v>539</v>
      </c>
      <c r="G28" s="20">
        <v>1190</v>
      </c>
      <c r="H28" s="95">
        <v>1093</v>
      </c>
      <c r="I28" s="281" t="s">
        <v>735</v>
      </c>
      <c r="J28" s="20" t="s">
        <v>668</v>
      </c>
      <c r="K28" s="120">
        <v>4</v>
      </c>
      <c r="L28" s="120">
        <v>180</v>
      </c>
      <c r="M28" s="115">
        <v>5889.9508999999998</v>
      </c>
      <c r="N28" s="29"/>
      <c r="O28" s="20"/>
      <c r="P28" s="20"/>
      <c r="Q28" s="20"/>
      <c r="R28" s="20"/>
      <c r="S28" s="335">
        <v>293.11356000000001</v>
      </c>
      <c r="T28" s="335">
        <v>-17.705500000000001</v>
      </c>
      <c r="U28" s="332">
        <v>145.44130000000001</v>
      </c>
      <c r="V28" s="332">
        <v>32.591299999999997</v>
      </c>
      <c r="W28" s="334">
        <v>17.547226726400002</v>
      </c>
      <c r="X28" s="332">
        <v>1.851</v>
      </c>
      <c r="Y28" s="332">
        <v>0.29299999999999998</v>
      </c>
      <c r="Z28" s="332">
        <v>4.42</v>
      </c>
      <c r="AA28" s="332">
        <v>85.313999999999993</v>
      </c>
      <c r="AB28" s="331">
        <v>1994.4670000000001</v>
      </c>
      <c r="AC28" s="332">
        <v>4.0591499999999998</v>
      </c>
      <c r="AD28" s="332">
        <v>-5.3711900000000004</v>
      </c>
      <c r="AE28" s="332">
        <v>319.17140999999998</v>
      </c>
      <c r="AF28" s="332">
        <v>-0.56955999999999996</v>
      </c>
      <c r="AG28" s="330">
        <v>151858556.59999999</v>
      </c>
      <c r="AH28" s="333">
        <v>-0.38236350000000002</v>
      </c>
      <c r="AI28" s="330">
        <v>359360.05456000002</v>
      </c>
      <c r="AJ28" s="333">
        <v>-0.1409301</v>
      </c>
      <c r="AK28" s="332">
        <v>134.83269999999999</v>
      </c>
      <c r="AL28" s="330" t="s">
        <v>227</v>
      </c>
      <c r="AM28" s="332">
        <v>45.071300000000001</v>
      </c>
    </row>
    <row r="29" spans="1:39">
      <c r="A29" s="29" t="s">
        <v>542</v>
      </c>
      <c r="B29" s="29" t="s">
        <v>683</v>
      </c>
      <c r="C29" s="19">
        <v>0.35902777777777778</v>
      </c>
      <c r="D29" s="19"/>
      <c r="E29" s="23">
        <v>30</v>
      </c>
      <c r="F29" s="23" t="s">
        <v>539</v>
      </c>
      <c r="G29" s="20">
        <v>1190</v>
      </c>
      <c r="H29" s="95">
        <v>1093</v>
      </c>
      <c r="I29" s="59" t="s">
        <v>464</v>
      </c>
      <c r="J29" s="20" t="s">
        <v>668</v>
      </c>
      <c r="K29" s="120">
        <v>4</v>
      </c>
      <c r="L29" s="120">
        <v>180</v>
      </c>
      <c r="M29" s="115">
        <v>5889.9508999999998</v>
      </c>
      <c r="N29" s="29"/>
      <c r="O29" s="20"/>
      <c r="P29" s="20"/>
      <c r="Q29" s="20"/>
      <c r="R29" s="20"/>
      <c r="S29" s="335">
        <v>293.12797</v>
      </c>
      <c r="T29" s="335">
        <v>-17.70261</v>
      </c>
      <c r="U29" s="332">
        <v>145.91640000000001</v>
      </c>
      <c r="V29" s="332">
        <v>32.826700000000002</v>
      </c>
      <c r="W29" s="334">
        <v>17.580651325400002</v>
      </c>
      <c r="X29" s="332">
        <v>1.839</v>
      </c>
      <c r="Y29" s="332">
        <v>0.29099999999999998</v>
      </c>
      <c r="Z29" s="332">
        <v>4.42</v>
      </c>
      <c r="AA29" s="332">
        <v>85.305999999999997</v>
      </c>
      <c r="AB29" s="331">
        <v>1994.56</v>
      </c>
      <c r="AC29" s="332">
        <v>4.0549200000000001</v>
      </c>
      <c r="AD29" s="332">
        <v>-5.3720499999999998</v>
      </c>
      <c r="AE29" s="332">
        <v>319.15447999999998</v>
      </c>
      <c r="AF29" s="332">
        <v>-0.5696</v>
      </c>
      <c r="AG29" s="330">
        <v>151858510.69999999</v>
      </c>
      <c r="AH29" s="333">
        <v>-0.3825923</v>
      </c>
      <c r="AI29" s="330">
        <v>359343.30417999998</v>
      </c>
      <c r="AJ29" s="333">
        <v>-0.13826040000000001</v>
      </c>
      <c r="AK29" s="332">
        <v>134.82</v>
      </c>
      <c r="AL29" s="330" t="s">
        <v>227</v>
      </c>
      <c r="AM29" s="332">
        <v>45.0839</v>
      </c>
    </row>
    <row r="30" spans="1:39">
      <c r="A30" s="29" t="s">
        <v>546</v>
      </c>
      <c r="B30" s="29" t="s">
        <v>520</v>
      </c>
      <c r="C30" s="19">
        <v>0.36180555555555555</v>
      </c>
      <c r="D30" s="19"/>
      <c r="E30" s="23">
        <v>600</v>
      </c>
      <c r="F30" s="23" t="s">
        <v>539</v>
      </c>
      <c r="G30" s="20">
        <v>1190</v>
      </c>
      <c r="H30" s="95">
        <v>1093</v>
      </c>
      <c r="I30" s="59" t="s">
        <v>594</v>
      </c>
      <c r="J30" s="20" t="s">
        <v>668</v>
      </c>
      <c r="K30" s="120">
        <v>4</v>
      </c>
      <c r="L30" s="120">
        <v>180</v>
      </c>
      <c r="M30" s="115">
        <v>5889.9508999999998</v>
      </c>
      <c r="N30" s="29"/>
      <c r="O30" s="20"/>
      <c r="P30" s="20"/>
      <c r="Q30" s="20"/>
      <c r="R30" s="20"/>
      <c r="S30" s="8"/>
      <c r="T30" s="8"/>
      <c r="U30" s="8"/>
      <c r="V30" s="8"/>
      <c r="W30" s="8"/>
      <c r="X30" s="8"/>
      <c r="Y30" s="8"/>
      <c r="Z30" s="8"/>
    </row>
    <row r="31" spans="1:39" ht="24">
      <c r="A31" s="29" t="s">
        <v>475</v>
      </c>
      <c r="B31" s="29" t="s">
        <v>774</v>
      </c>
      <c r="C31" s="19">
        <v>0.37986111111111115</v>
      </c>
      <c r="D31" s="19"/>
      <c r="E31" s="23">
        <v>30</v>
      </c>
      <c r="F31" s="23" t="s">
        <v>539</v>
      </c>
      <c r="G31" s="20">
        <v>1190</v>
      </c>
      <c r="H31" s="20">
        <v>986</v>
      </c>
      <c r="I31" s="21" t="s">
        <v>482</v>
      </c>
      <c r="J31" s="70" t="s">
        <v>631</v>
      </c>
      <c r="K31" s="38">
        <v>4</v>
      </c>
      <c r="L31" s="38">
        <v>180</v>
      </c>
      <c r="M31" s="116">
        <v>5891.451</v>
      </c>
      <c r="N31" s="29" t="s">
        <v>521</v>
      </c>
      <c r="O31" s="20">
        <v>252.2</v>
      </c>
      <c r="P31" s="20">
        <v>268.5</v>
      </c>
      <c r="Q31" s="20"/>
      <c r="R31" s="20"/>
      <c r="S31" s="8"/>
      <c r="T31" s="8"/>
      <c r="U31" s="8"/>
      <c r="V31" s="8"/>
      <c r="W31" s="8"/>
      <c r="X31" s="8"/>
      <c r="Y31" s="8"/>
      <c r="Z31" s="8"/>
    </row>
    <row r="32" spans="1:39" ht="24">
      <c r="A32" s="29" t="s">
        <v>707</v>
      </c>
      <c r="B32" s="29" t="s">
        <v>686</v>
      </c>
      <c r="C32" s="19">
        <v>0.38472222222222219</v>
      </c>
      <c r="D32" s="19"/>
      <c r="E32" s="23">
        <v>300</v>
      </c>
      <c r="F32" s="23" t="s">
        <v>539</v>
      </c>
      <c r="G32" s="20">
        <v>1190</v>
      </c>
      <c r="H32" s="20">
        <v>1092</v>
      </c>
      <c r="I32" s="59" t="s">
        <v>545</v>
      </c>
      <c r="J32" s="20" t="s">
        <v>668</v>
      </c>
      <c r="K32" s="120">
        <v>4</v>
      </c>
      <c r="L32" s="120">
        <v>180</v>
      </c>
      <c r="M32" s="115">
        <v>5889.9508999999998</v>
      </c>
      <c r="N32" s="29" t="s">
        <v>522</v>
      </c>
      <c r="O32" s="20"/>
      <c r="P32" s="20"/>
      <c r="Q32" s="20"/>
      <c r="R32" s="20"/>
      <c r="S32" s="335">
        <v>293.40992</v>
      </c>
      <c r="T32" s="335">
        <v>-17.64077</v>
      </c>
      <c r="U32" s="332">
        <v>156.09790000000001</v>
      </c>
      <c r="V32" s="332">
        <v>36.898499999999999</v>
      </c>
      <c r="W32" s="334">
        <v>18.249143305099999</v>
      </c>
      <c r="X32" s="332">
        <v>1.6619999999999999</v>
      </c>
      <c r="Y32" s="332">
        <v>0.26300000000000001</v>
      </c>
      <c r="Z32" s="332">
        <v>4.42</v>
      </c>
      <c r="AA32" s="332">
        <v>85.152000000000001</v>
      </c>
      <c r="AB32" s="331">
        <v>1996.0350000000001</v>
      </c>
      <c r="AC32" s="332">
        <v>3.9649899999999998</v>
      </c>
      <c r="AD32" s="332">
        <v>-5.3938100000000002</v>
      </c>
      <c r="AE32" s="332">
        <v>318.81581999999997</v>
      </c>
      <c r="AF32" s="332">
        <v>-0.57050999999999996</v>
      </c>
      <c r="AG32" s="330">
        <v>151857587</v>
      </c>
      <c r="AH32" s="333">
        <v>-0.38715129999999998</v>
      </c>
      <c r="AI32" s="330">
        <v>359077.68541999999</v>
      </c>
      <c r="AJ32" s="333">
        <v>-8.2355899999999996E-2</v>
      </c>
      <c r="AK32" s="332">
        <v>134.5712</v>
      </c>
      <c r="AL32" s="330" t="s">
        <v>227</v>
      </c>
      <c r="AM32" s="332">
        <v>45.3324</v>
      </c>
    </row>
    <row r="33" spans="1:39">
      <c r="A33" s="29" t="s">
        <v>707</v>
      </c>
      <c r="B33" s="29" t="s">
        <v>688</v>
      </c>
      <c r="C33" s="19">
        <v>0.3923611111111111</v>
      </c>
      <c r="D33" s="19"/>
      <c r="E33" s="23">
        <v>300</v>
      </c>
      <c r="F33" s="20" t="s">
        <v>541</v>
      </c>
      <c r="G33" s="20">
        <v>870</v>
      </c>
      <c r="H33" s="20">
        <v>771</v>
      </c>
      <c r="I33" s="59" t="s">
        <v>545</v>
      </c>
      <c r="J33" s="20" t="s">
        <v>668</v>
      </c>
      <c r="K33" s="120">
        <v>4</v>
      </c>
      <c r="L33" s="120">
        <v>180</v>
      </c>
      <c r="M33" s="116">
        <v>7698.9647000000004</v>
      </c>
      <c r="N33" s="29"/>
      <c r="O33" s="20"/>
      <c r="P33" s="20"/>
      <c r="Q33" s="20"/>
      <c r="R33" s="20"/>
      <c r="S33" s="335">
        <v>293.48563999999999</v>
      </c>
      <c r="T33" s="335">
        <v>-17.62238</v>
      </c>
      <c r="U33" s="332">
        <v>159.11500000000001</v>
      </c>
      <c r="V33" s="332">
        <v>37.782899999999998</v>
      </c>
      <c r="W33" s="334">
        <v>18.4329785995</v>
      </c>
      <c r="X33" s="332">
        <v>1.629</v>
      </c>
      <c r="Y33" s="332">
        <v>0.25800000000000001</v>
      </c>
      <c r="Z33" s="332">
        <v>4.42</v>
      </c>
      <c r="AA33" s="332">
        <v>85.11</v>
      </c>
      <c r="AB33" s="331">
        <v>1996.308</v>
      </c>
      <c r="AC33" s="332">
        <v>3.9387799999999999</v>
      </c>
      <c r="AD33" s="332">
        <v>-5.4013099999999996</v>
      </c>
      <c r="AE33" s="332">
        <v>318.72268000000003</v>
      </c>
      <c r="AF33" s="332">
        <v>-0.57076000000000005</v>
      </c>
      <c r="AG33" s="330">
        <v>151857331.09999999</v>
      </c>
      <c r="AH33" s="333">
        <v>-0.38839940000000001</v>
      </c>
      <c r="AI33" s="330">
        <v>359028.62836999999</v>
      </c>
      <c r="AJ33" s="333">
        <v>-6.6268900000000006E-2</v>
      </c>
      <c r="AK33" s="332">
        <v>134.50409999999999</v>
      </c>
      <c r="AL33" s="330" t="s">
        <v>227</v>
      </c>
      <c r="AM33" s="332">
        <v>45.3994</v>
      </c>
    </row>
    <row r="34" spans="1:39">
      <c r="A34" s="29" t="s">
        <v>707</v>
      </c>
      <c r="B34" s="29" t="s">
        <v>689</v>
      </c>
      <c r="C34" s="19">
        <v>0.3972222222222222</v>
      </c>
      <c r="D34" s="19"/>
      <c r="E34" s="23">
        <v>300</v>
      </c>
      <c r="F34" s="20" t="s">
        <v>541</v>
      </c>
      <c r="G34" s="20">
        <v>870</v>
      </c>
      <c r="H34" s="20">
        <v>771</v>
      </c>
      <c r="I34" s="59" t="s">
        <v>545</v>
      </c>
      <c r="J34" s="20" t="s">
        <v>668</v>
      </c>
      <c r="K34" s="120">
        <v>4</v>
      </c>
      <c r="L34" s="120">
        <v>180</v>
      </c>
      <c r="M34" s="116">
        <v>7698.9647000000004</v>
      </c>
      <c r="N34" s="29"/>
      <c r="O34" s="20"/>
      <c r="P34" s="20"/>
      <c r="Q34" s="20"/>
      <c r="R34" s="20"/>
      <c r="S34" s="335">
        <v>293.5335</v>
      </c>
      <c r="T34" s="335">
        <v>-17.61036</v>
      </c>
      <c r="U34" s="332">
        <v>161.07919999999999</v>
      </c>
      <c r="V34" s="332">
        <v>38.287500000000001</v>
      </c>
      <c r="W34" s="334">
        <v>18.5499646958</v>
      </c>
      <c r="X34" s="332">
        <v>1.611</v>
      </c>
      <c r="Y34" s="332">
        <v>0.255</v>
      </c>
      <c r="Z34" s="332">
        <v>4.43</v>
      </c>
      <c r="AA34" s="332">
        <v>85.084000000000003</v>
      </c>
      <c r="AB34" s="331">
        <v>1996.451</v>
      </c>
      <c r="AC34" s="332">
        <v>3.92184</v>
      </c>
      <c r="AD34" s="332">
        <v>-5.4064300000000003</v>
      </c>
      <c r="AE34" s="332">
        <v>318.66341</v>
      </c>
      <c r="AF34" s="332">
        <v>-0.57091999999999998</v>
      </c>
      <c r="AG34" s="330">
        <v>151857167.80000001</v>
      </c>
      <c r="AH34" s="333">
        <v>-0.38919229999999999</v>
      </c>
      <c r="AI34" s="330">
        <v>359002.97074999998</v>
      </c>
      <c r="AJ34" s="333">
        <v>-5.59032E-2</v>
      </c>
      <c r="AK34" s="332">
        <v>134.46170000000001</v>
      </c>
      <c r="AL34" s="330" t="s">
        <v>227</v>
      </c>
      <c r="AM34" s="332">
        <v>45.441800000000001</v>
      </c>
    </row>
    <row r="35" spans="1:39">
      <c r="A35" s="29" t="s">
        <v>542</v>
      </c>
      <c r="B35" s="29" t="s">
        <v>690</v>
      </c>
      <c r="C35" s="19">
        <v>0.40347222222222223</v>
      </c>
      <c r="D35" s="19"/>
      <c r="E35" s="23">
        <v>30</v>
      </c>
      <c r="F35" s="20" t="s">
        <v>541</v>
      </c>
      <c r="G35" s="20">
        <v>870</v>
      </c>
      <c r="H35" s="20">
        <v>771</v>
      </c>
      <c r="I35" s="59" t="s">
        <v>464</v>
      </c>
      <c r="J35" s="20" t="s">
        <v>668</v>
      </c>
      <c r="K35" s="120">
        <v>4</v>
      </c>
      <c r="L35" s="120">
        <v>180</v>
      </c>
      <c r="M35" s="116">
        <v>7698.9647000000004</v>
      </c>
      <c r="N35" s="29"/>
      <c r="O35" s="20"/>
      <c r="P35" s="20"/>
      <c r="Q35" s="20"/>
      <c r="R35" s="20"/>
      <c r="S35" s="335">
        <v>293.57434999999998</v>
      </c>
      <c r="T35" s="335">
        <v>-17.599869999999999</v>
      </c>
      <c r="U35" s="332">
        <v>162.7884</v>
      </c>
      <c r="V35" s="332">
        <v>38.682699999999997</v>
      </c>
      <c r="W35" s="334">
        <v>18.650238492700002</v>
      </c>
      <c r="X35" s="332">
        <v>1.597</v>
      </c>
      <c r="Y35" s="332">
        <v>0.253</v>
      </c>
      <c r="Z35" s="332">
        <v>4.43</v>
      </c>
      <c r="AA35" s="332">
        <v>85.061999999999998</v>
      </c>
      <c r="AB35" s="331">
        <v>1996.5540000000001</v>
      </c>
      <c r="AC35" s="332">
        <v>3.9071899999999999</v>
      </c>
      <c r="AD35" s="332">
        <v>-5.4110199999999997</v>
      </c>
      <c r="AE35" s="332">
        <v>318.61261000000002</v>
      </c>
      <c r="AF35" s="332">
        <v>-0.57106000000000001</v>
      </c>
      <c r="AG35" s="330">
        <v>151857027.5</v>
      </c>
      <c r="AH35" s="333">
        <v>-0.38987119999999997</v>
      </c>
      <c r="AI35" s="330">
        <v>358984.45714000001</v>
      </c>
      <c r="AJ35" s="333">
        <v>-4.6947099999999999E-2</v>
      </c>
      <c r="AK35" s="332">
        <v>134.4254</v>
      </c>
      <c r="AL35" s="330" t="s">
        <v>227</v>
      </c>
      <c r="AM35" s="332">
        <v>45.478000000000002</v>
      </c>
    </row>
    <row r="36" spans="1:39">
      <c r="A36" s="29" t="s">
        <v>732</v>
      </c>
      <c r="B36" s="29" t="s">
        <v>691</v>
      </c>
      <c r="C36" s="19">
        <v>0.4055555555555555</v>
      </c>
      <c r="D36" s="19"/>
      <c r="E36" s="23">
        <v>300</v>
      </c>
      <c r="F36" s="20" t="s">
        <v>541</v>
      </c>
      <c r="G36" s="20">
        <v>870</v>
      </c>
      <c r="H36" s="20">
        <v>771</v>
      </c>
      <c r="I36" s="59" t="s">
        <v>545</v>
      </c>
      <c r="J36" s="20" t="s">
        <v>668</v>
      </c>
      <c r="K36" s="120">
        <v>4</v>
      </c>
      <c r="L36" s="120">
        <v>180</v>
      </c>
      <c r="M36" s="116">
        <v>7698.9647000000004</v>
      </c>
      <c r="N36" s="29"/>
      <c r="O36" s="20"/>
      <c r="P36" s="20"/>
      <c r="Q36" s="20"/>
      <c r="R36" s="20"/>
      <c r="S36" s="335">
        <v>293.61504000000002</v>
      </c>
      <c r="T36" s="335">
        <v>-17.589189999999999</v>
      </c>
      <c r="U36" s="332">
        <v>164.5197</v>
      </c>
      <c r="V36" s="332">
        <v>39.042499999999997</v>
      </c>
      <c r="W36" s="334">
        <v>18.750512289500001</v>
      </c>
      <c r="X36" s="332">
        <v>1.5840000000000001</v>
      </c>
      <c r="Y36" s="332">
        <v>0.251</v>
      </c>
      <c r="Z36" s="332">
        <v>4.43</v>
      </c>
      <c r="AA36" s="332">
        <v>85.039000000000001</v>
      </c>
      <c r="AB36" s="331">
        <v>1996.6389999999999</v>
      </c>
      <c r="AC36" s="332">
        <v>3.89242</v>
      </c>
      <c r="AD36" s="332">
        <v>-5.4158099999999996</v>
      </c>
      <c r="AE36" s="332">
        <v>318.56180999999998</v>
      </c>
      <c r="AF36" s="332">
        <v>-0.57120000000000004</v>
      </c>
      <c r="AG36" s="330">
        <v>151856887</v>
      </c>
      <c r="AH36" s="333">
        <v>-0.39054929999999999</v>
      </c>
      <c r="AI36" s="330">
        <v>358969.17839999998</v>
      </c>
      <c r="AJ36" s="333">
        <v>-3.7931300000000001E-2</v>
      </c>
      <c r="AK36" s="332">
        <v>134.38919999999999</v>
      </c>
      <c r="AL36" s="330" t="s">
        <v>227</v>
      </c>
      <c r="AM36" s="332">
        <v>45.514099999999999</v>
      </c>
    </row>
    <row r="37" spans="1:39">
      <c r="A37" s="29" t="s">
        <v>732</v>
      </c>
      <c r="B37" s="29" t="s">
        <v>865</v>
      </c>
      <c r="C37" s="19">
        <v>0.41111111111111115</v>
      </c>
      <c r="D37" s="54"/>
      <c r="E37" s="23">
        <v>300</v>
      </c>
      <c r="F37" s="20" t="s">
        <v>541</v>
      </c>
      <c r="G37" s="20">
        <v>870</v>
      </c>
      <c r="H37" s="20">
        <v>771</v>
      </c>
      <c r="I37" s="59" t="s">
        <v>545</v>
      </c>
      <c r="J37" s="20" t="s">
        <v>668</v>
      </c>
      <c r="K37" s="120">
        <v>4</v>
      </c>
      <c r="L37" s="120">
        <v>180</v>
      </c>
      <c r="M37" s="116">
        <v>7698.9647000000004</v>
      </c>
      <c r="N37" s="29"/>
      <c r="O37" s="20"/>
      <c r="P37" s="20"/>
      <c r="Q37" s="20"/>
      <c r="R37" s="20"/>
      <c r="S37" s="335">
        <v>293.66908000000001</v>
      </c>
      <c r="T37" s="335">
        <v>-17.574660000000002</v>
      </c>
      <c r="U37" s="332">
        <v>166.8597</v>
      </c>
      <c r="V37" s="332">
        <v>39.466000000000001</v>
      </c>
      <c r="W37" s="334">
        <v>18.884210685300001</v>
      </c>
      <c r="X37" s="332">
        <v>1.57</v>
      </c>
      <c r="Y37" s="332">
        <v>0.248</v>
      </c>
      <c r="Z37" s="332">
        <v>4.43</v>
      </c>
      <c r="AA37" s="332">
        <v>85.009</v>
      </c>
      <c r="AB37" s="331">
        <v>1996.7239999999999</v>
      </c>
      <c r="AC37" s="332">
        <v>3.8725800000000001</v>
      </c>
      <c r="AD37" s="332">
        <v>-5.4224800000000002</v>
      </c>
      <c r="AE37" s="332">
        <v>318.49408</v>
      </c>
      <c r="AF37" s="332">
        <v>-0.57138</v>
      </c>
      <c r="AG37" s="330">
        <v>151856699.40000001</v>
      </c>
      <c r="AH37" s="333">
        <v>-0.39145229999999998</v>
      </c>
      <c r="AI37" s="330">
        <v>358953.87374000001</v>
      </c>
      <c r="AJ37" s="333">
        <v>-2.5827800000000001E-2</v>
      </c>
      <c r="AK37" s="332">
        <v>134.34110000000001</v>
      </c>
      <c r="AL37" s="330" t="s">
        <v>227</v>
      </c>
      <c r="AM37" s="332">
        <v>45.562100000000001</v>
      </c>
    </row>
    <row r="38" spans="1:39">
      <c r="A38" s="29" t="s">
        <v>732</v>
      </c>
      <c r="B38" s="29" t="s">
        <v>867</v>
      </c>
      <c r="C38" s="19">
        <v>0.41597222222222219</v>
      </c>
      <c r="D38" s="54"/>
      <c r="E38" s="23">
        <v>300</v>
      </c>
      <c r="F38" s="20" t="s">
        <v>541</v>
      </c>
      <c r="G38" s="20">
        <v>870</v>
      </c>
      <c r="H38" s="20">
        <v>771</v>
      </c>
      <c r="I38" s="59" t="s">
        <v>664</v>
      </c>
      <c r="J38" s="20" t="s">
        <v>668</v>
      </c>
      <c r="K38" s="120">
        <v>4</v>
      </c>
      <c r="L38" s="120">
        <v>180</v>
      </c>
      <c r="M38" s="116">
        <v>7698.9647000000004</v>
      </c>
      <c r="N38" s="29"/>
      <c r="O38" s="20"/>
      <c r="P38" s="20"/>
      <c r="Q38" s="20"/>
      <c r="R38" s="20"/>
      <c r="S38" s="335">
        <v>293.70274000000001</v>
      </c>
      <c r="T38" s="335">
        <v>-17.56542</v>
      </c>
      <c r="U38" s="332">
        <v>168.33869999999999</v>
      </c>
      <c r="V38" s="332">
        <v>39.697400000000002</v>
      </c>
      <c r="W38" s="334">
        <v>18.967772182600001</v>
      </c>
      <c r="X38" s="332">
        <v>1.5629999999999999</v>
      </c>
      <c r="Y38" s="332">
        <v>0.247</v>
      </c>
      <c r="Z38" s="332">
        <v>4.43</v>
      </c>
      <c r="AA38" s="332">
        <v>84.991</v>
      </c>
      <c r="AB38" s="331">
        <v>1996.761</v>
      </c>
      <c r="AC38" s="332">
        <v>3.8601000000000001</v>
      </c>
      <c r="AD38" s="332">
        <v>-5.4268200000000002</v>
      </c>
      <c r="AE38" s="332">
        <v>318.45175</v>
      </c>
      <c r="AF38" s="332">
        <v>-0.57149000000000005</v>
      </c>
      <c r="AG38" s="330">
        <v>151856581.80000001</v>
      </c>
      <c r="AH38" s="333">
        <v>-0.39201599999999998</v>
      </c>
      <c r="AI38" s="330">
        <v>358947.26614000002</v>
      </c>
      <c r="AJ38" s="333">
        <v>-1.8220900000000002E-2</v>
      </c>
      <c r="AK38" s="332">
        <v>134.31110000000001</v>
      </c>
      <c r="AL38" s="330" t="s">
        <v>227</v>
      </c>
      <c r="AM38" s="332">
        <v>45.592100000000002</v>
      </c>
    </row>
    <row r="39" spans="1:39">
      <c r="A39" s="29" t="s">
        <v>863</v>
      </c>
      <c r="B39" s="29" t="s">
        <v>693</v>
      </c>
      <c r="C39" s="19">
        <v>0.42152777777777778</v>
      </c>
      <c r="D39" s="54"/>
      <c r="E39" s="23">
        <v>300</v>
      </c>
      <c r="F39" s="20" t="s">
        <v>541</v>
      </c>
      <c r="G39" s="20">
        <v>870</v>
      </c>
      <c r="H39" s="20">
        <v>771</v>
      </c>
      <c r="I39" s="59" t="s">
        <v>545</v>
      </c>
      <c r="J39" s="20" t="s">
        <v>668</v>
      </c>
      <c r="K39" s="120">
        <v>4</v>
      </c>
      <c r="L39" s="120">
        <v>180</v>
      </c>
      <c r="M39" s="116">
        <v>7698.9647000000004</v>
      </c>
      <c r="N39" s="29"/>
      <c r="O39" s="20"/>
      <c r="P39" s="20"/>
      <c r="Q39" s="20"/>
      <c r="R39" s="20"/>
      <c r="S39" s="335">
        <v>293.76987000000003</v>
      </c>
      <c r="T39" s="335">
        <v>-17.54654</v>
      </c>
      <c r="U39" s="332">
        <v>171.3295</v>
      </c>
      <c r="V39" s="332">
        <v>40.081499999999998</v>
      </c>
      <c r="W39" s="334">
        <v>19.134895177299999</v>
      </c>
      <c r="X39" s="332">
        <v>1.55</v>
      </c>
      <c r="Y39" s="332">
        <v>0.245</v>
      </c>
      <c r="Z39" s="332">
        <v>4.43</v>
      </c>
      <c r="AA39" s="332">
        <v>84.953000000000003</v>
      </c>
      <c r="AB39" s="331">
        <v>1996.796</v>
      </c>
      <c r="AC39" s="332">
        <v>3.83501</v>
      </c>
      <c r="AD39" s="332">
        <v>-5.4358899999999997</v>
      </c>
      <c r="AE39" s="332">
        <v>318.36707999999999</v>
      </c>
      <c r="AF39" s="332">
        <v>-0.57172000000000001</v>
      </c>
      <c r="AG39" s="330">
        <v>151856346.30000001</v>
      </c>
      <c r="AH39" s="333">
        <v>-0.39314199999999999</v>
      </c>
      <c r="AI39" s="330">
        <v>358940.91771000001</v>
      </c>
      <c r="AJ39" s="333">
        <v>-2.9255000000000001E-3</v>
      </c>
      <c r="AK39" s="332">
        <v>134.25120000000001</v>
      </c>
      <c r="AL39" s="330" t="s">
        <v>227</v>
      </c>
      <c r="AM39" s="332">
        <v>45.651899999999998</v>
      </c>
    </row>
    <row r="40" spans="1:39">
      <c r="A40" s="29" t="s">
        <v>863</v>
      </c>
      <c r="B40" s="29" t="s">
        <v>694</v>
      </c>
      <c r="C40" s="19">
        <v>0.4284722222222222</v>
      </c>
      <c r="D40" s="54"/>
      <c r="E40" s="23">
        <v>300</v>
      </c>
      <c r="F40" s="23" t="s">
        <v>539</v>
      </c>
      <c r="G40" s="20">
        <v>1190</v>
      </c>
      <c r="H40" s="20">
        <v>1093</v>
      </c>
      <c r="I40" s="59" t="s">
        <v>545</v>
      </c>
      <c r="J40" s="20" t="s">
        <v>668</v>
      </c>
      <c r="K40" s="120">
        <v>4</v>
      </c>
      <c r="L40" s="120">
        <v>180</v>
      </c>
      <c r="M40" s="115">
        <v>5889.9508999999998</v>
      </c>
      <c r="N40" s="29"/>
      <c r="O40" s="20"/>
      <c r="P40" s="20"/>
      <c r="Q40" s="20"/>
      <c r="R40" s="20"/>
      <c r="S40" s="335">
        <v>293.83677</v>
      </c>
      <c r="T40" s="335">
        <v>-17.527149999999999</v>
      </c>
      <c r="U40" s="332">
        <v>174.35550000000001</v>
      </c>
      <c r="V40" s="332">
        <v>40.358899999999998</v>
      </c>
      <c r="W40" s="334">
        <v>19.302018171899999</v>
      </c>
      <c r="X40" s="332">
        <v>1.5409999999999999</v>
      </c>
      <c r="Y40" s="332">
        <v>0.24399999999999999</v>
      </c>
      <c r="Z40" s="332">
        <v>4.43</v>
      </c>
      <c r="AA40" s="332">
        <v>84.915999999999997</v>
      </c>
      <c r="AB40" s="331">
        <v>1996.78</v>
      </c>
      <c r="AC40" s="332">
        <v>3.8098100000000001</v>
      </c>
      <c r="AD40" s="332">
        <v>-5.4454700000000003</v>
      </c>
      <c r="AE40" s="332">
        <v>318.28241000000003</v>
      </c>
      <c r="AF40" s="332">
        <v>-0.57194999999999996</v>
      </c>
      <c r="AG40" s="330">
        <v>151856110.09999999</v>
      </c>
      <c r="AH40" s="333">
        <v>-0.3942658</v>
      </c>
      <c r="AI40" s="330">
        <v>358943.77295999997</v>
      </c>
      <c r="AJ40" s="333">
        <v>1.2455600000000001E-2</v>
      </c>
      <c r="AK40" s="332">
        <v>134.19139999999999</v>
      </c>
      <c r="AL40" s="330" t="s">
        <v>227</v>
      </c>
      <c r="AM40" s="332">
        <v>45.711599999999997</v>
      </c>
    </row>
    <row r="41" spans="1:39">
      <c r="A41" s="29" t="s">
        <v>863</v>
      </c>
      <c r="B41" s="29" t="s">
        <v>695</v>
      </c>
      <c r="C41" s="19">
        <v>0.43541666666666662</v>
      </c>
      <c r="D41" s="54"/>
      <c r="E41" s="23">
        <v>300</v>
      </c>
      <c r="F41" s="23" t="s">
        <v>539</v>
      </c>
      <c r="G41" s="20">
        <v>1190</v>
      </c>
      <c r="H41" s="20">
        <v>1093</v>
      </c>
      <c r="I41" s="59" t="s">
        <v>664</v>
      </c>
      <c r="J41" s="20" t="s">
        <v>668</v>
      </c>
      <c r="K41" s="120">
        <v>4</v>
      </c>
      <c r="L41" s="120">
        <v>180</v>
      </c>
      <c r="M41" s="115">
        <v>5889.9508999999998</v>
      </c>
      <c r="N41" s="29"/>
      <c r="O41" s="20"/>
      <c r="P41" s="20"/>
      <c r="Q41" s="20"/>
      <c r="R41" s="20"/>
      <c r="S41" s="335">
        <v>293.90350999999998</v>
      </c>
      <c r="T41" s="335">
        <v>-17.507239999999999</v>
      </c>
      <c r="U41" s="332">
        <v>177.4059</v>
      </c>
      <c r="V41" s="332">
        <v>40.5276</v>
      </c>
      <c r="W41" s="334">
        <v>19.4691411664</v>
      </c>
      <c r="X41" s="332">
        <v>1.536</v>
      </c>
      <c r="Y41" s="332">
        <v>0.24299999999999999</v>
      </c>
      <c r="Z41" s="332">
        <v>4.43</v>
      </c>
      <c r="AA41" s="332">
        <v>84.879000000000005</v>
      </c>
      <c r="AB41" s="331">
        <v>1996.713</v>
      </c>
      <c r="AC41" s="332">
        <v>3.7845399999999998</v>
      </c>
      <c r="AD41" s="332">
        <v>-5.4555499999999997</v>
      </c>
      <c r="AE41" s="332">
        <v>318.19774000000001</v>
      </c>
      <c r="AF41" s="332">
        <v>-0.57216999999999996</v>
      </c>
      <c r="AG41" s="330">
        <v>151855873.19999999</v>
      </c>
      <c r="AH41" s="333">
        <v>-0.39538770000000001</v>
      </c>
      <c r="AI41" s="330">
        <v>358955.87485999998</v>
      </c>
      <c r="AJ41" s="333">
        <v>2.7894200000000001E-2</v>
      </c>
      <c r="AK41" s="332">
        <v>134.13159999999999</v>
      </c>
      <c r="AL41" s="330" t="s">
        <v>227</v>
      </c>
      <c r="AM41" s="332">
        <v>45.7714</v>
      </c>
    </row>
    <row r="42" spans="1:39">
      <c r="A42" s="29" t="s">
        <v>732</v>
      </c>
      <c r="B42" s="29" t="s">
        <v>846</v>
      </c>
      <c r="C42" s="19">
        <v>0.44097222222222227</v>
      </c>
      <c r="D42" s="54"/>
      <c r="E42" s="23">
        <v>300</v>
      </c>
      <c r="F42" s="23" t="s">
        <v>539</v>
      </c>
      <c r="G42" s="20">
        <v>1190</v>
      </c>
      <c r="H42" s="20">
        <v>1093</v>
      </c>
      <c r="I42" s="59" t="s">
        <v>545</v>
      </c>
      <c r="J42" s="20" t="s">
        <v>668</v>
      </c>
      <c r="K42" s="120">
        <v>4</v>
      </c>
      <c r="L42" s="120">
        <v>180</v>
      </c>
      <c r="M42" s="115">
        <v>5889.9508999999998</v>
      </c>
      <c r="N42" s="29"/>
      <c r="O42" s="20"/>
      <c r="P42" s="20"/>
      <c r="Q42" s="20"/>
      <c r="R42" s="20"/>
      <c r="S42" s="335">
        <v>293.95684</v>
      </c>
      <c r="T42" s="335">
        <v>-17.490950000000002</v>
      </c>
      <c r="U42" s="332">
        <v>179.85589999999999</v>
      </c>
      <c r="V42" s="332">
        <v>40.583500000000001</v>
      </c>
      <c r="W42" s="334">
        <v>19.602839562100002</v>
      </c>
      <c r="X42" s="332">
        <v>1.534</v>
      </c>
      <c r="Y42" s="332">
        <v>0.24299999999999999</v>
      </c>
      <c r="Z42" s="332">
        <v>4.43</v>
      </c>
      <c r="AA42" s="332">
        <v>84.849000000000004</v>
      </c>
      <c r="AB42" s="331">
        <v>1996.6220000000001</v>
      </c>
      <c r="AC42" s="332">
        <v>3.7643399999999998</v>
      </c>
      <c r="AD42" s="332">
        <v>-5.4639600000000002</v>
      </c>
      <c r="AE42" s="332">
        <v>318.13001000000003</v>
      </c>
      <c r="AF42" s="332">
        <v>-0.57235000000000003</v>
      </c>
      <c r="AG42" s="330">
        <v>151855683.19999999</v>
      </c>
      <c r="AH42" s="333">
        <v>-0.39628370000000002</v>
      </c>
      <c r="AI42" s="330">
        <v>358972.23207999999</v>
      </c>
      <c r="AJ42" s="333">
        <v>4.0267699999999997E-2</v>
      </c>
      <c r="AK42" s="332">
        <v>134.08369999999999</v>
      </c>
      <c r="AL42" s="330" t="s">
        <v>227</v>
      </c>
      <c r="AM42" s="332">
        <v>45.819200000000002</v>
      </c>
    </row>
    <row r="43" spans="1:39">
      <c r="A43" s="29" t="s">
        <v>732</v>
      </c>
      <c r="B43" s="29" t="s">
        <v>847</v>
      </c>
      <c r="C43" s="19">
        <v>0.4458333333333333</v>
      </c>
      <c r="D43" s="54"/>
      <c r="E43" s="23">
        <v>300</v>
      </c>
      <c r="F43" s="23" t="s">
        <v>539</v>
      </c>
      <c r="G43" s="20">
        <v>1190</v>
      </c>
      <c r="H43" s="20">
        <v>1093</v>
      </c>
      <c r="I43" s="59" t="s">
        <v>664</v>
      </c>
      <c r="J43" s="20" t="s">
        <v>668</v>
      </c>
      <c r="K43" s="120">
        <v>4</v>
      </c>
      <c r="L43" s="120">
        <v>180</v>
      </c>
      <c r="M43" s="115">
        <v>5889.9508999999998</v>
      </c>
      <c r="N43" s="29"/>
      <c r="O43" s="20"/>
      <c r="P43" s="20"/>
      <c r="Q43" s="20"/>
      <c r="R43" s="20"/>
      <c r="S43" s="335">
        <v>294.00349</v>
      </c>
      <c r="T43" s="335">
        <v>-17.476420000000001</v>
      </c>
      <c r="U43" s="332">
        <v>182.00149999999999</v>
      </c>
      <c r="V43" s="332">
        <v>40.574599999999997</v>
      </c>
      <c r="W43" s="334">
        <v>19.719825658200001</v>
      </c>
      <c r="X43" s="332">
        <v>1.5349999999999999</v>
      </c>
      <c r="Y43" s="332">
        <v>0.24299999999999999</v>
      </c>
      <c r="Z43" s="332">
        <v>4.43</v>
      </c>
      <c r="AA43" s="332">
        <v>84.822999999999993</v>
      </c>
      <c r="AB43" s="331">
        <v>1996.5150000000001</v>
      </c>
      <c r="AC43" s="332">
        <v>3.7466900000000001</v>
      </c>
      <c r="AD43" s="332">
        <v>-5.4715800000000003</v>
      </c>
      <c r="AE43" s="332">
        <v>318.07074</v>
      </c>
      <c r="AF43" s="332">
        <v>-0.57250999999999996</v>
      </c>
      <c r="AG43" s="330">
        <v>151855516.59999999</v>
      </c>
      <c r="AH43" s="333">
        <v>-0.39706659999999999</v>
      </c>
      <c r="AI43" s="330">
        <v>358991.41768000001</v>
      </c>
      <c r="AJ43" s="333">
        <v>5.1098600000000001E-2</v>
      </c>
      <c r="AK43" s="332">
        <v>134.04169999999999</v>
      </c>
      <c r="AL43" s="330" t="s">
        <v>227</v>
      </c>
      <c r="AM43" s="332">
        <v>45.860999999999997</v>
      </c>
    </row>
    <row r="44" spans="1:39">
      <c r="A44" s="29" t="s">
        <v>732</v>
      </c>
      <c r="B44" s="29" t="s">
        <v>848</v>
      </c>
      <c r="C44" s="19">
        <v>0.45208333333333334</v>
      </c>
      <c r="D44" s="54"/>
      <c r="E44" s="23">
        <v>300</v>
      </c>
      <c r="F44" s="23" t="s">
        <v>539</v>
      </c>
      <c r="G44" s="20">
        <v>1190</v>
      </c>
      <c r="H44" s="20">
        <v>1093</v>
      </c>
      <c r="I44" s="59" t="s">
        <v>709</v>
      </c>
      <c r="J44" s="20" t="s">
        <v>668</v>
      </c>
      <c r="K44" s="120">
        <v>4</v>
      </c>
      <c r="L44" s="120">
        <v>180</v>
      </c>
      <c r="M44" s="115">
        <v>5889.9508999999998</v>
      </c>
      <c r="N44" s="29"/>
      <c r="O44" s="20"/>
      <c r="P44" s="20"/>
      <c r="Q44" s="20"/>
      <c r="R44" s="20"/>
      <c r="S44" s="335">
        <v>294.06349</v>
      </c>
      <c r="T44" s="335">
        <v>-17.457370000000001</v>
      </c>
      <c r="U44" s="332">
        <v>184.7559</v>
      </c>
      <c r="V44" s="332">
        <v>40.483899999999998</v>
      </c>
      <c r="W44" s="334">
        <v>19.870236353199999</v>
      </c>
      <c r="X44" s="332">
        <v>1.5369999999999999</v>
      </c>
      <c r="Y44" s="332">
        <v>0.24299999999999999</v>
      </c>
      <c r="Z44" s="332">
        <v>4.43</v>
      </c>
      <c r="AA44" s="332">
        <v>84.789000000000001</v>
      </c>
      <c r="AB44" s="331">
        <v>1996.3409999999999</v>
      </c>
      <c r="AC44" s="332">
        <v>3.7240899999999999</v>
      </c>
      <c r="AD44" s="332">
        <v>-5.4817099999999996</v>
      </c>
      <c r="AE44" s="332">
        <v>317.99453999999997</v>
      </c>
      <c r="AF44" s="332">
        <v>-0.57272000000000001</v>
      </c>
      <c r="AG44" s="330">
        <v>151855301.90000001</v>
      </c>
      <c r="AH44" s="333">
        <v>-0.39807169999999997</v>
      </c>
      <c r="AI44" s="330">
        <v>359022.76660999999</v>
      </c>
      <c r="AJ44" s="333">
        <v>6.5013399999999999E-2</v>
      </c>
      <c r="AK44" s="332">
        <v>133.98769999999999</v>
      </c>
      <c r="AL44" s="330" t="s">
        <v>227</v>
      </c>
      <c r="AM44" s="332">
        <v>45.914999999999999</v>
      </c>
    </row>
    <row r="45" spans="1:39">
      <c r="A45" s="29" t="s">
        <v>732</v>
      </c>
      <c r="B45" s="29" t="s">
        <v>868</v>
      </c>
      <c r="C45" s="19">
        <v>0.45694444444444443</v>
      </c>
      <c r="D45" s="54"/>
      <c r="E45" s="23">
        <v>300</v>
      </c>
      <c r="F45" s="23" t="s">
        <v>539</v>
      </c>
      <c r="G45" s="20">
        <v>1190</v>
      </c>
      <c r="H45" s="20">
        <v>1093</v>
      </c>
      <c r="I45" s="59" t="s">
        <v>710</v>
      </c>
      <c r="J45" s="20" t="s">
        <v>668</v>
      </c>
      <c r="K45" s="120">
        <v>4</v>
      </c>
      <c r="L45" s="120">
        <v>180</v>
      </c>
      <c r="M45" s="115">
        <v>5889.9508999999998</v>
      </c>
      <c r="N45" s="29"/>
      <c r="O45" s="20"/>
      <c r="P45" s="20"/>
      <c r="Q45" s="20"/>
      <c r="R45" s="20"/>
      <c r="S45" s="335">
        <v>294.10352</v>
      </c>
      <c r="T45" s="335">
        <v>-17.44444</v>
      </c>
      <c r="U45" s="332">
        <v>186.5855</v>
      </c>
      <c r="V45" s="332">
        <v>40.374099999999999</v>
      </c>
      <c r="W45" s="334">
        <v>19.970510149900001</v>
      </c>
      <c r="X45" s="332">
        <v>1.5409999999999999</v>
      </c>
      <c r="Y45" s="332">
        <v>0.24399999999999999</v>
      </c>
      <c r="Z45" s="332">
        <v>4.4400000000000004</v>
      </c>
      <c r="AA45" s="332">
        <v>84.766000000000005</v>
      </c>
      <c r="AB45" s="331">
        <v>1996.201</v>
      </c>
      <c r="AC45" s="332">
        <v>3.7090900000000002</v>
      </c>
      <c r="AD45" s="332">
        <v>-5.4886699999999999</v>
      </c>
      <c r="AE45" s="332">
        <v>317.94373000000002</v>
      </c>
      <c r="AF45" s="332">
        <v>-0.57284999999999997</v>
      </c>
      <c r="AG45" s="330">
        <v>151855158.5</v>
      </c>
      <c r="AH45" s="333">
        <v>-0.39874090000000001</v>
      </c>
      <c r="AI45" s="330">
        <v>359047.83708000003</v>
      </c>
      <c r="AJ45" s="333">
        <v>7.4274000000000007E-2</v>
      </c>
      <c r="AK45" s="332">
        <v>133.95150000000001</v>
      </c>
      <c r="AL45" s="330" t="s">
        <v>227</v>
      </c>
      <c r="AM45" s="332">
        <v>45.951099999999997</v>
      </c>
    </row>
    <row r="46" spans="1:39">
      <c r="A46" s="29" t="s">
        <v>707</v>
      </c>
      <c r="B46" s="29" t="s">
        <v>869</v>
      </c>
      <c r="C46" s="19">
        <v>0.46180555555555558</v>
      </c>
      <c r="D46" s="54"/>
      <c r="E46" s="23">
        <v>300</v>
      </c>
      <c r="F46" s="23" t="s">
        <v>539</v>
      </c>
      <c r="G46" s="20">
        <v>1190</v>
      </c>
      <c r="H46" s="20">
        <v>1093</v>
      </c>
      <c r="I46" s="59" t="s">
        <v>545</v>
      </c>
      <c r="J46" s="20" t="s">
        <v>668</v>
      </c>
      <c r="K46" s="120">
        <v>4</v>
      </c>
      <c r="L46" s="120">
        <v>180</v>
      </c>
      <c r="M46" s="115">
        <v>5889.9508999999998</v>
      </c>
      <c r="N46" s="29"/>
      <c r="O46" s="20"/>
      <c r="P46" s="20"/>
      <c r="Q46" s="20"/>
      <c r="R46" s="20"/>
      <c r="S46" s="335">
        <v>294.15697</v>
      </c>
      <c r="T46" s="335">
        <v>-17.426919999999999</v>
      </c>
      <c r="U46" s="332">
        <v>189.01179999999999</v>
      </c>
      <c r="V46" s="332">
        <v>40.166699999999999</v>
      </c>
      <c r="W46" s="334">
        <v>20.104208545399999</v>
      </c>
      <c r="X46" s="332">
        <v>1.5469999999999999</v>
      </c>
      <c r="Y46" s="332">
        <v>0.245</v>
      </c>
      <c r="Z46" s="332">
        <v>4.4400000000000004</v>
      </c>
      <c r="AA46" s="332">
        <v>84.736000000000004</v>
      </c>
      <c r="AB46" s="331">
        <v>1995.9870000000001</v>
      </c>
      <c r="AC46" s="332">
        <v>3.6892200000000002</v>
      </c>
      <c r="AD46" s="332">
        <v>-5.4982100000000003</v>
      </c>
      <c r="AE46" s="332">
        <v>317.87599999999998</v>
      </c>
      <c r="AF46" s="332">
        <v>-0.57303999999999999</v>
      </c>
      <c r="AG46" s="330">
        <v>151854966.90000001</v>
      </c>
      <c r="AH46" s="333">
        <v>-0.39963189999999998</v>
      </c>
      <c r="AI46" s="330">
        <v>359086.44332000002</v>
      </c>
      <c r="AJ46" s="333">
        <v>8.6589700000000006E-2</v>
      </c>
      <c r="AK46" s="332">
        <v>133.9032</v>
      </c>
      <c r="AL46" s="330" t="s">
        <v>227</v>
      </c>
      <c r="AM46" s="332">
        <v>45.999299999999998</v>
      </c>
    </row>
    <row r="47" spans="1:39">
      <c r="A47" s="29" t="s">
        <v>707</v>
      </c>
      <c r="B47" s="29" t="s">
        <v>850</v>
      </c>
      <c r="C47" s="44">
        <v>0.46666666666666662</v>
      </c>
      <c r="D47" s="54"/>
      <c r="E47" s="23">
        <v>300</v>
      </c>
      <c r="F47" s="23" t="s">
        <v>539</v>
      </c>
      <c r="G47" s="20">
        <v>1190</v>
      </c>
      <c r="H47" s="20">
        <v>1093</v>
      </c>
      <c r="I47" s="59" t="s">
        <v>664</v>
      </c>
      <c r="J47" s="20" t="s">
        <v>668</v>
      </c>
      <c r="K47" s="120">
        <v>4</v>
      </c>
      <c r="L47" s="120">
        <v>180</v>
      </c>
      <c r="M47" s="115">
        <v>5889.9508999999998</v>
      </c>
      <c r="N47" s="29"/>
      <c r="S47" s="335">
        <v>294.20382999999998</v>
      </c>
      <c r="T47" s="335">
        <v>-17.41133</v>
      </c>
      <c r="U47" s="332">
        <v>191.11840000000001</v>
      </c>
      <c r="V47" s="332">
        <v>39.928899999999999</v>
      </c>
      <c r="W47" s="334">
        <v>20.221194641499999</v>
      </c>
      <c r="X47" s="332">
        <v>1.5549999999999999</v>
      </c>
      <c r="Y47" s="332">
        <v>0.246</v>
      </c>
      <c r="Z47" s="332">
        <v>4.4400000000000004</v>
      </c>
      <c r="AA47" s="332">
        <v>84.709000000000003</v>
      </c>
      <c r="AB47" s="331">
        <v>1995.7719999999999</v>
      </c>
      <c r="AC47" s="332">
        <v>3.67197</v>
      </c>
      <c r="AD47" s="332">
        <v>-5.50678</v>
      </c>
      <c r="AE47" s="332">
        <v>317.81673000000001</v>
      </c>
      <c r="AF47" s="332">
        <v>-0.57318999999999998</v>
      </c>
      <c r="AG47" s="330">
        <v>151854798.80000001</v>
      </c>
      <c r="AH47" s="333">
        <v>-0.4004105</v>
      </c>
      <c r="AI47" s="330">
        <v>359125.06426999997</v>
      </c>
      <c r="AJ47" s="333">
        <v>9.7325599999999998E-2</v>
      </c>
      <c r="AK47" s="332">
        <v>133.86080000000001</v>
      </c>
      <c r="AL47" s="330" t="s">
        <v>227</v>
      </c>
      <c r="AM47" s="332">
        <v>46.041600000000003</v>
      </c>
    </row>
    <row r="48" spans="1:39">
      <c r="A48" s="29" t="s">
        <v>707</v>
      </c>
      <c r="B48" s="29" t="s">
        <v>851</v>
      </c>
      <c r="C48" s="44">
        <v>0.47222222222222227</v>
      </c>
      <c r="D48" s="54"/>
      <c r="E48" s="23">
        <v>300</v>
      </c>
      <c r="F48" s="23" t="s">
        <v>539</v>
      </c>
      <c r="G48" s="20">
        <v>1190</v>
      </c>
      <c r="H48" s="20">
        <v>1093</v>
      </c>
      <c r="I48" s="59" t="s">
        <v>709</v>
      </c>
      <c r="J48" s="20" t="s">
        <v>668</v>
      </c>
      <c r="K48" s="120">
        <v>4</v>
      </c>
      <c r="L48" s="120">
        <v>180</v>
      </c>
      <c r="M48" s="115">
        <v>5889.9508999999998</v>
      </c>
      <c r="N48" s="29"/>
      <c r="S48" s="335">
        <v>294.25752999999997</v>
      </c>
      <c r="T48" s="335">
        <v>-17.3932</v>
      </c>
      <c r="U48" s="332">
        <v>193.50229999999999</v>
      </c>
      <c r="V48" s="332">
        <v>39.593699999999998</v>
      </c>
      <c r="W48" s="334">
        <v>20.354893036899998</v>
      </c>
      <c r="X48" s="332">
        <v>1.5660000000000001</v>
      </c>
      <c r="Y48" s="332">
        <v>0.248</v>
      </c>
      <c r="Z48" s="332">
        <v>4.4400000000000004</v>
      </c>
      <c r="AA48" s="332">
        <v>84.679000000000002</v>
      </c>
      <c r="AB48" s="331">
        <v>1995.4960000000001</v>
      </c>
      <c r="AC48" s="332">
        <v>3.6524399999999999</v>
      </c>
      <c r="AD48" s="332">
        <v>-5.5168299999999997</v>
      </c>
      <c r="AE48" s="332">
        <v>317.74898999999999</v>
      </c>
      <c r="AF48" s="332">
        <v>-0.57338</v>
      </c>
      <c r="AG48" s="330">
        <v>151854606.40000001</v>
      </c>
      <c r="AH48" s="333">
        <v>-0.40129910000000002</v>
      </c>
      <c r="AI48" s="330">
        <v>359174.71038</v>
      </c>
      <c r="AJ48" s="333">
        <v>0.10953640000000001</v>
      </c>
      <c r="AK48" s="332">
        <v>133.81209999999999</v>
      </c>
      <c r="AL48" s="330" t="s">
        <v>227</v>
      </c>
      <c r="AM48" s="332">
        <v>46.090200000000003</v>
      </c>
    </row>
    <row r="49" spans="1:39">
      <c r="A49" s="29" t="s">
        <v>707</v>
      </c>
      <c r="B49" s="29" t="s">
        <v>657</v>
      </c>
      <c r="C49" s="44">
        <v>0.4770833333333333</v>
      </c>
      <c r="D49" s="54"/>
      <c r="E49" s="23">
        <v>300</v>
      </c>
      <c r="F49" s="23" t="s">
        <v>539</v>
      </c>
      <c r="G49" s="20">
        <v>1190</v>
      </c>
      <c r="H49" s="20">
        <v>1093</v>
      </c>
      <c r="I49" s="59" t="s">
        <v>710</v>
      </c>
      <c r="J49" s="20" t="s">
        <v>668</v>
      </c>
      <c r="K49" s="120">
        <v>4</v>
      </c>
      <c r="L49" s="120">
        <v>180</v>
      </c>
      <c r="M49" s="115">
        <v>5889.9508999999998</v>
      </c>
      <c r="N49" s="29"/>
      <c r="S49" s="335">
        <v>294.30466000000001</v>
      </c>
      <c r="T49" s="335">
        <v>-17.377089999999999</v>
      </c>
      <c r="U49" s="332">
        <v>195.56379999999999</v>
      </c>
      <c r="V49" s="332">
        <v>39.245800000000003</v>
      </c>
      <c r="W49" s="334">
        <v>20.4718791329</v>
      </c>
      <c r="X49" s="332">
        <v>1.5780000000000001</v>
      </c>
      <c r="Y49" s="332">
        <v>0.25</v>
      </c>
      <c r="Z49" s="332">
        <v>4.4400000000000004</v>
      </c>
      <c r="AA49" s="332">
        <v>84.652000000000001</v>
      </c>
      <c r="AB49" s="331">
        <v>1995.2280000000001</v>
      </c>
      <c r="AC49" s="332">
        <v>3.6355400000000002</v>
      </c>
      <c r="AD49" s="332">
        <v>-5.5258500000000002</v>
      </c>
      <c r="AE49" s="332">
        <v>317.68973</v>
      </c>
      <c r="AF49" s="332">
        <v>-0.57352999999999998</v>
      </c>
      <c r="AG49" s="330">
        <v>151854437.69999999</v>
      </c>
      <c r="AH49" s="333">
        <v>-0.40207549999999997</v>
      </c>
      <c r="AI49" s="330">
        <v>359222.94510999997</v>
      </c>
      <c r="AJ49" s="333">
        <v>0.1201586</v>
      </c>
      <c r="AK49" s="332">
        <v>133.76929999999999</v>
      </c>
      <c r="AL49" s="330" t="s">
        <v>227</v>
      </c>
      <c r="AM49" s="332">
        <v>46.133000000000003</v>
      </c>
    </row>
    <row r="50" spans="1:39">
      <c r="A50" s="29" t="s">
        <v>546</v>
      </c>
      <c r="B50" s="29" t="s">
        <v>170</v>
      </c>
      <c r="C50" s="44">
        <v>0.48194444444444445</v>
      </c>
      <c r="D50" s="54"/>
      <c r="E50" s="23">
        <v>300</v>
      </c>
      <c r="F50" s="23" t="s">
        <v>539</v>
      </c>
      <c r="G50" s="20">
        <v>1190</v>
      </c>
      <c r="H50" s="20">
        <v>1093</v>
      </c>
      <c r="I50" s="59" t="s">
        <v>171</v>
      </c>
      <c r="J50" s="20" t="s">
        <v>668</v>
      </c>
      <c r="K50" s="120">
        <v>4</v>
      </c>
      <c r="L50" s="120">
        <v>180</v>
      </c>
      <c r="M50" s="115">
        <v>5889.9508999999998</v>
      </c>
      <c r="N50" s="29"/>
    </row>
    <row r="51" spans="1:39" ht="24">
      <c r="A51" s="29" t="s">
        <v>856</v>
      </c>
      <c r="B51" s="29" t="s">
        <v>172</v>
      </c>
      <c r="C51" s="44">
        <v>0.50138888888888888</v>
      </c>
      <c r="D51" s="54"/>
      <c r="E51" s="23">
        <v>10</v>
      </c>
      <c r="F51" s="23" t="s">
        <v>539</v>
      </c>
      <c r="G51" s="20">
        <v>1190</v>
      </c>
      <c r="H51" s="20">
        <v>1093</v>
      </c>
      <c r="I51" s="59" t="s">
        <v>738</v>
      </c>
      <c r="J51" s="20" t="s">
        <v>631</v>
      </c>
      <c r="K51" s="38">
        <v>4</v>
      </c>
      <c r="L51" s="38">
        <v>180</v>
      </c>
      <c r="M51" s="115">
        <v>5889.9508999999998</v>
      </c>
      <c r="N51" s="29"/>
      <c r="O51" s="20">
        <v>252.2</v>
      </c>
      <c r="P51" s="20">
        <v>268.39999999999998</v>
      </c>
    </row>
    <row r="52" spans="1:39" ht="24">
      <c r="A52" s="29" t="s">
        <v>475</v>
      </c>
      <c r="B52" s="29" t="s">
        <v>618</v>
      </c>
      <c r="C52" s="44">
        <v>0.50347222222222221</v>
      </c>
      <c r="D52" s="54"/>
      <c r="E52" s="23">
        <v>30</v>
      </c>
      <c r="F52" s="23" t="s">
        <v>539</v>
      </c>
      <c r="G52" s="20">
        <v>1190</v>
      </c>
      <c r="H52" s="20">
        <v>986</v>
      </c>
      <c r="I52" s="21" t="s">
        <v>482</v>
      </c>
      <c r="J52" s="70" t="s">
        <v>631</v>
      </c>
      <c r="K52" s="38">
        <v>4</v>
      </c>
      <c r="L52" s="38">
        <v>180</v>
      </c>
      <c r="M52" s="116">
        <v>5891.451</v>
      </c>
      <c r="N52" s="29"/>
      <c r="O52" s="102">
        <v>252.2</v>
      </c>
      <c r="P52" s="102">
        <v>268.5</v>
      </c>
    </row>
    <row r="53" spans="1:39" ht="24">
      <c r="A53" s="29" t="s">
        <v>475</v>
      </c>
      <c r="B53" s="29" t="s">
        <v>173</v>
      </c>
      <c r="C53" s="19">
        <v>0.50694444444444442</v>
      </c>
      <c r="D53" s="37"/>
      <c r="E53" s="20">
        <v>30</v>
      </c>
      <c r="F53" s="23" t="s">
        <v>539</v>
      </c>
      <c r="G53" s="20">
        <v>1070</v>
      </c>
      <c r="H53" s="20">
        <v>866</v>
      </c>
      <c r="I53" s="59" t="s">
        <v>858</v>
      </c>
      <c r="J53" s="70" t="s">
        <v>631</v>
      </c>
      <c r="K53" s="38">
        <v>4</v>
      </c>
      <c r="L53" s="38">
        <v>180</v>
      </c>
      <c r="M53" s="116">
        <v>5891.451</v>
      </c>
      <c r="N53" s="21" t="s">
        <v>482</v>
      </c>
      <c r="O53" s="102">
        <v>252.3</v>
      </c>
      <c r="P53" s="102">
        <v>268.5</v>
      </c>
    </row>
    <row r="54" spans="1:39" ht="24">
      <c r="A54" s="29" t="s">
        <v>475</v>
      </c>
      <c r="B54" s="29" t="s">
        <v>504</v>
      </c>
      <c r="C54" s="43">
        <v>0.5083333333333333</v>
      </c>
      <c r="E54" s="20">
        <v>30</v>
      </c>
      <c r="F54" s="20" t="s">
        <v>540</v>
      </c>
      <c r="G54" s="20">
        <v>880</v>
      </c>
      <c r="H54" s="20">
        <v>858</v>
      </c>
      <c r="I54" s="21" t="s">
        <v>482</v>
      </c>
      <c r="J54" s="70" t="s">
        <v>631</v>
      </c>
      <c r="K54" s="38">
        <v>4</v>
      </c>
      <c r="L54" s="38">
        <v>180</v>
      </c>
      <c r="M54" s="86">
        <v>7647.38</v>
      </c>
      <c r="N54" s="29"/>
      <c r="O54" s="102">
        <v>253.2</v>
      </c>
      <c r="P54" s="102">
        <v>269.2</v>
      </c>
    </row>
    <row r="55" spans="1:39">
      <c r="N55" s="29"/>
    </row>
    <row r="56" spans="1:39">
      <c r="N56" s="29"/>
    </row>
    <row r="57" spans="1:39">
      <c r="A57" s="3" t="s">
        <v>633</v>
      </c>
      <c r="B57" s="24" t="s">
        <v>634</v>
      </c>
      <c r="C57" s="25">
        <v>5888.5839999999998</v>
      </c>
      <c r="D57" s="58"/>
      <c r="E57" s="26"/>
      <c r="F57" s="26" t="s">
        <v>635</v>
      </c>
      <c r="G57" s="88" t="s">
        <v>636</v>
      </c>
      <c r="H57" s="88" t="s">
        <v>637</v>
      </c>
      <c r="I57" s="26" t="s">
        <v>639</v>
      </c>
      <c r="J57" s="88" t="s">
        <v>640</v>
      </c>
      <c r="K57" s="88" t="s">
        <v>641</v>
      </c>
      <c r="N57" s="29"/>
    </row>
    <row r="58" spans="1:39">
      <c r="A58" s="2"/>
      <c r="B58" s="24" t="s">
        <v>638</v>
      </c>
      <c r="C58" s="25">
        <v>5889.9508999999998</v>
      </c>
      <c r="D58" s="58"/>
      <c r="E58" s="26"/>
      <c r="F58" s="26" t="s">
        <v>277</v>
      </c>
      <c r="G58" s="88" t="s">
        <v>279</v>
      </c>
      <c r="H58" s="88" t="s">
        <v>280</v>
      </c>
      <c r="I58" s="26" t="s">
        <v>646</v>
      </c>
      <c r="J58" s="88" t="s">
        <v>647</v>
      </c>
      <c r="K58" s="88" t="s">
        <v>454</v>
      </c>
      <c r="N58" s="29"/>
    </row>
    <row r="59" spans="1:39">
      <c r="A59" s="2"/>
      <c r="B59" s="24" t="s">
        <v>321</v>
      </c>
      <c r="C59" s="25">
        <v>5891.451</v>
      </c>
      <c r="D59" s="58"/>
      <c r="E59" s="26"/>
      <c r="F59" s="88" t="s">
        <v>472</v>
      </c>
      <c r="G59" s="88" t="s">
        <v>474</v>
      </c>
      <c r="H59" s="88" t="s">
        <v>473</v>
      </c>
      <c r="I59" s="26" t="s">
        <v>275</v>
      </c>
      <c r="J59" s="88" t="s">
        <v>455</v>
      </c>
      <c r="K59" s="88" t="s">
        <v>456</v>
      </c>
      <c r="N59" s="29"/>
    </row>
    <row r="60" spans="1:39">
      <c r="A60" s="2"/>
      <c r="B60" s="24" t="s">
        <v>322</v>
      </c>
      <c r="C60" s="114">
        <v>7647.38</v>
      </c>
      <c r="D60" s="58"/>
      <c r="E60" s="26"/>
      <c r="F60" s="26" t="s">
        <v>643</v>
      </c>
      <c r="G60" s="88" t="s">
        <v>644</v>
      </c>
      <c r="H60" s="88" t="s">
        <v>645</v>
      </c>
      <c r="I60" s="26" t="s">
        <v>324</v>
      </c>
      <c r="J60" s="88" t="s">
        <v>452</v>
      </c>
      <c r="K60" s="88" t="s">
        <v>453</v>
      </c>
      <c r="N60" s="29"/>
    </row>
    <row r="61" spans="1:39">
      <c r="A61" s="2"/>
      <c r="B61" s="24" t="s">
        <v>323</v>
      </c>
      <c r="C61" s="25">
        <v>7698.9647000000004</v>
      </c>
      <c r="D61" s="58"/>
      <c r="E61" s="26"/>
      <c r="F61" s="26" t="s">
        <v>278</v>
      </c>
      <c r="G61" s="88" t="s">
        <v>281</v>
      </c>
      <c r="H61" s="88" t="s">
        <v>282</v>
      </c>
      <c r="I61" s="26" t="s">
        <v>284</v>
      </c>
      <c r="J61" s="88" t="s">
        <v>285</v>
      </c>
      <c r="K61" s="88" t="s">
        <v>286</v>
      </c>
      <c r="N61" s="29"/>
    </row>
    <row r="62" spans="1:39">
      <c r="A62" s="2"/>
      <c r="B62" s="27"/>
      <c r="C62" s="26"/>
      <c r="D62" s="58"/>
      <c r="E62" s="26"/>
      <c r="K62" s="113"/>
      <c r="N62" s="29"/>
    </row>
    <row r="63" spans="1:39">
      <c r="A63" s="2"/>
      <c r="B63" s="24" t="s">
        <v>574</v>
      </c>
      <c r="C63" s="439" t="s">
        <v>649</v>
      </c>
      <c r="D63" s="439"/>
      <c r="E63" s="26" t="s">
        <v>287</v>
      </c>
      <c r="K63" s="113"/>
      <c r="N63" s="29"/>
    </row>
    <row r="64" spans="1:39">
      <c r="A64" s="2"/>
      <c r="B64" s="24" t="s">
        <v>575</v>
      </c>
      <c r="C64" s="439" t="s">
        <v>650</v>
      </c>
      <c r="D64" s="439"/>
      <c r="E64" s="8"/>
      <c r="K64" s="113"/>
      <c r="N64" s="29"/>
    </row>
    <row r="65" spans="1:13">
      <c r="A65" s="2"/>
      <c r="B65" s="24" t="s">
        <v>576</v>
      </c>
      <c r="C65" s="439" t="s">
        <v>816</v>
      </c>
      <c r="D65" s="439"/>
      <c r="E65" s="8"/>
      <c r="K65" s="113"/>
      <c r="M65" s="45"/>
    </row>
    <row r="66" spans="1:13">
      <c r="A66" s="2"/>
      <c r="B66" s="24" t="s">
        <v>577</v>
      </c>
      <c r="C66" s="439" t="s">
        <v>817</v>
      </c>
      <c r="D66" s="439"/>
      <c r="E66" s="8"/>
      <c r="F66" s="113"/>
      <c r="G66" s="20"/>
      <c r="H66" s="20"/>
      <c r="L66" t="s">
        <v>750</v>
      </c>
      <c r="M66" s="45"/>
    </row>
    <row r="67" spans="1:13">
      <c r="A67" s="2"/>
      <c r="B67" s="2"/>
      <c r="C67" s="113"/>
      <c r="D67" s="44"/>
      <c r="E67" s="8"/>
      <c r="F67" s="113"/>
      <c r="G67" s="20"/>
      <c r="H67" s="20"/>
      <c r="M67" s="45"/>
    </row>
    <row r="68" spans="1:13">
      <c r="A68" s="2"/>
      <c r="B68" s="3" t="s">
        <v>818</v>
      </c>
      <c r="C68" s="6" t="s">
        <v>819</v>
      </c>
      <c r="D68" s="49" t="s">
        <v>820</v>
      </c>
      <c r="E68" s="8"/>
      <c r="F68" s="113"/>
      <c r="G68" s="20"/>
      <c r="H68" s="20"/>
      <c r="M68" s="45"/>
    </row>
    <row r="69" spans="1:13">
      <c r="A69" s="2"/>
      <c r="B69" s="3"/>
      <c r="C69" s="6" t="s">
        <v>821</v>
      </c>
      <c r="D69" s="49" t="s">
        <v>822</v>
      </c>
      <c r="E69" s="8"/>
      <c r="F69" s="113"/>
      <c r="G69" s="20"/>
      <c r="H69" s="20"/>
      <c r="M69" s="45"/>
    </row>
    <row r="70" spans="1:13">
      <c r="A70" s="2"/>
      <c r="B70" s="2"/>
      <c r="C70" s="113"/>
      <c r="D70" s="44"/>
      <c r="E70" s="8"/>
      <c r="F70" s="113"/>
      <c r="G70" s="129" t="s">
        <v>376</v>
      </c>
      <c r="H70" s="129" t="s">
        <v>377</v>
      </c>
      <c r="I70" s="128" t="s">
        <v>378</v>
      </c>
      <c r="J70" s="5" t="s">
        <v>379</v>
      </c>
      <c r="K70" s="5"/>
      <c r="M70" s="45"/>
    </row>
    <row r="71" spans="1:13">
      <c r="A71" s="2"/>
      <c r="B71" s="3" t="s">
        <v>676</v>
      </c>
      <c r="C71" s="6">
        <v>1</v>
      </c>
      <c r="D71" s="427" t="s">
        <v>677</v>
      </c>
      <c r="E71" s="427"/>
      <c r="F71" s="427"/>
      <c r="G71" s="130">
        <f>AVERAGE(O12,O14,O31,O51,O52,O53)</f>
        <v>252.28333333333333</v>
      </c>
      <c r="H71" s="130">
        <f>AVERAGE(P12,P14,P31,P51,P52,P53)</f>
        <v>268.38333333333333</v>
      </c>
      <c r="I71" s="131">
        <f>STDEV(O12,O14,O31,O51,O52,O53)</f>
        <v>9.831920797212973E-2</v>
      </c>
      <c r="J71" s="131">
        <f>STDEV(P12,P14,P31,P51,P52,P53)</f>
        <v>0.14719601444143374</v>
      </c>
      <c r="M71" s="45"/>
    </row>
    <row r="72" spans="1:13">
      <c r="A72" s="2"/>
      <c r="B72" s="28"/>
      <c r="C72" s="3"/>
      <c r="D72" s="435" t="s">
        <v>466</v>
      </c>
      <c r="E72" s="436"/>
      <c r="F72" s="436"/>
      <c r="G72" s="130"/>
      <c r="H72" s="130"/>
      <c r="I72" s="131"/>
      <c r="J72" s="131"/>
      <c r="M72" s="45"/>
    </row>
    <row r="73" spans="1:13">
      <c r="A73" s="2"/>
      <c r="B73" s="2"/>
      <c r="C73" s="71">
        <v>2</v>
      </c>
      <c r="D73" s="427" t="s">
        <v>724</v>
      </c>
      <c r="E73" s="427"/>
      <c r="F73" s="427"/>
      <c r="G73" s="130"/>
      <c r="H73" s="130"/>
      <c r="I73" s="131"/>
      <c r="J73" s="131"/>
      <c r="M73" s="45"/>
    </row>
    <row r="74" spans="1:13">
      <c r="A74" s="2"/>
      <c r="B74" s="2"/>
      <c r="C74" s="3"/>
      <c r="D74" s="435" t="s">
        <v>725</v>
      </c>
      <c r="E74" s="436"/>
      <c r="F74" s="436"/>
      <c r="G74" s="130"/>
      <c r="H74" s="130"/>
      <c r="I74" s="131"/>
      <c r="J74" s="131"/>
      <c r="M74" s="45"/>
    </row>
    <row r="75" spans="1:13">
      <c r="A75" s="2"/>
      <c r="C75" s="6">
        <v>3</v>
      </c>
      <c r="D75" s="437" t="s">
        <v>535</v>
      </c>
      <c r="E75" s="437"/>
      <c r="F75" s="437"/>
      <c r="G75" s="130">
        <v>253.2</v>
      </c>
      <c r="H75" s="130">
        <v>269.2</v>
      </c>
      <c r="I75" s="131">
        <v>0</v>
      </c>
      <c r="J75" s="131">
        <v>0</v>
      </c>
      <c r="M75" s="45"/>
    </row>
    <row r="76" spans="1:13">
      <c r="A76" s="2"/>
      <c r="C76" s="5"/>
      <c r="D76" s="434" t="s">
        <v>536</v>
      </c>
      <c r="E76" s="434"/>
      <c r="F76" s="434"/>
      <c r="G76" s="20"/>
      <c r="H76" s="20"/>
      <c r="M76" s="45"/>
    </row>
    <row r="77" spans="1:13">
      <c r="A77" s="2"/>
      <c r="C77" s="6">
        <v>4</v>
      </c>
      <c r="D77" s="437" t="s">
        <v>537</v>
      </c>
      <c r="E77" s="437"/>
      <c r="F77" s="437"/>
      <c r="G77" s="20"/>
      <c r="H77" s="20"/>
      <c r="M77" s="45"/>
    </row>
    <row r="78" spans="1:13">
      <c r="A78" s="2"/>
      <c r="D78" s="434" t="s">
        <v>538</v>
      </c>
      <c r="E78" s="434"/>
      <c r="F78" s="434"/>
      <c r="G78" s="20"/>
      <c r="H78" s="20"/>
      <c r="M78" s="45"/>
    </row>
    <row r="79" spans="1:13">
      <c r="A79" s="2"/>
      <c r="C79" s="1"/>
      <c r="D79" s="44"/>
      <c r="E79" s="1"/>
      <c r="F79" s="1"/>
      <c r="G79" s="1"/>
      <c r="H79" s="1"/>
      <c r="I79" s="21"/>
      <c r="J79" s="1"/>
      <c r="K79" s="1"/>
      <c r="L79" s="1"/>
      <c r="M79" s="45"/>
    </row>
    <row r="80" spans="1:13">
      <c r="A80" t="s">
        <v>318</v>
      </c>
      <c r="B80" t="s">
        <v>319</v>
      </c>
      <c r="C80" t="s">
        <v>157</v>
      </c>
      <c r="I80" s="21"/>
      <c r="J80" s="1"/>
      <c r="K80" s="1"/>
      <c r="L80" s="1"/>
      <c r="M80" s="45"/>
    </row>
    <row r="81" spans="1:13">
      <c r="A81" t="s">
        <v>158</v>
      </c>
      <c r="B81">
        <v>97.3</v>
      </c>
      <c r="C81" s="43">
        <v>0.22500000000000001</v>
      </c>
      <c r="I81" s="21"/>
      <c r="J81" s="1"/>
      <c r="K81" s="1"/>
      <c r="L81" s="1"/>
      <c r="M81" s="45"/>
    </row>
    <row r="82" spans="1:13">
      <c r="A82" t="s">
        <v>159</v>
      </c>
      <c r="B82">
        <v>97.5</v>
      </c>
      <c r="C82" s="43">
        <v>0.37986111111111115</v>
      </c>
      <c r="I82" s="21"/>
      <c r="J82" s="1"/>
      <c r="K82" s="1"/>
      <c r="L82" s="1"/>
      <c r="M82" s="45"/>
    </row>
    <row r="83" spans="1:13">
      <c r="A83" t="s">
        <v>160</v>
      </c>
      <c r="B83">
        <v>97.1</v>
      </c>
      <c r="C83" s="43">
        <v>0.50347222222222221</v>
      </c>
      <c r="I83" s="21"/>
      <c r="J83" s="1"/>
      <c r="K83" s="1"/>
      <c r="L83" s="1"/>
      <c r="M83" s="45"/>
    </row>
    <row r="84" spans="1:13">
      <c r="I84" s="21"/>
      <c r="J84" s="1"/>
      <c r="K84" s="1"/>
      <c r="L84" s="1"/>
      <c r="M84" s="45"/>
    </row>
    <row r="85" spans="1:13">
      <c r="A85" s="2"/>
      <c r="C85" s="1"/>
      <c r="D85" s="44"/>
      <c r="E85" s="1"/>
      <c r="F85" s="1"/>
      <c r="G85" s="1"/>
      <c r="H85" s="1"/>
      <c r="I85" s="21"/>
      <c r="J85" s="1"/>
      <c r="K85" s="1"/>
      <c r="L85" s="1"/>
      <c r="M85" s="45"/>
    </row>
    <row r="86" spans="1:13">
      <c r="A86" s="2"/>
      <c r="D86" s="44"/>
      <c r="E86" s="1"/>
      <c r="F86" s="1"/>
      <c r="G86" s="1"/>
      <c r="H86" s="1"/>
      <c r="I86" s="21"/>
      <c r="J86" s="1"/>
      <c r="K86" s="1"/>
      <c r="L86" s="1"/>
      <c r="M86" s="45"/>
    </row>
    <row r="87" spans="1:13">
      <c r="A87" s="2"/>
      <c r="D87" s="44"/>
      <c r="E87" s="1"/>
      <c r="F87" s="1"/>
      <c r="G87" s="1"/>
      <c r="H87" s="1"/>
      <c r="I87" s="21"/>
      <c r="J87" s="1"/>
      <c r="K87" s="1"/>
      <c r="L87" s="1"/>
      <c r="M87" s="45"/>
    </row>
    <row r="88" spans="1:13">
      <c r="A88" s="2"/>
      <c r="D88" s="44"/>
      <c r="E88" s="1"/>
      <c r="F88" s="1"/>
      <c r="G88" s="1"/>
      <c r="H88" s="1"/>
      <c r="I88" s="21"/>
      <c r="J88" s="1"/>
      <c r="K88" s="1"/>
      <c r="L88" s="1"/>
      <c r="M88" s="45"/>
    </row>
    <row r="89" spans="1:13">
      <c r="A89" s="2"/>
      <c r="C89" s="1"/>
      <c r="D89" s="44"/>
      <c r="E89" s="1"/>
      <c r="F89" s="1"/>
      <c r="G89" s="1"/>
      <c r="H89" s="1"/>
      <c r="I89" s="21"/>
      <c r="J89" s="1"/>
      <c r="K89" s="1"/>
      <c r="L89" s="1"/>
      <c r="M89" s="45"/>
    </row>
    <row r="90" spans="1:13">
      <c r="A90" s="2"/>
      <c r="C90" s="1"/>
      <c r="D90" s="44"/>
      <c r="E90" s="1"/>
      <c r="F90" s="1"/>
      <c r="G90" s="1"/>
      <c r="H90" s="1"/>
      <c r="I90" s="21"/>
      <c r="J90" s="1"/>
      <c r="K90" s="1"/>
      <c r="L90" s="1"/>
      <c r="M90" s="45"/>
    </row>
    <row r="91" spans="1:13">
      <c r="A91" s="2"/>
      <c r="C91" s="1"/>
      <c r="D91" s="44"/>
      <c r="E91" s="1"/>
      <c r="F91" s="1"/>
      <c r="G91" s="1"/>
      <c r="H91" s="1"/>
      <c r="I91" s="21"/>
      <c r="J91" s="1"/>
      <c r="K91" s="1"/>
      <c r="L91" s="1"/>
      <c r="M91" s="45"/>
    </row>
    <row r="92" spans="1:13">
      <c r="A92" s="2"/>
      <c r="C92" s="1"/>
      <c r="D92" s="44"/>
      <c r="E92" s="1"/>
      <c r="F92" s="1"/>
      <c r="G92" s="1"/>
      <c r="H92" s="1"/>
      <c r="I92" s="21"/>
      <c r="J92" s="1"/>
      <c r="K92" s="1"/>
      <c r="L92" s="1"/>
      <c r="M92" s="45"/>
    </row>
    <row r="93" spans="1:13">
      <c r="A93" s="2"/>
      <c r="C93" s="1"/>
      <c r="D93" s="44"/>
      <c r="E93" s="1"/>
      <c r="F93" s="1"/>
      <c r="G93" s="1"/>
      <c r="H93" s="1"/>
      <c r="I93" s="21"/>
      <c r="J93" s="1"/>
      <c r="K93" s="1"/>
      <c r="L93" s="1"/>
      <c r="M93" s="45"/>
    </row>
    <row r="94" spans="1:13">
      <c r="A94" s="2"/>
      <c r="C94" s="1"/>
      <c r="D94" s="44"/>
      <c r="E94" s="1"/>
      <c r="F94" s="1"/>
      <c r="G94" s="1"/>
      <c r="H94" s="1"/>
      <c r="I94" s="21"/>
      <c r="J94" s="1"/>
      <c r="K94" s="1"/>
      <c r="L94" s="1"/>
      <c r="M94" s="45"/>
    </row>
    <row r="95" spans="1:13">
      <c r="A95" s="2"/>
      <c r="C95" s="1"/>
      <c r="D95" s="44"/>
      <c r="E95" s="1"/>
      <c r="F95" s="1"/>
      <c r="G95" s="1"/>
      <c r="H95" s="1"/>
      <c r="I95" s="21"/>
      <c r="J95" s="1"/>
      <c r="K95" s="1"/>
      <c r="L95" s="1"/>
      <c r="M95" s="45"/>
    </row>
    <row r="96" spans="1:13">
      <c r="A96" s="2"/>
      <c r="C96" s="1"/>
      <c r="D96" s="44"/>
      <c r="E96" s="1"/>
      <c r="F96" s="1"/>
      <c r="G96" s="1"/>
      <c r="H96" s="1"/>
      <c r="I96" s="21"/>
      <c r="J96" s="1"/>
      <c r="K96" s="1"/>
      <c r="L96" s="1"/>
      <c r="M96" s="45"/>
    </row>
    <row r="97" spans="1:13">
      <c r="A97" s="2"/>
      <c r="C97" s="1"/>
      <c r="D97" s="44"/>
      <c r="E97" s="1"/>
      <c r="F97" s="1"/>
      <c r="G97" s="1"/>
      <c r="H97" s="1"/>
      <c r="I97" s="21"/>
      <c r="J97" s="1"/>
      <c r="K97" s="1"/>
      <c r="L97" s="1"/>
      <c r="M97" s="45"/>
    </row>
    <row r="98" spans="1:13">
      <c r="A98" s="2"/>
      <c r="C98" s="1"/>
      <c r="D98" s="44"/>
      <c r="E98" s="1"/>
      <c r="F98" s="1"/>
      <c r="G98" s="1"/>
      <c r="H98" s="1"/>
      <c r="I98" s="21"/>
      <c r="J98" s="1"/>
      <c r="K98" s="1"/>
      <c r="L98" s="1"/>
      <c r="M98" s="45"/>
    </row>
    <row r="99" spans="1:13">
      <c r="A99" s="2"/>
      <c r="C99" s="1"/>
      <c r="D99" s="44"/>
      <c r="E99" s="1"/>
      <c r="F99" s="1"/>
      <c r="G99" s="1"/>
      <c r="H99" s="1"/>
      <c r="I99" s="21"/>
      <c r="J99" s="1"/>
      <c r="K99" s="1"/>
      <c r="L99" s="1"/>
      <c r="M99" s="45"/>
    </row>
  </sheetData>
  <mergeCells count="25">
    <mergeCell ref="AC10:AD10"/>
    <mergeCell ref="AE10:AF10"/>
    <mergeCell ref="F6:I6"/>
    <mergeCell ref="F7:I7"/>
    <mergeCell ref="G10:H10"/>
    <mergeCell ref="O10:P10"/>
    <mergeCell ref="Q10:R10"/>
    <mergeCell ref="A1:H1"/>
    <mergeCell ref="A3:E3"/>
    <mergeCell ref="F3:I3"/>
    <mergeCell ref="F4:I4"/>
    <mergeCell ref="A5:E5"/>
    <mergeCell ref="F5:I5"/>
    <mergeCell ref="C63:D63"/>
    <mergeCell ref="C64:D64"/>
    <mergeCell ref="C65:D65"/>
    <mergeCell ref="D75:F75"/>
    <mergeCell ref="D76:F76"/>
    <mergeCell ref="D77:F77"/>
    <mergeCell ref="D78:F78"/>
    <mergeCell ref="C66:D66"/>
    <mergeCell ref="D71:F71"/>
    <mergeCell ref="D72:F72"/>
    <mergeCell ref="D73:F73"/>
    <mergeCell ref="D74:F74"/>
  </mergeCells>
  <phoneticPr fontId="6" type="noConversion"/>
  <pageMargins left="0.7" right="0.7" top="0.75" bottom="0.75" header="0.3" footer="0.3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13May20</vt:lpstr>
      <vt:lpstr>13May21</vt:lpstr>
      <vt:lpstr>13May22</vt:lpstr>
      <vt:lpstr>13May23</vt:lpstr>
      <vt:lpstr>13May24</vt:lpstr>
      <vt:lpstr>13May25</vt:lpstr>
      <vt:lpstr>13May26</vt:lpstr>
      <vt:lpstr>13May27</vt:lpstr>
      <vt:lpstr>13May28</vt:lpstr>
      <vt:lpstr>13May29</vt:lpstr>
      <vt:lpstr>13May30</vt:lpstr>
      <vt:lpstr>13May31</vt:lpstr>
      <vt:lpstr>13Jun01</vt:lpstr>
      <vt:lpstr>13Jun02</vt:lpstr>
      <vt:lpstr>13Nov17</vt:lpstr>
      <vt:lpstr>13Nov18</vt:lpstr>
      <vt:lpstr>13Nov19</vt:lpstr>
      <vt:lpstr>13Nov20</vt:lpstr>
      <vt:lpstr>13Nov21</vt:lpstr>
      <vt:lpstr>13Nov22</vt:lpstr>
      <vt:lpstr>13Dec13</vt:lpstr>
      <vt:lpstr>13Dec14</vt:lpstr>
      <vt:lpstr>13Dec15</vt:lpstr>
      <vt:lpstr>13Dec16</vt:lpstr>
      <vt:lpstr>13Dec17</vt:lpstr>
      <vt:lpstr>13Dec18</vt:lpstr>
      <vt:lpstr>13Dec19</vt:lpstr>
      <vt:lpstr>13Dec20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</dc:creator>
  <cp:lastModifiedBy>Mike Derr</cp:lastModifiedBy>
  <dcterms:created xsi:type="dcterms:W3CDTF">2011-06-15T15:58:17Z</dcterms:created>
  <dcterms:modified xsi:type="dcterms:W3CDTF">2015-05-29T05:15:47Z</dcterms:modified>
</cp:coreProperties>
</file>